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drawings/drawing1.xml" ContentType="application/vnd.openxmlformats-officedocument.drawing+xml"/>
  <Override PartName="/xl/customProperty19.bin" ContentType="application/vnd.openxmlformats-officedocument.spreadsheetml.customProperty"/>
  <Override PartName="/xl/drawings/drawing2.xml" ContentType="application/vnd.openxmlformats-officedocument.drawing+xml"/>
  <Override PartName="/xl/customProperty20.bin" ContentType="application/vnd.openxmlformats-officedocument.spreadsheetml.customProperty"/>
  <Override PartName="/xl/drawings/drawing3.xml" ContentType="application/vnd.openxmlformats-officedocument.drawing+xml"/>
  <Override PartName="/xl/customProperty21.bin" ContentType="application/vnd.openxmlformats-officedocument.spreadsheetml.customProperty"/>
  <Override PartName="/xl/drawings/drawing4.xml" ContentType="application/vnd.openxmlformats-officedocument.drawing+xml"/>
  <Override PartName="/xl/customProperty22.bin" ContentType="application/vnd.openxmlformats-officedocument.spreadsheetml.customProperty"/>
  <Override PartName="/xl/drawings/drawing5.xml" ContentType="application/vnd.openxmlformats-officedocument.drawing+xml"/>
  <Override PartName="/xl/customProperty23.bin" ContentType="application/vnd.openxmlformats-officedocument.spreadsheetml.customProperty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13_ncr:1_{4AC6C9D8-CD50-4364-A341-22F3E8DF01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FRB-18" sheetId="17" r:id="rId1"/>
    <sheet name="1223" sheetId="18" state="hidden" r:id="rId2"/>
    <sheet name="1123" sheetId="19" state="hidden" r:id="rId3"/>
    <sheet name="1023" sheetId="20" state="hidden" r:id="rId4"/>
    <sheet name="0923" sheetId="21" state="hidden" r:id="rId5"/>
    <sheet name="0823" sheetId="22" state="hidden" r:id="rId6"/>
    <sheet name="0723" sheetId="23" state="hidden" r:id="rId7"/>
    <sheet name="0623" sheetId="24" state="hidden" r:id="rId8"/>
    <sheet name="0523" sheetId="25" state="hidden" r:id="rId9"/>
    <sheet name="0423" sheetId="26" state="hidden" r:id="rId10"/>
    <sheet name="0323" sheetId="27" state="hidden" r:id="rId11"/>
    <sheet name="0223" sheetId="28" state="hidden" r:id="rId12"/>
    <sheet name="0123" sheetId="29" state="hidden" r:id="rId13"/>
    <sheet name="1222" sheetId="30" state="hidden" r:id="rId14"/>
    <sheet name="Oil Inventory" sheetId="31" state="hidden" r:id="rId15"/>
    <sheet name="Sheet2" sheetId="32" state="hidden" r:id="rId16"/>
    <sheet name="Sheet1" sheetId="34" state="hidden" r:id="rId17"/>
    <sheet name="Sheet3" sheetId="33" state="hidden" r:id="rId18"/>
    <sheet name="Sheet4" sheetId="35" state="hidden" r:id="rId19"/>
    <sheet name="Sheet5" sheetId="36" state="hidden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DocketNum">[1]Sheet1!$B$5</definedName>
    <definedName name="HistYear">'MFRB-18'!#REF!</definedName>
    <definedName name="PG_1">'MFRB-18'!#REF!</definedName>
    <definedName name="PG_10">'MFRB-18'!#REF!</definedName>
    <definedName name="PG_11">'MFRB-18'!#REF!</definedName>
    <definedName name="PG_12">'MFRB-18'!#REF!</definedName>
    <definedName name="PG_13">'MFRB-18'!#REF!</definedName>
    <definedName name="PG_14">'MFRB-18'!$A$1:$X$34</definedName>
    <definedName name="PG_15">'MFRB-18'!$A$35:$X$88</definedName>
    <definedName name="PG_16">'MFRB-18'!$A$89:$X$122</definedName>
    <definedName name="PG_17">'MFRB-18'!$A$123:$X$176</definedName>
    <definedName name="PG_18">'MFRB-18'!$A$177:$X$212</definedName>
    <definedName name="PG_2">'MFRB-18'!#REF!</definedName>
    <definedName name="PG_3">'MFRB-18'!#REF!</definedName>
    <definedName name="PG_4">'MFRB-18'!#REF!</definedName>
    <definedName name="PG_5">'MFRB-18'!#REF!</definedName>
    <definedName name="PG_6">'MFRB-18'!#REF!</definedName>
    <definedName name="PG_7">'MFRB-18'!#REF!</definedName>
    <definedName name="PG_8">'MFRB-18'!#REF!</definedName>
    <definedName name="PG_9">'MFRB-18'!#REF!</definedName>
    <definedName name="PG1_2007">#REF!</definedName>
    <definedName name="PG2_2007">#REF!</definedName>
    <definedName name="PG3_2007">#REF!</definedName>
    <definedName name="PG4_2007">#REF!</definedName>
    <definedName name="PLine1">[1]Sheet1!$B$8</definedName>
    <definedName name="PLine2">[1]Sheet1!$B$9</definedName>
    <definedName name="PLine3">[1]Sheet1!$B$10</definedName>
    <definedName name="PLine4">[1]Sheet1!$B$11</definedName>
    <definedName name="_xlnm.Print_Area" localSheetId="0">'MFRB-18'!$A$1:$X$211</definedName>
    <definedName name="PriorYear">'MFRB-18'!#REF!</definedName>
    <definedName name="TestYear">'MFRB-18'!#REF!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7" l="1"/>
  <c r="AA56" i="17" s="1"/>
  <c r="AA51" i="17"/>
  <c r="AA52" i="17"/>
  <c r="AA53" i="17"/>
  <c r="AA54" i="17"/>
  <c r="AA55" i="17"/>
  <c r="AA57" i="17"/>
  <c r="AA58" i="17"/>
  <c r="AA59" i="17"/>
  <c r="AA60" i="17"/>
  <c r="AA61" i="17"/>
  <c r="AA50" i="17"/>
  <c r="AA49" i="17"/>
  <c r="M54" i="17"/>
  <c r="J16" i="17"/>
  <c r="Q61" i="17" l="1"/>
  <c r="N61" i="17"/>
  <c r="K61" i="17"/>
  <c r="Q60" i="17"/>
  <c r="N60" i="17"/>
  <c r="Q59" i="17"/>
  <c r="N59" i="17"/>
  <c r="M59" i="17"/>
  <c r="K59" i="17"/>
  <c r="J59" i="17"/>
  <c r="Q58" i="17"/>
  <c r="N58" i="17"/>
  <c r="M58" i="17"/>
  <c r="K58" i="17"/>
  <c r="J58" i="17"/>
  <c r="Q57" i="17"/>
  <c r="N57" i="17"/>
  <c r="K57" i="17"/>
  <c r="J57" i="17"/>
  <c r="N56" i="17"/>
  <c r="Q56" i="17"/>
  <c r="Q55" i="17"/>
  <c r="N55" i="17"/>
  <c r="K55" i="17"/>
  <c r="Q54" i="17"/>
  <c r="T54" i="17"/>
  <c r="K54" i="17"/>
  <c r="Q53" i="17"/>
  <c r="W53" i="17"/>
  <c r="N53" i="17"/>
  <c r="M53" i="17"/>
  <c r="K53" i="17"/>
  <c r="J53" i="17"/>
  <c r="Q52" i="17"/>
  <c r="N52" i="17"/>
  <c r="K52" i="17"/>
  <c r="Q51" i="17"/>
  <c r="W51" i="17"/>
  <c r="N51" i="17"/>
  <c r="W50" i="17"/>
  <c r="N50" i="17"/>
  <c r="W49" i="17"/>
  <c r="N49" i="17"/>
  <c r="H49" i="17"/>
  <c r="S233" i="17" l="1"/>
  <c r="S232" i="17"/>
  <c r="S231" i="17"/>
  <c r="S230" i="17"/>
  <c r="S229" i="17"/>
  <c r="S228" i="17"/>
  <c r="S227" i="17"/>
  <c r="S226" i="17"/>
  <c r="S225" i="17"/>
  <c r="S224" i="17"/>
  <c r="S223" i="17"/>
  <c r="S222" i="17"/>
  <c r="V191" i="17" l="1"/>
  <c r="W203" i="17"/>
  <c r="W202" i="17"/>
  <c r="W201" i="17"/>
  <c r="W200" i="17"/>
  <c r="W199" i="17"/>
  <c r="W198" i="17"/>
  <c r="W197" i="17"/>
  <c r="W195" i="17"/>
  <c r="W194" i="17"/>
  <c r="W193" i="17"/>
  <c r="W192" i="17"/>
  <c r="W191" i="17"/>
  <c r="V203" i="17"/>
  <c r="V202" i="17"/>
  <c r="V201" i="17"/>
  <c r="V200" i="17"/>
  <c r="V199" i="17"/>
  <c r="V198" i="17"/>
  <c r="V197" i="17"/>
  <c r="V195" i="17"/>
  <c r="V194" i="17"/>
  <c r="V193" i="17"/>
  <c r="V192" i="17"/>
  <c r="M191" i="17"/>
  <c r="N203" i="17"/>
  <c r="N202" i="17"/>
  <c r="N201" i="17"/>
  <c r="N200" i="17"/>
  <c r="N199" i="17"/>
  <c r="N198" i="17"/>
  <c r="N197" i="17"/>
  <c r="N195" i="17"/>
  <c r="N194" i="17"/>
  <c r="N193" i="17"/>
  <c r="N192" i="17"/>
  <c r="N191" i="17"/>
  <c r="M203" i="17"/>
  <c r="M202" i="17"/>
  <c r="M201" i="17"/>
  <c r="M200" i="17"/>
  <c r="M199" i="17"/>
  <c r="M198" i="17"/>
  <c r="M197" i="17"/>
  <c r="M195" i="17"/>
  <c r="M194" i="17"/>
  <c r="M193" i="17"/>
  <c r="M192" i="17"/>
  <c r="H191" i="17"/>
  <c r="K191" i="17" s="1"/>
  <c r="G191" i="17"/>
  <c r="J191" i="17" s="1"/>
  <c r="M196" i="17" l="1"/>
  <c r="W196" i="17" l="1"/>
  <c r="V196" i="17"/>
  <c r="N196" i="17" l="1"/>
  <c r="M157" i="17" l="1"/>
  <c r="N169" i="17"/>
  <c r="N168" i="17"/>
  <c r="N167" i="17"/>
  <c r="N166" i="17"/>
  <c r="N165" i="17"/>
  <c r="N164" i="17"/>
  <c r="N163" i="17"/>
  <c r="N162" i="17"/>
  <c r="N161" i="17"/>
  <c r="N160" i="17"/>
  <c r="N159" i="17"/>
  <c r="N158" i="17"/>
  <c r="N157" i="17"/>
  <c r="M169" i="17"/>
  <c r="M168" i="17"/>
  <c r="M167" i="17"/>
  <c r="M166" i="17"/>
  <c r="M165" i="17"/>
  <c r="M164" i="17"/>
  <c r="M163" i="17"/>
  <c r="M162" i="17"/>
  <c r="M161" i="17"/>
  <c r="M160" i="17"/>
  <c r="M159" i="17"/>
  <c r="M158" i="17"/>
  <c r="V157" i="17"/>
  <c r="W169" i="17"/>
  <c r="W168" i="17"/>
  <c r="W167" i="17"/>
  <c r="W166" i="17"/>
  <c r="W165" i="17"/>
  <c r="W164" i="17"/>
  <c r="W163" i="17"/>
  <c r="W162" i="17"/>
  <c r="W161" i="17"/>
  <c r="W160" i="17"/>
  <c r="W159" i="17"/>
  <c r="W158" i="17"/>
  <c r="W157" i="17"/>
  <c r="V169" i="17"/>
  <c r="V168" i="17"/>
  <c r="V167" i="17"/>
  <c r="V166" i="17"/>
  <c r="V165" i="17"/>
  <c r="V164" i="17"/>
  <c r="V163" i="17"/>
  <c r="V162" i="17"/>
  <c r="V161" i="17"/>
  <c r="V160" i="17"/>
  <c r="V159" i="17"/>
  <c r="V158" i="17"/>
  <c r="H157" i="17"/>
  <c r="G157" i="17"/>
  <c r="J157" i="17" l="1"/>
  <c r="K157" i="17"/>
  <c r="M149" i="17"/>
  <c r="W149" i="17"/>
  <c r="T233" i="17" s="1"/>
  <c r="V149" i="17"/>
  <c r="N149" i="17"/>
  <c r="V148" i="17"/>
  <c r="W148" i="17"/>
  <c r="M148" i="17"/>
  <c r="N148" i="17"/>
  <c r="M147" i="17"/>
  <c r="W147" i="17"/>
  <c r="V147" i="17"/>
  <c r="N147" i="17"/>
  <c r="M146" i="17"/>
  <c r="W146" i="17"/>
  <c r="V146" i="17"/>
  <c r="N146" i="17"/>
  <c r="W145" i="17"/>
  <c r="V145" i="17"/>
  <c r="N145" i="17"/>
  <c r="M145" i="17"/>
  <c r="W144" i="17"/>
  <c r="V144" i="17"/>
  <c r="N144" i="17"/>
  <c r="M144" i="17"/>
  <c r="V143" i="17"/>
  <c r="W143" i="17" l="1"/>
  <c r="N143" i="17"/>
  <c r="M143" i="17"/>
  <c r="W142" i="17"/>
  <c r="V142" i="17"/>
  <c r="N142" i="17"/>
  <c r="M142" i="17"/>
  <c r="W141" i="17"/>
  <c r="V141" i="17"/>
  <c r="N141" i="17" l="1"/>
  <c r="M141" i="17"/>
  <c r="W140" i="17"/>
  <c r="V140" i="17"/>
  <c r="M140" i="17" l="1"/>
  <c r="N140" i="17"/>
  <c r="M139" i="17"/>
  <c r="W139" i="17"/>
  <c r="V139" i="17"/>
  <c r="N139" i="17"/>
  <c r="V138" i="17"/>
  <c r="W138" i="17"/>
  <c r="N138" i="17"/>
  <c r="M138" i="17"/>
  <c r="W137" i="17"/>
  <c r="V137" i="17"/>
  <c r="N137" i="17"/>
  <c r="M137" i="17"/>
  <c r="H137" i="17" l="1"/>
  <c r="K137" i="17" s="1"/>
  <c r="G137" i="17"/>
  <c r="J137" i="17" s="1"/>
  <c r="M17" i="17" l="1"/>
  <c r="V53" i="17"/>
  <c r="F221" i="17" l="1"/>
  <c r="F233" i="17"/>
  <c r="F232" i="17"/>
  <c r="F231" i="17"/>
  <c r="F230" i="17"/>
  <c r="F229" i="17"/>
  <c r="F228" i="17"/>
  <c r="F227" i="17"/>
  <c r="F226" i="17"/>
  <c r="F225" i="17"/>
  <c r="F224" i="17"/>
  <c r="F223" i="17"/>
  <c r="V51" i="17"/>
  <c r="F222" i="17"/>
  <c r="M233" i="17" l="1"/>
  <c r="M232" i="17"/>
  <c r="M231" i="17"/>
  <c r="M230" i="17"/>
  <c r="M229" i="17"/>
  <c r="M228" i="17"/>
  <c r="M227" i="17"/>
  <c r="M226" i="17"/>
  <c r="M225" i="17"/>
  <c r="M224" i="17"/>
  <c r="M223" i="17"/>
  <c r="C486" i="22" l="1"/>
  <c r="V50" i="17"/>
  <c r="J50" i="17"/>
  <c r="V49" i="17"/>
  <c r="J49" i="17"/>
  <c r="G49" i="17" l="1"/>
  <c r="K60" i="17" l="1"/>
  <c r="W58" i="17"/>
  <c r="V58" i="17"/>
  <c r="W57" i="17"/>
  <c r="V57" i="17"/>
  <c r="M57" i="17"/>
  <c r="S56" i="17"/>
  <c r="W55" i="17"/>
  <c r="V55" i="17"/>
  <c r="S54" i="17" l="1"/>
  <c r="W54" i="17"/>
  <c r="V54" i="17"/>
  <c r="J54" i="17"/>
  <c r="J52" i="17"/>
  <c r="S50" i="17" l="1"/>
  <c r="W61" i="17"/>
  <c r="W60" i="17"/>
  <c r="W59" i="17"/>
  <c r="W56" i="17"/>
  <c r="W52" i="17"/>
  <c r="V61" i="17"/>
  <c r="V60" i="17"/>
  <c r="V59" i="17"/>
  <c r="V56" i="17"/>
  <c r="V52" i="17"/>
  <c r="W27" i="17" l="1"/>
  <c r="V27" i="17"/>
  <c r="W26" i="17"/>
  <c r="V26" i="17"/>
  <c r="W25" i="17"/>
  <c r="V25" i="17"/>
  <c r="W24" i="17"/>
  <c r="V24" i="17"/>
  <c r="W23" i="17"/>
  <c r="V23" i="17"/>
  <c r="W22" i="17"/>
  <c r="V22" i="17"/>
  <c r="W21" i="17"/>
  <c r="V21" i="17"/>
  <c r="W20" i="17"/>
  <c r="V20" i="17"/>
  <c r="W19" i="17"/>
  <c r="V19" i="17"/>
  <c r="W18" i="17"/>
  <c r="V18" i="17"/>
  <c r="W17" i="17"/>
  <c r="V17" i="17"/>
  <c r="W16" i="17"/>
  <c r="V16" i="17"/>
  <c r="W15" i="17"/>
  <c r="V15" i="17"/>
  <c r="N27" i="17"/>
  <c r="M27" i="17"/>
  <c r="N26" i="17"/>
  <c r="M26" i="17"/>
  <c r="N25" i="17"/>
  <c r="M25" i="17"/>
  <c r="N24" i="17"/>
  <c r="M24" i="17"/>
  <c r="N23" i="17"/>
  <c r="M23" i="17"/>
  <c r="N22" i="17"/>
  <c r="M22" i="17"/>
  <c r="N21" i="17"/>
  <c r="M21" i="17"/>
  <c r="N20" i="17"/>
  <c r="M20" i="17"/>
  <c r="N19" i="17"/>
  <c r="M19" i="17"/>
  <c r="N18" i="17"/>
  <c r="M18" i="17"/>
  <c r="N17" i="17"/>
  <c r="N16" i="17"/>
  <c r="M16" i="17"/>
  <c r="N15" i="17"/>
  <c r="M15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G15" i="17"/>
  <c r="N54" i="17" l="1"/>
  <c r="M61" i="17"/>
  <c r="M60" i="17"/>
  <c r="M56" i="17"/>
  <c r="M55" i="17"/>
  <c r="M52" i="17"/>
  <c r="M51" i="17"/>
  <c r="M50" i="17"/>
  <c r="M49" i="17"/>
  <c r="O49" i="17" s="1"/>
  <c r="Q81" i="17" l="1"/>
  <c r="M81" i="17"/>
  <c r="Q80" i="17"/>
  <c r="M80" i="17"/>
  <c r="Q79" i="17"/>
  <c r="M79" i="17"/>
  <c r="Q78" i="17"/>
  <c r="M78" i="17"/>
  <c r="Q77" i="17"/>
  <c r="M77" i="17"/>
  <c r="Q76" i="17"/>
  <c r="M76" i="17"/>
  <c r="Q75" i="17"/>
  <c r="M75" i="17"/>
  <c r="Q74" i="17"/>
  <c r="M74" i="17"/>
  <c r="Q73" i="17"/>
  <c r="M73" i="17"/>
  <c r="Q72" i="17"/>
  <c r="M72" i="17"/>
  <c r="Q71" i="17"/>
  <c r="M71" i="17"/>
  <c r="Q70" i="17"/>
  <c r="M70" i="17"/>
  <c r="Q27" i="17"/>
  <c r="K27" i="17" s="1"/>
  <c r="P27" i="17"/>
  <c r="Q26" i="17"/>
  <c r="K26" i="17" s="1"/>
  <c r="P26" i="17"/>
  <c r="Q25" i="17"/>
  <c r="K25" i="17" s="1"/>
  <c r="P25" i="17"/>
  <c r="Q24" i="17"/>
  <c r="K24" i="17" s="1"/>
  <c r="P24" i="17"/>
  <c r="Q23" i="17"/>
  <c r="K23" i="17" s="1"/>
  <c r="P23" i="17"/>
  <c r="Q22" i="17"/>
  <c r="K22" i="17" s="1"/>
  <c r="P22" i="17"/>
  <c r="Q21" i="17"/>
  <c r="K21" i="17" s="1"/>
  <c r="P21" i="17"/>
  <c r="Q20" i="17"/>
  <c r="K20" i="17" s="1"/>
  <c r="P20" i="17"/>
  <c r="Q19" i="17"/>
  <c r="K19" i="17" s="1"/>
  <c r="P19" i="17"/>
  <c r="J19" i="17" s="1"/>
  <c r="Q18" i="17"/>
  <c r="K18" i="17" s="1"/>
  <c r="P18" i="17"/>
  <c r="Q17" i="17"/>
  <c r="K17" i="17" s="1"/>
  <c r="P17" i="17"/>
  <c r="Q16" i="17"/>
  <c r="P16" i="17"/>
  <c r="S221" i="17"/>
  <c r="M221" i="17"/>
  <c r="O221" i="17" s="1"/>
  <c r="K16" i="17" l="1"/>
  <c r="L16" i="17" s="1"/>
  <c r="R222" i="17"/>
  <c r="R223" i="17"/>
  <c r="R224" i="17"/>
  <c r="R225" i="17"/>
  <c r="R226" i="17"/>
  <c r="R227" i="17"/>
  <c r="R228" i="17"/>
  <c r="R229" i="17"/>
  <c r="R230" i="17"/>
  <c r="R231" i="17"/>
  <c r="R232" i="17"/>
  <c r="R233" i="17"/>
  <c r="R221" i="17"/>
  <c r="L222" i="17"/>
  <c r="L223" i="17"/>
  <c r="L224" i="17"/>
  <c r="L225" i="17"/>
  <c r="L226" i="17"/>
  <c r="L227" i="17"/>
  <c r="L228" i="17"/>
  <c r="L229" i="17"/>
  <c r="L230" i="17"/>
  <c r="L231" i="17"/>
  <c r="L232" i="17"/>
  <c r="L233" i="17"/>
  <c r="L221" i="17"/>
  <c r="X191" i="17" l="1"/>
  <c r="U191" i="17"/>
  <c r="R191" i="17"/>
  <c r="O191" i="17" l="1"/>
  <c r="L191" i="17"/>
  <c r="I191" i="17"/>
  <c r="U157" i="17" l="1"/>
  <c r="R157" i="17"/>
  <c r="X157" i="17" l="1"/>
  <c r="T221" i="17"/>
  <c r="U221" i="17" s="1"/>
  <c r="I157" i="17"/>
  <c r="O157" i="17"/>
  <c r="L157" i="17"/>
  <c r="U149" i="17" l="1"/>
  <c r="R149" i="17"/>
  <c r="U148" i="17"/>
  <c r="R148" i="17"/>
  <c r="U147" i="17"/>
  <c r="R147" i="17"/>
  <c r="U146" i="17"/>
  <c r="R146" i="17"/>
  <c r="U145" i="17"/>
  <c r="R145" i="17"/>
  <c r="U144" i="17"/>
  <c r="R144" i="17"/>
  <c r="U143" i="17"/>
  <c r="R143" i="17"/>
  <c r="U142" i="17"/>
  <c r="R142" i="17"/>
  <c r="U141" i="17"/>
  <c r="R141" i="17"/>
  <c r="U140" i="17"/>
  <c r="R140" i="17"/>
  <c r="U139" i="17"/>
  <c r="R139" i="17"/>
  <c r="U138" i="17"/>
  <c r="R138" i="17"/>
  <c r="H138" i="17"/>
  <c r="K138" i="17" s="1"/>
  <c r="U137" i="17"/>
  <c r="R137" i="17"/>
  <c r="O137" i="17"/>
  <c r="L137" i="17"/>
  <c r="I137" i="17"/>
  <c r="H81" i="17" l="1"/>
  <c r="G50" i="17"/>
  <c r="U61" i="17"/>
  <c r="U60" i="17"/>
  <c r="U59" i="17"/>
  <c r="U58" i="17"/>
  <c r="U57" i="17"/>
  <c r="U56" i="17"/>
  <c r="U55" i="17"/>
  <c r="U54" i="17"/>
  <c r="U53" i="17"/>
  <c r="U52" i="17"/>
  <c r="U51" i="17"/>
  <c r="U50" i="17"/>
  <c r="U49" i="17"/>
  <c r="N221" i="17" l="1"/>
  <c r="V115" i="17" l="1"/>
  <c r="V114" i="17"/>
  <c r="V113" i="17"/>
  <c r="V112" i="17"/>
  <c r="V111" i="17"/>
  <c r="V110" i="17"/>
  <c r="V109" i="17"/>
  <c r="V108" i="17"/>
  <c r="V107" i="17"/>
  <c r="V106" i="17"/>
  <c r="V105" i="17"/>
  <c r="R27" i="17"/>
  <c r="R23" i="17"/>
  <c r="R19" i="17"/>
  <c r="P28" i="17"/>
  <c r="T103" i="17"/>
  <c r="T118" i="17" s="1"/>
  <c r="T69" i="17"/>
  <c r="T82" i="17" s="1"/>
  <c r="U82" i="17" s="1"/>
  <c r="X78" i="17"/>
  <c r="H158" i="17"/>
  <c r="K158" i="17" s="1"/>
  <c r="Q152" i="17"/>
  <c r="S103" i="17"/>
  <c r="S118" i="17" s="1"/>
  <c r="R103" i="17"/>
  <c r="S69" i="17"/>
  <c r="S82" i="17" s="1"/>
  <c r="Q69" i="17"/>
  <c r="N69" i="17"/>
  <c r="M69" i="17"/>
  <c r="G16" i="17"/>
  <c r="T15" i="17"/>
  <c r="T30" i="17" s="1"/>
  <c r="S15" i="17"/>
  <c r="S28" i="17" s="1"/>
  <c r="O15" i="17"/>
  <c r="U105" i="17"/>
  <c r="U106" i="17"/>
  <c r="U107" i="17"/>
  <c r="U108" i="17"/>
  <c r="U109" i="17"/>
  <c r="U110" i="17"/>
  <c r="U111" i="17"/>
  <c r="U112" i="17"/>
  <c r="U113" i="17"/>
  <c r="U114" i="17"/>
  <c r="U115" i="17"/>
  <c r="R105" i="17"/>
  <c r="R106" i="17"/>
  <c r="R107" i="17"/>
  <c r="R108" i="17"/>
  <c r="R109" i="17"/>
  <c r="R110" i="17"/>
  <c r="R111" i="17"/>
  <c r="R112" i="17"/>
  <c r="R113" i="17"/>
  <c r="R114" i="17"/>
  <c r="R115" i="17"/>
  <c r="O105" i="17"/>
  <c r="O106" i="17"/>
  <c r="O107" i="17"/>
  <c r="O108" i="17"/>
  <c r="O109" i="17"/>
  <c r="O110" i="17"/>
  <c r="O111" i="17"/>
  <c r="O112" i="17"/>
  <c r="O113" i="17"/>
  <c r="O114" i="17"/>
  <c r="O115" i="17"/>
  <c r="U70" i="17"/>
  <c r="U71" i="17"/>
  <c r="U72" i="17"/>
  <c r="U73" i="17"/>
  <c r="U74" i="17"/>
  <c r="U75" i="17"/>
  <c r="U76" i="17"/>
  <c r="U77" i="17"/>
  <c r="U78" i="17"/>
  <c r="U79" i="17"/>
  <c r="U80" i="17"/>
  <c r="U81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Q150" i="17"/>
  <c r="R150" i="17" s="1"/>
  <c r="P82" i="17"/>
  <c r="P62" i="17"/>
  <c r="P64" i="17"/>
  <c r="M116" i="17"/>
  <c r="N116" i="17"/>
  <c r="O116" i="17" s="1"/>
  <c r="P116" i="17"/>
  <c r="Q116" i="17"/>
  <c r="R116" i="17" s="1"/>
  <c r="M118" i="17"/>
  <c r="N118" i="17"/>
  <c r="P118" i="17"/>
  <c r="Q118" i="17"/>
  <c r="P150" i="17"/>
  <c r="S150" i="17"/>
  <c r="T150" i="17"/>
  <c r="U150" i="17" s="1"/>
  <c r="P152" i="17"/>
  <c r="S152" i="17"/>
  <c r="T152" i="17"/>
  <c r="P170" i="17"/>
  <c r="Q170" i="17"/>
  <c r="R170" i="17" s="1"/>
  <c r="S170" i="17"/>
  <c r="T170" i="17"/>
  <c r="U170" i="17" s="1"/>
  <c r="P172" i="17"/>
  <c r="Q172" i="17"/>
  <c r="S172" i="17"/>
  <c r="T172" i="17"/>
  <c r="P204" i="17"/>
  <c r="Q204" i="17"/>
  <c r="R204" i="17" s="1"/>
  <c r="S204" i="17"/>
  <c r="T204" i="17"/>
  <c r="U204" i="17" s="1"/>
  <c r="P206" i="17"/>
  <c r="Q206" i="17"/>
  <c r="S206" i="17"/>
  <c r="T206" i="17"/>
  <c r="P84" i="17"/>
  <c r="T116" i="17"/>
  <c r="U116" i="17" s="1"/>
  <c r="S116" i="17"/>
  <c r="T64" i="17"/>
  <c r="T62" i="17"/>
  <c r="S62" i="17"/>
  <c r="S64" i="17"/>
  <c r="X76" i="17"/>
  <c r="X81" i="17"/>
  <c r="X72" i="17"/>
  <c r="X79" i="17"/>
  <c r="X75" i="17"/>
  <c r="X74" i="17"/>
  <c r="X73" i="17"/>
  <c r="X77" i="17"/>
  <c r="I74" i="17"/>
  <c r="G81" i="17"/>
  <c r="X80" i="17"/>
  <c r="V71" i="17"/>
  <c r="W105" i="17"/>
  <c r="H106" i="17" s="1"/>
  <c r="W106" i="17"/>
  <c r="H107" i="17" s="1"/>
  <c r="W107" i="17"/>
  <c r="H108" i="17" s="1"/>
  <c r="W108" i="17"/>
  <c r="H109" i="17" s="1"/>
  <c r="W109" i="17"/>
  <c r="W110" i="17"/>
  <c r="H111" i="17" s="1"/>
  <c r="I71" i="17"/>
  <c r="W111" i="17"/>
  <c r="H112" i="17" s="1"/>
  <c r="W71" i="17"/>
  <c r="W112" i="17"/>
  <c r="H113" i="17" s="1"/>
  <c r="W113" i="17"/>
  <c r="H114" i="17" s="1"/>
  <c r="W114" i="17"/>
  <c r="W115" i="17"/>
  <c r="U62" i="17" l="1"/>
  <c r="X113" i="17"/>
  <c r="J113" i="17"/>
  <c r="Z113" i="17" s="1"/>
  <c r="J107" i="17"/>
  <c r="Z107" i="17" s="1"/>
  <c r="H110" i="17"/>
  <c r="I110" i="17" s="1"/>
  <c r="H115" i="17"/>
  <c r="I115" i="17" s="1"/>
  <c r="J105" i="17"/>
  <c r="Z105" i="17" s="1"/>
  <c r="R17" i="17"/>
  <c r="R21" i="17"/>
  <c r="R25" i="17"/>
  <c r="X105" i="17"/>
  <c r="X110" i="17"/>
  <c r="J110" i="17"/>
  <c r="Z110" i="17" s="1"/>
  <c r="R24" i="17"/>
  <c r="W84" i="17"/>
  <c r="I106" i="17"/>
  <c r="I79" i="17"/>
  <c r="I77" i="17"/>
  <c r="H84" i="17"/>
  <c r="X70" i="17"/>
  <c r="X115" i="17"/>
  <c r="I114" i="17"/>
  <c r="I69" i="17"/>
  <c r="I107" i="17"/>
  <c r="K69" i="17"/>
  <c r="AA69" i="17" s="1"/>
  <c r="I78" i="17"/>
  <c r="O69" i="17"/>
  <c r="K103" i="17"/>
  <c r="I81" i="17"/>
  <c r="U69" i="17"/>
  <c r="K15" i="17"/>
  <c r="AA15" i="17" s="1"/>
  <c r="U103" i="17"/>
  <c r="I103" i="17"/>
  <c r="Z157" i="17"/>
  <c r="Q28" i="17"/>
  <c r="R28" i="17" s="1"/>
  <c r="T84" i="17"/>
  <c r="X15" i="17"/>
  <c r="J15" i="17"/>
  <c r="I73" i="17"/>
  <c r="I112" i="17"/>
  <c r="V118" i="17"/>
  <c r="R18" i="17"/>
  <c r="R20" i="17"/>
  <c r="J108" i="17"/>
  <c r="Z108" i="17" s="1"/>
  <c r="J111" i="17"/>
  <c r="Z111" i="17" s="1"/>
  <c r="J114" i="17"/>
  <c r="Z114" i="17" s="1"/>
  <c r="J106" i="17"/>
  <c r="Z106" i="17" s="1"/>
  <c r="X111" i="17"/>
  <c r="G84" i="17"/>
  <c r="X71" i="17"/>
  <c r="I15" i="17"/>
  <c r="Z69" i="17"/>
  <c r="S84" i="17"/>
  <c r="R16" i="17"/>
  <c r="Q30" i="17"/>
  <c r="X109" i="17"/>
  <c r="P30" i="17"/>
  <c r="R22" i="17"/>
  <c r="R26" i="17"/>
  <c r="J112" i="17"/>
  <c r="Z112" i="17" s="1"/>
  <c r="I72" i="17"/>
  <c r="K107" i="17"/>
  <c r="X114" i="17"/>
  <c r="K114" i="17"/>
  <c r="AA114" i="17" s="1"/>
  <c r="K113" i="17"/>
  <c r="X112" i="17"/>
  <c r="X106" i="17"/>
  <c r="X103" i="17"/>
  <c r="J103" i="17"/>
  <c r="Z103" i="17" s="1"/>
  <c r="G158" i="17"/>
  <c r="J115" i="17"/>
  <c r="Z115" i="17" s="1"/>
  <c r="K109" i="17"/>
  <c r="I109" i="17"/>
  <c r="Z49" i="17"/>
  <c r="X108" i="17"/>
  <c r="W118" i="17"/>
  <c r="I80" i="17"/>
  <c r="K112" i="17"/>
  <c r="K108" i="17"/>
  <c r="X107" i="17"/>
  <c r="I76" i="17"/>
  <c r="U15" i="17"/>
  <c r="T28" i="17"/>
  <c r="U28" i="17" s="1"/>
  <c r="X69" i="17"/>
  <c r="V84" i="17"/>
  <c r="AA137" i="17"/>
  <c r="I70" i="17"/>
  <c r="I75" i="17"/>
  <c r="J109" i="17"/>
  <c r="I158" i="17" l="1"/>
  <c r="J158" i="17"/>
  <c r="L107" i="17"/>
  <c r="L113" i="17"/>
  <c r="U84" i="17"/>
  <c r="K115" i="17"/>
  <c r="AA115" i="17" s="1"/>
  <c r="K110" i="17"/>
  <c r="AA110" i="17" s="1"/>
  <c r="L112" i="17"/>
  <c r="L15" i="17"/>
  <c r="Z15" i="17"/>
  <c r="K106" i="17"/>
  <c r="AA106" i="17" s="1"/>
  <c r="L108" i="17"/>
  <c r="L69" i="17"/>
  <c r="L114" i="17"/>
  <c r="K111" i="17"/>
  <c r="AA111" i="17" s="1"/>
  <c r="I111" i="17"/>
  <c r="AA103" i="17"/>
  <c r="L103" i="17"/>
  <c r="AA113" i="17"/>
  <c r="I113" i="17"/>
  <c r="Z191" i="17"/>
  <c r="AA157" i="17"/>
  <c r="AA191" i="17"/>
  <c r="G118" i="17"/>
  <c r="AA107" i="17"/>
  <c r="AA108" i="17"/>
  <c r="I108" i="17"/>
  <c r="K105" i="17"/>
  <c r="L105" i="17" s="1"/>
  <c r="H118" i="17"/>
  <c r="I105" i="17"/>
  <c r="AA112" i="17"/>
  <c r="Z109" i="17"/>
  <c r="AA104" i="17"/>
  <c r="L109" i="17"/>
  <c r="AA109" i="17"/>
  <c r="L115" i="17" l="1"/>
  <c r="L110" i="17"/>
  <c r="L111" i="17"/>
  <c r="L106" i="17"/>
  <c r="J118" i="17"/>
  <c r="K118" i="17"/>
  <c r="K116" i="17"/>
  <c r="L116" i="17" s="1"/>
  <c r="Z104" i="17"/>
  <c r="J116" i="17"/>
  <c r="AA105" i="17"/>
  <c r="I49" i="17" l="1"/>
  <c r="H50" i="17"/>
  <c r="G221" i="17"/>
  <c r="H221" i="17" s="1"/>
  <c r="X49" i="17"/>
  <c r="W221" i="17" l="1"/>
  <c r="I50" i="17"/>
  <c r="I16" i="17" l="1"/>
  <c r="L53" i="17" l="1"/>
  <c r="L61" i="17"/>
  <c r="L52" i="17"/>
  <c r="M28" i="17" l="1"/>
  <c r="M30" i="17"/>
  <c r="K30" i="17" l="1"/>
  <c r="K28" i="17"/>
  <c r="AA16" i="17"/>
  <c r="G17" i="17" l="1"/>
  <c r="Z16" i="17"/>
  <c r="G18" i="17"/>
  <c r="J18" i="17" s="1"/>
  <c r="L18" i="17" s="1"/>
  <c r="O16" i="17"/>
  <c r="N222" i="17"/>
  <c r="X16" i="17"/>
  <c r="G19" i="17"/>
  <c r="L19" i="17" s="1"/>
  <c r="J17" i="17" l="1"/>
  <c r="L17" i="17" s="1"/>
  <c r="I17" i="17"/>
  <c r="Z18" i="17"/>
  <c r="Z17" i="17"/>
  <c r="X17" i="17" l="1"/>
  <c r="N223" i="17"/>
  <c r="G20" i="17"/>
  <c r="J20" i="17" s="1"/>
  <c r="Z19" i="17"/>
  <c r="O17" i="17"/>
  <c r="AA17" i="17"/>
  <c r="L20" i="17" l="1"/>
  <c r="I18" i="17"/>
  <c r="O18" i="17" l="1"/>
  <c r="AA18" i="17"/>
  <c r="G21" i="17" l="1"/>
  <c r="J21" i="17" s="1"/>
  <c r="Z20" i="17"/>
  <c r="N224" i="17"/>
  <c r="X18" i="17"/>
  <c r="L21" i="17" l="1"/>
  <c r="I19" i="17"/>
  <c r="O19" i="17" l="1"/>
  <c r="G22" i="17" l="1"/>
  <c r="J22" i="17" s="1"/>
  <c r="Z21" i="17"/>
  <c r="N225" i="17"/>
  <c r="X19" i="17"/>
  <c r="AA19" i="17"/>
  <c r="L22" i="17" l="1"/>
  <c r="I20" i="17"/>
  <c r="G23" i="17" l="1"/>
  <c r="J23" i="17" s="1"/>
  <c r="Z22" i="17"/>
  <c r="L23" i="17" l="1"/>
  <c r="O20" i="17"/>
  <c r="AA20" i="17"/>
  <c r="N226" i="17"/>
  <c r="X20" i="17"/>
  <c r="I21" i="17" l="1"/>
  <c r="G24" i="17" l="1"/>
  <c r="J24" i="17" s="1"/>
  <c r="L24" i="17" s="1"/>
  <c r="Z23" i="17"/>
  <c r="N227" i="17" l="1"/>
  <c r="X21" i="17"/>
  <c r="O21" i="17"/>
  <c r="AA21" i="17"/>
  <c r="I22" i="17" l="1"/>
  <c r="G25" i="17"/>
  <c r="J25" i="17" s="1"/>
  <c r="L25" i="17" s="1"/>
  <c r="Z24" i="17"/>
  <c r="N228" i="17" l="1"/>
  <c r="X22" i="17"/>
  <c r="O22" i="17"/>
  <c r="AA22" i="17"/>
  <c r="I23" i="17" l="1"/>
  <c r="G26" i="17"/>
  <c r="J26" i="17" s="1"/>
  <c r="L26" i="17" s="1"/>
  <c r="Z25" i="17"/>
  <c r="G27" i="17" l="1"/>
  <c r="J27" i="17" s="1"/>
  <c r="Z26" i="17"/>
  <c r="O23" i="17"/>
  <c r="AA23" i="17"/>
  <c r="X23" i="17"/>
  <c r="N229" i="17"/>
  <c r="L27" i="17" l="1"/>
  <c r="J30" i="17"/>
  <c r="J28" i="17"/>
  <c r="L28" i="17" s="1"/>
  <c r="I24" i="17"/>
  <c r="G30" i="17"/>
  <c r="V30" i="17" l="1"/>
  <c r="Z27" i="17"/>
  <c r="O24" i="17" l="1"/>
  <c r="AA24" i="17"/>
  <c r="X24" i="17"/>
  <c r="N230" i="17"/>
  <c r="I25" i="17" l="1"/>
  <c r="N231" i="17" l="1"/>
  <c r="X25" i="17"/>
  <c r="O25" i="17"/>
  <c r="AA25" i="17"/>
  <c r="I26" i="17" l="1"/>
  <c r="O26" i="17" l="1"/>
  <c r="AA26" i="17"/>
  <c r="N232" i="17"/>
  <c r="X26" i="17"/>
  <c r="I27" i="17" l="1"/>
  <c r="H30" i="17"/>
  <c r="O27" i="17" l="1"/>
  <c r="N28" i="17"/>
  <c r="O28" i="17" s="1"/>
  <c r="N30" i="17"/>
  <c r="AA27" i="17"/>
  <c r="N233" i="17"/>
  <c r="X27" i="17"/>
  <c r="W30" i="17"/>
  <c r="Z50" i="17" l="1"/>
  <c r="J70" i="17" l="1"/>
  <c r="G51" i="17"/>
  <c r="O52" i="17"/>
  <c r="O54" i="17" l="1"/>
  <c r="O51" i="17"/>
  <c r="R73" i="17"/>
  <c r="Z70" i="17"/>
  <c r="O53" i="17"/>
  <c r="J73" i="17"/>
  <c r="Z73" i="17" s="1"/>
  <c r="J74" i="17"/>
  <c r="Z74" i="17" s="1"/>
  <c r="R70" i="17"/>
  <c r="J71" i="17"/>
  <c r="Z71" i="17" s="1"/>
  <c r="J72" i="17"/>
  <c r="Z72" i="17" s="1"/>
  <c r="R71" i="17" l="1"/>
  <c r="R72" i="17"/>
  <c r="R74" i="17"/>
  <c r="O50" i="17"/>
  <c r="H51" i="17"/>
  <c r="G222" i="17"/>
  <c r="X50" i="17"/>
  <c r="H222" i="17" l="1"/>
  <c r="I51" i="17"/>
  <c r="M204" i="17" l="1"/>
  <c r="M206" i="17"/>
  <c r="J76" i="17" l="1"/>
  <c r="Z76" i="17" s="1"/>
  <c r="J77" i="17"/>
  <c r="Z77" i="17" s="1"/>
  <c r="M62" i="17"/>
  <c r="M64" i="17"/>
  <c r="J80" i="17"/>
  <c r="Z80" i="17" s="1"/>
  <c r="R81" i="17" l="1"/>
  <c r="J79" i="17"/>
  <c r="Z79" i="17" s="1"/>
  <c r="R76" i="17"/>
  <c r="J75" i="17"/>
  <c r="M84" i="17"/>
  <c r="M82" i="17"/>
  <c r="R80" i="17"/>
  <c r="R77" i="17"/>
  <c r="R75" i="17"/>
  <c r="O55" i="17"/>
  <c r="J78" i="17"/>
  <c r="Z78" i="17" s="1"/>
  <c r="J81" i="17"/>
  <c r="Z81" i="17" s="1"/>
  <c r="O56" i="17"/>
  <c r="O58" i="17"/>
  <c r="O59" i="17"/>
  <c r="O57" i="17"/>
  <c r="O61" i="17"/>
  <c r="O60" i="17"/>
  <c r="R78" i="17" l="1"/>
  <c r="M150" i="17"/>
  <c r="M152" i="17"/>
  <c r="Z75" i="17"/>
  <c r="J82" i="17"/>
  <c r="J84" i="17"/>
  <c r="M170" i="17"/>
  <c r="M172" i="17"/>
  <c r="Q82" i="17"/>
  <c r="N62" i="17"/>
  <c r="O62" i="17" s="1"/>
  <c r="N64" i="17"/>
  <c r="O196" i="17"/>
  <c r="O142" i="17"/>
  <c r="O140" i="17"/>
  <c r="O194" i="17"/>
  <c r="O195" i="17"/>
  <c r="O193" i="17"/>
  <c r="O139" i="17"/>
  <c r="O159" i="17"/>
  <c r="O162" i="17" l="1"/>
  <c r="R79" i="17"/>
  <c r="O160" i="17"/>
  <c r="O138" i="17"/>
  <c r="O141" i="17"/>
  <c r="O161" i="17"/>
  <c r="O192" i="17"/>
  <c r="Q84" i="17"/>
  <c r="O158" i="17" l="1"/>
  <c r="O201" i="17" l="1"/>
  <c r="O168" i="17" l="1"/>
  <c r="O198" i="17"/>
  <c r="O164" i="17"/>
  <c r="O144" i="17"/>
  <c r="O200" i="17"/>
  <c r="O146" i="17"/>
  <c r="O166" i="17"/>
  <c r="O145" i="17"/>
  <c r="O165" i="17"/>
  <c r="O199" i="17"/>
  <c r="O149" i="17" l="1"/>
  <c r="O163" i="17"/>
  <c r="O169" i="17"/>
  <c r="O203" i="17"/>
  <c r="O202" i="17"/>
  <c r="O148" i="17"/>
  <c r="O147" i="17"/>
  <c r="O167" i="17"/>
  <c r="O197" i="17"/>
  <c r="O143" i="17"/>
  <c r="N206" i="17" l="1"/>
  <c r="N152" i="17"/>
  <c r="N150" i="17"/>
  <c r="O150" i="17" s="1"/>
  <c r="N170" i="17"/>
  <c r="O170" i="17" s="1"/>
  <c r="N204" i="17"/>
  <c r="O204" i="17" s="1"/>
  <c r="N172" i="17"/>
  <c r="G199" i="17" l="1"/>
  <c r="J199" i="17" s="1"/>
  <c r="G202" i="17"/>
  <c r="J202" i="17" s="1"/>
  <c r="G201" i="17"/>
  <c r="J201" i="17" s="1"/>
  <c r="G200" i="17"/>
  <c r="J200" i="17" s="1"/>
  <c r="G203" i="17"/>
  <c r="J203" i="17" s="1"/>
  <c r="G167" i="17"/>
  <c r="J167" i="17" s="1"/>
  <c r="G166" i="17"/>
  <c r="J166" i="17" s="1"/>
  <c r="G169" i="17"/>
  <c r="J169" i="17" s="1"/>
  <c r="G168" i="17"/>
  <c r="J168" i="17" s="1"/>
  <c r="H168" i="17" l="1"/>
  <c r="X167" i="17"/>
  <c r="H148" i="17"/>
  <c r="K148" i="17" s="1"/>
  <c r="T231" i="17"/>
  <c r="X201" i="17"/>
  <c r="H202" i="17"/>
  <c r="K202" i="17" s="1"/>
  <c r="G145" i="17"/>
  <c r="J145" i="17" s="1"/>
  <c r="G141" i="17"/>
  <c r="J141" i="17" s="1"/>
  <c r="G195" i="17"/>
  <c r="J195" i="17" s="1"/>
  <c r="G161" i="17"/>
  <c r="J161" i="17" s="1"/>
  <c r="G143" i="17"/>
  <c r="J143" i="17" s="1"/>
  <c r="G197" i="17"/>
  <c r="J197" i="17" s="1"/>
  <c r="G163" i="17"/>
  <c r="J163" i="17" s="1"/>
  <c r="G144" i="17"/>
  <c r="J144" i="17" s="1"/>
  <c r="G140" i="17"/>
  <c r="J140" i="17" s="1"/>
  <c r="G160" i="17"/>
  <c r="J160" i="17" s="1"/>
  <c r="G194" i="17"/>
  <c r="J194" i="17" s="1"/>
  <c r="G142" i="17"/>
  <c r="J142" i="17" s="1"/>
  <c r="G162" i="17"/>
  <c r="J162" i="17" s="1"/>
  <c r="G196" i="17"/>
  <c r="J196" i="17" s="1"/>
  <c r="I168" i="17" l="1"/>
  <c r="K168" i="17"/>
  <c r="H194" i="17"/>
  <c r="K194" i="17" s="1"/>
  <c r="T223" i="17"/>
  <c r="X193" i="17"/>
  <c r="H146" i="17"/>
  <c r="K146" i="17" s="1"/>
  <c r="H159" i="17"/>
  <c r="K159" i="17" s="1"/>
  <c r="X158" i="17"/>
  <c r="H140" i="17"/>
  <c r="K140" i="17" s="1"/>
  <c r="X139" i="17"/>
  <c r="H195" i="17"/>
  <c r="K195" i="17" s="1"/>
  <c r="X194" i="17"/>
  <c r="T224" i="17"/>
  <c r="X143" i="17"/>
  <c r="H144" i="17"/>
  <c r="K144" i="17" s="1"/>
  <c r="T232" i="17"/>
  <c r="X202" i="17"/>
  <c r="H203" i="17"/>
  <c r="K203" i="17" s="1"/>
  <c r="H141" i="17"/>
  <c r="K141" i="17" s="1"/>
  <c r="X140" i="17"/>
  <c r="X168" i="17"/>
  <c r="H169" i="17"/>
  <c r="K169" i="17" s="1"/>
  <c r="X198" i="17"/>
  <c r="T228" i="17"/>
  <c r="H199" i="17"/>
  <c r="K199" i="17" s="1"/>
  <c r="X160" i="17"/>
  <c r="H161" i="17"/>
  <c r="K161" i="17" s="1"/>
  <c r="X169" i="17"/>
  <c r="G146" i="17"/>
  <c r="J146" i="17" s="1"/>
  <c r="T229" i="17"/>
  <c r="X199" i="17"/>
  <c r="H200" i="17"/>
  <c r="K200" i="17" s="1"/>
  <c r="T222" i="17"/>
  <c r="W222" i="17" s="1"/>
  <c r="X192" i="17"/>
  <c r="H193" i="17"/>
  <c r="K193" i="17" s="1"/>
  <c r="X149" i="17"/>
  <c r="X138" i="17"/>
  <c r="H139" i="17"/>
  <c r="K139" i="17" s="1"/>
  <c r="W152" i="17"/>
  <c r="G198" i="17"/>
  <c r="J198" i="17" s="1"/>
  <c r="H143" i="17"/>
  <c r="K143" i="17" s="1"/>
  <c r="X142" i="17"/>
  <c r="G149" i="17"/>
  <c r="J149" i="17" s="1"/>
  <c r="G159" i="17"/>
  <c r="J159" i="17" s="1"/>
  <c r="G164" i="17"/>
  <c r="J164" i="17" s="1"/>
  <c r="H196" i="17"/>
  <c r="K196" i="17" s="1"/>
  <c r="T225" i="17"/>
  <c r="X195" i="17"/>
  <c r="H147" i="17"/>
  <c r="K147" i="17" s="1"/>
  <c r="X161" i="17"/>
  <c r="H162" i="17"/>
  <c r="K162" i="17" s="1"/>
  <c r="G165" i="17"/>
  <c r="J165" i="17" s="1"/>
  <c r="T230" i="17"/>
  <c r="H201" i="17"/>
  <c r="K201" i="17" s="1"/>
  <c r="X200" i="17"/>
  <c r="G139" i="17"/>
  <c r="J139" i="17" s="1"/>
  <c r="X162" i="17"/>
  <c r="H163" i="17"/>
  <c r="K163" i="17" s="1"/>
  <c r="X141" i="17"/>
  <c r="H142" i="17"/>
  <c r="K142" i="17" s="1"/>
  <c r="G147" i="17"/>
  <c r="J147" i="17" s="1"/>
  <c r="G193" i="17"/>
  <c r="J193" i="17" s="1"/>
  <c r="H167" i="17"/>
  <c r="K167" i="17" s="1"/>
  <c r="X166" i="17"/>
  <c r="H166" i="17"/>
  <c r="K166" i="17" s="1"/>
  <c r="X165" i="17"/>
  <c r="H165" i="17"/>
  <c r="K165" i="17" s="1"/>
  <c r="H145" i="17"/>
  <c r="K145" i="17" s="1"/>
  <c r="X144" i="17"/>
  <c r="H149" i="17"/>
  <c r="K149" i="17" s="1"/>
  <c r="H160" i="17"/>
  <c r="K160" i="17" s="1"/>
  <c r="X159" i="17"/>
  <c r="X196" i="17"/>
  <c r="H197" i="17"/>
  <c r="K197" i="17" s="1"/>
  <c r="T226" i="17"/>
  <c r="I202" i="17"/>
  <c r="Z195" i="17"/>
  <c r="Z141" i="17"/>
  <c r="Z140" i="17"/>
  <c r="Z196" i="17"/>
  <c r="Z169" i="17"/>
  <c r="Z168" i="17"/>
  <c r="Z166" i="17"/>
  <c r="Z167" i="17"/>
  <c r="X148" i="17" l="1"/>
  <c r="V206" i="17"/>
  <c r="L195" i="17"/>
  <c r="Z165" i="17"/>
  <c r="L141" i="17"/>
  <c r="Z198" i="17"/>
  <c r="L196" i="17"/>
  <c r="I160" i="17"/>
  <c r="I166" i="17"/>
  <c r="I201" i="17"/>
  <c r="I147" i="17"/>
  <c r="G172" i="17"/>
  <c r="I169" i="17"/>
  <c r="I159" i="17"/>
  <c r="Z200" i="17"/>
  <c r="AA142" i="17"/>
  <c r="I142" i="17"/>
  <c r="X203" i="17"/>
  <c r="X145" i="17"/>
  <c r="I163" i="17"/>
  <c r="AA196" i="17"/>
  <c r="I196" i="17"/>
  <c r="I161" i="17"/>
  <c r="I141" i="17"/>
  <c r="AA141" i="17"/>
  <c r="I195" i="17"/>
  <c r="AA195" i="17"/>
  <c r="W206" i="17"/>
  <c r="H198" i="17"/>
  <c r="K198" i="17" s="1"/>
  <c r="X197" i="17"/>
  <c r="T227" i="17"/>
  <c r="AA143" i="17"/>
  <c r="I200" i="17"/>
  <c r="Z143" i="17"/>
  <c r="Z201" i="17"/>
  <c r="Z197" i="17"/>
  <c r="I145" i="17"/>
  <c r="Z193" i="17"/>
  <c r="I162" i="17"/>
  <c r="Z164" i="17"/>
  <c r="I139" i="17"/>
  <c r="H152" i="17"/>
  <c r="I203" i="17"/>
  <c r="X163" i="17"/>
  <c r="H164" i="17"/>
  <c r="K164" i="17" s="1"/>
  <c r="L164" i="17" s="1"/>
  <c r="I149" i="17"/>
  <c r="I146" i="17"/>
  <c r="Z199" i="17"/>
  <c r="I197" i="17"/>
  <c r="AA197" i="17"/>
  <c r="I165" i="17"/>
  <c r="G148" i="17"/>
  <c r="J148" i="17" s="1"/>
  <c r="X147" i="17"/>
  <c r="I199" i="17"/>
  <c r="I140" i="17"/>
  <c r="Z203" i="17"/>
  <c r="X164" i="17"/>
  <c r="I143" i="17"/>
  <c r="W172" i="17"/>
  <c r="I167" i="17"/>
  <c r="AA168" i="17"/>
  <c r="L168" i="17"/>
  <c r="Z202" i="17"/>
  <c r="X146" i="17"/>
  <c r="V172" i="17"/>
  <c r="I193" i="17"/>
  <c r="I144" i="17"/>
  <c r="AA194" i="17"/>
  <c r="I194" i="17"/>
  <c r="L165" i="17"/>
  <c r="L167" i="17"/>
  <c r="L166" i="17"/>
  <c r="L169" i="17"/>
  <c r="L198" i="17" l="1"/>
  <c r="Z162" i="17"/>
  <c r="U222" i="17"/>
  <c r="AA165" i="17"/>
  <c r="AA198" i="17"/>
  <c r="I198" i="17"/>
  <c r="Z147" i="17"/>
  <c r="Z160" i="17"/>
  <c r="Z161" i="17"/>
  <c r="Z148" i="17"/>
  <c r="Z145" i="17"/>
  <c r="Z146" i="17"/>
  <c r="AA167" i="17"/>
  <c r="L197" i="17"/>
  <c r="Z149" i="17"/>
  <c r="U226" i="17"/>
  <c r="AA164" i="17"/>
  <c r="I164" i="17"/>
  <c r="Z163" i="17"/>
  <c r="L143" i="17"/>
  <c r="L202" i="17"/>
  <c r="AA202" i="17"/>
  <c r="AA169" i="17"/>
  <c r="AA166" i="17"/>
  <c r="Z139" i="17"/>
  <c r="U225" i="17"/>
  <c r="Z144" i="17"/>
  <c r="U231" i="17"/>
  <c r="I148" i="17"/>
  <c r="H172" i="17"/>
  <c r="AA160" i="17"/>
  <c r="U229" i="17" l="1"/>
  <c r="U232" i="17"/>
  <c r="U233" i="17"/>
  <c r="L144" i="17"/>
  <c r="AA144" i="17"/>
  <c r="L200" i="17"/>
  <c r="AA200" i="17"/>
  <c r="L148" i="17"/>
  <c r="AA148" i="17"/>
  <c r="L161" i="17"/>
  <c r="AA161" i="17"/>
  <c r="L193" i="17"/>
  <c r="AA193" i="17"/>
  <c r="L199" i="17"/>
  <c r="AA199" i="17"/>
  <c r="L139" i="17"/>
  <c r="AA139" i="17"/>
  <c r="U227" i="17"/>
  <c r="Z142" i="17"/>
  <c r="L142" i="17"/>
  <c r="L163" i="17"/>
  <c r="AA163" i="17"/>
  <c r="L160" i="17"/>
  <c r="AA159" i="17"/>
  <c r="L203" i="17"/>
  <c r="AA203" i="17"/>
  <c r="L145" i="17"/>
  <c r="AA145" i="17"/>
  <c r="U228" i="17"/>
  <c r="Z194" i="17"/>
  <c r="L194" i="17"/>
  <c r="L162" i="17"/>
  <c r="AA162" i="17"/>
  <c r="U230" i="17"/>
  <c r="U224" i="17"/>
  <c r="U223" i="17"/>
  <c r="L201" i="17"/>
  <c r="AA201" i="17"/>
  <c r="L140" i="17"/>
  <c r="AA140" i="17"/>
  <c r="L149" i="17" l="1"/>
  <c r="AA149" i="17"/>
  <c r="L146" i="17"/>
  <c r="AA146" i="17"/>
  <c r="L147" i="17"/>
  <c r="AA147" i="17"/>
  <c r="G52" i="17" l="1"/>
  <c r="G53" i="17"/>
  <c r="Z52" i="17" l="1"/>
  <c r="G54" i="17"/>
  <c r="Z53" i="17" l="1"/>
  <c r="G55" i="17"/>
  <c r="Z54" i="17" l="1"/>
  <c r="G56" i="17"/>
  <c r="G57" i="17" l="1"/>
  <c r="G58" i="17" l="1"/>
  <c r="G59" i="17" l="1"/>
  <c r="G60" i="17" l="1"/>
  <c r="G61" i="17" l="1"/>
  <c r="G64" i="17" l="1"/>
  <c r="V64" i="17"/>
  <c r="Z61" i="17" l="1"/>
  <c r="H52" i="17" l="1"/>
  <c r="X51" i="17"/>
  <c r="G223" i="17"/>
  <c r="W223" i="17" l="1"/>
  <c r="H53" i="17"/>
  <c r="X52" i="17"/>
  <c r="G224" i="17"/>
  <c r="I52" i="17"/>
  <c r="I53" i="17" l="1"/>
  <c r="X53" i="17"/>
  <c r="H54" i="17"/>
  <c r="G225" i="17"/>
  <c r="W224" i="17"/>
  <c r="I54" i="17" l="1"/>
  <c r="W225" i="17"/>
  <c r="H55" i="17"/>
  <c r="X54" i="17"/>
  <c r="G226" i="17"/>
  <c r="W226" i="17" l="1"/>
  <c r="I55" i="17"/>
  <c r="H56" i="17"/>
  <c r="G227" i="17"/>
  <c r="X55" i="17"/>
  <c r="I56" i="17" l="1"/>
  <c r="H57" i="17"/>
  <c r="X56" i="17"/>
  <c r="G228" i="17"/>
  <c r="W227" i="17"/>
  <c r="W228" i="17" l="1"/>
  <c r="I57" i="17"/>
  <c r="H58" i="17"/>
  <c r="X57" i="17"/>
  <c r="G229" i="17"/>
  <c r="W229" i="17" l="1"/>
  <c r="I58" i="17"/>
  <c r="H59" i="17"/>
  <c r="X58" i="17"/>
  <c r="G230" i="17"/>
  <c r="W230" i="17" l="1"/>
  <c r="I59" i="17"/>
  <c r="H60" i="17"/>
  <c r="G231" i="17"/>
  <c r="X59" i="17"/>
  <c r="I60" i="17" l="1"/>
  <c r="X60" i="17"/>
  <c r="H61" i="17"/>
  <c r="G232" i="17"/>
  <c r="W231" i="17"/>
  <c r="X61" i="17" l="1"/>
  <c r="W208" i="17"/>
  <c r="G233" i="17"/>
  <c r="W64" i="17"/>
  <c r="W232" i="17"/>
  <c r="I61" i="17"/>
  <c r="H64" i="17"/>
  <c r="W233" i="17" l="1"/>
  <c r="O223" i="17" l="1"/>
  <c r="O224" i="17" l="1"/>
  <c r="O225" i="17" l="1"/>
  <c r="O226" i="17" l="1"/>
  <c r="O227" i="17" l="1"/>
  <c r="O228" i="17" l="1"/>
  <c r="O229" i="17" l="1"/>
  <c r="O230" i="17" l="1"/>
  <c r="O231" i="17" l="1"/>
  <c r="O232" i="17" l="1"/>
  <c r="O233" i="17" l="1"/>
  <c r="K51" i="17" l="1"/>
  <c r="G138" i="17" l="1"/>
  <c r="J138" i="17" s="1"/>
  <c r="X137" i="17"/>
  <c r="Z137" i="17"/>
  <c r="V152" i="17"/>
  <c r="I138" i="17" l="1"/>
  <c r="G152" i="17"/>
  <c r="H233" i="17" l="1"/>
  <c r="H232" i="17"/>
  <c r="H231" i="17"/>
  <c r="H230" i="17"/>
  <c r="H229" i="17"/>
  <c r="H228" i="17"/>
  <c r="H227" i="17"/>
  <c r="H226" i="17"/>
  <c r="H224" i="17"/>
  <c r="H223" i="17"/>
  <c r="H225" i="17" l="1"/>
  <c r="Z159" i="17" l="1"/>
  <c r="L159" i="17"/>
  <c r="J172" i="17" l="1"/>
  <c r="Z158" i="17"/>
  <c r="J170" i="17"/>
  <c r="K172" i="17" l="1"/>
  <c r="AA158" i="17"/>
  <c r="L158" i="17"/>
  <c r="K170" i="17"/>
  <c r="L170" i="17" s="1"/>
  <c r="K150" i="17"/>
  <c r="AA138" i="17"/>
  <c r="K152" i="17"/>
  <c r="L138" i="17"/>
  <c r="J150" i="17"/>
  <c r="J152" i="17"/>
  <c r="Z138" i="17"/>
  <c r="L150" i="17" l="1"/>
  <c r="R51" i="17" l="1"/>
  <c r="R52" i="17" l="1"/>
  <c r="R53" i="17" l="1"/>
  <c r="R54" i="17" l="1"/>
  <c r="R55" i="17" l="1"/>
  <c r="R56" i="17" l="1"/>
  <c r="R57" i="17" l="1"/>
  <c r="R58" i="17" l="1"/>
  <c r="R59" i="17" l="1"/>
  <c r="R60" i="17" l="1"/>
  <c r="R61" i="17" l="1"/>
  <c r="M222" i="17" l="1"/>
  <c r="O222" i="17" s="1"/>
  <c r="Q49" i="17" l="1"/>
  <c r="R49" i="17" l="1"/>
  <c r="Q50" i="17"/>
  <c r="Q64" i="17" s="1"/>
  <c r="K49" i="17" l="1"/>
  <c r="R50" i="17"/>
  <c r="Q62" i="17"/>
  <c r="K50" i="17" l="1"/>
  <c r="L49" i="17"/>
  <c r="L50" i="17" l="1"/>
  <c r="N81" i="17" l="1"/>
  <c r="N80" i="17"/>
  <c r="N79" i="17"/>
  <c r="N78" i="17"/>
  <c r="N77" i="17"/>
  <c r="N76" i="17"/>
  <c r="N75" i="17"/>
  <c r="N74" i="17"/>
  <c r="N73" i="17"/>
  <c r="N72" i="17"/>
  <c r="N71" i="17"/>
  <c r="N70" i="17"/>
  <c r="J60" i="17"/>
  <c r="J56" i="17"/>
  <c r="J55" i="17"/>
  <c r="J51" i="17"/>
  <c r="Z57" i="17" l="1"/>
  <c r="L57" i="17"/>
  <c r="K70" i="17"/>
  <c r="O70" i="17"/>
  <c r="N82" i="17"/>
  <c r="O82" i="17" s="1"/>
  <c r="N84" i="17"/>
  <c r="Z51" i="17"/>
  <c r="J62" i="17"/>
  <c r="L51" i="17"/>
  <c r="J64" i="17"/>
  <c r="K79" i="17"/>
  <c r="O79" i="17"/>
  <c r="Z60" i="17"/>
  <c r="L60" i="17"/>
  <c r="K81" i="17"/>
  <c r="O81" i="17"/>
  <c r="L54" i="17"/>
  <c r="K62" i="17"/>
  <c r="K64" i="17"/>
  <c r="O74" i="17"/>
  <c r="K74" i="17"/>
  <c r="O77" i="17"/>
  <c r="K77" i="17"/>
  <c r="O78" i="17"/>
  <c r="K78" i="17"/>
  <c r="O71" i="17"/>
  <c r="K71" i="17"/>
  <c r="O72" i="17"/>
  <c r="K72" i="17"/>
  <c r="O73" i="17"/>
  <c r="K73" i="17"/>
  <c r="Z55" i="17"/>
  <c r="L55" i="17"/>
  <c r="O75" i="17"/>
  <c r="K75" i="17"/>
  <c r="L58" i="17"/>
  <c r="Z58" i="17"/>
  <c r="Z59" i="17"/>
  <c r="L59" i="17"/>
  <c r="O80" i="17"/>
  <c r="K80" i="17"/>
  <c r="Z56" i="17"/>
  <c r="L56" i="17"/>
  <c r="O76" i="17"/>
  <c r="K76" i="17"/>
  <c r="AA73" i="17" l="1"/>
  <c r="L73" i="17"/>
  <c r="L74" i="17"/>
  <c r="AA74" i="17"/>
  <c r="AA75" i="17"/>
  <c r="L75" i="17"/>
  <c r="AA71" i="17"/>
  <c r="L71" i="17"/>
  <c r="L72" i="17"/>
  <c r="AA72" i="17"/>
  <c r="L62" i="17"/>
  <c r="AA79" i="17"/>
  <c r="L79" i="17"/>
  <c r="L70" i="17"/>
  <c r="K82" i="17"/>
  <c r="L82" i="17" s="1"/>
  <c r="AA70" i="17"/>
  <c r="K84" i="17"/>
  <c r="L77" i="17"/>
  <c r="AA77" i="17"/>
  <c r="AA76" i="17"/>
  <c r="L76" i="17"/>
  <c r="AA80" i="17"/>
  <c r="L80" i="17"/>
  <c r="L78" i="17"/>
  <c r="AA78" i="17"/>
  <c r="L81" i="17"/>
  <c r="AA81" i="17"/>
  <c r="H192" i="17" l="1"/>
  <c r="K192" i="17" l="1"/>
  <c r="H206" i="17"/>
  <c r="AA192" i="17"/>
  <c r="G192" i="17"/>
  <c r="I192" i="17" s="1"/>
  <c r="J192" i="17" l="1"/>
  <c r="G206" i="17"/>
  <c r="Z192" i="17"/>
  <c r="K204" i="17"/>
  <c r="L192" i="17"/>
  <c r="K206" i="17"/>
  <c r="J204" i="17" l="1"/>
  <c r="L204" i="17" s="1"/>
  <c r="J206" i="17"/>
</calcChain>
</file>

<file path=xl/sharedStrings.xml><?xml version="1.0" encoding="utf-8"?>
<sst xmlns="http://schemas.openxmlformats.org/spreadsheetml/2006/main" count="72303" uniqueCount="534">
  <si>
    <t>SCHEDULE B-18</t>
  </si>
  <si>
    <t>FUEL INVENTORY BY PLANT</t>
  </si>
  <si>
    <t>FLORIDA PUBLIC SERVICE COMMISSION</t>
  </si>
  <si>
    <t xml:space="preserve">     EXPLANATION:</t>
  </si>
  <si>
    <t xml:space="preserve">Provide conventional fuel account balances in dollars and quantities for each fuel type </t>
  </si>
  <si>
    <t xml:space="preserve">       Type of data shown:</t>
  </si>
  <si>
    <t>for the test year, and the two preceding years Include Natural Gas even though no inventory</t>
  </si>
  <si>
    <t>Projected Test Year Ended 12/31/2025</t>
  </si>
  <si>
    <t>COMPANY: TAMPA ELECTRIC COMPANY</t>
  </si>
  <si>
    <t>is carried.  (Give Units in Barrels, Tons, or MCF)</t>
  </si>
  <si>
    <t>Projected Prior Year Ended 12/31/2024</t>
  </si>
  <si>
    <t>xx</t>
  </si>
  <si>
    <t>Historical Prior Year Ended 12/31/2023</t>
  </si>
  <si>
    <t>DOCKET No. 20240026-EI</t>
  </si>
  <si>
    <t>Plant</t>
  </si>
  <si>
    <t>Beginning Balance</t>
  </si>
  <si>
    <t>Receipts</t>
  </si>
  <si>
    <t>Fuel Issued to Generation</t>
  </si>
  <si>
    <t>Fuel Issued (Other) - Note 1</t>
  </si>
  <si>
    <t>Inventory Adjustments</t>
  </si>
  <si>
    <t>Ending Balance</t>
  </si>
  <si>
    <t>Line</t>
  </si>
  <si>
    <t>Fuel Type</t>
  </si>
  <si>
    <t>Month</t>
  </si>
  <si>
    <t>Year</t>
  </si>
  <si>
    <t>Units/</t>
  </si>
  <si>
    <t>($000) /</t>
  </si>
  <si>
    <t>$/Unit</t>
  </si>
  <si>
    <t>No.</t>
  </si>
  <si>
    <t>POLK</t>
  </si>
  <si>
    <t>DISTILLATE OIL (BBLS)</t>
  </si>
  <si>
    <t>BAL CK</t>
  </si>
  <si>
    <t>December</t>
  </si>
  <si>
    <t>2022</t>
  </si>
  <si>
    <t>January</t>
  </si>
  <si>
    <t>2023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</si>
  <si>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</si>
  <si>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</si>
  <si>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</si>
  <si>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</si>
  <si>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</si>
  <si>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</si>
  <si>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</si>
  <si>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</si>
  <si>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</si>
  <si>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</si>
  <si>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Total</t>
  </si>
  <si>
    <t>13 Month Average</t>
  </si>
  <si>
    <t>Note 1</t>
  </si>
  <si>
    <t>Fuel Issued (Other) represents the items included in inventory that are not included in burn.</t>
  </si>
  <si>
    <t>For Big Bend Distillate Oil this includes ignition.</t>
  </si>
  <si>
    <t>Supporting Schedules:</t>
  </si>
  <si>
    <t>Recap Schedules:</t>
  </si>
  <si>
    <t>BIG BEND</t>
  </si>
  <si>
    <t>COAL (TONS)</t>
  </si>
  <si>
    <t>Fuel Issued (Other) represents the items included in burn that are not included in inventory.</t>
  </si>
  <si>
    <t>For coal this includes ignition, fuel analysis, additives and fixed costs associated with capacity, terminal and rail charges.</t>
  </si>
  <si>
    <t>Totals may be affected due to rounding.</t>
  </si>
  <si>
    <t>COAL STORAGE</t>
  </si>
  <si>
    <t>Fuel Issued (Other)</t>
  </si>
  <si>
    <t>Ending Balance - Note 1</t>
  </si>
  <si>
    <t>BAYSIDE</t>
  </si>
  <si>
    <t>NATURAL GAS (MCF)</t>
  </si>
  <si>
    <t>Total natural gas inventory excludes 1.2M MMBtu of Tampa Electric storage that has been assigned to Emera Energy.</t>
  </si>
  <si>
    <t>SYSTEM TOTAL</t>
  </si>
  <si>
    <t>MFR (Polk +BB+Coal Storage)</t>
  </si>
  <si>
    <t>MFR (Polk &amp; BB)</t>
  </si>
  <si>
    <t>MFR (Polk, BB, BS)</t>
  </si>
  <si>
    <t>COAL CK</t>
  </si>
  <si>
    <t>End Inventory</t>
  </si>
  <si>
    <t>GA Master/Budget</t>
  </si>
  <si>
    <t>Variance</t>
  </si>
  <si>
    <t>#2 Oil</t>
  </si>
  <si>
    <t>GA Master</t>
  </si>
  <si>
    <t>NG CK</t>
  </si>
  <si>
    <t>Budget</t>
  </si>
  <si>
    <t>Groupdesc</t>
  </si>
  <si>
    <t>Total Quantity</t>
  </si>
  <si>
    <t>Total Value</t>
  </si>
  <si>
    <t>In Transit Quantity</t>
  </si>
  <si>
    <t>In Transit Value</t>
  </si>
  <si>
    <t>Quantity</t>
  </si>
  <si>
    <t>Value</t>
  </si>
  <si>
    <t>Description</t>
  </si>
  <si>
    <t>Location</t>
  </si>
  <si>
    <t>Shipment</t>
  </si>
  <si>
    <t>Unit Cost</t>
  </si>
  <si>
    <t>In Transit Unit Cost</t>
  </si>
  <si>
    <t>Product</t>
  </si>
  <si>
    <t>Facility</t>
  </si>
  <si>
    <t>Fuelstockgroup</t>
  </si>
  <si>
    <t>Begtime</t>
  </si>
  <si>
    <t>Endtime</t>
  </si>
  <si>
    <t>Marketvalue</t>
  </si>
  <si>
    <t>Position</t>
  </si>
  <si>
    <t>Commodityclass</t>
  </si>
  <si>
    <t>Creationname</t>
  </si>
  <si>
    <t>Creationdate</t>
  </si>
  <si>
    <t>Revisionname</t>
  </si>
  <si>
    <t>Revisiondate</t>
  </si>
  <si>
    <t>Report Start Date</t>
  </si>
  <si>
    <t>Report End Date</t>
  </si>
  <si>
    <t>Run Date</t>
  </si>
  <si>
    <t>Unit</t>
  </si>
  <si>
    <t>Feetype</t>
  </si>
  <si>
    <t>bbl</t>
  </si>
  <si>
    <t>From Polk #2 Oil</t>
  </si>
  <si>
    <t>Polk #2 Oil</t>
  </si>
  <si>
    <t>104589</t>
  </si>
  <si>
    <t>ULSD</t>
  </si>
  <si>
    <t>Polk</t>
  </si>
  <si>
    <t>Generation</t>
  </si>
  <si>
    <t>279825</t>
  </si>
  <si>
    <t>LIQUID</t>
  </si>
  <si>
    <t>Erica Brazas</t>
  </si>
  <si>
    <t>http://ybretrmap02p/allegro80</t>
  </si>
  <si>
    <t/>
  </si>
  <si>
    <t>138.73</t>
  </si>
  <si>
    <t>ton</t>
  </si>
  <si>
    <t>BB/Polk</t>
  </si>
  <si>
    <t>OPEN INVENTORY</t>
  </si>
  <si>
    <t>Open Inventory</t>
  </si>
  <si>
    <t>Coal</t>
  </si>
  <si>
    <t>BB/PK Low Sulfur</t>
  </si>
  <si>
    <t>69.75</t>
  </si>
  <si>
    <t>-14.55</t>
  </si>
  <si>
    <t>72.16</t>
  </si>
  <si>
    <t>PK Blend</t>
  </si>
  <si>
    <t>BB/PK Foreign Blend</t>
  </si>
  <si>
    <t>59.55</t>
  </si>
  <si>
    <t>80.08</t>
  </si>
  <si>
    <t>64.66</t>
  </si>
  <si>
    <t>81.14</t>
  </si>
  <si>
    <t>59.60</t>
  </si>
  <si>
    <t>63.83</t>
  </si>
  <si>
    <t>Big Bend</t>
  </si>
  <si>
    <t>BB Consumed Coal</t>
  </si>
  <si>
    <t>From Standard</t>
  </si>
  <si>
    <t>Standard</t>
  </si>
  <si>
    <t>104556</t>
  </si>
  <si>
    <t>279824</t>
  </si>
  <si>
    <t>SOLID</t>
  </si>
  <si>
    <t>http://ybretrmap03p/allegro80</t>
  </si>
  <si>
    <t>115.67</t>
  </si>
  <si>
    <t>138.18</t>
  </si>
  <si>
    <t>Adjustments</t>
  </si>
  <si>
    <t>http://ybretrmap01p/allegro80</t>
  </si>
  <si>
    <t>Sale 2</t>
  </si>
  <si>
    <t>302587</t>
  </si>
  <si>
    <t>TEC-Fuel-Sales Margin Recv</t>
  </si>
  <si>
    <t>-5,625.76</t>
  </si>
  <si>
    <t>PRODUCTION ADJUSTMENT</t>
  </si>
  <si>
    <t>0.00</t>
  </si>
  <si>
    <t>TEC-Fuel-Inventory Cost Adj</t>
  </si>
  <si>
    <t>104587</t>
  </si>
  <si>
    <t>301656</t>
  </si>
  <si>
    <t>2,800,000.00</t>
  </si>
  <si>
    <t>Big Bend Sales</t>
  </si>
  <si>
    <t>Premium</t>
  </si>
  <si>
    <t>82.83</t>
  </si>
  <si>
    <t>67.54</t>
  </si>
  <si>
    <t>83.78</t>
  </si>
  <si>
    <t>82.06</t>
  </si>
  <si>
    <t>70.54</t>
  </si>
  <si>
    <t>55.21</t>
  </si>
  <si>
    <t>63.66</t>
  </si>
  <si>
    <t>76.66</t>
  </si>
  <si>
    <t>88.58</t>
  </si>
  <si>
    <t>Sale 3</t>
  </si>
  <si>
    <t>77.63</t>
  </si>
  <si>
    <t>66.85</t>
  </si>
  <si>
    <t>78.32</t>
  </si>
  <si>
    <t>73.42</t>
  </si>
  <si>
    <t>31.41</t>
  </si>
  <si>
    <t>78.52</t>
  </si>
  <si>
    <t>76.21</t>
  </si>
  <si>
    <t>Standard H</t>
  </si>
  <si>
    <t>77.80</t>
  </si>
  <si>
    <t>72.76</t>
  </si>
  <si>
    <t>78.01</t>
  </si>
  <si>
    <t>Standard Low</t>
  </si>
  <si>
    <t>69.28</t>
  </si>
  <si>
    <t>95.15</t>
  </si>
  <si>
    <t>65.37</t>
  </si>
  <si>
    <t>71.15</t>
  </si>
  <si>
    <t>68.07</t>
  </si>
  <si>
    <t>71.99</t>
  </si>
  <si>
    <t>Test 1</t>
  </si>
  <si>
    <t>69.02</t>
  </si>
  <si>
    <t>69.68</t>
  </si>
  <si>
    <t>68.59</t>
  </si>
  <si>
    <t>Purchases</t>
  </si>
  <si>
    <t>TEC-Fuel-Transp Rail</t>
  </si>
  <si>
    <t>301650</t>
  </si>
  <si>
    <t>55.00</t>
  </si>
  <si>
    <t>From Sugar Camp</t>
  </si>
  <si>
    <t>Sales</t>
  </si>
  <si>
    <t>289702</t>
  </si>
  <si>
    <t>104579</t>
  </si>
  <si>
    <t>98.00</t>
  </si>
  <si>
    <t>164802 Columbia Resource</t>
  </si>
  <si>
    <t>87.93</t>
  </si>
  <si>
    <t>From Sale 2</t>
  </si>
  <si>
    <t>104581</t>
  </si>
  <si>
    <t>104590</t>
  </si>
  <si>
    <t>104591</t>
  </si>
  <si>
    <t>TEC-Fuel-Coal Field Handling Rcl</t>
  </si>
  <si>
    <t>7.00</t>
  </si>
  <si>
    <t>To Big Bend Sales</t>
  </si>
  <si>
    <t>302514</t>
  </si>
  <si>
    <t>301286</t>
  </si>
  <si>
    <t>301071</t>
  </si>
  <si>
    <t>302515</t>
  </si>
  <si>
    <t>Pet Coke</t>
  </si>
  <si>
    <t>Petcoke</t>
  </si>
  <si>
    <t>Sale 1</t>
  </si>
  <si>
    <t>Big Bend Terminal</t>
  </si>
  <si>
    <t>CRG Terminal Storage</t>
  </si>
  <si>
    <t>McDuffie</t>
  </si>
  <si>
    <t>SL3-MCT</t>
  </si>
  <si>
    <t>61.95</t>
  </si>
  <si>
    <t>61.26</t>
  </si>
  <si>
    <t>21.68</t>
  </si>
  <si>
    <t>61.57</t>
  </si>
  <si>
    <t>61.60</t>
  </si>
  <si>
    <t>Polk Silo A</t>
  </si>
  <si>
    <t>69.55</t>
  </si>
  <si>
    <t>84.90</t>
  </si>
  <si>
    <t>64.50</t>
  </si>
  <si>
    <t>UBT Harbor</t>
  </si>
  <si>
    <t>UBT - Sales</t>
  </si>
  <si>
    <t>57.00</t>
  </si>
  <si>
    <t>56.54</t>
  </si>
  <si>
    <t>55.51</t>
  </si>
  <si>
    <t>59.30</t>
  </si>
  <si>
    <t>54.69</t>
  </si>
  <si>
    <t>57.07</t>
  </si>
  <si>
    <t>63.52</t>
  </si>
  <si>
    <t>174.51</t>
  </si>
  <si>
    <t>20.85</t>
  </si>
  <si>
    <t>64.89</t>
  </si>
  <si>
    <t>UBT Yard</t>
  </si>
  <si>
    <t>LS-1</t>
  </si>
  <si>
    <t>84.35</t>
  </si>
  <si>
    <t>49.13</t>
  </si>
  <si>
    <t>86.66</t>
  </si>
  <si>
    <t>SL-1</t>
  </si>
  <si>
    <t>52.43</t>
  </si>
  <si>
    <t>55.13</t>
  </si>
  <si>
    <t>50.12</t>
  </si>
  <si>
    <t>55.86</t>
  </si>
  <si>
    <t>45.66</t>
  </si>
  <si>
    <t>54.40</t>
  </si>
  <si>
    <t>54.75</t>
  </si>
  <si>
    <t>SL-2</t>
  </si>
  <si>
    <t>60.76</t>
  </si>
  <si>
    <t>56.24</t>
  </si>
  <si>
    <t>38.65</t>
  </si>
  <si>
    <t>55.28</t>
  </si>
  <si>
    <t>64.02</t>
  </si>
  <si>
    <t>SL-3</t>
  </si>
  <si>
    <t>63.91</t>
  </si>
  <si>
    <t>64.31</t>
  </si>
  <si>
    <t>255.21</t>
  </si>
  <si>
    <t>64.59</t>
  </si>
  <si>
    <t>STD-1</t>
  </si>
  <si>
    <t>53.52</t>
  </si>
  <si>
    <t>51.42</t>
  </si>
  <si>
    <t>-0.01</t>
  </si>
  <si>
    <t>53.98</t>
  </si>
  <si>
    <t>57.01</t>
  </si>
  <si>
    <t>STD-2</t>
  </si>
  <si>
    <t>52.44</t>
  </si>
  <si>
    <t>52.42</t>
  </si>
  <si>
    <t>52.45</t>
  </si>
  <si>
    <t>PC-1</t>
  </si>
  <si>
    <t>60.05</t>
  </si>
  <si>
    <t>58.02</t>
  </si>
  <si>
    <t>78.76</t>
  </si>
  <si>
    <t>28.62</t>
  </si>
  <si>
    <t>67.04</t>
  </si>
  <si>
    <t>PC-2</t>
  </si>
  <si>
    <t>28.39</t>
  </si>
  <si>
    <t>68.95</t>
  </si>
  <si>
    <t>55.39</t>
  </si>
  <si>
    <t>40.13</t>
  </si>
  <si>
    <t>43.22</t>
  </si>
  <si>
    <t>Sale-1</t>
  </si>
  <si>
    <t>104566</t>
  </si>
  <si>
    <t>104565</t>
  </si>
  <si>
    <t>104542</t>
  </si>
  <si>
    <t>73.35</t>
  </si>
  <si>
    <t>From Standard Low</t>
  </si>
  <si>
    <t>104543</t>
  </si>
  <si>
    <t>91.11</t>
  </si>
  <si>
    <t>90.99</t>
  </si>
  <si>
    <t>71.86</t>
  </si>
  <si>
    <t>69.01</t>
  </si>
  <si>
    <t>104558</t>
  </si>
  <si>
    <t>TEC-Fuel-Transp Vessel-Other</t>
  </si>
  <si>
    <t>282032</t>
  </si>
  <si>
    <t>2.44</t>
  </si>
  <si>
    <t>1.97</t>
  </si>
  <si>
    <t>-1.36</t>
  </si>
  <si>
    <t>TEC-Fuel-HMF</t>
  </si>
  <si>
    <t>298839</t>
  </si>
  <si>
    <t>1,334.75</t>
  </si>
  <si>
    <t>From Big Bend Station</t>
  </si>
  <si>
    <t>87.80</t>
  </si>
  <si>
    <t>104552</t>
  </si>
  <si>
    <t>104541</t>
  </si>
  <si>
    <t>296706</t>
  </si>
  <si>
    <t>32,916.66</t>
  </si>
  <si>
    <t>18,047.80</t>
  </si>
  <si>
    <t>1,901.21</t>
  </si>
  <si>
    <t>297378</t>
  </si>
  <si>
    <t>1,639.14</t>
  </si>
  <si>
    <t>71.67</t>
  </si>
  <si>
    <t>68.86</t>
  </si>
  <si>
    <t>http://ybretrmap04p/allegro80</t>
  </si>
  <si>
    <t>104506</t>
  </si>
  <si>
    <t>90.85</t>
  </si>
  <si>
    <t>104555</t>
  </si>
  <si>
    <t>104554</t>
  </si>
  <si>
    <t>104536</t>
  </si>
  <si>
    <t>104537</t>
  </si>
  <si>
    <t>104500</t>
  </si>
  <si>
    <t>88.08</t>
  </si>
  <si>
    <t>104501</t>
  </si>
  <si>
    <t>104502</t>
  </si>
  <si>
    <t>104503</t>
  </si>
  <si>
    <t>296288</t>
  </si>
  <si>
    <t>-3,912.31</t>
  </si>
  <si>
    <t>70.00</t>
  </si>
  <si>
    <t>88.72</t>
  </si>
  <si>
    <t>294876</t>
  </si>
  <si>
    <t>294878</t>
  </si>
  <si>
    <t>294879</t>
  </si>
  <si>
    <t>294880</t>
  </si>
  <si>
    <t>104486</t>
  </si>
  <si>
    <t>90.04</t>
  </si>
  <si>
    <t>90.25</t>
  </si>
  <si>
    <t>90.33</t>
  </si>
  <si>
    <t>90.40</t>
  </si>
  <si>
    <t>90.46</t>
  </si>
  <si>
    <t>68.55</t>
  </si>
  <si>
    <t>71.01</t>
  </si>
  <si>
    <t>104499</t>
  </si>
  <si>
    <t>294690</t>
  </si>
  <si>
    <t>104513</t>
  </si>
  <si>
    <t>295170</t>
  </si>
  <si>
    <t>104519</t>
  </si>
  <si>
    <t>295632</t>
  </si>
  <si>
    <t>104535</t>
  </si>
  <si>
    <t>296184</t>
  </si>
  <si>
    <t>TEC-Fuel-Demurrage</t>
  </si>
  <si>
    <t>25,818.63</t>
  </si>
  <si>
    <t>1,611.00</t>
  </si>
  <si>
    <t>1,616.16</t>
  </si>
  <si>
    <t>1,610.12</t>
  </si>
  <si>
    <t>1,592.55</t>
  </si>
  <si>
    <t>-1.66</t>
  </si>
  <si>
    <t>1.89</t>
  </si>
  <si>
    <t>2.04</t>
  </si>
  <si>
    <t>104498</t>
  </si>
  <si>
    <t>137.86</t>
  </si>
  <si>
    <t>104497</t>
  </si>
  <si>
    <t>104468</t>
  </si>
  <si>
    <t>89.93</t>
  </si>
  <si>
    <t>89.89</t>
  </si>
  <si>
    <t>89.97</t>
  </si>
  <si>
    <t>294400</t>
  </si>
  <si>
    <t>-6,429.84</t>
  </si>
  <si>
    <t>68.97</t>
  </si>
  <si>
    <t>88.93</t>
  </si>
  <si>
    <t>68.35</t>
  </si>
  <si>
    <t>70.40</t>
  </si>
  <si>
    <t>104473</t>
  </si>
  <si>
    <t>292702</t>
  </si>
  <si>
    <t>3,281.93</t>
  </si>
  <si>
    <t>1,629.71</t>
  </si>
  <si>
    <t>104474</t>
  </si>
  <si>
    <t>293020</t>
  </si>
  <si>
    <t>1,043.10</t>
  </si>
  <si>
    <t>104482</t>
  </si>
  <si>
    <t>293190</t>
  </si>
  <si>
    <t>1,610.07</t>
  </si>
  <si>
    <t>104487</t>
  </si>
  <si>
    <t>293982</t>
  </si>
  <si>
    <t>1,612.85</t>
  </si>
  <si>
    <t>-2.33</t>
  </si>
  <si>
    <t>1.28</t>
  </si>
  <si>
    <t>1.94</t>
  </si>
  <si>
    <t>2.09</t>
  </si>
  <si>
    <t>2.00</t>
  </si>
  <si>
    <t>104480</t>
  </si>
  <si>
    <t>293169</t>
  </si>
  <si>
    <t>88.31</t>
  </si>
  <si>
    <t>104478</t>
  </si>
  <si>
    <t>293167</t>
  </si>
  <si>
    <t>104479</t>
  </si>
  <si>
    <t>293168</t>
  </si>
  <si>
    <t>104477</t>
  </si>
  <si>
    <t>293166</t>
  </si>
  <si>
    <t>104481</t>
  </si>
  <si>
    <t>293170</t>
  </si>
  <si>
    <t>104471</t>
  </si>
  <si>
    <t>104470</t>
  </si>
  <si>
    <t>104462</t>
  </si>
  <si>
    <t>89.27</t>
  </si>
  <si>
    <t>NET ADJUSTMENT</t>
  </si>
  <si>
    <t>88.27</t>
  </si>
  <si>
    <t>104469</t>
  </si>
  <si>
    <t>291631</t>
  </si>
  <si>
    <t>3,006.99</t>
  </si>
  <si>
    <t>-2.91</t>
  </si>
  <si>
    <t>1.01</t>
  </si>
  <si>
    <t>68.27</t>
  </si>
  <si>
    <t>94.77</t>
  </si>
  <si>
    <t>70.04</t>
  </si>
  <si>
    <t>104459</t>
  </si>
  <si>
    <t>104460</t>
  </si>
  <si>
    <t>-91.95</t>
  </si>
  <si>
    <t>69.50</t>
  </si>
  <si>
    <t>104458</t>
  </si>
  <si>
    <t>290302</t>
  </si>
  <si>
    <t>104457</t>
  </si>
  <si>
    <t>289196</t>
  </si>
  <si>
    <t>3,881.93</t>
  </si>
  <si>
    <t>3,034.73</t>
  </si>
  <si>
    <t>1,617.96</t>
  </si>
  <si>
    <t>-2.93</t>
  </si>
  <si>
    <t>1.17</t>
  </si>
  <si>
    <t>2.57</t>
  </si>
  <si>
    <t>0.83</t>
  </si>
  <si>
    <t>104455</t>
  </si>
  <si>
    <t>104456</t>
  </si>
  <si>
    <t>288731</t>
  </si>
  <si>
    <t>-2,649,300.00</t>
  </si>
  <si>
    <t>62.50</t>
  </si>
  <si>
    <t>TEC-Fuel-Transp Rail-Other</t>
  </si>
  <si>
    <t>104442</t>
  </si>
  <si>
    <t>287029</t>
  </si>
  <si>
    <t>0.44</t>
  </si>
  <si>
    <t>749.23</t>
  </si>
  <si>
    <t>104449</t>
  </si>
  <si>
    <t>287765</t>
  </si>
  <si>
    <t>4.70</t>
  </si>
  <si>
    <t>281088</t>
  </si>
  <si>
    <t>2,391.44</t>
  </si>
  <si>
    <t>75.98</t>
  </si>
  <si>
    <t>62.20</t>
  </si>
  <si>
    <t>288730</t>
  </si>
  <si>
    <t>2,649,300.00</t>
  </si>
  <si>
    <t>101.42</t>
  </si>
  <si>
    <t>104446</t>
  </si>
  <si>
    <t>287450</t>
  </si>
  <si>
    <t>104448</t>
  </si>
  <si>
    <t>287452</t>
  </si>
  <si>
    <t>8,275.66</t>
  </si>
  <si>
    <t>23,291.59</t>
  </si>
  <si>
    <t>1,593.90</t>
  </si>
  <si>
    <t>2,991.28</t>
  </si>
  <si>
    <t>1.56</t>
  </si>
  <si>
    <t>1.50</t>
  </si>
  <si>
    <t>104444</t>
  </si>
  <si>
    <t>104445</t>
  </si>
  <si>
    <t>104433</t>
  </si>
  <si>
    <t>286053</t>
  </si>
  <si>
    <t>104434</t>
  </si>
  <si>
    <t>286316</t>
  </si>
  <si>
    <t>104408</t>
  </si>
  <si>
    <t>104409</t>
  </si>
  <si>
    <t>104432</t>
  </si>
  <si>
    <t>286050</t>
  </si>
  <si>
    <t>104426</t>
  </si>
  <si>
    <t>104427</t>
  </si>
  <si>
    <t>104402</t>
  </si>
  <si>
    <t>283863</t>
  </si>
  <si>
    <t>104410</t>
  </si>
  <si>
    <t>284623</t>
  </si>
  <si>
    <t>104395</t>
  </si>
  <si>
    <t>104396</t>
  </si>
  <si>
    <t>104407</t>
  </si>
  <si>
    <t>284410</t>
  </si>
  <si>
    <t>104404</t>
  </si>
  <si>
    <t>104403</t>
  </si>
  <si>
    <t>104397</t>
  </si>
  <si>
    <t>283529</t>
  </si>
  <si>
    <t>104394</t>
  </si>
  <si>
    <t>283184</t>
  </si>
  <si>
    <t>104372</t>
  </si>
  <si>
    <t>104399</t>
  </si>
  <si>
    <t>283531</t>
  </si>
  <si>
    <t>104398</t>
  </si>
  <si>
    <t>283530</t>
  </si>
  <si>
    <t>104373</t>
  </si>
  <si>
    <t>104390</t>
  </si>
  <si>
    <t>104391</t>
  </si>
  <si>
    <t>104361</t>
  </si>
  <si>
    <t>281110</t>
  </si>
  <si>
    <t>104376</t>
  </si>
  <si>
    <t>281881</t>
  </si>
  <si>
    <t>104388</t>
  </si>
  <si>
    <t>104343</t>
  </si>
  <si>
    <t>282313</t>
  </si>
  <si>
    <t>104344</t>
  </si>
  <si>
    <t>104377</t>
  </si>
  <si>
    <t>282045</t>
  </si>
  <si>
    <t>104387</t>
  </si>
  <si>
    <t>282257</t>
  </si>
  <si>
    <t>104389</t>
  </si>
  <si>
    <t>282573</t>
  </si>
  <si>
    <t>104317</t>
  </si>
  <si>
    <t>258287</t>
  </si>
  <si>
    <t>104336</t>
  </si>
  <si>
    <t>279761</t>
  </si>
  <si>
    <t>104360</t>
  </si>
  <si>
    <t>281108</t>
  </si>
  <si>
    <t>104331</t>
  </si>
  <si>
    <t>258286</t>
  </si>
  <si>
    <t>104332</t>
  </si>
  <si>
    <t>104339</t>
  </si>
  <si>
    <t>279764</t>
  </si>
  <si>
    <t>104355</t>
  </si>
  <si>
    <t>280834</t>
  </si>
  <si>
    <t>275484</t>
  </si>
  <si>
    <t>10 2023</t>
  </si>
  <si>
    <t>Page 11 of 15</t>
  </si>
  <si>
    <t>Page 12 of 15</t>
  </si>
  <si>
    <t>Page 13 of 15</t>
  </si>
  <si>
    <t>Page 14 of 15</t>
  </si>
  <si>
    <t>Page 15 of 15</t>
  </si>
  <si>
    <t>Witness: C. Aldazabal / J. Chronister / R. 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</si>
</sst>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yyyy\-m\-d\ hh:mm"/>
    <numFmt numFmtId="167" formatCode="_(&quot;$&quot;* #,##0.0_);_(&quot;$&quot;* \(#,##0.0\);_(&quot;$&quot;* &quot;-&quot;??_);_(@_)"/>
  </numFmts>
  <fonts count="8" x14ac:knownFonts="1">
    <font>
      <sz val="12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E6F7FF"/>
      </patternFill>
    </fill>
    <fill>
      <patternFill patternType="solid">
        <fgColor rgb="FFCCFFCC"/>
      </patternFill>
    </fill>
    <fill>
      <patternFill patternType="solid">
        <fgColor rgb="FFFFFFC8"/>
      </patternFill>
    </fill>
    <fill>
      <patternFill patternType="solid">
        <fgColor rgb="FFFFE6FF"/>
      </patternFill>
    </fill>
    <fill>
      <patternFill patternType="solid">
        <fgColor rgb="FFFFD2FF"/>
      </patternFill>
    </fill>
    <fill>
      <patternFill patternType="solid">
        <fgColor rgb="FFFFFF96"/>
      </patternFill>
    </fill>
    <fill>
      <patternFill patternType="solid">
        <fgColor rgb="FFA8FFA8"/>
      </patternFill>
    </fill>
    <fill>
      <patternFill patternType="solid">
        <fgColor rgb="FFB9E9FF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0" borderId="0"/>
  </cellStyleXfs>
  <cellXfs count="205">
    <xf numFmtId="0" fontId="0" fillId="0" borderId="0" xfId="0"/>
    <xf numFmtId="0" fontId="2" fillId="0" borderId="0" xfId="0" applyFont="1"/>
    <xf numFmtId="164" fontId="2" fillId="0" borderId="0" xfId="1" applyNumberFormat="1" applyFont="1" applyFill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4" fillId="0" borderId="0" xfId="0" applyFont="1"/>
    <xf numFmtId="164" fontId="2" fillId="0" borderId="0" xfId="1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3" xfId="0" applyFont="1" applyBorder="1"/>
    <xf numFmtId="14" fontId="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65" fontId="2" fillId="0" borderId="0" xfId="2" applyNumberFormat="1" applyFont="1" applyFill="1"/>
    <xf numFmtId="164" fontId="2" fillId="0" borderId="0" xfId="1" applyNumberFormat="1" applyFont="1" applyFill="1" applyBorder="1"/>
    <xf numFmtId="165" fontId="2" fillId="0" borderId="1" xfId="2" applyNumberFormat="1" applyFont="1" applyFill="1" applyBorder="1"/>
    <xf numFmtId="164" fontId="2" fillId="0" borderId="1" xfId="1" applyNumberFormat="1" applyFont="1" applyFill="1" applyBorder="1"/>
    <xf numFmtId="165" fontId="2" fillId="0" borderId="0" xfId="2" applyNumberFormat="1" applyFont="1" applyFill="1" applyBorder="1"/>
    <xf numFmtId="165" fontId="2" fillId="0" borderId="1" xfId="0" applyNumberFormat="1" applyFont="1" applyBorder="1"/>
    <xf numFmtId="164" fontId="2" fillId="0" borderId="0" xfId="1" quotePrefix="1" applyNumberFormat="1" applyFont="1" applyFill="1" applyAlignment="1" applyProtection="1">
      <alignment horizontal="right"/>
      <protection locked="0"/>
    </xf>
    <xf numFmtId="164" fontId="2" fillId="0" borderId="0" xfId="1" applyNumberFormat="1" applyFont="1" applyFill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protection locked="0"/>
    </xf>
    <xf numFmtId="37" fontId="2" fillId="0" borderId="0" xfId="0" applyNumberFormat="1" applyFont="1" applyAlignment="1">
      <alignment horizontal="center"/>
    </xf>
    <xf numFmtId="165" fontId="2" fillId="0" borderId="0" xfId="0" applyNumberFormat="1" applyFont="1"/>
    <xf numFmtId="14" fontId="2" fillId="0" borderId="0" xfId="0" applyNumberFormat="1" applyFont="1" applyAlignment="1">
      <alignment horizontal="right"/>
    </xf>
    <xf numFmtId="165" fontId="2" fillId="0" borderId="0" xfId="0" quotePrefix="1" applyNumberFormat="1" applyFont="1" applyAlignment="1">
      <alignment horizontal="center"/>
    </xf>
    <xf numFmtId="164" fontId="2" fillId="0" borderId="0" xfId="1" applyNumberFormat="1" applyFont="1" applyFill="1" applyBorder="1" applyAlignment="1" applyProtection="1">
      <alignment horizontal="right"/>
      <protection locked="0"/>
    </xf>
    <xf numFmtId="44" fontId="2" fillId="0" borderId="0" xfId="2" applyFont="1" applyFill="1" applyAlignment="1" applyProtection="1">
      <alignment horizontal="right"/>
      <protection locked="0"/>
    </xf>
    <xf numFmtId="165" fontId="2" fillId="0" borderId="0" xfId="2" applyNumberFormat="1" applyFont="1" applyFill="1" applyAlignment="1" applyProtection="1">
      <alignment horizontal="right"/>
      <protection locked="0"/>
    </xf>
    <xf numFmtId="164" fontId="2" fillId="0" borderId="0" xfId="1" quotePrefix="1" applyNumberFormat="1" applyFont="1" applyFill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1" xfId="1" quotePrefix="1" applyNumberFormat="1" applyFont="1" applyFill="1" applyBorder="1" applyAlignment="1">
      <alignment horizontal="center"/>
    </xf>
    <xf numFmtId="44" fontId="2" fillId="0" borderId="0" xfId="2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Alignment="1"/>
    <xf numFmtId="37" fontId="2" fillId="0" borderId="0" xfId="0" applyNumberFormat="1" applyFont="1"/>
    <xf numFmtId="43" fontId="2" fillId="0" borderId="0" xfId="1" applyFont="1" applyFill="1" applyAlignment="1" applyProtection="1">
      <alignment horizontal="right"/>
      <protection locked="0"/>
    </xf>
    <xf numFmtId="164" fontId="2" fillId="0" borderId="0" xfId="1" applyNumberFormat="1" applyFont="1" applyFill="1" applyBorder="1" applyAlignment="1" applyProtection="1">
      <protection locked="0"/>
    </xf>
    <xf numFmtId="43" fontId="2" fillId="0" borderId="0" xfId="1" applyFont="1" applyFill="1" applyAlignment="1" applyProtection="1">
      <protection locked="0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4" xfId="1" applyNumberFormat="1" applyFont="1" applyFill="1" applyBorder="1" applyAlignment="1" applyProtection="1">
      <alignment horizontal="right"/>
      <protection locked="0"/>
    </xf>
    <xf numFmtId="165" fontId="2" fillId="0" borderId="4" xfId="2" applyNumberFormat="1" applyFont="1" applyFill="1" applyBorder="1" applyAlignment="1" applyProtection="1">
      <alignment horizontal="right"/>
      <protection locked="0"/>
    </xf>
    <xf numFmtId="44" fontId="2" fillId="0" borderId="4" xfId="2" applyFont="1" applyFill="1" applyBorder="1" applyAlignment="1" applyProtection="1">
      <alignment horizontal="right"/>
      <protection locked="0"/>
    </xf>
    <xf numFmtId="43" fontId="2" fillId="0" borderId="0" xfId="1" applyFont="1" applyFill="1" applyBorder="1" applyAlignment="1" applyProtection="1">
      <alignment horizontal="right"/>
      <protection locked="0"/>
    </xf>
    <xf numFmtId="164" fontId="2" fillId="0" borderId="5" xfId="1" applyNumberFormat="1" applyFont="1" applyFill="1" applyBorder="1" applyAlignment="1" applyProtection="1">
      <alignment horizontal="right"/>
      <protection locked="0"/>
    </xf>
    <xf numFmtId="165" fontId="2" fillId="0" borderId="5" xfId="2" applyNumberFormat="1" applyFont="1" applyFill="1" applyBorder="1" applyAlignment="1" applyProtection="1">
      <alignment horizontal="right"/>
      <protection locked="0"/>
    </xf>
    <xf numFmtId="44" fontId="2" fillId="0" borderId="5" xfId="2" applyFont="1" applyFill="1" applyBorder="1" applyAlignment="1" applyProtection="1">
      <alignment horizontal="right"/>
      <protection locked="0"/>
    </xf>
    <xf numFmtId="165" fontId="2" fillId="0" borderId="0" xfId="2" applyNumberFormat="1" applyFont="1" applyFill="1" applyBorder="1" applyAlignment="1" applyProtection="1">
      <alignment horizontal="right"/>
      <protection locked="0"/>
    </xf>
    <xf numFmtId="37" fontId="2" fillId="0" borderId="0" xfId="0" applyNumberFormat="1" applyFont="1" applyProtection="1">
      <protection locked="0"/>
    </xf>
    <xf numFmtId="0" fontId="2" fillId="0" borderId="0" xfId="4" applyFont="1" applyAlignment="1">
      <alignment wrapText="1"/>
    </xf>
    <xf numFmtId="43" fontId="2" fillId="0" borderId="0" xfId="0" applyNumberFormat="1" applyFont="1"/>
    <xf numFmtId="164" fontId="2" fillId="0" borderId="0" xfId="1" applyNumberFormat="1" applyFont="1" applyFill="1" applyBorder="1" applyAlignment="1" applyProtection="1">
      <alignment horizontal="left"/>
      <protection locked="0"/>
    </xf>
    <xf numFmtId="164" fontId="2" fillId="0" borderId="3" xfId="1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Border="1" applyAlignment="1"/>
    <xf numFmtId="164" fontId="4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Protection="1">
      <protection locked="0"/>
    </xf>
    <xf numFmtId="2" fontId="2" fillId="0" borderId="0" xfId="2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64" fontId="2" fillId="0" borderId="0" xfId="1" quotePrefix="1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wrapText="1"/>
    </xf>
    <xf numFmtId="0" fontId="2" fillId="2" borderId="0" xfId="0" applyFont="1" applyFill="1"/>
    <xf numFmtId="4" fontId="2" fillId="2" borderId="0" xfId="0" applyNumberFormat="1" applyFont="1" applyFill="1"/>
    <xf numFmtId="14" fontId="2" fillId="2" borderId="0" xfId="0" applyNumberFormat="1" applyFont="1" applyFill="1"/>
    <xf numFmtId="0" fontId="0" fillId="2" borderId="0" xfId="0" applyFill="1"/>
    <xf numFmtId="0" fontId="2" fillId="3" borderId="0" xfId="0" applyFont="1" applyFill="1"/>
    <xf numFmtId="4" fontId="2" fillId="3" borderId="0" xfId="0" applyNumberFormat="1" applyFont="1" applyFill="1"/>
    <xf numFmtId="14" fontId="2" fillId="3" borderId="0" xfId="0" applyNumberFormat="1" applyFont="1" applyFill="1"/>
    <xf numFmtId="166" fontId="2" fillId="3" borderId="0" xfId="0" applyNumberFormat="1" applyFont="1" applyFill="1"/>
    <xf numFmtId="0" fontId="0" fillId="3" borderId="0" xfId="0" applyFill="1"/>
    <xf numFmtId="0" fontId="2" fillId="4" borderId="0" xfId="0" applyFont="1" applyFill="1" applyAlignment="1">
      <alignment indent="1"/>
    </xf>
    <xf numFmtId="4" fontId="2" fillId="4" borderId="0" xfId="0" applyNumberFormat="1" applyFont="1" applyFill="1"/>
    <xf numFmtId="0" fontId="2" fillId="4" borderId="0" xfId="0" applyFont="1" applyFill="1"/>
    <xf numFmtId="14" fontId="2" fillId="4" borderId="0" xfId="0" applyNumberFormat="1" applyFont="1" applyFill="1"/>
    <xf numFmtId="166" fontId="2" fillId="4" borderId="0" xfId="0" applyNumberFormat="1" applyFont="1" applyFill="1"/>
    <xf numFmtId="0" fontId="0" fillId="4" borderId="0" xfId="0" applyFill="1"/>
    <xf numFmtId="0" fontId="2" fillId="5" borderId="0" xfId="0" applyFont="1" applyFill="1" applyAlignment="1">
      <alignment indent="2"/>
    </xf>
    <xf numFmtId="4" fontId="2" fillId="5" borderId="0" xfId="0" applyNumberFormat="1" applyFont="1" applyFill="1"/>
    <xf numFmtId="0" fontId="2" fillId="5" borderId="0" xfId="0" applyFont="1" applyFill="1"/>
    <xf numFmtId="14" fontId="2" fillId="5" borderId="0" xfId="0" applyNumberFormat="1" applyFont="1" applyFill="1"/>
    <xf numFmtId="166" fontId="2" fillId="5" borderId="0" xfId="0" applyNumberFormat="1" applyFont="1" applyFill="1"/>
    <xf numFmtId="0" fontId="0" fillId="5" borderId="0" xfId="0" applyFill="1"/>
    <xf numFmtId="0" fontId="2" fillId="6" borderId="0" xfId="0" applyFont="1" applyFill="1" applyAlignment="1">
      <alignment indent="3"/>
    </xf>
    <xf numFmtId="4" fontId="2" fillId="6" borderId="0" xfId="0" applyNumberFormat="1" applyFont="1" applyFill="1"/>
    <xf numFmtId="0" fontId="2" fillId="6" borderId="0" xfId="0" applyFont="1" applyFill="1"/>
    <xf numFmtId="14" fontId="2" fillId="6" borderId="0" xfId="0" applyNumberFormat="1" applyFont="1" applyFill="1"/>
    <xf numFmtId="166" fontId="2" fillId="6" borderId="0" xfId="0" applyNumberFormat="1" applyFont="1" applyFill="1"/>
    <xf numFmtId="0" fontId="0" fillId="6" borderId="0" xfId="0" applyFill="1"/>
    <xf numFmtId="0" fontId="2" fillId="3" borderId="0" xfId="0" applyFont="1" applyFill="1" applyAlignment="1">
      <alignment indent="4"/>
    </xf>
    <xf numFmtId="0" fontId="2" fillId="4" borderId="0" xfId="0" applyFont="1" applyFill="1" applyAlignment="1">
      <alignment indent="5"/>
    </xf>
    <xf numFmtId="0" fontId="2" fillId="5" borderId="0" xfId="0" applyFont="1" applyFill="1" applyAlignment="1">
      <alignment indent="6"/>
    </xf>
    <xf numFmtId="0" fontId="2" fillId="6" borderId="0" xfId="0" applyFont="1" applyFill="1" applyAlignment="1">
      <alignment indent="7"/>
    </xf>
    <xf numFmtId="0" fontId="2" fillId="3" borderId="0" xfId="0" applyFont="1" applyFill="1" applyAlignment="1">
      <alignment indent="8"/>
    </xf>
    <xf numFmtId="0" fontId="2" fillId="7" borderId="0" xfId="0" applyFont="1" applyFill="1" applyAlignment="1">
      <alignment indent="7"/>
    </xf>
    <xf numFmtId="4" fontId="2" fillId="7" borderId="0" xfId="0" applyNumberFormat="1" applyFont="1" applyFill="1"/>
    <xf numFmtId="0" fontId="2" fillId="7" borderId="0" xfId="0" applyFont="1" applyFill="1"/>
    <xf numFmtId="14" fontId="2" fillId="7" borderId="0" xfId="0" applyNumberFormat="1" applyFont="1" applyFill="1"/>
    <xf numFmtId="166" fontId="2" fillId="7" borderId="0" xfId="0" applyNumberFormat="1" applyFont="1" applyFill="1"/>
    <xf numFmtId="0" fontId="0" fillId="7" borderId="0" xfId="0" applyFill="1"/>
    <xf numFmtId="0" fontId="2" fillId="8" borderId="0" xfId="0" applyFont="1" applyFill="1" applyAlignment="1">
      <alignment indent="2"/>
    </xf>
    <xf numFmtId="4" fontId="2" fillId="8" borderId="0" xfId="0" applyNumberFormat="1" applyFont="1" applyFill="1"/>
    <xf numFmtId="0" fontId="2" fillId="8" borderId="0" xfId="0" applyFont="1" applyFill="1"/>
    <xf numFmtId="14" fontId="2" fillId="8" borderId="0" xfId="0" applyNumberFormat="1" applyFont="1" applyFill="1"/>
    <xf numFmtId="166" fontId="2" fillId="8" borderId="0" xfId="0" applyNumberFormat="1" applyFont="1" applyFill="1"/>
    <xf numFmtId="0" fontId="0" fillId="8" borderId="0" xfId="0" applyFill="1"/>
    <xf numFmtId="0" fontId="2" fillId="9" borderId="0" xfId="0" applyFont="1" applyFill="1" applyAlignment="1">
      <alignment indent="1"/>
    </xf>
    <xf numFmtId="4" fontId="2" fillId="9" borderId="0" xfId="0" applyNumberFormat="1" applyFont="1" applyFill="1"/>
    <xf numFmtId="0" fontId="2" fillId="9" borderId="0" xfId="0" applyFont="1" applyFill="1"/>
    <xf numFmtId="14" fontId="2" fillId="9" borderId="0" xfId="0" applyNumberFormat="1" applyFont="1" applyFill="1"/>
    <xf numFmtId="166" fontId="2" fillId="9" borderId="0" xfId="0" applyNumberFormat="1" applyFont="1" applyFill="1"/>
    <xf numFmtId="0" fontId="0" fillId="9" borderId="0" xfId="0" applyFill="1"/>
    <xf numFmtId="0" fontId="2" fillId="9" borderId="0" xfId="0" applyFont="1" applyFill="1" applyAlignment="1">
      <alignment indent="5"/>
    </xf>
    <xf numFmtId="0" fontId="2" fillId="8" borderId="0" xfId="0" applyFont="1" applyFill="1" applyAlignment="1">
      <alignment indent="6"/>
    </xf>
    <xf numFmtId="0" fontId="2" fillId="7" borderId="0" xfId="0" applyFont="1" applyFill="1" applyAlignment="1">
      <alignment indent="3"/>
    </xf>
    <xf numFmtId="0" fontId="2" fillId="10" borderId="0" xfId="0" applyFont="1" applyFill="1" applyAlignment="1">
      <alignment indent="8"/>
    </xf>
    <xf numFmtId="4" fontId="2" fillId="10" borderId="0" xfId="0" applyNumberFormat="1" applyFont="1" applyFill="1"/>
    <xf numFmtId="0" fontId="2" fillId="10" borderId="0" xfId="0" applyFont="1" applyFill="1"/>
    <xf numFmtId="14" fontId="2" fillId="10" borderId="0" xfId="0" applyNumberFormat="1" applyFont="1" applyFill="1"/>
    <xf numFmtId="166" fontId="2" fillId="10" borderId="0" xfId="0" applyNumberFormat="1" applyFont="1" applyFill="1"/>
    <xf numFmtId="0" fontId="0" fillId="10" borderId="0" xfId="0" applyFill="1"/>
    <xf numFmtId="0" fontId="2" fillId="10" borderId="0" xfId="0" applyFont="1" applyFill="1" applyAlignment="1">
      <alignment indent="4"/>
    </xf>
    <xf numFmtId="4" fontId="2" fillId="0" borderId="0" xfId="0" applyNumberFormat="1" applyFont="1"/>
    <xf numFmtId="14" fontId="2" fillId="0" borderId="0" xfId="0" applyNumberFormat="1" applyFont="1"/>
    <xf numFmtId="1" fontId="2" fillId="0" borderId="1" xfId="2" applyNumberFormat="1" applyFont="1" applyFill="1" applyBorder="1"/>
    <xf numFmtId="43" fontId="2" fillId="0" borderId="5" xfId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wrapText="1"/>
    </xf>
    <xf numFmtId="0" fontId="2" fillId="2" borderId="0" xfId="3" applyFont="1" applyFill="1"/>
    <xf numFmtId="4" fontId="2" fillId="2" borderId="0" xfId="3" applyNumberFormat="1" applyFont="1" applyFill="1"/>
    <xf numFmtId="14" fontId="2" fillId="2" borderId="0" xfId="3" applyNumberFormat="1" applyFont="1" applyFill="1"/>
    <xf numFmtId="0" fontId="1" fillId="2" borderId="0" xfId="3" applyFill="1"/>
    <xf numFmtId="0" fontId="2" fillId="3" borderId="0" xfId="3" applyFont="1" applyFill="1"/>
    <xf numFmtId="4" fontId="2" fillId="3" borderId="0" xfId="3" applyNumberFormat="1" applyFont="1" applyFill="1"/>
    <xf numFmtId="14" fontId="2" fillId="3" borderId="0" xfId="3" applyNumberFormat="1" applyFont="1" applyFill="1"/>
    <xf numFmtId="166" fontId="2" fillId="3" borderId="0" xfId="3" applyNumberFormat="1" applyFont="1" applyFill="1"/>
    <xf numFmtId="0" fontId="1" fillId="3" borderId="0" xfId="3" applyFill="1"/>
    <xf numFmtId="0" fontId="2" fillId="4" borderId="0" xfId="3" applyFont="1" applyFill="1" applyAlignment="1">
      <alignment indent="1"/>
    </xf>
    <xf numFmtId="4" fontId="2" fillId="4" borderId="0" xfId="3" applyNumberFormat="1" applyFont="1" applyFill="1"/>
    <xf numFmtId="0" fontId="2" fillId="4" borderId="0" xfId="3" applyFont="1" applyFill="1"/>
    <xf numFmtId="14" fontId="2" fillId="4" borderId="0" xfId="3" applyNumberFormat="1" applyFont="1" applyFill="1"/>
    <xf numFmtId="166" fontId="2" fillId="4" borderId="0" xfId="3" applyNumberFormat="1" applyFont="1" applyFill="1"/>
    <xf numFmtId="0" fontId="1" fillId="4" borderId="0" xfId="3" applyFill="1"/>
    <xf numFmtId="0" fontId="2" fillId="5" borderId="0" xfId="3" applyFont="1" applyFill="1" applyAlignment="1">
      <alignment indent="2"/>
    </xf>
    <xf numFmtId="4" fontId="2" fillId="5" borderId="0" xfId="3" applyNumberFormat="1" applyFont="1" applyFill="1"/>
    <xf numFmtId="0" fontId="2" fillId="5" borderId="0" xfId="3" applyFont="1" applyFill="1"/>
    <xf numFmtId="14" fontId="2" fillId="5" borderId="0" xfId="3" applyNumberFormat="1" applyFont="1" applyFill="1"/>
    <xf numFmtId="166" fontId="2" fillId="5" borderId="0" xfId="3" applyNumberFormat="1" applyFont="1" applyFill="1"/>
    <xf numFmtId="0" fontId="1" fillId="5" borderId="0" xfId="3" applyFill="1"/>
    <xf numFmtId="0" fontId="2" fillId="6" borderId="0" xfId="3" applyFont="1" applyFill="1" applyAlignment="1">
      <alignment indent="3"/>
    </xf>
    <xf numFmtId="4" fontId="2" fillId="6" borderId="0" xfId="3" applyNumberFormat="1" applyFont="1" applyFill="1"/>
    <xf numFmtId="0" fontId="2" fillId="6" borderId="0" xfId="3" applyFont="1" applyFill="1"/>
    <xf numFmtId="14" fontId="2" fillId="6" borderId="0" xfId="3" applyNumberFormat="1" applyFont="1" applyFill="1"/>
    <xf numFmtId="166" fontId="2" fillId="6" borderId="0" xfId="3" applyNumberFormat="1" applyFont="1" applyFill="1"/>
    <xf numFmtId="0" fontId="1" fillId="6" borderId="0" xfId="3" applyFill="1"/>
    <xf numFmtId="0" fontId="2" fillId="3" borderId="0" xfId="3" applyFont="1" applyFill="1" applyAlignment="1">
      <alignment indent="4"/>
    </xf>
    <xf numFmtId="0" fontId="2" fillId="4" borderId="0" xfId="3" applyFont="1" applyFill="1" applyAlignment="1">
      <alignment indent="5"/>
    </xf>
    <xf numFmtId="0" fontId="2" fillId="5" borderId="0" xfId="3" applyFont="1" applyFill="1" applyAlignment="1">
      <alignment indent="6"/>
    </xf>
    <xf numFmtId="0" fontId="2" fillId="6" borderId="0" xfId="3" applyFont="1" applyFill="1" applyAlignment="1">
      <alignment indent="7"/>
    </xf>
    <xf numFmtId="0" fontId="2" fillId="3" borderId="0" xfId="3" applyFont="1" applyFill="1" applyAlignment="1">
      <alignment indent="8"/>
    </xf>
    <xf numFmtId="0" fontId="2" fillId="7" borderId="0" xfId="3" applyFont="1" applyFill="1" applyAlignment="1">
      <alignment indent="7"/>
    </xf>
    <xf numFmtId="4" fontId="2" fillId="7" borderId="0" xfId="3" applyNumberFormat="1" applyFont="1" applyFill="1"/>
    <xf numFmtId="0" fontId="2" fillId="7" borderId="0" xfId="3" applyFont="1" applyFill="1"/>
    <xf numFmtId="14" fontId="2" fillId="7" borderId="0" xfId="3" applyNumberFormat="1" applyFont="1" applyFill="1"/>
    <xf numFmtId="166" fontId="2" fillId="7" borderId="0" xfId="3" applyNumberFormat="1" applyFont="1" applyFill="1"/>
    <xf numFmtId="0" fontId="1" fillId="7" borderId="0" xfId="3" applyFill="1"/>
    <xf numFmtId="0" fontId="2" fillId="10" borderId="0" xfId="3" applyFont="1" applyFill="1" applyAlignment="1">
      <alignment indent="8"/>
    </xf>
    <xf numFmtId="4" fontId="2" fillId="10" borderId="0" xfId="3" applyNumberFormat="1" applyFont="1" applyFill="1"/>
    <xf numFmtId="0" fontId="2" fillId="10" borderId="0" xfId="3" applyFont="1" applyFill="1"/>
    <xf numFmtId="14" fontId="2" fillId="10" borderId="0" xfId="3" applyNumberFormat="1" applyFont="1" applyFill="1"/>
    <xf numFmtId="166" fontId="2" fillId="10" borderId="0" xfId="3" applyNumberFormat="1" applyFont="1" applyFill="1"/>
    <xf numFmtId="0" fontId="1" fillId="10" borderId="0" xfId="3" applyFill="1"/>
    <xf numFmtId="0" fontId="2" fillId="8" borderId="0" xfId="3" applyFont="1" applyFill="1" applyAlignment="1">
      <alignment indent="2"/>
    </xf>
    <xf numFmtId="4" fontId="2" fillId="8" borderId="0" xfId="3" applyNumberFormat="1" applyFont="1" applyFill="1"/>
    <xf numFmtId="0" fontId="2" fillId="8" borderId="0" xfId="3" applyFont="1" applyFill="1"/>
    <xf numFmtId="14" fontId="2" fillId="8" borderId="0" xfId="3" applyNumberFormat="1" applyFont="1" applyFill="1"/>
    <xf numFmtId="166" fontId="2" fillId="8" borderId="0" xfId="3" applyNumberFormat="1" applyFont="1" applyFill="1"/>
    <xf numFmtId="0" fontId="1" fillId="8" borderId="0" xfId="3" applyFill="1"/>
    <xf numFmtId="0" fontId="2" fillId="9" borderId="0" xfId="3" applyFont="1" applyFill="1" applyAlignment="1">
      <alignment indent="1"/>
    </xf>
    <xf numFmtId="4" fontId="2" fillId="9" borderId="0" xfId="3" applyNumberFormat="1" applyFont="1" applyFill="1"/>
    <xf numFmtId="0" fontId="2" fillId="9" borderId="0" xfId="3" applyFont="1" applyFill="1"/>
    <xf numFmtId="14" fontId="2" fillId="9" borderId="0" xfId="3" applyNumberFormat="1" applyFont="1" applyFill="1"/>
    <xf numFmtId="166" fontId="2" fillId="9" borderId="0" xfId="3" applyNumberFormat="1" applyFont="1" applyFill="1"/>
    <xf numFmtId="0" fontId="1" fillId="9" borderId="0" xfId="3" applyFill="1"/>
    <xf numFmtId="0" fontId="2" fillId="9" borderId="0" xfId="3" applyFont="1" applyFill="1" applyAlignment="1">
      <alignment indent="5"/>
    </xf>
    <xf numFmtId="0" fontId="2" fillId="8" borderId="0" xfId="3" applyFont="1" applyFill="1" applyAlignment="1">
      <alignment indent="6"/>
    </xf>
    <xf numFmtId="0" fontId="2" fillId="10" borderId="0" xfId="3" applyFont="1" applyFill="1" applyAlignment="1">
      <alignment indent="4"/>
    </xf>
    <xf numFmtId="0" fontId="2" fillId="7" borderId="0" xfId="3" applyFont="1" applyFill="1" applyAlignment="1">
      <alignment indent="3"/>
    </xf>
    <xf numFmtId="0" fontId="2" fillId="0" borderId="0" xfId="3" applyFont="1"/>
    <xf numFmtId="4" fontId="2" fillId="0" borderId="0" xfId="3" applyNumberFormat="1" applyFont="1"/>
    <xf numFmtId="14" fontId="2" fillId="0" borderId="0" xfId="3" applyNumberFormat="1" applyFont="1"/>
    <xf numFmtId="0" fontId="1" fillId="0" borderId="0" xfId="3"/>
    <xf numFmtId="16" fontId="7" fillId="0" borderId="0" xfId="0" applyNumberFormat="1" applyFont="1"/>
    <xf numFmtId="16" fontId="0" fillId="0" borderId="0" xfId="0" applyNumberFormat="1"/>
    <xf numFmtId="167" fontId="2" fillId="0" borderId="0" xfId="2" applyNumberFormat="1" applyFont="1" applyFill="1" applyAlignment="1" applyProtection="1">
      <alignment horizontal="right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Sheet1" xfId="4" xr:uid="{00000000-0005-0000-0000-000004000000}"/>
  </cellStyles>
  <dxfs count="0"/>
  <tableStyles count="1" defaultTableStyle="TableStyleMedium2" defaultPivotStyle="PivotStyleLight16">
    <tableStyle name="Invisible" pivot="0" table="0" count="0" xr9:uid="{DD6AC229-B8E4-4118-A6F4-C83DBDDADC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6.xml"/><Relationship Id="rId21" Type="http://schemas.openxmlformats.org/officeDocument/2006/relationships/externalLink" Target="externalLinks/externalLink1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63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4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53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38.xml"/><Relationship Id="rId74" Type="http://schemas.openxmlformats.org/officeDocument/2006/relationships/externalLink" Target="externalLinks/externalLink54.xml"/><Relationship Id="rId79" Type="http://schemas.openxmlformats.org/officeDocument/2006/relationships/externalLink" Target="externalLinks/externalLink5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44.xml"/><Relationship Id="rId69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5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72" Type="http://schemas.openxmlformats.org/officeDocument/2006/relationships/externalLink" Target="externalLinks/externalLink5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59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4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42.xml"/><Relationship Id="rId70" Type="http://schemas.openxmlformats.org/officeDocument/2006/relationships/externalLink" Target="externalLinks/externalLink50.xml"/><Relationship Id="rId75" Type="http://schemas.openxmlformats.org/officeDocument/2006/relationships/externalLink" Target="externalLinks/externalLink5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3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32.xml"/><Relationship Id="rId60" Type="http://schemas.openxmlformats.org/officeDocument/2006/relationships/externalLink" Target="externalLinks/externalLink40.xml"/><Relationship Id="rId65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53.xml"/><Relationship Id="rId78" Type="http://schemas.openxmlformats.org/officeDocument/2006/relationships/externalLink" Target="externalLinks/externalLink5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14.xml"/><Relationship Id="rId50" Type="http://schemas.openxmlformats.org/officeDocument/2006/relationships/externalLink" Target="externalLinks/externalLink30.xml"/><Relationship Id="rId55" Type="http://schemas.openxmlformats.org/officeDocument/2006/relationships/externalLink" Target="externalLinks/externalLink35.xml"/><Relationship Id="rId76" Type="http://schemas.openxmlformats.org/officeDocument/2006/relationships/externalLink" Target="externalLinks/externalLink5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9.xml"/><Relationship Id="rId24" Type="http://schemas.openxmlformats.org/officeDocument/2006/relationships/externalLink" Target="externalLinks/externalLink4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66" Type="http://schemas.openxmlformats.org/officeDocument/2006/relationships/externalLink" Target="externalLinks/externalLink46.xml"/><Relationship Id="rId61" Type="http://schemas.openxmlformats.org/officeDocument/2006/relationships/externalLink" Target="externalLinks/externalLink4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9</xdr:col>
      <xdr:colOff>599143</xdr:colOff>
      <xdr:row>27</xdr:row>
      <xdr:rowOff>27977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AF95D0-ECA7-04BB-9304-E0C6F84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7457143" cy="4780952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2</xdr:row>
      <xdr:rowOff>9524</xdr:rowOff>
    </xdr:from>
    <xdr:to>
      <xdr:col>17</xdr:col>
      <xdr:colOff>435240</xdr:colOff>
      <xdr:row>17</xdr:row>
      <xdr:rowOff>171449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7A6413-F95E-7FBF-25E9-70EEE8653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0" y="390524"/>
          <a:ext cx="5959740" cy="3019425"/>
        </a:xfrm>
        <a:prstGeom prst="rect">
          <a:avLst/>
        </a:prstGeom>
      </xdr:spPr>
    </xdr:pic>
    <xdr:clientData/>
  </xdr:twoCellAnchor>
  <xdr:twoCellAnchor editAs="oneCell">
    <xdr:from>
      <xdr:col>17</xdr:col>
      <xdr:colOff>364535</xdr:colOff>
      <xdr:row>2</xdr:row>
      <xdr:rowOff>114300</xdr:rowOff>
    </xdr:from>
    <xdr:to>
      <xdr:col>23</xdr:col>
      <xdr:colOff>761263</xdr:colOff>
      <xdr:row>23</xdr:row>
      <xdr:rowOff>47042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597C43-86E0-202D-31B2-65631F49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18535" y="495300"/>
          <a:ext cx="4968728" cy="393324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30</xdr:row>
      <xdr:rowOff>15875</xdr:rowOff>
    </xdr:from>
    <xdr:to>
      <xdr:col>9</xdr:col>
      <xdr:colOff>587376</xdr:colOff>
      <xdr:row>54</xdr:row>
      <xdr:rowOff>136269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FC9735-D9BF-3C1E-A73F-755AADCD4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6" y="5730875"/>
          <a:ext cx="7397750" cy="4692394"/>
        </a:xfrm>
        <a:prstGeom prst="rect">
          <a:avLst/>
        </a:prstGeom>
      </xdr:spPr>
    </xdr:pic>
    <xdr:clientData/>
  </xdr:twoCellAnchor>
  <xdr:twoCellAnchor editAs="oneCell">
    <xdr:from>
      <xdr:col>9</xdr:col>
      <xdr:colOff>349250</xdr:colOff>
      <xdr:row>29</xdr:row>
      <xdr:rowOff>174625</xdr:rowOff>
    </xdr:from>
    <xdr:to>
      <xdr:col>19</xdr:col>
      <xdr:colOff>253059</xdr:colOff>
      <xdr:row>55</xdr:row>
      <xdr:rowOff>21625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8FCF2E-D7DC-9EAC-62C1-055127AEF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07250" y="5699125"/>
          <a:ext cx="7523809" cy="480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238125</xdr:colOff>
      <xdr:row>30</xdr:row>
      <xdr:rowOff>47625</xdr:rowOff>
    </xdr:from>
    <xdr:to>
      <xdr:col>26</xdr:col>
      <xdr:colOff>402564</xdr:colOff>
      <xdr:row>45</xdr:row>
      <xdr:rowOff>15875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C59466E-D201-360B-0642-B2FEED332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716125" y="5762625"/>
          <a:ext cx="5498439" cy="282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107949</xdr:rowOff>
    </xdr:from>
    <xdr:to>
      <xdr:col>6</xdr:col>
      <xdr:colOff>362134</xdr:colOff>
      <xdr:row>25</xdr:row>
      <xdr:rowOff>88050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B9F5B4-0A02-6A7E-4D39-100ABDBC6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98449"/>
          <a:ext cx="4743634" cy="4552101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1</xdr:row>
      <xdr:rowOff>66675</xdr:rowOff>
    </xdr:from>
    <xdr:to>
      <xdr:col>11</xdr:col>
      <xdr:colOff>552450</xdr:colOff>
      <xdr:row>26</xdr:row>
      <xdr:rowOff>160805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5F2D8E-499A-389E-858D-DDAAAD608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1575" y="257175"/>
          <a:ext cx="3952875" cy="485663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1</xdr:row>
      <xdr:rowOff>57151</xdr:rowOff>
    </xdr:from>
    <xdr:to>
      <xdr:col>16</xdr:col>
      <xdr:colOff>742950</xdr:colOff>
      <xdr:row>25</xdr:row>
      <xdr:rowOff>62107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820ECD-F743-0F78-C029-B7F206067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91625" y="247651"/>
          <a:ext cx="3743325" cy="4576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9525</xdr:rowOff>
    </xdr:from>
    <xdr:to>
      <xdr:col>6</xdr:col>
      <xdr:colOff>184999</xdr:colOff>
      <xdr:row>53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D0F418-7873-6A37-E19A-B9AB4D499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53025"/>
          <a:ext cx="4756999" cy="505777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28</xdr:row>
      <xdr:rowOff>28575</xdr:rowOff>
    </xdr:from>
    <xdr:to>
      <xdr:col>12</xdr:col>
      <xdr:colOff>551848</xdr:colOff>
      <xdr:row>58</xdr:row>
      <xdr:rowOff>189765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748B91-300F-AD1B-A8E4-5C690CB28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362575"/>
          <a:ext cx="4819048" cy="58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28</xdr:row>
      <xdr:rowOff>133350</xdr:rowOff>
    </xdr:from>
    <xdr:to>
      <xdr:col>19</xdr:col>
      <xdr:colOff>237529</xdr:colOff>
      <xdr:row>60</xdr:row>
      <xdr:rowOff>27826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234EE8-D2FA-0BA1-CC9A-A1291550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44100" y="5467350"/>
          <a:ext cx="4771429" cy="5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7</xdr:col>
      <xdr:colOff>416252</xdr:colOff>
      <xdr:row>24</xdr:row>
      <xdr:rowOff>189657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40CAD8-DD2A-6E4F-B411-D44298A5A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5750252" cy="4523532"/>
        </a:xfrm>
        <a:prstGeom prst="rect">
          <a:avLst/>
        </a:prstGeom>
      </xdr:spPr>
    </xdr:pic>
    <xdr:clientData/>
  </xdr:twoCellAnchor>
  <xdr:twoCellAnchor editAs="oneCell">
    <xdr:from>
      <xdr:col>7</xdr:col>
      <xdr:colOff>563447</xdr:colOff>
      <xdr:row>1</xdr:row>
      <xdr:rowOff>37120</xdr:rowOff>
    </xdr:from>
    <xdr:to>
      <xdr:col>15</xdr:col>
      <xdr:colOff>754439</xdr:colOff>
      <xdr:row>25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9CAD1F-C369-BD68-578E-BB85264DB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7447" y="227620"/>
          <a:ext cx="6286992" cy="4563456"/>
        </a:xfrm>
        <a:prstGeom prst="rect">
          <a:avLst/>
        </a:prstGeom>
      </xdr:spPr>
    </xdr:pic>
    <xdr:clientData/>
  </xdr:twoCellAnchor>
  <xdr:twoCellAnchor editAs="oneCell">
    <xdr:from>
      <xdr:col>16</xdr:col>
      <xdr:colOff>95539</xdr:colOff>
      <xdr:row>1</xdr:row>
      <xdr:rowOff>76135</xdr:rowOff>
    </xdr:from>
    <xdr:to>
      <xdr:col>24</xdr:col>
      <xdr:colOff>694100</xdr:colOff>
      <xdr:row>25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0EB426-5990-62DF-A8F4-FF8A7DEFF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87539" y="266635"/>
          <a:ext cx="6694561" cy="4591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38100</xdr:rowOff>
    </xdr:from>
    <xdr:to>
      <xdr:col>7</xdr:col>
      <xdr:colOff>138989</xdr:colOff>
      <xdr:row>44</xdr:row>
      <xdr:rowOff>94530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F14F85-F7E3-1411-74E9-7AC32EE0D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991100"/>
          <a:ext cx="5472989" cy="3485430"/>
        </a:xfrm>
        <a:prstGeom prst="rect">
          <a:avLst/>
        </a:prstGeom>
      </xdr:spPr>
    </xdr:pic>
    <xdr:clientData/>
  </xdr:twoCellAnchor>
  <xdr:twoCellAnchor editAs="oneCell">
    <xdr:from>
      <xdr:col>7</xdr:col>
      <xdr:colOff>223483</xdr:colOff>
      <xdr:row>26</xdr:row>
      <xdr:rowOff>47625</xdr:rowOff>
    </xdr:from>
    <xdr:to>
      <xdr:col>14</xdr:col>
      <xdr:colOff>667458</xdr:colOff>
      <xdr:row>44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88A6B7-BB44-1847-514A-74E8743AB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57483" y="5000625"/>
          <a:ext cx="5777975" cy="349567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26</xdr:row>
      <xdr:rowOff>181287</xdr:rowOff>
    </xdr:from>
    <xdr:to>
      <xdr:col>23</xdr:col>
      <xdr:colOff>266700</xdr:colOff>
      <xdr:row>47</xdr:row>
      <xdr:rowOff>73331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228643B-410A-A97F-F047-30A2A8330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68100" y="5134287"/>
          <a:ext cx="6324600" cy="3892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180975</xdr:rowOff>
    </xdr:from>
    <xdr:to>
      <xdr:col>6</xdr:col>
      <xdr:colOff>180381</xdr:colOff>
      <xdr:row>31</xdr:row>
      <xdr:rowOff>65975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843E9D-3270-1A02-2505-99C571E22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1475"/>
          <a:ext cx="4752381" cy="56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8</xdr:col>
      <xdr:colOff>674277</xdr:colOff>
      <xdr:row>18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CCFD54-9C49-1B59-FBBA-51CA5F62F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5275"/>
          <a:ext cx="6770277" cy="330517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</xdr:row>
      <xdr:rowOff>133350</xdr:rowOff>
    </xdr:from>
    <xdr:to>
      <xdr:col>18</xdr:col>
      <xdr:colOff>85297</xdr:colOff>
      <xdr:row>20</xdr:row>
      <xdr:rowOff>31373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3875FA-9DCF-5F38-1397-DAD2F72F8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2300" y="323850"/>
          <a:ext cx="6828997" cy="3517523"/>
        </a:xfrm>
        <a:prstGeom prst="rect">
          <a:avLst/>
        </a:prstGeom>
      </xdr:spPr>
    </xdr:pic>
    <xdr:clientData/>
  </xdr:twoCellAnchor>
  <xdr:twoCellAnchor editAs="oneCell">
    <xdr:from>
      <xdr:col>18</xdr:col>
      <xdr:colOff>69803</xdr:colOff>
      <xdr:row>2</xdr:row>
      <xdr:rowOff>141391</xdr:rowOff>
    </xdr:from>
    <xdr:to>
      <xdr:col>26</xdr:col>
      <xdr:colOff>741627</xdr:colOff>
      <xdr:row>19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A81B09-8C19-8A45-50D7-250CC34BF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85803" y="522391"/>
          <a:ext cx="6767824" cy="32590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123825</xdr:rowOff>
    </xdr:from>
    <xdr:to>
      <xdr:col>8</xdr:col>
      <xdr:colOff>411015</xdr:colOff>
      <xdr:row>42</xdr:row>
      <xdr:rowOff>142165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A55D11-DBAC-B9FC-755A-E8BDD5212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124325"/>
          <a:ext cx="6507015" cy="4018840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485776</xdr:colOff>
      <xdr:row>21</xdr:row>
      <xdr:rowOff>171449</xdr:rowOff>
    </xdr:from>
    <xdr:to>
      <xdr:col>17</xdr:col>
      <xdr:colOff>282514</xdr:colOff>
      <xdr:row>42</xdr:row>
      <xdr:rowOff>75514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BD4F12-8146-7CEE-E362-48D2D2349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81776" y="4171949"/>
          <a:ext cx="6654738" cy="3904565"/>
        </a:xfrm>
        <a:prstGeom prst="rect">
          <a:avLst/>
        </a:prstGeom>
      </xdr:spPr>
    </xdr:pic>
    <xdr:clientData/>
  </xdr:twoCellAnchor>
  <xdr:twoCellAnchor editAs="oneCell">
    <xdr:from>
      <xdr:col>17</xdr:col>
      <xdr:colOff>349953</xdr:colOff>
      <xdr:row>21</xdr:row>
      <xdr:rowOff>152400</xdr:rowOff>
    </xdr:from>
    <xdr:to>
      <xdr:col>26</xdr:col>
      <xdr:colOff>151232</xdr:colOff>
      <xdr:row>42</xdr:row>
      <xdr:rowOff>75512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D32637-43E1-28AC-6053-A639E5C8B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03953" y="4152900"/>
          <a:ext cx="6659279" cy="39236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13</xdr:col>
      <xdr:colOff>684476</xdr:colOff>
      <xdr:row>23</xdr:row>
      <xdr:rowOff>142339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714ACA-6779-8125-9521-2C97FBA7A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10590476" cy="42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GCONTR\AA%20Rate%20Case\MFRs\MFR_C-17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0523_SLF%20Allegr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0623_SLF%20Allegr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0723_SLF%20Allegr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0823_SLF%20Allegro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0923_SLF%20Allegr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REG_ACCT/CLAUSE%20FILES/FUEL%20&amp;%20PURCHASED%20POWER%20(FAC)/FUEL/ACTUAL/CLOSEOUT/Journal%20Entries/Fuel%20JE/Fuel%20JE%200923_SLF%20Allegr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1023_SLF%20Allegro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REG_ACCT/CLAUSE%20FILES/FUEL%20&amp;%20PURCHASED%20POWER%20(FAC)/FUEL/ACTUAL/CLOSEOUT/Journal%20Entries/Fuel%20JE/Fuel%20JE%201023_SLF%20Allegr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1123_SLF%20Allegr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REG_ACCT/CLAUSE%20FILES/FUEL%20&amp;%20PURCHASED%20POWER%20(FAC)/FUEL/ACTUAL/CLOSEOUT/Journal%20Entries/Fuel%20JE/Fuel%20JE%201123_SLF%20Alleg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2\Fuel%20JE%201222_SLF%20Allegro.xlsx" TargetMode="External"/><Relationship Id="rId1" Type="http://schemas.openxmlformats.org/officeDocument/2006/relationships/externalLinkPath" Target="file:///X:\CLAUSE%20FILES\FUEL%20&amp;%20PURCHASED%20POWER%20(FAC)\FUEL\ACTUAL\CLOSEOUT\Journal%20Entries\Fuel%20JE\2022\Fuel%20JE%201222_SLF%20Allegro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1223_SLF%20Allegr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REG_ACCT/CLAUSE%20FILES/FUEL%20&amp;%20PURCHASED%20POWER%20(FAC)/FUEL/ACTUAL/CLOSEOUT/Journal%20Entries/Fuel%20JE/Fuel%20JE%201223_SLF%20Allegro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2\2022-12%20Fuel%20Stock\2022-12%20Fuel%20Stock%20Report-Open%20Inventory.xlsx" TargetMode="External"/><Relationship Id="rId1" Type="http://schemas.openxmlformats.org/officeDocument/2006/relationships/externalLinkPath" Target="file:///X:\CLAUSE%20FILES\FUEL%20&amp;%20PURCHASED%20POWER%20(FAC)\FUEL\ACTUAL\CLOSEOUT\Journal%20Entries\Fuel%20JE\2022\2022-12%20Fuel%20Stock\2022-12%20Fuel%20Stock%20Report-Open%20Inventory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MONTHLY\23_A5&amp;UE.xlsx" TargetMode="External"/><Relationship Id="rId1" Type="http://schemas.openxmlformats.org/officeDocument/2006/relationships/externalLinkPath" Target="https://tecoenergy.sharepoint.com/FIN_REPT/REG_ACCT/CLAUSE%20FILES/FUEL%20&amp;%20PURCHASED%20POWER%20(FAC)/FUEL/ACTUAL/MONTHLY/23_A5&amp;UE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2\2022-12%20Fuel%20Stock\2022-12%20Fuel%20Stock%20Allegro-Coal.xlsx" TargetMode="External"/><Relationship Id="rId1" Type="http://schemas.openxmlformats.org/officeDocument/2006/relationships/externalLinkPath" Target="file:///X:\CLAUSE%20FILES\FUEL%20&amp;%20PURCHASED%20POWER%20(FAC)\FUEL\ACTUAL\CLOSEOUT\Journal%20Entries\Fuel%20JE\2022\2022-12%20Fuel%20Stock\2022-12%20Fuel%20Stock%20Allegro-Coal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2\2022%20FORECAST\12&amp;0\2022%20GFI%20Solid%20Fuel%20Inventory%20Estimator%2012&amp;0.xlsm" TargetMode="External"/><Relationship Id="rId1" Type="http://schemas.openxmlformats.org/officeDocument/2006/relationships/externalLinkPath" Target="https://tecoenergy.sharepoint.com/FIN_REPT/REG_ACCT/CLAUSE%20FILES/FUEL%20&amp;%20PURCHASED%20POWER%20(FAC)/FUEL/BUDGET/TEC%20FUEL%20FILING%20&amp;%20BUDGET/2022/2022%20FORECAST/12&amp;0/2022%20GFI%20Solid%20Fuel%20Inventory%20Estimator%2012&amp;0.xlsm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3\2023-01%20Fuel%20Stock\2023-01%20Fuel%20Stock%20Allegro-Coal.xlsx" TargetMode="External"/><Relationship Id="rId1" Type="http://schemas.openxmlformats.org/officeDocument/2006/relationships/externalLinkPath" Target="file:///X:\CLAUSE%20FILES\FUEL%20&amp;%20PURCHASED%20POWER%20(FAC)\FUEL\ACTUAL\CLOSEOUT\Journal%20Entries\Fuel%20JE\2023\2023-01%20Fuel%20Stock\2023-01%20Fuel%20Stock%20Allegro-Coal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3\2023%20FORECAST\12&amp;0\2023%20GFI%20Solid%20Fuel%20Inventory%20Estimator%2012&amp;0%20w.Q4%20Forecast.xlsm" TargetMode="External"/><Relationship Id="rId1" Type="http://schemas.openxmlformats.org/officeDocument/2006/relationships/externalLinkPath" Target="https://tecoenergy.sharepoint.com/FIN_REPT/REG_ACCT/CLAUSE%20FILES/FUEL%20&amp;%20PURCHASED%20POWER%20(FAC)/FUEL/BUDGET/TEC%20FUEL%20FILING%20&amp;%20BUDGET/2023/2023%20FORECAST/12&amp;0/2023%20GFI%20Solid%20Fuel%20Inventory%20Estimator%2012&amp;0%20w.Q4%20Forecast.xlsm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3\2023-02%20Fuel%20Stock\2023-02%20Fuel%20Stock%20Allegro-Coal.xlsx" TargetMode="External"/><Relationship Id="rId1" Type="http://schemas.openxmlformats.org/officeDocument/2006/relationships/externalLinkPath" Target="file:///X:\CLAUSE%20FILES\FUEL%20&amp;%20PURCHASED%20POWER%20(FAC)\FUEL\ACTUAL\CLOSEOUT\Journal%20Entries\Fuel%20JE\2023\2023-02%20Fuel%20Stock\2023-02%20Fuel%20Stock%20Allegro-Coal.xlsx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3\2023-03%20Fuel%20Stock\2023-03%20Fuel%20Stock%20Allegro-Coal.xlsx" TargetMode="External"/><Relationship Id="rId1" Type="http://schemas.openxmlformats.org/officeDocument/2006/relationships/externalLinkPath" Target="file:///X:\CLAUSE%20FILES\FUEL%20&amp;%20PURCHASED%20POWER%20(FAC)\FUEL\ACTUAL\CLOSEOUT\Journal%20Entries\Fuel%20JE\2023\2023-03%20Fuel%20Stock\2023-03%20Fuel%20Stock%20Allegro-Co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1220_SLF%20Allegro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3\2023-05%20Fuel%20Stock\2023-05%20Fuel%20Stock%20Allegro-Coal.xlsx" TargetMode="External"/><Relationship Id="rId1" Type="http://schemas.openxmlformats.org/officeDocument/2006/relationships/externalLinkPath" Target="file:///X:\CLAUSE%20FILES\FUEL%20&amp;%20PURCHASED%20POWER%20(FAC)\FUEL\ACTUAL\CLOSEOUT\Journal%20Entries\Fuel%20JE\2023\2023-05%20Fuel%20Stock\2023-05%20Fuel%20Stock%20Allegro-Coal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3\2023-06%20Fuel%20Stock\2023-06%20Fuel%20Stock%20Allegro-Coal.xlsx" TargetMode="External"/><Relationship Id="rId1" Type="http://schemas.openxmlformats.org/officeDocument/2006/relationships/externalLinkPath" Target="file:///X:\CLAUSE%20FILES\FUEL%20&amp;%20PURCHASED%20POWER%20(FAC)\FUEL\ACTUAL\CLOSEOUT\Journal%20Entries\Fuel%20JE\2023\2023-06%20Fuel%20Stock\2023-06%20Fuel%20Stock%20Allegro-Coal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3\2023-07%20Fuel%20Stock\2023-07%20Fuel%20Stock%20Allegro-Coal.xlsx" TargetMode="External"/><Relationship Id="rId1" Type="http://schemas.openxmlformats.org/officeDocument/2006/relationships/externalLinkPath" Target="file:///X:\CLAUSE%20FILES\FUEL%20&amp;%20PURCHASED%20POWER%20(FAC)\FUEL\ACTUAL\CLOSEOUT\Journal%20Entries\Fuel%20JE\2023\2023-07%20Fuel%20Stock\2023-07%20Fuel%20Stock%20Allegro-Coal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3\2023-08%20Fuel%20Stock\2023-08%20Fuel%20Stock%20Allegro-Coal.xlsx" TargetMode="External"/><Relationship Id="rId1" Type="http://schemas.openxmlformats.org/officeDocument/2006/relationships/externalLinkPath" Target="file:///X:\CLAUSE%20FILES\FUEL%20&amp;%20PURCHASED%20POWER%20(FAC)\FUEL\ACTUAL\CLOSEOUT\Journal%20Entries\Fuel%20JE\2023\2023-08%20Fuel%20Stock\2023-08%20Fuel%20Stock%20Allegro-Coal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3\2023-09%20Fuel%20Stock\2023-09%20Fuel%20Stock%20Allegro-Coal.xlsx" TargetMode="External"/><Relationship Id="rId1" Type="http://schemas.openxmlformats.org/officeDocument/2006/relationships/externalLinkPath" Target="file:///X:\CLAUSE%20FILES\FUEL%20&amp;%20PURCHASED%20POWER%20(FAC)\FUEL\ACTUAL\CLOSEOUT\Journal%20Entries\Fuel%20JE\2023\2023-09%20Fuel%20Stock\2023-09%20Fuel%20Stock%20Allegro-Coal.xlsx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Journal%20Entries\Fuel%20JE\2023\2023-11%20Fuel%20Stock\2023-11%20Fuel%20Stock%20Allegro-Coal.xlsx" TargetMode="External"/><Relationship Id="rId1" Type="http://schemas.openxmlformats.org/officeDocument/2006/relationships/externalLinkPath" Target="file:///X:\CLAUSE%20FILES\FUEL%20&amp;%20PURCHASED%20POWER%20(FAC)\FUEL\ACTUAL\CLOSEOUT\Journal%20Entries\Fuel%20JE\2023\2023-11%20Fuel%20Stock\2023-11%20Fuel%20Stock%20Allegro-Coal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FIN_REPT\REG_ACCT\CLAUSE%20FILES\FUEL%20&amp;%20PURCHASED%20POWER%20(FAC)\FUEL\ACTUAL\CLOSEOUT\Journal%20Entries\Fuel%20JE\2020%20JE\Fuel%20JE%201220_SLF%20Allegro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REG_ACCT/CLAUSE%20FILES/FUEL%20&amp;%20PURCHASED%20POWER%20(FAC)/FUEL/ACTUAL/CLOSEOUT/Journal%20Entries/Fuel%20JE/Fuel%20JE%201220_SLF%20Allegro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FIN_REPT\REG_ACCT\CLAUSE%20FILES\FUEL%20&amp;%20PURCHASED%20POWER%20(FAC)\FUEL\ACTUAL\CLOSEOUT\20_RECOVERABLE%20MEMO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EY/CAP%20REQUESTS/2020/Q4/Fuel/REQ198%20-%20Coal%20Rollforward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0123_SLF%20Allegro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BUDGET/TEC%20FUEL%20FILING%20&amp;%20BUDGET/2022%20MFR/2021%20GFI%20Solid%20Fuel%20Inventory%20Estimator%200&amp;12_linked%20to%20the%2012&amp;0%20C.xlsm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2\Fuel%20JE%201122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2/Fuel%20JE%201122_NG.xlsx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2\Fuel%20JE%201222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2/Fuel%20JE%201222_NG.xlsx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0123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0123_NG.xlsx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0223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0223_NG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0323_NG.xlsx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0323_NG_Update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0323_NG_Update.xlsx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0423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0423_NG.xlsx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0523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0523_NG.xlsx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0623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0623_NG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3\2023%20Fuel%20Filing%2012&amp;0.V2.xlsx" TargetMode="External"/><Relationship Id="rId1" Type="http://schemas.openxmlformats.org/officeDocument/2006/relationships/externalLinkPath" Target="https://tecoenergy.sharepoint.com/FIN_REPT/REG_ACCT/CLAUSE%20FILES/FUEL%20&amp;%20PURCHASED%20POWER%20(FAC)/FUEL/BUDGET/TEC%20FUEL%20FILING%20&amp;%20BUDGET/2023/2023%20Fuel%20Filing%2012&amp;0.V2.xlsx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0723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0723_NG.xlsx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0823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0823_NG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0923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0923_NG.xlsx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1023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1023_NG.xlsx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1123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1123_NG.xlsx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NG%20JE\2023\Fuel%20JE%201223_NG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NG%20JE/2023/Fuel%20JE%201223_NG.xlsx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2022\22_GAMasterRecon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2022/22_GAMasterRecon.xlsx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2\2022%20FORECAST\12&amp;0\2022%20Fuel%20Filing%2012&amp;0.xlsx" TargetMode="External"/><Relationship Id="rId1" Type="http://schemas.openxmlformats.org/officeDocument/2006/relationships/externalLinkPath" Target="https://tecoenergy.sharepoint.com/FIN_REPT/REG_ACCT/CLAUSE%20FILES/FUEL%20&amp;%20PURCHASED%20POWER%20(FAC)/FUEL/BUDGET/TEC%20FUEL%20FILING%20&amp;%20BUDGET/2022/2022%20FORECAST/12&amp;0/2022%20Fuel%20Filing%2012&amp;0.xlsx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LAUSE%20FILES\FUEL%20&amp;%20PURCHASED%20POWER%20(FAC)\FUEL\ACTUAL\CLOSEOUT\2023\23_GAMasterRecon.xlsx" TargetMode="External"/><Relationship Id="rId1" Type="http://schemas.openxmlformats.org/officeDocument/2006/relationships/externalLinkPath" Target="file:///X:\CLAUSE%20FILES\FUEL%20&amp;%20PURCHASED%20POWER%20(FAC)\FUEL\ACTUAL\CLOSEOUT\2023\23_GAMasterRecon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BUDGET\TEC%20FUEL%20FILING%20&amp;%20BUDGET\2023\2023%20FORECAST\12&amp;0\2023%20Fuel%20Filing%2012&amp;0.xlsx" TargetMode="External"/><Relationship Id="rId1" Type="http://schemas.openxmlformats.org/officeDocument/2006/relationships/externalLinkPath" Target="https://tecoenergy.sharepoint.com/FIN_REPT/REG_ACCT/CLAUSE%20FILES/FUEL%20&amp;%20PURCHASED%20POWER%20(FAC)/FUEL/BUDGET/TEC%20FUEL%20FILING%20&amp;%20BUDGET/2023/2023%20FORECAST/12&amp;0/2023%20Fuel%20Filing%2012&amp;0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_REPT\REG_ACCT\CLAUSE%20FILES\FUEL%20&amp;%20PURCHASED%20POWER%20(FAC)\FUEL\ACTUAL\CLOSEOUT\Journal%20Entries\Fuel%20JE\2023\Fuel%20JE%200123_SLF%20Allegro.xlsx" TargetMode="External"/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2023/Fuel%20JE%200123_SLF%20Allegr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0223_SLF%20Allegr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0323_SLF%20Allegr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coenergy.sharepoint.com/FIN_REPT/REG_ACCT/CLAUSE%20FILES/FUEL%20&amp;%20PURCHASED%20POWER%20(FAC)/FUEL/ACTUAL/CLOSEOUT/Journal%20Entries/Fuel%20JE/Fuel%20JE%200423_SLF%20Alleg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-17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/>
      <sheetData sheetId="3"/>
      <sheetData sheetId="4">
        <row r="6">
          <cell r="L6">
            <v>433.64</v>
          </cell>
          <cell r="M6">
            <v>59782.76</v>
          </cell>
        </row>
        <row r="20">
          <cell r="M20">
            <v>5376966.7199999997</v>
          </cell>
        </row>
        <row r="25">
          <cell r="L25">
            <v>38568.699999999997</v>
          </cell>
          <cell r="M25">
            <v>5317183.96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/>
      <sheetData sheetId="3"/>
      <sheetData sheetId="4">
        <row r="6">
          <cell r="L6">
            <v>486.42</v>
          </cell>
          <cell r="M6">
            <v>67059.149999999994</v>
          </cell>
        </row>
        <row r="20">
          <cell r="M20">
            <v>5317183.95</v>
          </cell>
        </row>
        <row r="25">
          <cell r="L25">
            <v>38082.28</v>
          </cell>
          <cell r="M25">
            <v>5250124.8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/>
      <sheetData sheetId="3"/>
      <sheetData sheetId="4">
        <row r="6">
          <cell r="L6">
            <v>413.5</v>
          </cell>
          <cell r="M6">
            <v>57013.1</v>
          </cell>
        </row>
        <row r="20">
          <cell r="M20">
            <v>5250124.8</v>
          </cell>
        </row>
        <row r="25">
          <cell r="L25">
            <v>37668.730000000003</v>
          </cell>
          <cell r="M25">
            <v>5193111.7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  <sheetName val="Notes"/>
    </sheetNames>
    <sheetDataSet>
      <sheetData sheetId="0"/>
      <sheetData sheetId="1"/>
      <sheetData sheetId="2"/>
      <sheetData sheetId="3"/>
      <sheetData sheetId="4">
        <row r="6">
          <cell r="L6">
            <v>481.97</v>
          </cell>
          <cell r="M6">
            <v>66445.66</v>
          </cell>
        </row>
        <row r="20">
          <cell r="M20">
            <v>5193111.7</v>
          </cell>
        </row>
        <row r="25">
          <cell r="L25">
            <v>37186.76</v>
          </cell>
          <cell r="M25">
            <v>5126666.04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  <sheetName val="Notes"/>
    </sheetNames>
    <sheetDataSet>
      <sheetData sheetId="0"/>
      <sheetData sheetId="1"/>
      <sheetData sheetId="2"/>
      <sheetData sheetId="3"/>
      <sheetData sheetId="4">
        <row r="20">
          <cell r="M20">
            <v>5126666.04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  <sheetName val="Notes"/>
    </sheetNames>
    <sheetDataSet>
      <sheetData sheetId="0"/>
      <sheetData sheetId="1"/>
      <sheetData sheetId="2"/>
      <sheetData sheetId="3"/>
      <sheetData sheetId="4">
        <row r="6">
          <cell r="L6">
            <v>324.49</v>
          </cell>
          <cell r="M6">
            <v>45017.66</v>
          </cell>
        </row>
        <row r="25">
          <cell r="L25">
            <v>39148.58</v>
          </cell>
          <cell r="M25">
            <v>5431222.3600000003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  <sheetName val="Notes"/>
    </sheetNames>
    <sheetDataSet>
      <sheetData sheetId="0"/>
      <sheetData sheetId="1"/>
      <sheetData sheetId="2"/>
      <sheetData sheetId="3"/>
      <sheetData sheetId="4">
        <row r="20">
          <cell r="M20">
            <v>5431222.3700000001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  <sheetName val="Notes"/>
    </sheetNames>
    <sheetDataSet>
      <sheetData sheetId="0"/>
      <sheetData sheetId="1"/>
      <sheetData sheetId="2"/>
      <sheetData sheetId="3"/>
      <sheetData sheetId="4">
        <row r="6">
          <cell r="L6">
            <v>618.70000000000005</v>
          </cell>
          <cell r="M6">
            <v>85834.45</v>
          </cell>
        </row>
        <row r="25">
          <cell r="L25">
            <v>38529.879999999997</v>
          </cell>
          <cell r="M25">
            <v>5345387.92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  <sheetName val="Notes"/>
    </sheetNames>
    <sheetDataSet>
      <sheetData sheetId="0"/>
      <sheetData sheetId="1"/>
      <sheetData sheetId="2"/>
      <sheetData sheetId="3"/>
      <sheetData sheetId="4">
        <row r="20">
          <cell r="M20">
            <v>5345387.92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  <sheetName val="Notes"/>
    </sheetNames>
    <sheetDataSet>
      <sheetData sheetId="0"/>
      <sheetData sheetId="1"/>
      <sheetData sheetId="2"/>
      <sheetData sheetId="3"/>
      <sheetData sheetId="4">
        <row r="6">
          <cell r="L6">
            <v>1014.1299999999999</v>
          </cell>
          <cell r="M6">
            <v>140693.85999999999</v>
          </cell>
        </row>
        <row r="25">
          <cell r="L25">
            <v>37515.75</v>
          </cell>
          <cell r="M25">
            <v>5204694.0599999996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L6">
            <v>258.63</v>
          </cell>
          <cell r="M6">
            <v>35859.22</v>
          </cell>
        </row>
        <row r="20">
          <cell r="L20">
            <v>38704.75</v>
          </cell>
          <cell r="M20">
            <v>5366438.3899999997</v>
          </cell>
        </row>
        <row r="25">
          <cell r="L25">
            <v>38446.120000000003</v>
          </cell>
          <cell r="M25">
            <v>5330579.17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  <sheetName val="Notes"/>
    </sheetNames>
    <sheetDataSet>
      <sheetData sheetId="0"/>
      <sheetData sheetId="1"/>
      <sheetData sheetId="2"/>
      <sheetData sheetId="3"/>
      <sheetData sheetId="4">
        <row r="20">
          <cell r="M20">
            <v>5204694.05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  <sheetName val="Notes"/>
    </sheetNames>
    <sheetDataSet>
      <sheetData sheetId="0"/>
      <sheetData sheetId="1"/>
      <sheetData sheetId="2"/>
      <sheetData sheetId="3"/>
      <sheetData sheetId="4">
        <row r="6">
          <cell r="L6">
            <v>638.52</v>
          </cell>
          <cell r="M6">
            <v>88584.15</v>
          </cell>
        </row>
        <row r="25">
          <cell r="L25">
            <v>36877.230000000003</v>
          </cell>
          <cell r="M25">
            <v>5116109.9000000004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O Fuel Stock Report"/>
    </sheetNames>
    <sheetDataSet>
      <sheetData sheetId="0">
        <row r="20">
          <cell r="C20">
            <v>17133120.831999999</v>
          </cell>
          <cell r="F20">
            <v>189994.22544000001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20"/>
      <sheetName val="0121"/>
      <sheetName val="0221"/>
      <sheetName val="0321"/>
      <sheetName val="0421"/>
      <sheetName val="0521"/>
      <sheetName val="0621"/>
      <sheetName val="0721"/>
      <sheetName val="0821"/>
      <sheetName val="0921"/>
      <sheetName val="1021"/>
      <sheetName val="1121"/>
      <sheetName val="1221"/>
      <sheetName val="0122"/>
      <sheetName val="0222 Orig"/>
      <sheetName val="0222"/>
      <sheetName val="0322"/>
      <sheetName val="0422"/>
      <sheetName val="0522"/>
      <sheetName val="0622"/>
      <sheetName val="0722 "/>
      <sheetName val="0822"/>
      <sheetName val="0922"/>
      <sheetName val="1022"/>
      <sheetName val="0522 C&amp;C Rpt"/>
      <sheetName val="1122 "/>
      <sheetName val="1222"/>
      <sheetName val="0123"/>
      <sheetName val="0223"/>
      <sheetName val="0323"/>
      <sheetName val="0423"/>
      <sheetName val="0523"/>
      <sheetName val="0623"/>
      <sheetName val="0723"/>
      <sheetName val="0823"/>
      <sheetName val="0923"/>
      <sheetName val="1023"/>
      <sheetName val="1123"/>
      <sheetName val="1223"/>
      <sheetName val="Purchases Breakdown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9">
          <cell r="V9">
            <v>15762353</v>
          </cell>
        </row>
        <row r="10">
          <cell r="V10">
            <v>5730163</v>
          </cell>
        </row>
        <row r="26">
          <cell r="V26">
            <v>257953</v>
          </cell>
        </row>
        <row r="30">
          <cell r="E30">
            <v>7716815.4000000004</v>
          </cell>
        </row>
        <row r="44">
          <cell r="E44">
            <v>14033653.499667</v>
          </cell>
        </row>
      </sheetData>
      <sheetData sheetId="27">
        <row r="10">
          <cell r="V10">
            <v>7368884</v>
          </cell>
        </row>
        <row r="26">
          <cell r="V26">
            <v>94500</v>
          </cell>
        </row>
        <row r="30">
          <cell r="E30">
            <v>1506126.7</v>
          </cell>
        </row>
        <row r="44">
          <cell r="E44">
            <v>19990910.761459</v>
          </cell>
        </row>
      </sheetData>
      <sheetData sheetId="28">
        <row r="19">
          <cell r="E19">
            <v>7053604.3873689985</v>
          </cell>
        </row>
        <row r="26">
          <cell r="V26">
            <v>114851</v>
          </cell>
        </row>
        <row r="30">
          <cell r="E30">
            <v>1597333.3</v>
          </cell>
        </row>
        <row r="44">
          <cell r="E44">
            <v>25562033.087368999</v>
          </cell>
        </row>
      </sheetData>
      <sheetData sheetId="29">
        <row r="19">
          <cell r="E19">
            <v>3859303.679246</v>
          </cell>
        </row>
        <row r="26">
          <cell r="V26">
            <v>95428</v>
          </cell>
        </row>
        <row r="30">
          <cell r="E30">
            <v>6841588.2999999998</v>
          </cell>
        </row>
      </sheetData>
      <sheetData sheetId="30">
        <row r="15">
          <cell r="E15">
            <v>39170.917000000016</v>
          </cell>
        </row>
        <row r="19">
          <cell r="E19">
            <v>5229928.9591689985</v>
          </cell>
        </row>
        <row r="26">
          <cell r="E26">
            <v>14002</v>
          </cell>
          <cell r="V26">
            <v>114649</v>
          </cell>
        </row>
        <row r="30">
          <cell r="E30">
            <v>1539012.42</v>
          </cell>
        </row>
        <row r="44">
          <cell r="E44">
            <v>26480741.539168999</v>
          </cell>
        </row>
      </sheetData>
      <sheetData sheetId="31">
        <row r="11">
          <cell r="V11">
            <v>9795.64</v>
          </cell>
        </row>
        <row r="19">
          <cell r="E19">
            <v>6143010.958776</v>
          </cell>
        </row>
        <row r="26">
          <cell r="V26">
            <v>93533</v>
          </cell>
        </row>
      </sheetData>
      <sheetData sheetId="32">
        <row r="19">
          <cell r="E19">
            <v>3759579.2799999984</v>
          </cell>
        </row>
        <row r="26">
          <cell r="V26">
            <v>92062</v>
          </cell>
        </row>
        <row r="30">
          <cell r="E30">
            <v>92061.63</v>
          </cell>
        </row>
      </sheetData>
      <sheetData sheetId="33">
        <row r="19">
          <cell r="E19">
            <v>2481980.4244770026</v>
          </cell>
        </row>
        <row r="26">
          <cell r="V26">
            <v>90287</v>
          </cell>
        </row>
        <row r="30">
          <cell r="E30">
            <v>1297696.78</v>
          </cell>
        </row>
      </sheetData>
      <sheetData sheetId="34">
        <row r="15">
          <cell r="E15">
            <v>50873.44809999998</v>
          </cell>
        </row>
        <row r="19">
          <cell r="E19">
            <v>4702765.5370839983</v>
          </cell>
        </row>
        <row r="26">
          <cell r="V26">
            <v>122335</v>
          </cell>
        </row>
        <row r="30">
          <cell r="E30">
            <v>3239759.61</v>
          </cell>
        </row>
      </sheetData>
      <sheetData sheetId="35">
        <row r="15">
          <cell r="E15">
            <v>56537.30819999997</v>
          </cell>
        </row>
        <row r="19">
          <cell r="E19">
            <v>5209391.5974180009</v>
          </cell>
        </row>
        <row r="26">
          <cell r="E26">
            <v>34218</v>
          </cell>
          <cell r="V26">
            <v>8411</v>
          </cell>
        </row>
        <row r="30">
          <cell r="E30">
            <v>3101748.24</v>
          </cell>
        </row>
      </sheetData>
      <sheetData sheetId="36">
        <row r="15">
          <cell r="E15">
            <v>14190.09110000002</v>
          </cell>
        </row>
        <row r="19">
          <cell r="E19">
            <v>1425922.1049329974</v>
          </cell>
        </row>
        <row r="26">
          <cell r="E26">
            <v>60919</v>
          </cell>
          <cell r="V26">
            <v>91132</v>
          </cell>
        </row>
        <row r="30">
          <cell r="E30">
            <v>5652751.6600000001</v>
          </cell>
        </row>
      </sheetData>
      <sheetData sheetId="37">
        <row r="26">
          <cell r="V26">
            <v>89672</v>
          </cell>
        </row>
        <row r="30">
          <cell r="E30">
            <v>5231939.22</v>
          </cell>
        </row>
      </sheetData>
      <sheetData sheetId="38">
        <row r="19">
          <cell r="E19">
            <v>2636435.6220029984</v>
          </cell>
        </row>
        <row r="26">
          <cell r="V26">
            <v>47868</v>
          </cell>
        </row>
        <row r="30">
          <cell r="E30">
            <v>6317385.8300000001</v>
          </cell>
        </row>
      </sheetData>
      <sheetData sheetId="39"/>
      <sheetData sheetId="4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O Fuel Stock Report"/>
    </sheetNames>
    <sheetDataSet>
      <sheetData sheetId="0">
        <row r="10">
          <cell r="C10">
            <v>14808490.337667</v>
          </cell>
          <cell r="F10">
            <v>153063.61244</v>
          </cell>
        </row>
        <row r="138">
          <cell r="F138">
            <v>23944.03</v>
          </cell>
        </row>
        <row r="207">
          <cell r="F207">
            <v>29275.357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Coal Status"/>
      <sheetName val="Contract Inputs"/>
      <sheetName val="Consumption Inputs"/>
      <sheetName val="PAR MQ"/>
      <sheetName val="Coal Type and Transport"/>
      <sheetName val="System Inventory"/>
      <sheetName val="Inventory STD"/>
      <sheetName val="STDL 123"/>
      <sheetName val="Inventory STDL"/>
      <sheetName val="Inventory BB Premium"/>
      <sheetName val="Inventory BB LS"/>
      <sheetName val="Inventory Plk PC"/>
      <sheetName val="Inventory Plk LS"/>
      <sheetName val="Inventory Polk Blend"/>
      <sheetName val="Inventory Plk STDL"/>
      <sheetName val="Summary of Promod to Charge Out"/>
      <sheetName val="PAR MC"/>
      <sheetName val="Dispatch Tport Rate"/>
      <sheetName val="Non-Dispatch Tport Rate"/>
      <sheetName val="Delivery Costs"/>
      <sheetName val="Energy Ventures"/>
      <sheetName val="Commodity Price"/>
      <sheetName val="Coal Contracts"/>
      <sheetName val="Tables"/>
      <sheetName val="Sheet1"/>
      <sheetName val="Inv 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4">
          <cell r="M34">
            <v>0</v>
          </cell>
        </row>
        <row r="236">
          <cell r="M236">
            <v>90150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O Fuel Stock Report"/>
    </sheetNames>
    <sheetDataSet>
      <sheetData sheetId="0">
        <row r="12">
          <cell r="C12">
            <v>20808691.452459</v>
          </cell>
          <cell r="F12">
            <v>209606.32144</v>
          </cell>
        </row>
        <row r="85">
          <cell r="B85">
            <v>-2311.41</v>
          </cell>
        </row>
        <row r="125">
          <cell r="F125">
            <v>24070</v>
          </cell>
        </row>
        <row r="167">
          <cell r="F167">
            <v>44186.118999999999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Coal Status"/>
      <sheetName val="Contract Inputs"/>
      <sheetName val="Consumption Inputs"/>
      <sheetName val="PAR MQ"/>
      <sheetName val="Coal Type and Transport"/>
      <sheetName val="System Inventory"/>
      <sheetName val="Inventory STD"/>
      <sheetName val="STDL 123"/>
      <sheetName val="Inventory STDL"/>
      <sheetName val="Inventory BB Premium"/>
      <sheetName val="Inventory BB LS"/>
      <sheetName val="Inventory Polk Blend"/>
      <sheetName val="Inventory Plk PC"/>
      <sheetName val="Inventory Plk LS"/>
      <sheetName val="Inventory Plk STDL"/>
      <sheetName val="Summary of Promod to Charge Out"/>
      <sheetName val="PAR MC"/>
      <sheetName val="Dispatch Tport Rate"/>
      <sheetName val="Non-Dispatch Tport Rate"/>
      <sheetName val="Delivery Costs"/>
      <sheetName val="Energy Ventures"/>
      <sheetName val="Commodity Price"/>
      <sheetName val="Coal Contracts"/>
      <sheetName val="Tables"/>
      <sheetName val="Sheet1"/>
      <sheetName val="Inv graph"/>
    </sheetNames>
    <sheetDataSet>
      <sheetData sheetId="0"/>
      <sheetData sheetId="1"/>
      <sheetData sheetId="2"/>
      <sheetData sheetId="3"/>
      <sheetData sheetId="4"/>
      <sheetData sheetId="5"/>
      <sheetData sheetId="6">
        <row r="34">
          <cell r="B34">
            <v>0</v>
          </cell>
        </row>
        <row r="236">
          <cell r="B236">
            <v>9402</v>
          </cell>
          <cell r="C236">
            <v>17017</v>
          </cell>
          <cell r="D236">
            <v>73082</v>
          </cell>
          <cell r="F236">
            <v>0</v>
          </cell>
          <cell r="G236">
            <v>0</v>
          </cell>
          <cell r="H236">
            <v>16777</v>
          </cell>
          <cell r="L236">
            <v>55618</v>
          </cell>
          <cell r="M236">
            <v>51644</v>
          </cell>
        </row>
        <row r="238">
          <cell r="F238">
            <v>0</v>
          </cell>
        </row>
        <row r="250">
          <cell r="D250">
            <v>226073.55</v>
          </cell>
          <cell r="E250">
            <v>251242.44</v>
          </cell>
          <cell r="H250">
            <v>374185.321</v>
          </cell>
          <cell r="K250">
            <v>366049.16799999995</v>
          </cell>
          <cell r="L250">
            <v>322376.13899999997</v>
          </cell>
          <cell r="M250">
            <v>268899.14899999998</v>
          </cell>
        </row>
        <row r="252">
          <cell r="D252">
            <v>22675.176370000001</v>
          </cell>
          <cell r="H252">
            <v>37761.232633499996</v>
          </cell>
          <cell r="K252">
            <v>37326.932429000008</v>
          </cell>
          <cell r="L252">
            <v>33290.169200999997</v>
          </cell>
          <cell r="M252">
            <v>29657.086770000002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00">
          <cell r="B200">
            <v>7167.3265774257434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O Fuel Stock Report"/>
    </sheetNames>
    <sheetDataSet>
      <sheetData sheetId="0">
        <row r="13">
          <cell r="C13">
            <v>26370538.824368998</v>
          </cell>
          <cell r="F13">
            <v>259193.40444000001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O Fuel Stock Report"/>
    </sheetNames>
    <sheetDataSet>
      <sheetData sheetId="0">
        <row r="85">
          <cell r="C85">
            <v>82175.189310000002</v>
          </cell>
        </row>
        <row r="119">
          <cell r="B119">
            <v>25239.375</v>
          </cell>
        </row>
        <row r="180">
          <cell r="B180">
            <v>14722.772999999999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>
        <row r="15">
          <cell r="E15">
            <v>2970962.66</v>
          </cell>
        </row>
      </sheetData>
      <sheetData sheetId="3"/>
      <sheetData sheetId="4">
        <row r="6">
          <cell r="M6">
            <v>0</v>
          </cell>
        </row>
      </sheetData>
      <sheetData sheetId="5">
        <row r="5">
          <cell r="N5">
            <v>0</v>
          </cell>
        </row>
      </sheetData>
      <sheetData sheetId="6"/>
      <sheetData sheetId="7">
        <row r="50">
          <cell r="K50"/>
          <cell r="L50"/>
        </row>
      </sheetData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O Fuel Stock Report"/>
    </sheetNames>
    <sheetDataSet>
      <sheetData sheetId="0">
        <row r="14">
          <cell r="C14">
            <v>32727081.408776</v>
          </cell>
          <cell r="F14">
            <v>318774.01643999998</v>
          </cell>
        </row>
        <row r="150">
          <cell r="F150">
            <v>24995.360000000001</v>
          </cell>
        </row>
        <row r="203">
          <cell r="F203">
            <v>41509.186999999998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O Fuel Stock Report"/>
    </sheetNames>
    <sheetDataSet>
      <sheetData sheetId="0">
        <row r="14">
          <cell r="B14">
            <v>360647.31144000002</v>
          </cell>
          <cell r="C14">
            <v>36486661.649999999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O Fuel Stock Report"/>
    </sheetNames>
    <sheetDataSet>
      <sheetData sheetId="0">
        <row r="235">
          <cell r="B235">
            <v>3288.79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O Fuel Stock Report"/>
    </sheetNames>
    <sheetDataSet>
      <sheetData sheetId="0">
        <row r="14">
          <cell r="C14">
            <v>39346573.927083999</v>
          </cell>
          <cell r="F14">
            <v>390458.76954000001</v>
          </cell>
        </row>
        <row r="45">
          <cell r="B45">
            <v>-34600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O Fuel Stock Report"/>
    </sheetNames>
    <sheetDataSet>
      <sheetData sheetId="0">
        <row r="14">
          <cell r="C14">
            <v>41462629.357418001</v>
          </cell>
          <cell r="F14">
            <v>412778.07773999998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O Fuel Stock Report"/>
    </sheetNames>
    <sheetDataSet>
      <sheetData sheetId="0">
        <row r="187">
          <cell r="C187">
            <v>1105504.1603890001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>
        <row r="29">
          <cell r="C2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  <sheetName val="Notes"/>
    </sheetNames>
    <sheetDataSet>
      <sheetData sheetId="0"/>
      <sheetData sheetId="1"/>
      <sheetData sheetId="2">
        <row r="29">
          <cell r="E29">
            <v>0</v>
          </cell>
        </row>
      </sheetData>
      <sheetData sheetId="3"/>
      <sheetData sheetId="4">
        <row r="6">
          <cell r="L6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20"/>
      <sheetName val="0220"/>
      <sheetName val="0320"/>
      <sheetName val="0420"/>
      <sheetName val="0520"/>
      <sheetName val="0620"/>
      <sheetName val="0720"/>
      <sheetName val="0820"/>
      <sheetName val="0920"/>
      <sheetName val="1020"/>
      <sheetName val="1120"/>
      <sheetName val="1220"/>
      <sheetName val="0220 YTD"/>
      <sheetName val="0320 YTD"/>
      <sheetName val="0420 YTD"/>
      <sheetName val="0520 YTD"/>
      <sheetName val="0620 YTD"/>
      <sheetName val="0720 YTD"/>
      <sheetName val="0820 YTD"/>
      <sheetName val="0920 YTD"/>
      <sheetName val="1020 YTD"/>
      <sheetName val="1120 YTD"/>
      <sheetName val="1220 YTD"/>
      <sheetName val="0218"/>
      <sheetName val="0218 YTD"/>
      <sheetName val="0318"/>
      <sheetName val="0317"/>
      <sheetName val="0318 YTD"/>
      <sheetName val="0418"/>
      <sheetName val="0418 YTD"/>
      <sheetName val="0518"/>
      <sheetName val="0518 YTD"/>
      <sheetName val="0618"/>
      <sheetName val="0618 YTD"/>
      <sheetName val="0718"/>
      <sheetName val="0718 YTD"/>
      <sheetName val="0818"/>
      <sheetName val="0818 YTD"/>
      <sheetName val="0918"/>
      <sheetName val="0918 YTD"/>
      <sheetName val="1018"/>
      <sheetName val="1018 YTD"/>
      <sheetName val="1118"/>
      <sheetName val="1118 - ORIG"/>
      <sheetName val="1118 YTD"/>
      <sheetName val="1218"/>
      <sheetName val="1218 YTD"/>
      <sheetName val="0417"/>
      <sheetName val="0417 YTD"/>
      <sheetName val="0517"/>
      <sheetName val="0517 YTD"/>
      <sheetName val="0617"/>
      <sheetName val="0617 YTD"/>
      <sheetName val="0717"/>
      <sheetName val="0717 YTD"/>
      <sheetName val="0817"/>
      <sheetName val="0817 YTD"/>
      <sheetName val="0917"/>
      <sheetName val="0917 YTD"/>
      <sheetName val="1017"/>
      <sheetName val="1017 YTD"/>
      <sheetName val="1117"/>
      <sheetName val="1117 YTD"/>
      <sheetName val="1217"/>
      <sheetName val="1217 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6">
          <cell r="H26">
            <v>0</v>
          </cell>
        </row>
        <row r="38">
          <cell r="H38">
            <v>0</v>
          </cell>
        </row>
        <row r="46">
          <cell r="H46">
            <v>0</v>
          </cell>
        </row>
        <row r="54">
          <cell r="H5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l $ Summary"/>
      <sheetName val="units"/>
      <sheetName val="Vol_Rates"/>
      <sheetName val="Coal Tons Summary"/>
      <sheetName val="Vendors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</sheetNames>
    <sheetDataSet>
      <sheetData sheetId="0"/>
      <sheetData sheetId="1">
        <row r="8">
          <cell r="G8"/>
        </row>
        <row r="107">
          <cell r="G107"/>
        </row>
        <row r="108">
          <cell r="G108"/>
        </row>
        <row r="109">
          <cell r="G109"/>
        </row>
        <row r="110">
          <cell r="G11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/>
      <sheetData sheetId="3"/>
      <sheetData sheetId="4">
        <row r="6">
          <cell r="L6">
            <v>387.96000000000004</v>
          </cell>
          <cell r="M6">
            <v>53790.9</v>
          </cell>
        </row>
        <row r="20">
          <cell r="M20">
            <v>5330579.17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al Status"/>
      <sheetName val="Contract Inputs"/>
      <sheetName val="Consumption Inputs"/>
      <sheetName val="PAR MQ"/>
      <sheetName val="Coal Type and Transport"/>
      <sheetName val="System Inventory"/>
      <sheetName val="Inventory STD"/>
      <sheetName val="STDL 123"/>
      <sheetName val="Inventory STDL"/>
      <sheetName val="Inventory BB Premium"/>
      <sheetName val="Inventory BB LS"/>
      <sheetName val="Inventory Plk PC"/>
      <sheetName val="Inventory Plk LS"/>
      <sheetName val="Inventory Polk Blend"/>
      <sheetName val="Inventory Plk STDL"/>
      <sheetName val="Summary of Promod to Charge Out"/>
      <sheetName val="PAR MC"/>
      <sheetName val="Dispatch Tport Rate"/>
      <sheetName val="Non-Dispatch Tport Rate"/>
      <sheetName val="Delivery Costs"/>
      <sheetName val="Energy Ventures"/>
      <sheetName val="Commodity Price"/>
      <sheetName val="Coal Contracts"/>
      <sheetName val="Tables"/>
      <sheetName val="Sheet1"/>
      <sheetName val="Inv graph"/>
    </sheetNames>
    <sheetDataSet>
      <sheetData sheetId="0">
        <row r="8">
          <cell r="P8" t="str">
            <v>Abbreviation</v>
          </cell>
        </row>
      </sheetData>
      <sheetData sheetId="1">
        <row r="3">
          <cell r="E3">
            <v>44197</v>
          </cell>
        </row>
      </sheetData>
      <sheetData sheetId="2">
        <row r="2">
          <cell r="B2" t="str">
            <v>TONNAGE</v>
          </cell>
        </row>
      </sheetData>
      <sheetData sheetId="3">
        <row r="155">
          <cell r="E155">
            <v>44197</v>
          </cell>
        </row>
      </sheetData>
      <sheetData sheetId="4">
        <row r="1">
          <cell r="A1" t="str">
            <v>Planning and Risk OUTPUT</v>
          </cell>
        </row>
      </sheetData>
      <sheetData sheetId="5">
        <row r="1131">
          <cell r="G1131">
            <v>0</v>
          </cell>
        </row>
      </sheetData>
      <sheetData sheetId="6">
        <row r="13">
          <cell r="M1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128">
          <cell r="C128">
            <v>0</v>
          </cell>
        </row>
        <row r="130">
          <cell r="C130">
            <v>0</v>
          </cell>
        </row>
      </sheetData>
      <sheetData sheetId="7">
        <row r="68">
          <cell r="M68">
            <v>0</v>
          </cell>
        </row>
      </sheetData>
      <sheetData sheetId="8"/>
      <sheetData sheetId="9">
        <row r="68">
          <cell r="M68">
            <v>0</v>
          </cell>
        </row>
      </sheetData>
      <sheetData sheetId="10">
        <row r="68">
          <cell r="M68">
            <v>0</v>
          </cell>
        </row>
      </sheetData>
      <sheetData sheetId="11">
        <row r="68">
          <cell r="M68">
            <v>0</v>
          </cell>
        </row>
      </sheetData>
      <sheetData sheetId="12">
        <row r="68">
          <cell r="M68">
            <v>0</v>
          </cell>
        </row>
      </sheetData>
      <sheetData sheetId="13">
        <row r="68">
          <cell r="M68">
            <v>0</v>
          </cell>
        </row>
      </sheetData>
      <sheetData sheetId="14">
        <row r="43">
          <cell r="M43">
            <v>0</v>
          </cell>
        </row>
      </sheetData>
      <sheetData sheetId="15" refreshError="1"/>
      <sheetData sheetId="16" refreshError="1"/>
      <sheetData sheetId="17" refreshError="1"/>
      <sheetData sheetId="18">
        <row r="9">
          <cell r="F9">
            <v>43466</v>
          </cell>
        </row>
      </sheetData>
      <sheetData sheetId="19">
        <row r="9">
          <cell r="H9">
            <v>0</v>
          </cell>
        </row>
      </sheetData>
      <sheetData sheetId="20">
        <row r="200">
          <cell r="B200">
            <v>4995.7853662688158</v>
          </cell>
        </row>
      </sheetData>
      <sheetData sheetId="21">
        <row r="88">
          <cell r="B88" t="str">
            <v>Standard</v>
          </cell>
        </row>
      </sheetData>
      <sheetData sheetId="22">
        <row r="2">
          <cell r="B2" t="str">
            <v>STD</v>
          </cell>
        </row>
      </sheetData>
      <sheetData sheetId="23" refreshError="1"/>
      <sheetData sheetId="24">
        <row r="6">
          <cell r="D6">
            <v>5</v>
          </cell>
        </row>
      </sheetData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JE Template"/>
      <sheetName val="NG Expense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(1) Check Acrl v Rev"/>
      <sheetName val="Allegro Views"/>
    </sheetNames>
    <sheetDataSet>
      <sheetData sheetId="0"/>
      <sheetData sheetId="1"/>
      <sheetData sheetId="2"/>
      <sheetData sheetId="3">
        <row r="2">
          <cell r="C2">
            <v>115408.41</v>
          </cell>
        </row>
      </sheetData>
      <sheetData sheetId="4">
        <row r="8">
          <cell r="C8">
            <v>0.22536303534980989</v>
          </cell>
          <cell r="D8">
            <v>0.36262613755241307</v>
          </cell>
          <cell r="E8">
            <v>0.41201082709777709</v>
          </cell>
        </row>
      </sheetData>
      <sheetData sheetId="5"/>
      <sheetData sheetId="6"/>
      <sheetData sheetId="7">
        <row r="3">
          <cell r="C3">
            <v>13380.9</v>
          </cell>
        </row>
      </sheetData>
      <sheetData sheetId="8">
        <row r="6">
          <cell r="K6">
            <v>9217115.8699999992</v>
          </cell>
          <cell r="M6">
            <v>1488836.7546432065</v>
          </cell>
        </row>
        <row r="21">
          <cell r="K21">
            <v>6578684.169999999</v>
          </cell>
          <cell r="M21">
            <v>1175337.2434017595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JE Template"/>
      <sheetName val="NG Expense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(1) Check Acrl v Rev"/>
      <sheetName val="Allegro Views"/>
    </sheetNames>
    <sheetDataSet>
      <sheetData sheetId="0"/>
      <sheetData sheetId="1"/>
      <sheetData sheetId="2"/>
      <sheetData sheetId="3">
        <row r="2">
          <cell r="C2">
            <v>277540.58</v>
          </cell>
        </row>
      </sheetData>
      <sheetData sheetId="4">
        <row r="8">
          <cell r="C8">
            <v>0.28976840741069293</v>
          </cell>
          <cell r="D8">
            <v>0.37627379621320833</v>
          </cell>
          <cell r="E8">
            <v>0.33395779637609879</v>
          </cell>
        </row>
        <row r="29">
          <cell r="D29">
            <v>3355342</v>
          </cell>
          <cell r="F29">
            <v>29028433.159999996</v>
          </cell>
        </row>
        <row r="45">
          <cell r="D45">
            <v>2583948.4979621712</v>
          </cell>
          <cell r="F45">
            <v>22354793.050000001</v>
          </cell>
        </row>
        <row r="57">
          <cell r="D57">
            <v>2977998</v>
          </cell>
          <cell r="F57">
            <v>25763876.374444988</v>
          </cell>
        </row>
      </sheetData>
      <sheetData sheetId="5"/>
      <sheetData sheetId="6"/>
      <sheetData sheetId="7">
        <row r="3">
          <cell r="C3">
            <v>0</v>
          </cell>
        </row>
      </sheetData>
      <sheetData sheetId="8">
        <row r="6">
          <cell r="K6">
            <v>9562444.5</v>
          </cell>
          <cell r="M6">
            <v>1539669.912366115</v>
          </cell>
        </row>
        <row r="21">
          <cell r="K21">
            <v>6636217.46</v>
          </cell>
          <cell r="M21">
            <v>1177904.5764362221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JE Template"/>
      <sheetName val="NG Expense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(1) Check Acrl v Rev"/>
      <sheetName val="Allegro Views"/>
    </sheetNames>
    <sheetDataSet>
      <sheetData sheetId="0" refreshError="1"/>
      <sheetData sheetId="1" refreshError="1"/>
      <sheetData sheetId="2" refreshError="1"/>
      <sheetData sheetId="3">
        <row r="2">
          <cell r="C2">
            <v>730495.91</v>
          </cell>
        </row>
      </sheetData>
      <sheetData sheetId="4">
        <row r="8">
          <cell r="C8">
            <v>0.46620953646966384</v>
          </cell>
          <cell r="D8">
            <v>0.20144123292333793</v>
          </cell>
          <cell r="E8">
            <v>0.33234923060699817</v>
          </cell>
        </row>
        <row r="29">
          <cell r="D29">
            <v>1877582</v>
          </cell>
          <cell r="F29">
            <v>11335008.359999999</v>
          </cell>
        </row>
        <row r="45">
          <cell r="D45">
            <v>4345418.629349757</v>
          </cell>
          <cell r="F45">
            <v>26233402.759999998</v>
          </cell>
        </row>
        <row r="57">
          <cell r="D57">
            <v>3097743</v>
          </cell>
          <cell r="F57">
            <v>18701143.040000003</v>
          </cell>
        </row>
      </sheetData>
      <sheetData sheetId="5" refreshError="1"/>
      <sheetData sheetId="6" refreshError="1"/>
      <sheetData sheetId="7">
        <row r="3">
          <cell r="B3">
            <v>1460701</v>
          </cell>
        </row>
      </sheetData>
      <sheetData sheetId="8" refreshError="1">
        <row r="6">
          <cell r="K6">
            <v>9252068.1999999993</v>
          </cell>
          <cell r="M6">
            <v>1508736.8421052631</v>
          </cell>
        </row>
        <row r="21">
          <cell r="K21">
            <v>6509647.9000000004</v>
          </cell>
          <cell r="M21">
            <v>1160398.6354775829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JE Template"/>
      <sheetName val="NG Expense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(1) Check Acrl v Rev"/>
      <sheetName val="Allegro Views"/>
    </sheetNames>
    <sheetDataSet>
      <sheetData sheetId="0"/>
      <sheetData sheetId="1"/>
      <sheetData sheetId="2"/>
      <sheetData sheetId="3">
        <row r="2">
          <cell r="C2">
            <v>287253.11</v>
          </cell>
        </row>
      </sheetData>
      <sheetData sheetId="4">
        <row r="8">
          <cell r="C8">
            <v>0.50837090983009081</v>
          </cell>
          <cell r="D8">
            <v>0.18907170605594723</v>
          </cell>
          <cell r="E8">
            <v>0.30255738411396199</v>
          </cell>
        </row>
        <row r="29">
          <cell r="D29">
            <v>1719737</v>
          </cell>
          <cell r="F29">
            <v>7404656.75</v>
          </cell>
        </row>
        <row r="45">
          <cell r="D45">
            <v>4623984.535798707</v>
          </cell>
          <cell r="F45">
            <v>19909441.609999999</v>
          </cell>
        </row>
        <row r="57">
          <cell r="D57">
            <v>2751969</v>
          </cell>
          <cell r="F57">
            <v>11849121.289999999</v>
          </cell>
        </row>
      </sheetData>
      <sheetData sheetId="5"/>
      <sheetData sheetId="6"/>
      <sheetData sheetId="7">
        <row r="3">
          <cell r="B3">
            <v>1460701</v>
          </cell>
        </row>
      </sheetData>
      <sheetData sheetId="8">
        <row r="6">
          <cell r="K6">
            <v>7934088.2699999996</v>
          </cell>
          <cell r="M6">
            <v>1212029.3829578846</v>
          </cell>
        </row>
        <row r="21">
          <cell r="K21">
            <v>5036040.3999999994</v>
          </cell>
          <cell r="M21">
            <v>797524.97551420191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Old IOs"/>
      <sheetName val="JE Template"/>
      <sheetName val="NG Expense"/>
      <sheetName val="ADJUSTMENT EXP"/>
      <sheetName val="JAN REV NG EXP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(1) Check Acrl v Rev"/>
      <sheetName val="Allegro Views"/>
      <sheetName val="Allegro JE (ADJ)"/>
      <sheetName val="ADJ_JE Template "/>
      <sheetName val="Adjust Worksheet"/>
    </sheetNames>
    <sheetDataSet>
      <sheetData sheetId="0"/>
      <sheetData sheetId="1"/>
      <sheetData sheetId="2"/>
      <sheetData sheetId="3"/>
      <sheetData sheetId="4">
        <row r="8">
          <cell r="C8">
            <v>0.17755532776825667</v>
          </cell>
          <cell r="D8">
            <v>0.54358435473207489</v>
          </cell>
          <cell r="E8">
            <v>0.27886031749966833</v>
          </cell>
        </row>
        <row r="29">
          <cell r="D29">
            <v>4665921</v>
          </cell>
          <cell r="F29">
            <v>18891738.679999996</v>
          </cell>
        </row>
        <row r="45">
          <cell r="D45">
            <v>1524067.1883632352</v>
          </cell>
          <cell r="F45">
            <v>6170760.4799999995</v>
          </cell>
        </row>
        <row r="57">
          <cell r="D57">
            <v>2393631</v>
          </cell>
          <cell r="F57">
            <v>9691515.5900000017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K6">
            <v>7922031.7000000002</v>
          </cell>
        </row>
        <row r="22">
          <cell r="K22">
            <v>5349839.25</v>
          </cell>
        </row>
      </sheetData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JE Template"/>
      <sheetName val="NG Expense"/>
      <sheetName val="ADJUSTMENT EXP"/>
      <sheetName val="JAN REV NG EXP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(1) Check Acrl v Rev"/>
      <sheetName val="Allegro Views"/>
    </sheetNames>
    <sheetDataSet>
      <sheetData sheetId="0"/>
      <sheetData sheetId="1"/>
      <sheetData sheetId="2"/>
      <sheetData sheetId="3">
        <row r="2">
          <cell r="C2">
            <v>395492.52</v>
          </cell>
        </row>
      </sheetData>
      <sheetData sheetId="4">
        <row r="18">
          <cell r="F18">
            <v>34754014.75</v>
          </cell>
        </row>
      </sheetData>
      <sheetData sheetId="5">
        <row r="8">
          <cell r="C8">
            <v>0.17755532776825667</v>
          </cell>
          <cell r="D8">
            <v>0.54358435473207489</v>
          </cell>
          <cell r="E8">
            <v>0.27886031749966833</v>
          </cell>
        </row>
      </sheetData>
      <sheetData sheetId="6"/>
      <sheetData sheetId="7"/>
      <sheetData sheetId="8"/>
      <sheetData sheetId="9">
        <row r="3">
          <cell r="B3">
            <v>1460701</v>
          </cell>
        </row>
      </sheetData>
      <sheetData sheetId="10">
        <row r="6">
          <cell r="K6">
            <v>7922031.7000000002</v>
          </cell>
          <cell r="M6">
            <v>1282324.5098039214</v>
          </cell>
        </row>
        <row r="22">
          <cell r="M22">
            <v>912790.19607843144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Allegro JE (ADJ)"/>
      <sheetName val="JE Template"/>
      <sheetName val="ADJ_JE Template "/>
      <sheetName val="Adjust Worksheet"/>
      <sheetName val="NG Expense"/>
      <sheetName val="ADJUSTMENT EXP"/>
      <sheetName val="MAR REV NG EXP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(1) Check Acrl v Rev"/>
      <sheetName val="Allegro Views"/>
    </sheetNames>
    <sheetDataSet>
      <sheetData sheetId="0"/>
      <sheetData sheetId="1"/>
      <sheetData sheetId="2"/>
      <sheetData sheetId="3"/>
      <sheetData sheetId="4">
        <row r="2">
          <cell r="C2">
            <v>1285989.24</v>
          </cell>
        </row>
      </sheetData>
      <sheetData sheetId="5"/>
      <sheetData sheetId="6"/>
      <sheetData sheetId="7">
        <row r="8">
          <cell r="C8">
            <v>7.9103635151814775E-2</v>
          </cell>
          <cell r="D8">
            <v>0.51303549528210812</v>
          </cell>
          <cell r="E8">
            <v>0.40786086956607714</v>
          </cell>
        </row>
        <row r="29">
          <cell r="D29">
            <v>5257564</v>
          </cell>
          <cell r="F29">
            <v>17588693.210000001</v>
          </cell>
        </row>
        <row r="45">
          <cell r="D45">
            <v>810650.50338380761</v>
          </cell>
          <cell r="F45">
            <v>2711955.77</v>
          </cell>
        </row>
        <row r="57">
          <cell r="D57">
            <v>4179740</v>
          </cell>
          <cell r="F57">
            <v>13982930.560000004</v>
          </cell>
        </row>
      </sheetData>
      <sheetData sheetId="8">
        <row r="23">
          <cell r="G23">
            <v>-545057.89999999944</v>
          </cell>
        </row>
      </sheetData>
      <sheetData sheetId="9"/>
      <sheetData sheetId="10"/>
      <sheetData sheetId="11"/>
      <sheetData sheetId="12">
        <row r="3">
          <cell r="B3">
            <v>1460701</v>
          </cell>
        </row>
      </sheetData>
      <sheetData sheetId="13">
        <row r="5">
          <cell r="K5">
            <v>5349839.25</v>
          </cell>
        </row>
        <row r="6">
          <cell r="K6">
            <v>8428419.8100000005</v>
          </cell>
          <cell r="M6">
            <v>1605444.5534838077</v>
          </cell>
        </row>
        <row r="24">
          <cell r="K24">
            <v>6153511.8799999999</v>
          </cell>
          <cell r="M24">
            <v>1201333.6604514231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Allegro JE (ADJ)"/>
      <sheetName val="JE Template"/>
      <sheetName val="ADJ_JE Template "/>
      <sheetName val="Adjust Worksheet"/>
      <sheetName val="NG Expense"/>
      <sheetName val="ADJUSTMENT EXP"/>
      <sheetName val="MAR REV NG EXP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(1) Check Acrl v Rev"/>
      <sheetName val="Allegro View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>
            <v>435194.74</v>
          </cell>
        </row>
      </sheetData>
      <sheetData sheetId="5" refreshError="1"/>
      <sheetData sheetId="6" refreshError="1"/>
      <sheetData sheetId="7">
        <row r="8">
          <cell r="C8">
            <v>0.19316975761748068</v>
          </cell>
          <cell r="D8">
            <v>0.43417998895320564</v>
          </cell>
          <cell r="E8">
            <v>0.37265025342931374</v>
          </cell>
        </row>
        <row r="29">
          <cell r="D29">
            <v>4881455</v>
          </cell>
          <cell r="F29">
            <v>17595907.539999999</v>
          </cell>
        </row>
        <row r="45">
          <cell r="D45">
            <v>2171794</v>
          </cell>
          <cell r="F45">
            <v>7828544.1099999994</v>
          </cell>
        </row>
        <row r="57">
          <cell r="D57">
            <v>4189680</v>
          </cell>
          <cell r="F57">
            <v>15102306.809999997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>
        <row r="3">
          <cell r="B3">
            <v>1460701</v>
          </cell>
        </row>
      </sheetData>
      <sheetData sheetId="13">
        <row r="6">
          <cell r="K6">
            <v>6184934.46</v>
          </cell>
          <cell r="M6">
            <v>1317602.3506366308</v>
          </cell>
        </row>
        <row r="24">
          <cell r="K24">
            <v>4753446.71</v>
          </cell>
          <cell r="M24">
            <v>1024566.1116552401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Allegro JE (ADJ)"/>
      <sheetName val="JE Template"/>
      <sheetName val="ADJ_JE Template "/>
      <sheetName val="Adjust Worksheet"/>
      <sheetName val="NG Expense"/>
      <sheetName val="ADJUSTMENT EXP"/>
      <sheetName val="MAR REV NG EXP"/>
      <sheetName val="ADJ Expense"/>
      <sheetName val="May REV NG Expense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Sheet1"/>
      <sheetName val="(1) Check Acrl v Rev"/>
      <sheetName val="Allegro Views"/>
    </sheetNames>
    <sheetDataSet>
      <sheetData sheetId="0"/>
      <sheetData sheetId="1"/>
      <sheetData sheetId="2"/>
      <sheetData sheetId="3"/>
      <sheetData sheetId="4">
        <row r="5">
          <cell r="C5">
            <v>37663695.840000004</v>
          </cell>
        </row>
      </sheetData>
      <sheetData sheetId="5"/>
      <sheetData sheetId="6"/>
      <sheetData sheetId="7">
        <row r="8">
          <cell r="C8">
            <v>0.27172264838529514</v>
          </cell>
          <cell r="D8">
            <v>0.35713165099122707</v>
          </cell>
          <cell r="E8">
            <v>0.37114570062347785</v>
          </cell>
        </row>
        <row r="29">
          <cell r="D29">
            <v>4728588</v>
          </cell>
          <cell r="F29">
            <v>15236746.17</v>
          </cell>
        </row>
        <row r="45">
          <cell r="D45">
            <v>3597734</v>
          </cell>
          <cell r="F45">
            <v>11592837.01</v>
          </cell>
        </row>
        <row r="57">
          <cell r="D57">
            <v>4914141</v>
          </cell>
          <cell r="F57">
            <v>15834644.769999998</v>
          </cell>
        </row>
      </sheetData>
      <sheetData sheetId="8"/>
      <sheetData sheetId="9"/>
      <sheetData sheetId="10">
        <row r="23">
          <cell r="G23">
            <v>1875.2900000000373</v>
          </cell>
        </row>
      </sheetData>
      <sheetData sheetId="11"/>
      <sheetData sheetId="12"/>
      <sheetData sheetId="13"/>
      <sheetData sheetId="14">
        <row r="3">
          <cell r="B3">
            <v>1460701</v>
          </cell>
        </row>
      </sheetData>
      <sheetData sheetId="15">
        <row r="6">
          <cell r="K6">
            <v>5358802.9800000004</v>
          </cell>
          <cell r="M6">
            <v>1248095.796676442</v>
          </cell>
        </row>
        <row r="24">
          <cell r="K24">
            <v>4834302.0999999996</v>
          </cell>
          <cell r="M24">
            <v>1123668.6217008799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RN"/>
      <sheetName val="MMBTU'S"/>
      <sheetName val="LIQUID PRICING"/>
      <sheetName val="GAS ADDERS"/>
      <sheetName val="NATURAL GAS PRICE BLEND"/>
      <sheetName val="ADDITIVES_ANALYSIS"/>
      <sheetName val="OIL&amp;PROPANE INVENTORY"/>
      <sheetName val="LIGHT OIL"/>
      <sheetName val="NATURAL GAS INVENTORY"/>
      <sheetName val="SYSTEM INVENTORY"/>
      <sheetName val="COAL"/>
      <sheetName val="NATURAL GAS"/>
      <sheetName val="TOTAL FUEL EXPENSE"/>
      <sheetName val="RSC PLAN."/>
      <sheetName val="EPM"/>
      <sheetName val="Module1"/>
      <sheetName val="Module3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</sheetData>
      <sheetData sheetId="7" refreshError="1"/>
      <sheetData sheetId="8">
        <row r="34">
          <cell r="B34">
            <v>104828.16524879941</v>
          </cell>
        </row>
        <row r="40">
          <cell r="B40">
            <v>847928.149102906</v>
          </cell>
        </row>
      </sheetData>
      <sheetData sheetId="9" refreshError="1"/>
      <sheetData sheetId="10">
        <row r="4">
          <cell r="C4">
            <v>66604</v>
          </cell>
          <cell r="G4">
            <v>41873.300000000003</v>
          </cell>
          <cell r="H4">
            <v>27026.22</v>
          </cell>
          <cell r="L4">
            <v>11944.97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Allegro JE (ADJ)"/>
      <sheetName val="JE Template"/>
      <sheetName val="ADJ_JE Template "/>
      <sheetName val="Adjust Worksheet"/>
      <sheetName val="NG Expense"/>
      <sheetName val="ADJUSTMENT EXP"/>
      <sheetName val="MAR REV NG EXP"/>
      <sheetName val="ADJ Expense"/>
      <sheetName val="June REV NG Expense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Sheet1"/>
      <sheetName val="(1) Check Acrl v Rev"/>
      <sheetName val="Allegro Views"/>
    </sheetNames>
    <sheetDataSet>
      <sheetData sheetId="0">
        <row r="3">
          <cell r="J3" t="str">
            <v>July</v>
          </cell>
        </row>
      </sheetData>
      <sheetData sheetId="1" refreshError="1"/>
      <sheetData sheetId="2" refreshError="1"/>
      <sheetData sheetId="3" refreshError="1"/>
      <sheetData sheetId="4">
        <row r="5">
          <cell r="C5">
            <v>46803613.319999993</v>
          </cell>
        </row>
      </sheetData>
      <sheetData sheetId="5" refreshError="1"/>
      <sheetData sheetId="6" refreshError="1"/>
      <sheetData sheetId="7">
        <row r="8">
          <cell r="C8">
            <v>0.36787389726154884</v>
          </cell>
          <cell r="D8">
            <v>0.34432378401168767</v>
          </cell>
          <cell r="E8">
            <v>0.28780231872676354</v>
          </cell>
        </row>
        <row r="29">
          <cell r="D29">
            <v>4746789</v>
          </cell>
          <cell r="F29">
            <v>18988810.650000002</v>
          </cell>
        </row>
        <row r="45">
          <cell r="D45">
            <v>5071445.8172043012</v>
          </cell>
          <cell r="F45">
            <v>20287555.209999997</v>
          </cell>
        </row>
        <row r="57">
          <cell r="D57">
            <v>3967593</v>
          </cell>
          <cell r="F57">
            <v>15871757.880000001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">
          <cell r="K6">
            <v>5486066.9900000002</v>
          </cell>
          <cell r="M6">
            <v>1315704.7898338223</v>
          </cell>
        </row>
        <row r="24">
          <cell r="K24">
            <v>4249432.41</v>
          </cell>
          <cell r="M24">
            <v>948411.53470185737</v>
          </cell>
        </row>
      </sheetData>
      <sheetData sheetId="16">
        <row r="19">
          <cell r="L19">
            <v>13349076.190000001</v>
          </cell>
        </row>
      </sheetData>
      <sheetData sheetId="17" refreshError="1"/>
      <sheetData sheetId="18">
        <row r="9">
          <cell r="M9">
            <v>69069.320000000298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Allegro JE (ADJ)"/>
      <sheetName val="JE Template"/>
      <sheetName val="ADJ_JE Template "/>
      <sheetName val="Adjust Worksheet"/>
      <sheetName val="NG Expense"/>
      <sheetName val="ADJUSTMENT EXP"/>
      <sheetName val="MAR REV NG EXP"/>
      <sheetName val="ADJ Expense"/>
      <sheetName val="June REV NG Expense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Sheet1"/>
      <sheetName val="(1) Check Acrl v Rev"/>
      <sheetName val="Allegro View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>
            <v>373511.22</v>
          </cell>
        </row>
      </sheetData>
      <sheetData sheetId="5" refreshError="1"/>
      <sheetData sheetId="6" refreshError="1"/>
      <sheetData sheetId="7">
        <row r="8">
          <cell r="C8">
            <v>0.30472975492967364</v>
          </cell>
          <cell r="D8">
            <v>0.38768000173574985</v>
          </cell>
          <cell r="E8">
            <v>0.30759024333457652</v>
          </cell>
        </row>
        <row r="29">
          <cell r="D29">
            <v>5220214</v>
          </cell>
          <cell r="F29">
            <v>20545111.560000002</v>
          </cell>
        </row>
        <row r="45">
          <cell r="D45">
            <v>4103268.1958863861</v>
          </cell>
          <cell r="F45">
            <v>16149161.110000001</v>
          </cell>
        </row>
        <row r="57">
          <cell r="D57">
            <v>4141784</v>
          </cell>
          <cell r="F57">
            <v>16300752.770000016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B3">
            <v>1460701</v>
          </cell>
        </row>
      </sheetData>
      <sheetData sheetId="15" refreshError="1">
        <row r="6">
          <cell r="K6">
            <v>4962250.91</v>
          </cell>
          <cell r="M6">
            <v>1210296.7678746327</v>
          </cell>
        </row>
        <row r="24">
          <cell r="K24">
            <v>4006253.1900000004</v>
          </cell>
          <cell r="M24">
            <v>1014912.8305582763</v>
          </cell>
        </row>
      </sheetData>
      <sheetData sheetId="16">
        <row r="19">
          <cell r="L19">
            <v>13443116.139999999</v>
          </cell>
        </row>
      </sheetData>
      <sheetData sheetId="17" refreshError="1"/>
      <sheetData sheetId="18">
        <row r="9">
          <cell r="M9">
            <v>2661.6000000089407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Allegro JE (ADJ)"/>
      <sheetName val="JE Template"/>
      <sheetName val="ADJ_JE Template "/>
      <sheetName val="Adjust Worksheet"/>
      <sheetName val="NG Expense"/>
      <sheetName val="ADJUSTMENT EXP"/>
      <sheetName val="MAR REV NG EXP"/>
      <sheetName val="ADJ Expense"/>
      <sheetName val="June REV NG Expense"/>
      <sheetName val="Aug REV NG Expense"/>
      <sheetName val="Recons"/>
      <sheetName val="BB Test Fire"/>
      <sheetName val="Accruals and Reversals"/>
      <sheetName val="(5) Inv Support"/>
      <sheetName val="(4) Allegro - SAP Export"/>
      <sheetName val="(3) PPTU"/>
      <sheetName val="(1) Check Acrl v Rev"/>
      <sheetName val="(2) Check Pds Allegro v SAP"/>
      <sheetName val="Sheet1"/>
      <sheetName val="Allegro View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C5">
            <v>37480600.140000001</v>
          </cell>
        </row>
      </sheetData>
      <sheetData sheetId="5" refreshError="1"/>
      <sheetData sheetId="6" refreshError="1"/>
      <sheetData sheetId="7">
        <row r="8">
          <cell r="C8">
            <v>0.34062759348295424</v>
          </cell>
          <cell r="D8">
            <v>0.44383982339418016</v>
          </cell>
          <cell r="E8">
            <v>0.21553258312286563</v>
          </cell>
        </row>
        <row r="29">
          <cell r="D29">
            <v>4614969</v>
          </cell>
          <cell r="F29">
            <v>18536419.960000001</v>
          </cell>
        </row>
        <row r="45">
          <cell r="D45">
            <v>3541787.6171666668</v>
          </cell>
          <cell r="F45">
            <v>14225889.139999999</v>
          </cell>
        </row>
        <row r="57">
          <cell r="D57">
            <v>2241070</v>
          </cell>
          <cell r="F57">
            <v>9001451.1300000027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6">
          <cell r="K6">
            <v>5636436.71</v>
          </cell>
          <cell r="M6">
            <v>1446575.4901960783</v>
          </cell>
        </row>
        <row r="24">
          <cell r="K24">
            <v>4421048.8999999994</v>
          </cell>
          <cell r="M24">
            <v>1104598.0392156863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Allegro JE (ADJ)"/>
      <sheetName val="JE Template"/>
      <sheetName val="ADJ_JE Template "/>
      <sheetName val="Adjust Worksheet"/>
      <sheetName val="NG Expense"/>
      <sheetName val="ADJUSTMENT EXP"/>
      <sheetName val="MAR REV NG EXP"/>
      <sheetName val="ADJ Expense"/>
      <sheetName val="June REV NG Expense"/>
      <sheetName val="Aug REV NG Expense"/>
      <sheetName val="Recons"/>
      <sheetName val="BB Test Fire"/>
      <sheetName val="Accruals and Reversals"/>
      <sheetName val="(5) Inv Support"/>
      <sheetName val="(4) Allegro - SAP Export"/>
      <sheetName val="(3) PPTU"/>
      <sheetName val="(1) Check Acrl v Rev"/>
      <sheetName val="(2) Check Pds Allegro v SAP"/>
      <sheetName val="Sheet1"/>
      <sheetName val="Allegro View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>
            <v>202880.06</v>
          </cell>
        </row>
      </sheetData>
      <sheetData sheetId="5" refreshError="1"/>
      <sheetData sheetId="6" refreshError="1"/>
      <sheetData sheetId="7">
        <row r="8">
          <cell r="C8">
            <v>0.43182828348311442</v>
          </cell>
          <cell r="D8">
            <v>0.21335674558025375</v>
          </cell>
          <cell r="E8">
            <v>0.35481497093663183</v>
          </cell>
        </row>
        <row r="29">
          <cell r="D29">
            <v>2058401</v>
          </cell>
          <cell r="F29">
            <v>8574472.4000000004</v>
          </cell>
        </row>
        <row r="45">
          <cell r="D45">
            <v>4166146</v>
          </cell>
          <cell r="F45">
            <v>17354500.27</v>
          </cell>
        </row>
        <row r="57">
          <cell r="D57">
            <v>3423147</v>
          </cell>
          <cell r="F57">
            <v>14259456.249999981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6">
          <cell r="K6">
            <v>4875120.3</v>
          </cell>
          <cell r="M6">
            <v>1246258.7209302324</v>
          </cell>
        </row>
        <row r="24">
          <cell r="K24">
            <v>3979309.09</v>
          </cell>
          <cell r="M24">
            <v>989804.26356589142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Allegro JE (ADJ)"/>
      <sheetName val="JE Template"/>
      <sheetName val="ADJ_JE Template "/>
      <sheetName val="Adjust Worksheet"/>
      <sheetName val="BB 5-6 True up"/>
      <sheetName val="NG Expense"/>
      <sheetName val="ADJUSTMENT EXP"/>
      <sheetName val="MAR REV NG EXP"/>
      <sheetName val="ADJ Expense"/>
      <sheetName val="June REV NG Expense"/>
      <sheetName val="Aug REV NG Expense"/>
      <sheetName val="Recons"/>
      <sheetName val="BB Test Fire"/>
      <sheetName val="Accruals and Reversals"/>
      <sheetName val="(5) Inv Support"/>
      <sheetName val="(4) Allegro - SAP Export"/>
      <sheetName val="(3) PPTU"/>
      <sheetName val="(1) Check Acrl v Rev"/>
      <sheetName val="(2) Check Pds Allegro v SAP"/>
      <sheetName val="Sheet1"/>
      <sheetName val="Allegro View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C5">
            <v>34858711.490000002</v>
          </cell>
        </row>
      </sheetData>
      <sheetData sheetId="5" refreshError="1"/>
      <sheetData sheetId="6" refreshError="1"/>
      <sheetData sheetId="7" refreshError="1"/>
      <sheetData sheetId="8">
        <row r="8">
          <cell r="C8">
            <v>0.40036717488417051</v>
          </cell>
          <cell r="D8">
            <v>0.23339212613586477</v>
          </cell>
          <cell r="E8">
            <v>0.36624069897996486</v>
          </cell>
        </row>
        <row r="29">
          <cell r="D29">
            <v>1977881</v>
          </cell>
          <cell r="F29">
            <v>8404228.6500000004</v>
          </cell>
        </row>
        <row r="45">
          <cell r="D45">
            <v>3392911</v>
          </cell>
          <cell r="F45">
            <v>14416841.460000003</v>
          </cell>
        </row>
        <row r="57">
          <cell r="D57">
            <v>3103705</v>
          </cell>
          <cell r="F57">
            <v>13187979.510000011</v>
          </cell>
        </row>
      </sheetData>
      <sheetData sheetId="9" refreshError="1"/>
      <sheetData sheetId="10" refreshError="1"/>
      <sheetData sheetId="11">
        <row r="41">
          <cell r="H41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3">
          <cell r="B3">
            <v>1460701</v>
          </cell>
        </row>
      </sheetData>
      <sheetData sheetId="17">
        <row r="6">
          <cell r="K6">
            <v>5103830.62</v>
          </cell>
          <cell r="M6">
            <v>1363292.5636007828</v>
          </cell>
        </row>
        <row r="24">
          <cell r="K24">
            <v>4284312.7299999995</v>
          </cell>
          <cell r="M24">
            <v>1118767.1232876712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Old IOs"/>
      <sheetName val="Allegro JE (ADJ)"/>
      <sheetName val="JE Template"/>
      <sheetName val="ADJ_JE Template "/>
      <sheetName val="Adjust Worksheet"/>
      <sheetName val="BB 5-6 True up"/>
      <sheetName val="NG Expense"/>
      <sheetName val="ADJUSTMENT EXP"/>
      <sheetName val="MAR REV NG EXP"/>
      <sheetName val="ADJ Expense"/>
      <sheetName val="June REV NG Expense"/>
      <sheetName val="Aug REV NG Expense"/>
      <sheetName val="Recons"/>
      <sheetName val="BB Test Fire"/>
      <sheetName val="Accruals and Reversals"/>
      <sheetName val="(5) Inv Support"/>
      <sheetName val="(4) Allegro - SAP Export"/>
      <sheetName val="(3) PPTU"/>
      <sheetName val="(2) Check Pds Allegro v SAP"/>
      <sheetName val="Sheet1"/>
      <sheetName val="(1) Check Acrl v Rev"/>
      <sheetName val="Allegro View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C5">
            <v>35365282.210000001</v>
          </cell>
        </row>
      </sheetData>
      <sheetData sheetId="5" refreshError="1"/>
      <sheetData sheetId="6" refreshError="1"/>
      <sheetData sheetId="7" refreshError="1"/>
      <sheetData sheetId="8">
        <row r="8">
          <cell r="C8">
            <v>0.33011228500584633</v>
          </cell>
          <cell r="D8">
            <v>0.33270715549808344</v>
          </cell>
          <cell r="E8">
            <v>0.33718055949607029</v>
          </cell>
        </row>
        <row r="29">
          <cell r="D29">
            <v>2910095</v>
          </cell>
          <cell r="F29">
            <v>11811698.869999999</v>
          </cell>
        </row>
        <row r="45">
          <cell r="D45">
            <v>2887397.0975609757</v>
          </cell>
          <cell r="F45">
            <v>11719576.32</v>
          </cell>
        </row>
        <row r="57">
          <cell r="D57">
            <v>2949222</v>
          </cell>
          <cell r="F57">
            <v>11970512.690000003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5">
          <cell r="K5">
            <v>4284311.33</v>
          </cell>
        </row>
        <row r="6">
          <cell r="K6">
            <v>4961110.09</v>
          </cell>
          <cell r="M6">
            <v>1356563.9024390245</v>
          </cell>
        </row>
        <row r="24">
          <cell r="K24">
            <v>4263570.8900000006</v>
          </cell>
          <cell r="M24">
            <v>1094010.7317073173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GL"/>
      <sheetName val="232 Accounts"/>
      <sheetName val="232 Snippets"/>
    </sheetNames>
    <sheetDataSet>
      <sheetData sheetId="0"/>
      <sheetData sheetId="1">
        <row r="7">
          <cell r="B7">
            <v>12172642.970000001</v>
          </cell>
          <cell r="M7">
            <v>14808534.34</v>
          </cell>
        </row>
      </sheetData>
      <sheetData sheetId="2">
        <row r="4">
          <cell r="O4">
            <v>-4061259.9699999993</v>
          </cell>
        </row>
      </sheetData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RN"/>
      <sheetName val="MMBTU'S"/>
      <sheetName val="LIQUID PRICING"/>
      <sheetName val="GAS ADDERS"/>
      <sheetName val="NATURAL GAS PRICE BLEND"/>
      <sheetName val="ADDITIVES_ANALYSIS"/>
      <sheetName val="OIL&amp;PROPANE INVENTORY"/>
      <sheetName val="NATURAL GAS INVENTORY"/>
      <sheetName val="SYSTEM INVENTORY"/>
      <sheetName val="NATURAL GAS"/>
      <sheetName val="LIGHT OIL"/>
      <sheetName val="COAL"/>
      <sheetName val="TOTAL FUEL EXPENSE"/>
      <sheetName val="RSC PLAN."/>
      <sheetName val="EPM"/>
      <sheetName val="Cover"/>
      <sheetName val="Change in Fuel Exp"/>
      <sheetName val="Module1"/>
      <sheetName val="Module3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8">
          <cell r="M78">
            <v>120814.35439240617</v>
          </cell>
        </row>
      </sheetData>
      <sheetData sheetId="8">
        <row r="7">
          <cell r="O7">
            <v>5330.5791600000002</v>
          </cell>
        </row>
        <row r="8">
          <cell r="O8">
            <v>2926.22703</v>
          </cell>
        </row>
      </sheetData>
      <sheetData sheetId="9" refreshError="1"/>
      <sheetData sheetId="10" refreshError="1"/>
      <sheetData sheetId="11">
        <row r="57">
          <cell r="M57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GL"/>
      <sheetName val="232 Accounts"/>
      <sheetName val="232 Snippets"/>
    </sheetNames>
    <sheetDataSet>
      <sheetData sheetId="0">
        <row r="76">
          <cell r="C76">
            <v>5276788.2699999996</v>
          </cell>
          <cell r="D76">
            <v>5246056.3600000003</v>
          </cell>
          <cell r="E76">
            <v>5462586.3099999996</v>
          </cell>
          <cell r="F76">
            <v>5376966.7199999997</v>
          </cell>
          <cell r="G76">
            <v>5317183.96</v>
          </cell>
          <cell r="H76">
            <v>5250124.8</v>
          </cell>
          <cell r="I76">
            <v>5193111.7</v>
          </cell>
          <cell r="J76">
            <v>5126666.04</v>
          </cell>
          <cell r="K76">
            <v>5431222.3600000003</v>
          </cell>
          <cell r="L76">
            <v>5345387.92</v>
          </cell>
          <cell r="M76">
            <v>5204694.0599999996</v>
          </cell>
          <cell r="N76">
            <v>5116109.9000000004</v>
          </cell>
        </row>
      </sheetData>
      <sheetData sheetId="1">
        <row r="7">
          <cell r="B7">
            <v>20808735.449999999</v>
          </cell>
          <cell r="C7">
            <v>26370582.82</v>
          </cell>
          <cell r="D7">
            <v>22675220.399999999</v>
          </cell>
          <cell r="E7">
            <v>27279011.210000001</v>
          </cell>
          <cell r="F7">
            <v>32727125.48</v>
          </cell>
          <cell r="G7">
            <v>36486705.700000003</v>
          </cell>
          <cell r="H7">
            <v>37761276.710000001</v>
          </cell>
          <cell r="I7">
            <v>39346618</v>
          </cell>
          <cell r="J7">
            <v>41462673.439999998</v>
          </cell>
          <cell r="K7">
            <v>37326976.560000002</v>
          </cell>
          <cell r="L7">
            <v>33290213.329999998</v>
          </cell>
          <cell r="M7">
            <v>29657130.920000002</v>
          </cell>
        </row>
      </sheetData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RN"/>
      <sheetName val="MMBTU'S"/>
      <sheetName val="LIQUID PRICING"/>
      <sheetName val="GAS ADDERS"/>
      <sheetName val="NATURAL GAS PRICE BLEND"/>
      <sheetName val="ADDITIVES_ANALYSIS"/>
      <sheetName val="NATURAL GAS INVENTORY"/>
      <sheetName val="SYSTEM INVENTORY"/>
      <sheetName val="OIL&amp;PROPANE INVENTORY"/>
      <sheetName val="LIGHT OIL"/>
      <sheetName val="NATURAL GAS"/>
      <sheetName val="COAL"/>
      <sheetName val="TOTAL FUEL EXPENSE"/>
      <sheetName val="RSC PLAN."/>
      <sheetName val="Cover"/>
      <sheetName val="EPM"/>
      <sheetName val="Change in Fuel Exp"/>
      <sheetName val="Module1"/>
      <sheetName val="Module3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D8">
            <v>2859.0236299999997</v>
          </cell>
          <cell r="E8">
            <v>2898.0478800000001</v>
          </cell>
          <cell r="F8">
            <v>2572.19245</v>
          </cell>
          <cell r="G8">
            <v>2274.9079400000001</v>
          </cell>
          <cell r="H8">
            <v>1431.48774</v>
          </cell>
          <cell r="I8">
            <v>1321.9091599999999</v>
          </cell>
          <cell r="J8">
            <v>1236.96685</v>
          </cell>
          <cell r="K8">
            <v>955.99848999999995</v>
          </cell>
          <cell r="L8">
            <v>1215.38778</v>
          </cell>
          <cell r="M8">
            <v>895.81121999999993</v>
          </cell>
          <cell r="N8">
            <v>813.76255000000003</v>
          </cell>
          <cell r="O8">
            <v>826.76955000000009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/>
      <sheetData sheetId="3"/>
      <sheetData sheetId="4">
        <row r="25">
          <cell r="L25">
            <v>38058.160000000003</v>
          </cell>
          <cell r="M25">
            <v>5276788.2699999996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/>
      <sheetData sheetId="3"/>
      <sheetData sheetId="4">
        <row r="6">
          <cell r="L6">
            <v>221.65</v>
          </cell>
          <cell r="M6">
            <v>30731.910000000003</v>
          </cell>
        </row>
        <row r="20">
          <cell r="M20">
            <v>5276788.2699999996</v>
          </cell>
        </row>
        <row r="25">
          <cell r="L25">
            <v>37836.51</v>
          </cell>
          <cell r="M25">
            <v>5246056.3600000003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/>
      <sheetData sheetId="3"/>
      <sheetData sheetId="4">
        <row r="6">
          <cell r="L6">
            <v>510.71</v>
          </cell>
          <cell r="M6">
            <v>70407.839999999997</v>
          </cell>
        </row>
        <row r="20">
          <cell r="M20">
            <v>5246056.3499999996</v>
          </cell>
        </row>
        <row r="25">
          <cell r="L25">
            <v>39623.39</v>
          </cell>
          <cell r="M25">
            <v>5462586.3099999996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Allegro JE"/>
      <sheetName val="SLF Expense"/>
      <sheetName val="Recon"/>
      <sheetName val="(4) Inv Support"/>
      <sheetName val="(3) Allegro - SAP Export"/>
      <sheetName val="(2) Paids from SAP"/>
      <sheetName val="(1) PPTU"/>
      <sheetName val="BALANCE"/>
      <sheetName val="Allegro Views"/>
    </sheetNames>
    <sheetDataSet>
      <sheetData sheetId="0"/>
      <sheetData sheetId="1"/>
      <sheetData sheetId="2"/>
      <sheetData sheetId="3"/>
      <sheetData sheetId="4">
        <row r="6">
          <cell r="L6">
            <v>621.04999999999995</v>
          </cell>
          <cell r="M6">
            <v>85619.6</v>
          </cell>
        </row>
        <row r="20">
          <cell r="M20">
            <v>5462586.3200000003</v>
          </cell>
        </row>
        <row r="25">
          <cell r="L25">
            <v>39002.339999999997</v>
          </cell>
          <cell r="M25">
            <v>5376966.7199999997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B233"/>
  <sheetViews>
    <sheetView tabSelected="1" view="pageBreakPreview" topLeftCell="A184" zoomScale="60" zoomScaleNormal="100" workbookViewId="0">
      <selection activeCell="V182" sqref="V182"/>
    </sheetView>
  </sheetViews>
  <sheetFormatPr defaultColWidth="8.90625" defaultRowHeight="14.1" customHeight="1" x14ac:dyDescent="0.2"/>
  <cols>
    <col min="1" max="1" width="5.6328125" style="1" customWidth="1"/>
    <col min="2" max="2" width="4.90625" style="1" customWidth="1"/>
    <col min="3" max="3" width="5.81640625" style="1" customWidth="1"/>
    <col min="4" max="6" width="7" style="1" customWidth="1"/>
    <col min="7" max="18" width="8.6328125" style="1" customWidth="1"/>
    <col min="19" max="19" width="8.6328125" style="5" customWidth="1"/>
    <col min="20" max="24" width="8.6328125" style="1" customWidth="1"/>
    <col min="25" max="25" width="6.08984375" style="1" customWidth="1"/>
    <col min="26" max="26" width="6.453125" style="11" bestFit="1" customWidth="1"/>
    <col min="27" max="27" width="12" style="11" bestFit="1" customWidth="1"/>
    <col min="28" max="16384" width="8.90625" style="1"/>
  </cols>
  <sheetData>
    <row r="1" spans="1:28" ht="14.1" customHeight="1" thickBot="1" x14ac:dyDescent="0.25">
      <c r="A1" s="6" t="s">
        <v>0</v>
      </c>
      <c r="B1" s="6"/>
      <c r="C1" s="6"/>
      <c r="D1" s="6"/>
      <c r="E1" s="202" t="s">
        <v>1</v>
      </c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6"/>
      <c r="V1" s="6"/>
      <c r="W1" s="6"/>
      <c r="X1" s="6" t="s">
        <v>528</v>
      </c>
    </row>
    <row r="2" spans="1:28" ht="14.1" customHeight="1" x14ac:dyDescent="0.2">
      <c r="A2" s="1" t="s">
        <v>2</v>
      </c>
      <c r="H2" s="1" t="s">
        <v>3</v>
      </c>
      <c r="J2" s="1" t="s">
        <v>4</v>
      </c>
      <c r="K2" s="8"/>
      <c r="L2" s="8"/>
      <c r="N2" s="8"/>
      <c r="O2" s="8"/>
      <c r="T2" s="3"/>
      <c r="U2" s="8" t="s">
        <v>5</v>
      </c>
      <c r="X2" s="3"/>
    </row>
    <row r="3" spans="1:28" ht="14.1" customHeight="1" x14ac:dyDescent="0.2">
      <c r="J3" s="1" t="s">
        <v>6</v>
      </c>
      <c r="K3" s="9"/>
      <c r="L3" s="3"/>
      <c r="O3" s="9"/>
      <c r="T3" s="3"/>
      <c r="U3" s="9"/>
      <c r="V3" s="3" t="s">
        <v>7</v>
      </c>
      <c r="X3" s="29"/>
    </row>
    <row r="4" spans="1:28" ht="14.1" customHeight="1" x14ac:dyDescent="0.2">
      <c r="A4" s="1" t="s">
        <v>8</v>
      </c>
      <c r="J4" s="1" t="s">
        <v>9</v>
      </c>
      <c r="K4" s="9"/>
      <c r="L4" s="3"/>
      <c r="M4" s="9"/>
      <c r="T4" s="3"/>
      <c r="V4" s="3" t="s">
        <v>10</v>
      </c>
      <c r="X4" s="29"/>
    </row>
    <row r="5" spans="1:28" ht="14.1" customHeight="1" x14ac:dyDescent="0.2">
      <c r="K5" s="9"/>
      <c r="L5" s="3"/>
      <c r="M5" s="9"/>
      <c r="T5" s="3"/>
      <c r="U5" s="9" t="s">
        <v>11</v>
      </c>
      <c r="V5" s="3" t="s">
        <v>12</v>
      </c>
      <c r="X5" s="29"/>
    </row>
    <row r="6" spans="1:28" ht="14.1" customHeight="1" thickBot="1" x14ac:dyDescent="0.25">
      <c r="A6" s="6" t="s">
        <v>13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21"/>
      <c r="T6" s="6"/>
      <c r="U6" s="6"/>
      <c r="V6" s="6" t="s">
        <v>533</v>
      </c>
      <c r="W6" s="6"/>
      <c r="X6" s="6"/>
    </row>
    <row r="7" spans="1:28" ht="14.1" customHeight="1" x14ac:dyDescent="0.2">
      <c r="C7" s="10"/>
      <c r="D7" s="10"/>
      <c r="E7" s="10"/>
      <c r="F7" s="10"/>
      <c r="G7" s="10"/>
      <c r="H7" s="10"/>
      <c r="I7" s="10"/>
      <c r="J7" s="10"/>
      <c r="K7" s="30"/>
      <c r="L7" s="10"/>
      <c r="M7" s="10"/>
      <c r="N7" s="10"/>
      <c r="O7" s="10"/>
      <c r="P7" s="10"/>
      <c r="Q7" s="10"/>
      <c r="R7" s="10"/>
      <c r="S7" s="34"/>
    </row>
    <row r="8" spans="1:28" ht="14.1" customHeight="1" x14ac:dyDescent="0.2">
      <c r="C8" s="10"/>
      <c r="D8" s="10"/>
      <c r="E8" s="10"/>
      <c r="F8" s="10"/>
      <c r="G8" s="10"/>
      <c r="H8" s="10"/>
      <c r="I8" s="10"/>
      <c r="J8" s="10"/>
      <c r="K8" s="30"/>
      <c r="L8" s="10"/>
      <c r="M8" s="10"/>
      <c r="N8" s="10"/>
      <c r="O8" s="10"/>
      <c r="P8" s="10"/>
      <c r="Q8" s="10"/>
      <c r="R8" s="10"/>
      <c r="S8" s="34"/>
    </row>
    <row r="9" spans="1:28" ht="14.1" customHeight="1" x14ac:dyDescent="0.2">
      <c r="B9" s="11" t="s">
        <v>14</v>
      </c>
      <c r="C9" s="11"/>
      <c r="D9" s="11"/>
      <c r="E9" s="11"/>
      <c r="F9" s="11"/>
      <c r="G9" s="12"/>
      <c r="H9" s="12" t="s">
        <v>15</v>
      </c>
      <c r="I9" s="12"/>
      <c r="J9" s="13"/>
      <c r="K9" s="12" t="s">
        <v>16</v>
      </c>
      <c r="L9" s="13"/>
      <c r="M9" s="13"/>
      <c r="N9" s="13" t="s">
        <v>17</v>
      </c>
      <c r="O9" s="12"/>
      <c r="P9" s="12"/>
      <c r="Q9" s="13" t="s">
        <v>18</v>
      </c>
      <c r="R9" s="12"/>
      <c r="S9" s="35"/>
      <c r="T9" s="13" t="s">
        <v>19</v>
      </c>
      <c r="U9" s="13"/>
      <c r="V9" s="14"/>
      <c r="W9" s="12" t="s">
        <v>20</v>
      </c>
      <c r="X9" s="14"/>
    </row>
    <row r="10" spans="1:28" ht="14.1" customHeight="1" x14ac:dyDescent="0.2">
      <c r="A10" s="1" t="s">
        <v>21</v>
      </c>
      <c r="B10" s="3" t="s">
        <v>22</v>
      </c>
      <c r="C10" s="11"/>
      <c r="D10" s="11" t="s">
        <v>23</v>
      </c>
      <c r="E10" s="11" t="s">
        <v>24</v>
      </c>
      <c r="F10" s="11"/>
      <c r="G10" s="10" t="s">
        <v>25</v>
      </c>
      <c r="H10" s="11" t="s">
        <v>26</v>
      </c>
      <c r="I10" s="11" t="s">
        <v>27</v>
      </c>
      <c r="J10" s="10" t="s">
        <v>25</v>
      </c>
      <c r="K10" s="11" t="s">
        <v>26</v>
      </c>
      <c r="L10" s="11" t="s">
        <v>27</v>
      </c>
      <c r="M10" s="10" t="s">
        <v>25</v>
      </c>
      <c r="N10" s="11" t="s">
        <v>26</v>
      </c>
      <c r="O10" s="11" t="s">
        <v>27</v>
      </c>
      <c r="P10" s="10" t="s">
        <v>25</v>
      </c>
      <c r="Q10" s="11" t="s">
        <v>26</v>
      </c>
      <c r="R10" s="11" t="s">
        <v>27</v>
      </c>
      <c r="S10" s="36" t="s">
        <v>25</v>
      </c>
      <c r="T10" s="11" t="s">
        <v>26</v>
      </c>
      <c r="U10" s="11" t="s">
        <v>27</v>
      </c>
      <c r="V10" s="10" t="s">
        <v>25</v>
      </c>
      <c r="W10" s="11" t="s">
        <v>26</v>
      </c>
      <c r="X10" s="11" t="s">
        <v>27</v>
      </c>
    </row>
    <row r="11" spans="1:28" ht="14.1" customHeight="1" thickBot="1" x14ac:dyDescent="0.25">
      <c r="A11" s="6" t="s">
        <v>28</v>
      </c>
      <c r="B11" s="7"/>
      <c r="C11" s="7"/>
      <c r="D11" s="7"/>
      <c r="E11" s="7"/>
      <c r="F11" s="7"/>
      <c r="G11" s="15"/>
      <c r="H11" s="7"/>
      <c r="I11" s="15"/>
      <c r="J11" s="15"/>
      <c r="K11" s="15"/>
      <c r="L11" s="15"/>
      <c r="M11" s="16"/>
      <c r="N11" s="15"/>
      <c r="O11" s="17"/>
      <c r="P11" s="16"/>
      <c r="Q11" s="15"/>
      <c r="R11" s="15"/>
      <c r="S11" s="37"/>
      <c r="T11" s="6"/>
      <c r="U11" s="6"/>
      <c r="V11" s="6"/>
      <c r="W11" s="6"/>
      <c r="X11" s="6"/>
    </row>
    <row r="12" spans="1:28" ht="14.1" customHeight="1" x14ac:dyDescent="0.2">
      <c r="A12" s="1">
        <v>1</v>
      </c>
      <c r="B12" s="4" t="s">
        <v>29</v>
      </c>
      <c r="S12" s="39"/>
      <c r="W12" s="40"/>
      <c r="X12" s="40"/>
    </row>
    <row r="13" spans="1:28" ht="14.1" customHeight="1" x14ac:dyDescent="0.2">
      <c r="A13" s="1">
        <v>2</v>
      </c>
      <c r="B13" s="1" t="s">
        <v>30</v>
      </c>
      <c r="D13" s="31"/>
      <c r="E13" s="31"/>
      <c r="F13" s="41"/>
      <c r="G13" s="26"/>
      <c r="H13" s="42"/>
      <c r="I13" s="43"/>
      <c r="J13" s="31"/>
      <c r="K13" s="31"/>
      <c r="L13" s="41"/>
      <c r="M13" s="2"/>
      <c r="N13" s="31"/>
      <c r="O13" s="41"/>
      <c r="P13" s="25"/>
      <c r="Q13" s="25"/>
      <c r="R13" s="2"/>
      <c r="S13" s="31"/>
      <c r="T13" s="31"/>
      <c r="U13" s="41"/>
      <c r="V13" s="2"/>
      <c r="W13" s="2"/>
      <c r="X13" s="2"/>
    </row>
    <row r="14" spans="1:28" ht="14.1" customHeight="1" x14ac:dyDescent="0.2">
      <c r="A14" s="1">
        <v>3</v>
      </c>
      <c r="D14" s="31"/>
      <c r="E14" s="31"/>
      <c r="F14" s="41"/>
      <c r="G14" s="31"/>
      <c r="H14" s="31"/>
      <c r="I14" s="41"/>
      <c r="J14" s="31"/>
      <c r="K14" s="31"/>
      <c r="L14" s="41"/>
      <c r="M14" s="2"/>
      <c r="N14" s="31"/>
      <c r="O14" s="41"/>
      <c r="P14" s="2"/>
      <c r="Q14" s="2"/>
      <c r="R14" s="2"/>
      <c r="S14" s="31"/>
      <c r="T14" s="31"/>
      <c r="U14" s="41"/>
      <c r="V14" s="2"/>
      <c r="W14" s="2"/>
      <c r="X14" s="41"/>
      <c r="Z14" s="44" t="s">
        <v>31</v>
      </c>
      <c r="AA14" s="44" t="s">
        <v>31</v>
      </c>
    </row>
    <row r="15" spans="1:28" ht="14.1" customHeight="1" x14ac:dyDescent="0.2">
      <c r="A15" s="1">
        <v>4</v>
      </c>
      <c r="D15" s="24" t="s">
        <v>32</v>
      </c>
      <c r="E15" s="24" t="s">
        <v>33</v>
      </c>
      <c r="F15" s="41"/>
      <c r="G15" s="2">
        <f>+'[2](4) Inv Support'!$L$20</f>
        <v>38704.75</v>
      </c>
      <c r="H15" s="2">
        <f>('[2](4) Inv Support'!$M$20/1000)</f>
        <v>5366.4383899999993</v>
      </c>
      <c r="I15" s="32">
        <f>IF(H15&gt;0,ROUND((H15*1000)/G15,2),0)</f>
        <v>138.65</v>
      </c>
      <c r="J15" s="31">
        <f>V15+M15+P15-S15-G15</f>
        <v>0</v>
      </c>
      <c r="K15" s="55">
        <f>W15+N15+Q15-T15-H15</f>
        <v>0</v>
      </c>
      <c r="L15" s="32">
        <f>IF(K15&gt;0,ROUND((K15*1000)/J15,2),0)</f>
        <v>0</v>
      </c>
      <c r="M15" s="2">
        <f>+'[2](4) Inv Support'!$L$6</f>
        <v>258.63</v>
      </c>
      <c r="N15" s="2">
        <f>('[2](4) Inv Support'!$M$6/1000)</f>
        <v>35.859220000000001</v>
      </c>
      <c r="O15" s="32">
        <f>IF(N15&gt;0,ROUND((N15*1000)/M15,2),0)</f>
        <v>138.65</v>
      </c>
      <c r="P15" s="2">
        <v>0</v>
      </c>
      <c r="Q15" s="33">
        <v>0</v>
      </c>
      <c r="R15" s="32">
        <v>0</v>
      </c>
      <c r="S15" s="2">
        <f>'[3](1) PPTU'!$K$50</f>
        <v>0</v>
      </c>
      <c r="T15" s="33">
        <f>'[3](1) PPTU'!$L$50/1000</f>
        <v>0</v>
      </c>
      <c r="U15" s="32">
        <f>IFERROR(IF(T15&gt;0,ROUND((T15*1000)/S15,2),0),0)</f>
        <v>0</v>
      </c>
      <c r="V15" s="2">
        <f>+'[2](4) Inv Support'!$L$25</f>
        <v>38446.120000000003</v>
      </c>
      <c r="W15" s="2">
        <f>('[2](4) Inv Support'!$M$25/1000)</f>
        <v>5330.57917</v>
      </c>
      <c r="X15" s="32">
        <f>IF(W15&gt;0,ROUND((W15*1000)/V15,2),0)</f>
        <v>138.65</v>
      </c>
      <c r="Z15" s="45">
        <f>+G15+J15-M15-P15+S15-V15</f>
        <v>0</v>
      </c>
      <c r="AA15" s="45">
        <f>+H15+K15-N15-Q15+T15-W15</f>
        <v>0</v>
      </c>
      <c r="AB15" s="46"/>
    </row>
    <row r="16" spans="1:28" s="5" customFormat="1" ht="14.1" customHeight="1" x14ac:dyDescent="0.2">
      <c r="A16" s="1">
        <v>5</v>
      </c>
      <c r="B16" s="62"/>
      <c r="C16" s="39"/>
      <c r="D16" s="2" t="s">
        <v>34</v>
      </c>
      <c r="E16" s="24" t="s">
        <v>35</v>
      </c>
      <c r="F16" s="2"/>
      <c r="G16" s="2">
        <f>V15</f>
        <v>38446.120000000003</v>
      </c>
      <c r="H16" s="2">
        <f>ROUND('[4](4) Inv Support'!$M$20/1000,4)</f>
        <v>5330.5792000000001</v>
      </c>
      <c r="I16" s="41">
        <f t="shared" ref="I16:I27" si="0">IFERROR(H16*1000/G16,0)</f>
        <v>138.65064146915216</v>
      </c>
      <c r="J16" s="31">
        <f>V16+M16+P16-S16-G16</f>
        <v>4.0000000000873115E-2</v>
      </c>
      <c r="K16" s="2">
        <f>W16+N16+Q16-T16-H16</f>
        <v>-3.0000001061125658E-5</v>
      </c>
      <c r="L16" s="41">
        <f>IFERROR(K16*1000/J16,0)*0</f>
        <v>0</v>
      </c>
      <c r="M16" s="2">
        <f>ROUND('[4](4) Inv Support'!$L$6,0)</f>
        <v>388</v>
      </c>
      <c r="N16" s="2">
        <f>ROUND('[4](4) Inv Support'!$M$6/1000,4)</f>
        <v>53.790900000000001</v>
      </c>
      <c r="O16" s="41">
        <f t="shared" ref="O16:O27" si="1">IFERROR(N16*1000/M16,0)</f>
        <v>138.63634020618557</v>
      </c>
      <c r="P16" s="2">
        <f>'[5]OIL&amp;PROPANE INVENTORY'!C71</f>
        <v>0</v>
      </c>
      <c r="Q16" s="2">
        <f>'[5]OIL&amp;PROPANE INVENTORY'!C72/1000</f>
        <v>0</v>
      </c>
      <c r="R16" s="41">
        <f t="shared" ref="R16:R27" si="2">IFERROR(Q16*1000/P16,0)</f>
        <v>0</v>
      </c>
      <c r="S16" s="2"/>
      <c r="T16" s="2"/>
      <c r="U16" s="41">
        <f t="shared" ref="U16:U27" si="3">IFERROR(T16*1000/S16,0)</f>
        <v>0</v>
      </c>
      <c r="V16" s="2">
        <f>+'[6](4) Inv Support'!$L$25</f>
        <v>38058.160000000003</v>
      </c>
      <c r="W16" s="2">
        <f>('[6](4) Inv Support'!$M$25/1000)</f>
        <v>5276.7882699999991</v>
      </c>
      <c r="X16" s="41">
        <f t="shared" ref="X16:X27" si="4">IFERROR(W16*1000/V16,0)</f>
        <v>138.65064075614794</v>
      </c>
      <c r="Z16" s="63">
        <f>+G16+J16-M16-P16+S16-V16</f>
        <v>0</v>
      </c>
      <c r="AA16" s="63">
        <f t="shared" ref="Z16:AA27" si="5">+H16+K16-N16-Q16+T16-W16</f>
        <v>0</v>
      </c>
    </row>
    <row r="17" spans="1:27" s="5" customFormat="1" ht="14.1" customHeight="1" x14ac:dyDescent="0.2">
      <c r="A17" s="1">
        <v>6</v>
      </c>
      <c r="B17" s="39"/>
      <c r="C17" s="39"/>
      <c r="D17" s="24" t="s">
        <v>36</v>
      </c>
      <c r="E17" s="24" t="s">
        <v>35</v>
      </c>
      <c r="F17" s="2"/>
      <c r="G17" s="2">
        <f t="shared" ref="G17:G27" si="6">V16</f>
        <v>38058.160000000003</v>
      </c>
      <c r="H17" s="2">
        <f>ROUND('[7](4) Inv Support'!$M$20/1000,4)</f>
        <v>5276.7883000000002</v>
      </c>
      <c r="I17" s="41">
        <f t="shared" si="0"/>
        <v>138.65064154441515</v>
      </c>
      <c r="J17" s="2">
        <f t="shared" ref="J17:K27" si="7">V17+M17+P17-S17-G17</f>
        <v>0.34999999999854481</v>
      </c>
      <c r="K17" s="2">
        <f t="shared" ref="K17:K27" si="8">W17+N17+Q17-T17-H17</f>
        <v>-3.9999999899009708E-5</v>
      </c>
      <c r="L17" s="41">
        <f>IFERROR(K17*1000/J17,0)*0</f>
        <v>0</v>
      </c>
      <c r="M17" s="2">
        <f>ROUND('[7](4) Inv Support'!$L$6,0)</f>
        <v>222</v>
      </c>
      <c r="N17" s="2">
        <f>ROUND('[7](4) Inv Support'!$M$6/1000,4)</f>
        <v>30.7319</v>
      </c>
      <c r="O17" s="41">
        <f t="shared" si="1"/>
        <v>138.43198198198198</v>
      </c>
      <c r="P17" s="2">
        <f>'[5]OIL&amp;PROPANE INVENTORY'!D71</f>
        <v>0</v>
      </c>
      <c r="Q17" s="2">
        <f>'[5]OIL&amp;PROPANE INVENTORY'!D72/1000</f>
        <v>0</v>
      </c>
      <c r="R17" s="41">
        <f t="shared" si="2"/>
        <v>0</v>
      </c>
      <c r="S17" s="2"/>
      <c r="T17" s="2"/>
      <c r="U17" s="41">
        <f t="shared" si="3"/>
        <v>0</v>
      </c>
      <c r="V17" s="2">
        <f>+'[7](4) Inv Support'!$L$25</f>
        <v>37836.51</v>
      </c>
      <c r="W17" s="2">
        <f>('[7](4) Inv Support'!$M$25/1000)</f>
        <v>5246.0563600000005</v>
      </c>
      <c r="X17" s="41">
        <f t="shared" si="4"/>
        <v>138.65064087570445</v>
      </c>
      <c r="Z17" s="63">
        <f t="shared" si="5"/>
        <v>0</v>
      </c>
      <c r="AA17" s="63">
        <f t="shared" si="5"/>
        <v>0</v>
      </c>
    </row>
    <row r="18" spans="1:27" s="5" customFormat="1" ht="14.1" customHeight="1" x14ac:dyDescent="0.2">
      <c r="A18" s="1">
        <v>7</v>
      </c>
      <c r="B18" s="39"/>
      <c r="C18" s="39"/>
      <c r="D18" s="2" t="s">
        <v>37</v>
      </c>
      <c r="E18" s="24" t="s">
        <v>35</v>
      </c>
      <c r="F18" s="2"/>
      <c r="G18" s="2">
        <f t="shared" si="6"/>
        <v>37836.51</v>
      </c>
      <c r="H18" s="2">
        <f>ROUND('[8](4) Inv Support'!$M$20/1000,4)</f>
        <v>5246.0564000000004</v>
      </c>
      <c r="I18" s="41">
        <f t="shared" si="0"/>
        <v>138.65064193288441</v>
      </c>
      <c r="J18" s="31">
        <f t="shared" si="7"/>
        <v>2297.8799999999974</v>
      </c>
      <c r="K18" s="2">
        <f t="shared" si="8"/>
        <v>286.9376999999995</v>
      </c>
      <c r="L18" s="41">
        <f t="shared" ref="L18:L27" si="9">IFERROR(K18*1000/J18,0)</f>
        <v>124.87061987571144</v>
      </c>
      <c r="M18" s="2">
        <f>ROUND('[8](4) Inv Support'!$L$6,0)</f>
        <v>511</v>
      </c>
      <c r="N18" s="2">
        <f>ROUND('[8](4) Inv Support'!$M$6/1000,4)</f>
        <v>70.407799999999995</v>
      </c>
      <c r="O18" s="41">
        <f t="shared" si="1"/>
        <v>137.78434442270057</v>
      </c>
      <c r="P18" s="2">
        <f>'[5]OIL&amp;PROPANE INVENTORY'!E71</f>
        <v>0</v>
      </c>
      <c r="Q18" s="2">
        <f>'[5]OIL&amp;PROPANE INVENTORY'!E72/1000</f>
        <v>0</v>
      </c>
      <c r="R18" s="41">
        <f t="shared" si="2"/>
        <v>0</v>
      </c>
      <c r="S18" s="2"/>
      <c r="T18" s="2"/>
      <c r="U18" s="41">
        <f t="shared" si="3"/>
        <v>0</v>
      </c>
      <c r="V18" s="2">
        <f>'[8](4) Inv Support'!$L$25</f>
        <v>39623.39</v>
      </c>
      <c r="W18" s="2">
        <f>ROUND('[8](4) Inv Support'!$M$25/1000,4)</f>
        <v>5462.5862999999999</v>
      </c>
      <c r="X18" s="41">
        <f t="shared" si="4"/>
        <v>137.86266899424808</v>
      </c>
      <c r="Z18" s="63">
        <f>+G18+J18-M18-P18+S18-V18</f>
        <v>0</v>
      </c>
      <c r="AA18" s="63">
        <f t="shared" si="5"/>
        <v>0</v>
      </c>
    </row>
    <row r="19" spans="1:27" s="5" customFormat="1" ht="14.1" customHeight="1" x14ac:dyDescent="0.2">
      <c r="A19" s="1">
        <v>8</v>
      </c>
      <c r="B19" s="39"/>
      <c r="C19" s="39"/>
      <c r="D19" s="24" t="s">
        <v>38</v>
      </c>
      <c r="E19" s="24" t="s">
        <v>35</v>
      </c>
      <c r="F19" s="2"/>
      <c r="G19" s="2">
        <f t="shared" si="6"/>
        <v>39623.39</v>
      </c>
      <c r="H19" s="2">
        <f>ROUND('[9](4) Inv Support'!$M$20/1000,4)</f>
        <v>5462.5862999999999</v>
      </c>
      <c r="I19" s="41">
        <f t="shared" si="0"/>
        <v>137.86266899424808</v>
      </c>
      <c r="J19" s="31">
        <f t="shared" si="7"/>
        <v>-5.0000000002910383E-2</v>
      </c>
      <c r="K19" s="2">
        <f t="shared" si="8"/>
        <v>0</v>
      </c>
      <c r="L19" s="41">
        <f t="shared" si="9"/>
        <v>0</v>
      </c>
      <c r="M19" s="2">
        <f>ROUND('[9](4) Inv Support'!$L$6,0)</f>
        <v>621</v>
      </c>
      <c r="N19" s="2">
        <f>ROUND('[9](4) Inv Support'!$M$6/1000,4)</f>
        <v>85.619600000000005</v>
      </c>
      <c r="O19" s="41">
        <f t="shared" si="1"/>
        <v>137.87375201288245</v>
      </c>
      <c r="P19" s="2">
        <f>'[5]OIL&amp;PROPANE INVENTORY'!F71</f>
        <v>0</v>
      </c>
      <c r="Q19" s="2">
        <f>'[5]OIL&amp;PROPANE INVENTORY'!F72/1000</f>
        <v>0</v>
      </c>
      <c r="R19" s="41">
        <f t="shared" si="2"/>
        <v>0</v>
      </c>
      <c r="S19" s="2"/>
      <c r="T19" s="2"/>
      <c r="U19" s="41">
        <f t="shared" si="3"/>
        <v>0</v>
      </c>
      <c r="V19" s="2">
        <f>'[9](4) Inv Support'!$L$25</f>
        <v>39002.339999999997</v>
      </c>
      <c r="W19" s="2">
        <f>ROUND('[9](4) Inv Support'!$M$25/1000,4)</f>
        <v>5376.9666999999999</v>
      </c>
      <c r="X19" s="41">
        <f t="shared" si="4"/>
        <v>137.86266926548512</v>
      </c>
      <c r="Z19" s="63">
        <f t="shared" si="5"/>
        <v>0</v>
      </c>
      <c r="AA19" s="63">
        <f t="shared" si="5"/>
        <v>0</v>
      </c>
    </row>
    <row r="20" spans="1:27" s="5" customFormat="1" ht="14.1" customHeight="1" x14ac:dyDescent="0.2">
      <c r="A20" s="1">
        <v>9</v>
      </c>
      <c r="B20" s="39"/>
      <c r="C20" s="39"/>
      <c r="D20" s="2" t="s">
        <v>39</v>
      </c>
      <c r="E20" s="24" t="s">
        <v>35</v>
      </c>
      <c r="F20" s="2"/>
      <c r="G20" s="2">
        <f t="shared" si="6"/>
        <v>39002.339999999997</v>
      </c>
      <c r="H20" s="2">
        <f>ROUND('[10](4) Inv Support'!$M$20/1000,4)</f>
        <v>5376.9666999999999</v>
      </c>
      <c r="I20" s="41">
        <f t="shared" si="0"/>
        <v>137.86266926548512</v>
      </c>
      <c r="J20" s="31">
        <f t="shared" si="7"/>
        <v>0</v>
      </c>
      <c r="K20" s="31">
        <f t="shared" si="7"/>
        <v>1.0000000020227162E-4</v>
      </c>
      <c r="L20" s="41">
        <f t="shared" si="9"/>
        <v>0</v>
      </c>
      <c r="M20" s="2">
        <f>ROUND('[10](4) Inv Support'!$L$6,4)</f>
        <v>433.64</v>
      </c>
      <c r="N20" s="2">
        <f>ROUND('[10](4) Inv Support'!$M$6/1000,4)</f>
        <v>59.782800000000002</v>
      </c>
      <c r="O20" s="41">
        <f t="shared" si="1"/>
        <v>137.86274328936446</v>
      </c>
      <c r="P20" s="2">
        <f>'[5]OIL&amp;PROPANE INVENTORY'!G72</f>
        <v>0</v>
      </c>
      <c r="Q20" s="2">
        <f>'[5]OIL&amp;PROPANE INVENTORY'!G72/1000</f>
        <v>0</v>
      </c>
      <c r="R20" s="41">
        <f t="shared" si="2"/>
        <v>0</v>
      </c>
      <c r="S20" s="2"/>
      <c r="T20" s="2"/>
      <c r="U20" s="41">
        <f t="shared" si="3"/>
        <v>0</v>
      </c>
      <c r="V20" s="2">
        <f>'[10](4) Inv Support'!$L$25</f>
        <v>38568.699999999997</v>
      </c>
      <c r="W20" s="2">
        <f>ROUND('[10](4) Inv Support'!$M$25/1000,4)</f>
        <v>5317.1840000000002</v>
      </c>
      <c r="X20" s="41">
        <f t="shared" si="4"/>
        <v>137.8626710259874</v>
      </c>
      <c r="Z20" s="63">
        <f t="shared" si="5"/>
        <v>0</v>
      </c>
      <c r="AA20" s="63">
        <f t="shared" si="5"/>
        <v>0</v>
      </c>
    </row>
    <row r="21" spans="1:27" s="5" customFormat="1" ht="14.1" customHeight="1" x14ac:dyDescent="0.2">
      <c r="A21" s="1">
        <v>10</v>
      </c>
      <c r="B21" s="39"/>
      <c r="C21" s="39"/>
      <c r="D21" s="24" t="s">
        <v>40</v>
      </c>
      <c r="E21" s="24" t="s">
        <v>35</v>
      </c>
      <c r="F21" s="2"/>
      <c r="G21" s="2">
        <f t="shared" si="6"/>
        <v>38568.699999999997</v>
      </c>
      <c r="H21" s="2">
        <f>ROUND('[11](4) Inv Support'!$M$20/1000,4)</f>
        <v>5317.1840000000002</v>
      </c>
      <c r="I21" s="41">
        <f t="shared" si="0"/>
        <v>137.8626710259874</v>
      </c>
      <c r="J21" s="31">
        <f t="shared" si="7"/>
        <v>0</v>
      </c>
      <c r="K21" s="2">
        <f t="shared" si="8"/>
        <v>0</v>
      </c>
      <c r="L21" s="41">
        <f t="shared" si="9"/>
        <v>0</v>
      </c>
      <c r="M21" s="2">
        <f>ROUND('[11](4) Inv Support'!$L$6,4)</f>
        <v>486.42</v>
      </c>
      <c r="N21" s="2">
        <f>ROUND('[11](4) Inv Support'!$M$6/1000,4)</f>
        <v>67.059200000000004</v>
      </c>
      <c r="O21" s="41">
        <f t="shared" si="1"/>
        <v>137.86275235393279</v>
      </c>
      <c r="P21" s="2">
        <f>'[5]OIL&amp;PROPANE INVENTORY'!H71</f>
        <v>0</v>
      </c>
      <c r="Q21" s="2">
        <f>'[5]OIL&amp;PROPANE INVENTORY'!H72/1000</f>
        <v>0</v>
      </c>
      <c r="R21" s="41">
        <f t="shared" si="2"/>
        <v>0</v>
      </c>
      <c r="S21" s="2"/>
      <c r="T21" s="2"/>
      <c r="U21" s="41">
        <f t="shared" si="3"/>
        <v>0</v>
      </c>
      <c r="V21" s="2">
        <f>'[11](4) Inv Support'!$L$25</f>
        <v>38082.28</v>
      </c>
      <c r="W21" s="2">
        <f>ROUND('[11](4) Inv Support'!$M$25/1000,4)</f>
        <v>5250.1247999999996</v>
      </c>
      <c r="X21" s="41">
        <f t="shared" si="4"/>
        <v>137.86266998719614</v>
      </c>
      <c r="Z21" s="63">
        <f t="shared" si="5"/>
        <v>0</v>
      </c>
      <c r="AA21" s="63">
        <f t="shared" si="5"/>
        <v>0</v>
      </c>
    </row>
    <row r="22" spans="1:27" s="5" customFormat="1" ht="14.1" customHeight="1" x14ac:dyDescent="0.2">
      <c r="A22" s="1">
        <v>11</v>
      </c>
      <c r="B22" s="62"/>
      <c r="C22" s="39"/>
      <c r="D22" s="2" t="s">
        <v>41</v>
      </c>
      <c r="E22" s="24" t="s">
        <v>35</v>
      </c>
      <c r="F22" s="2"/>
      <c r="G22" s="2">
        <f t="shared" si="6"/>
        <v>38082.28</v>
      </c>
      <c r="H22" s="2">
        <f>ROUND('[12](4) Inv Support'!$M$20/1000,4)</f>
        <v>5250.1247999999996</v>
      </c>
      <c r="I22" s="41">
        <f t="shared" si="0"/>
        <v>137.86266998719614</v>
      </c>
      <c r="J22" s="31">
        <f t="shared" si="7"/>
        <v>-4.9999999995634425E-2</v>
      </c>
      <c r="K22" s="2">
        <f t="shared" si="8"/>
        <v>0</v>
      </c>
      <c r="L22" s="41">
        <f t="shared" si="9"/>
        <v>0</v>
      </c>
      <c r="M22" s="2">
        <f>ROUND('[12](4) Inv Support'!$L$6,4)</f>
        <v>413.5</v>
      </c>
      <c r="N22" s="2">
        <f>'[12](4) Inv Support'!$M$6/1000</f>
        <v>57.013100000000001</v>
      </c>
      <c r="O22" s="41">
        <f t="shared" si="1"/>
        <v>137.87932285368802</v>
      </c>
      <c r="P22" s="2">
        <f>'[5]OIL&amp;PROPANE INVENTORY'!I71</f>
        <v>0</v>
      </c>
      <c r="Q22" s="2">
        <f>'[5]OIL&amp;PROPANE INVENTORY'!I72/1000</f>
        <v>0</v>
      </c>
      <c r="R22" s="41">
        <f t="shared" si="2"/>
        <v>0</v>
      </c>
      <c r="S22" s="2"/>
      <c r="T22" s="2"/>
      <c r="U22" s="41">
        <f t="shared" si="3"/>
        <v>0</v>
      </c>
      <c r="V22" s="2">
        <f>'[12](4) Inv Support'!$L$25</f>
        <v>37668.730000000003</v>
      </c>
      <c r="W22" s="2">
        <f>ROUND('[12](4) Inv Support'!$M$25/1000,4)</f>
        <v>5193.1117000000004</v>
      </c>
      <c r="X22" s="41">
        <f t="shared" si="4"/>
        <v>137.86267017762478</v>
      </c>
      <c r="Z22" s="63">
        <f t="shared" si="5"/>
        <v>0</v>
      </c>
      <c r="AA22" s="63">
        <f t="shared" si="5"/>
        <v>0</v>
      </c>
    </row>
    <row r="23" spans="1:27" s="5" customFormat="1" ht="14.1" customHeight="1" x14ac:dyDescent="0.2">
      <c r="A23" s="1">
        <v>12</v>
      </c>
      <c r="B23" s="39"/>
      <c r="C23" s="39"/>
      <c r="D23" s="24" t="s">
        <v>42</v>
      </c>
      <c r="E23" s="24" t="s">
        <v>35</v>
      </c>
      <c r="F23" s="2"/>
      <c r="G23" s="2">
        <f t="shared" si="6"/>
        <v>37668.730000000003</v>
      </c>
      <c r="H23" s="2">
        <f>ROUND('[13](4) Inv Support'!$M$20/1000,4)</f>
        <v>5193.1117000000004</v>
      </c>
      <c r="I23" s="41">
        <f t="shared" si="0"/>
        <v>137.86267017762478</v>
      </c>
      <c r="J23" s="31">
        <f t="shared" si="7"/>
        <v>0</v>
      </c>
      <c r="K23" s="2">
        <f t="shared" si="8"/>
        <v>0</v>
      </c>
      <c r="L23" s="41">
        <f t="shared" si="9"/>
        <v>0</v>
      </c>
      <c r="M23" s="2">
        <f>ROUND('[13](4) Inv Support'!$L$6,4)</f>
        <v>481.97</v>
      </c>
      <c r="N23" s="2">
        <f>ROUND('[13](4) Inv Support'!$M$6/1000,4)</f>
        <v>66.445700000000002</v>
      </c>
      <c r="O23" s="41">
        <f t="shared" si="1"/>
        <v>137.8627300454385</v>
      </c>
      <c r="P23" s="2">
        <f>'[5]OIL&amp;PROPANE INVENTORY'!J71</f>
        <v>0</v>
      </c>
      <c r="Q23" s="2">
        <f>'[5]OIL&amp;PROPANE INVENTORY'!J72/1000</f>
        <v>0</v>
      </c>
      <c r="R23" s="41">
        <f t="shared" si="2"/>
        <v>0</v>
      </c>
      <c r="S23" s="2"/>
      <c r="T23" s="2"/>
      <c r="U23" s="41">
        <f t="shared" si="3"/>
        <v>0</v>
      </c>
      <c r="V23" s="2">
        <f>'[13](4) Inv Support'!$L$25</f>
        <v>37186.76</v>
      </c>
      <c r="W23" s="2">
        <f>ROUND('[13](4) Inv Support'!$M$25/1000,4)</f>
        <v>5126.6660000000002</v>
      </c>
      <c r="X23" s="41">
        <f t="shared" si="4"/>
        <v>137.86266940169028</v>
      </c>
      <c r="Z23" s="63">
        <f t="shared" si="5"/>
        <v>0</v>
      </c>
      <c r="AA23" s="63">
        <f t="shared" si="5"/>
        <v>0</v>
      </c>
    </row>
    <row r="24" spans="1:27" s="5" customFormat="1" ht="14.1" customHeight="1" x14ac:dyDescent="0.2">
      <c r="A24" s="1">
        <v>13</v>
      </c>
      <c r="B24" s="39"/>
      <c r="C24" s="39"/>
      <c r="D24" s="2" t="s">
        <v>43</v>
      </c>
      <c r="E24" s="24" t="s">
        <v>35</v>
      </c>
      <c r="F24" s="2"/>
      <c r="G24" s="2">
        <f t="shared" si="6"/>
        <v>37186.76</v>
      </c>
      <c r="H24" s="2">
        <f>ROUND('[14](4) Inv Support'!$M$20/1000,4)</f>
        <v>5126.6660000000002</v>
      </c>
      <c r="I24" s="41">
        <f t="shared" si="0"/>
        <v>137.86266940169028</v>
      </c>
      <c r="J24" s="31">
        <f t="shared" si="7"/>
        <v>2286.3099999999977</v>
      </c>
      <c r="K24" s="2">
        <f t="shared" si="8"/>
        <v>349.57409999999982</v>
      </c>
      <c r="L24" s="41">
        <f t="shared" si="9"/>
        <v>152.89881949516914</v>
      </c>
      <c r="M24" s="2">
        <f>ROUND('[15](4) Inv Support'!$L$6,4)</f>
        <v>324.49</v>
      </c>
      <c r="N24" s="2">
        <f>ROUND('[15](4) Inv Support'!$M$6/1000,4)</f>
        <v>45.017699999999998</v>
      </c>
      <c r="O24" s="41">
        <f t="shared" si="1"/>
        <v>138.73370519892754</v>
      </c>
      <c r="P24" s="2">
        <f>'[5]OIL&amp;PROPANE INVENTORY'!K71</f>
        <v>0</v>
      </c>
      <c r="Q24" s="2">
        <f>'[5]OIL&amp;PROPANE INVENTORY'!K72/1000</f>
        <v>0</v>
      </c>
      <c r="R24" s="41">
        <f t="shared" si="2"/>
        <v>0</v>
      </c>
      <c r="S24" s="2"/>
      <c r="T24" s="2"/>
      <c r="U24" s="41">
        <f t="shared" si="3"/>
        <v>0</v>
      </c>
      <c r="V24" s="2">
        <f>'[15](4) Inv Support'!$L$25</f>
        <v>39148.58</v>
      </c>
      <c r="W24" s="2">
        <f>ROUND('[15](4) Inv Support'!$M$25/1000,4)</f>
        <v>5431.2223999999997</v>
      </c>
      <c r="X24" s="41">
        <f t="shared" si="4"/>
        <v>138.73357347827172</v>
      </c>
      <c r="Z24" s="63">
        <f t="shared" si="5"/>
        <v>0</v>
      </c>
      <c r="AA24" s="63">
        <f t="shared" si="5"/>
        <v>0</v>
      </c>
    </row>
    <row r="25" spans="1:27" s="5" customFormat="1" ht="14.1" customHeight="1" x14ac:dyDescent="0.2">
      <c r="A25" s="1">
        <v>14</v>
      </c>
      <c r="B25" s="39"/>
      <c r="C25" s="39"/>
      <c r="D25" s="24" t="s">
        <v>44</v>
      </c>
      <c r="E25" s="24" t="s">
        <v>35</v>
      </c>
      <c r="F25" s="2"/>
      <c r="G25" s="2">
        <f t="shared" si="6"/>
        <v>39148.58</v>
      </c>
      <c r="H25" s="2">
        <f>ROUND('[16](4) Inv Support'!$M$20/1000,4)</f>
        <v>5431.2223999999997</v>
      </c>
      <c r="I25" s="41">
        <f t="shared" si="0"/>
        <v>138.73357347827172</v>
      </c>
      <c r="J25" s="31">
        <f t="shared" si="7"/>
        <v>0</v>
      </c>
      <c r="K25" s="2">
        <f t="shared" si="8"/>
        <v>0</v>
      </c>
      <c r="L25" s="41">
        <f t="shared" si="9"/>
        <v>0</v>
      </c>
      <c r="M25" s="2">
        <f>ROUND('[17](4) Inv Support'!$L$6,4)</f>
        <v>618.70000000000005</v>
      </c>
      <c r="N25" s="2">
        <f>ROUND('[17](4) Inv Support'!$M$6/1000,4)</f>
        <v>85.834500000000006</v>
      </c>
      <c r="O25" s="41">
        <f t="shared" si="1"/>
        <v>138.73363504121545</v>
      </c>
      <c r="P25" s="2">
        <f>'[5]OIL&amp;PROPANE INVENTORY'!L71</f>
        <v>0</v>
      </c>
      <c r="Q25" s="2">
        <f>'[5]OIL&amp;PROPANE INVENTORY'!L72/1000</f>
        <v>0</v>
      </c>
      <c r="R25" s="41">
        <f t="shared" si="2"/>
        <v>0</v>
      </c>
      <c r="S25" s="2"/>
      <c r="T25" s="2"/>
      <c r="U25" s="41">
        <f t="shared" si="3"/>
        <v>0</v>
      </c>
      <c r="V25" s="2">
        <f>'[17](4) Inv Support'!$L$25</f>
        <v>38529.879999999997</v>
      </c>
      <c r="W25" s="2">
        <f>ROUND('[17](4) Inv Support'!$M$25/1000,4)</f>
        <v>5345.3878999999997</v>
      </c>
      <c r="X25" s="41">
        <f t="shared" si="4"/>
        <v>138.73357248971448</v>
      </c>
      <c r="Z25" s="63">
        <f t="shared" si="5"/>
        <v>0</v>
      </c>
      <c r="AA25" s="63">
        <f t="shared" si="5"/>
        <v>0</v>
      </c>
    </row>
    <row r="26" spans="1:27" s="5" customFormat="1" ht="14.1" customHeight="1" x14ac:dyDescent="0.2">
      <c r="A26" s="1">
        <v>15</v>
      </c>
      <c r="B26" s="39"/>
      <c r="C26" s="39"/>
      <c r="D26" s="2" t="s">
        <v>45</v>
      </c>
      <c r="E26" s="24" t="s">
        <v>35</v>
      </c>
      <c r="F26" s="2"/>
      <c r="G26" s="2">
        <f t="shared" si="6"/>
        <v>38529.879999999997</v>
      </c>
      <c r="H26" s="2">
        <f>ROUND('[18](4) Inv Support'!$M$20/1000,4)</f>
        <v>5345.3878999999997</v>
      </c>
      <c r="I26" s="41">
        <f t="shared" si="0"/>
        <v>138.73357248971448</v>
      </c>
      <c r="J26" s="31">
        <f t="shared" si="7"/>
        <v>0</v>
      </c>
      <c r="K26" s="2">
        <f t="shared" si="8"/>
        <v>1.0000000020227162E-4</v>
      </c>
      <c r="L26" s="41">
        <f t="shared" si="9"/>
        <v>0</v>
      </c>
      <c r="M26" s="2">
        <f>ROUND('[19](4) Inv Support'!$L$6,4)</f>
        <v>1014.13</v>
      </c>
      <c r="N26" s="2">
        <f>ROUND('[19](4) Inv Support'!$M$6/1000,4)</f>
        <v>140.69390000000001</v>
      </c>
      <c r="O26" s="41">
        <f t="shared" si="1"/>
        <v>138.73359431236628</v>
      </c>
      <c r="P26" s="2">
        <f>'[5]OIL&amp;PROPANE INVENTORY'!M71</f>
        <v>0</v>
      </c>
      <c r="Q26" s="2">
        <f>'[5]OIL&amp;PROPANE INVENTORY'!M72/1000</f>
        <v>0</v>
      </c>
      <c r="R26" s="41">
        <f t="shared" si="2"/>
        <v>0</v>
      </c>
      <c r="S26" s="2"/>
      <c r="T26" s="2"/>
      <c r="U26" s="41">
        <f t="shared" si="3"/>
        <v>0</v>
      </c>
      <c r="V26" s="2">
        <f>'[19](4) Inv Support'!$L$25</f>
        <v>37515.75</v>
      </c>
      <c r="W26" s="2">
        <f>ROUND('[19](4) Inv Support'!$M$25/1000,4)</f>
        <v>5204.6940999999997</v>
      </c>
      <c r="X26" s="41">
        <f t="shared" si="4"/>
        <v>138.73357456534922</v>
      </c>
      <c r="Z26" s="63">
        <f t="shared" si="5"/>
        <v>0</v>
      </c>
      <c r="AA26" s="63">
        <f t="shared" si="5"/>
        <v>0</v>
      </c>
    </row>
    <row r="27" spans="1:27" s="5" customFormat="1" ht="14.1" customHeight="1" x14ac:dyDescent="0.2">
      <c r="A27" s="1">
        <v>16</v>
      </c>
      <c r="B27" s="39"/>
      <c r="C27" s="39"/>
      <c r="D27" s="24" t="s">
        <v>32</v>
      </c>
      <c r="E27" s="24" t="s">
        <v>35</v>
      </c>
      <c r="F27" s="2"/>
      <c r="G27" s="2">
        <f t="shared" si="6"/>
        <v>37515.75</v>
      </c>
      <c r="H27" s="2">
        <f>ROUND('[20](4) Inv Support'!$M$20/1000,4)</f>
        <v>5204.6940999999997</v>
      </c>
      <c r="I27" s="41">
        <f t="shared" si="0"/>
        <v>138.73357456534922</v>
      </c>
      <c r="J27" s="31">
        <f t="shared" si="7"/>
        <v>0</v>
      </c>
      <c r="K27" s="2">
        <f t="shared" si="8"/>
        <v>0</v>
      </c>
      <c r="L27" s="41">
        <f t="shared" si="9"/>
        <v>0</v>
      </c>
      <c r="M27" s="2">
        <f>ROUND('[21](4) Inv Support'!$L$6,4)</f>
        <v>638.52</v>
      </c>
      <c r="N27" s="2">
        <f>ROUND('[21](4) Inv Support'!$M$6/1000,4)</f>
        <v>88.584199999999996</v>
      </c>
      <c r="O27" s="41">
        <f t="shared" si="1"/>
        <v>138.73363402869134</v>
      </c>
      <c r="P27" s="2">
        <f>'[5]OIL&amp;PROPANE INVENTORY'!N71</f>
        <v>0</v>
      </c>
      <c r="Q27" s="2">
        <f>'[5]OIL&amp;PROPANE INVENTORY'!N72/1000</f>
        <v>0</v>
      </c>
      <c r="R27" s="41">
        <f t="shared" si="2"/>
        <v>0</v>
      </c>
      <c r="S27" s="2"/>
      <c r="T27" s="2"/>
      <c r="U27" s="41">
        <f t="shared" si="3"/>
        <v>0</v>
      </c>
      <c r="V27" s="2">
        <f>'[21](4) Inv Support'!$L$25</f>
        <v>36877.230000000003</v>
      </c>
      <c r="W27" s="2">
        <f>ROUND('[21](4) Inv Support'!$M$25/1000,4)</f>
        <v>5116.1099000000004</v>
      </c>
      <c r="X27" s="41">
        <f t="shared" si="4"/>
        <v>138.73357353575634</v>
      </c>
      <c r="Y27" s="19"/>
      <c r="Z27" s="63">
        <f t="shared" si="5"/>
        <v>0</v>
      </c>
      <c r="AA27" s="63">
        <f t="shared" si="5"/>
        <v>0</v>
      </c>
    </row>
    <row r="28" spans="1:27" ht="14.1" customHeight="1" thickBot="1" x14ac:dyDescent="0.25">
      <c r="A28" s="1">
        <v>17</v>
      </c>
      <c r="C28" s="47" t="s">
        <v>46</v>
      </c>
      <c r="D28" s="2"/>
      <c r="E28" s="2"/>
      <c r="F28" s="41"/>
      <c r="G28" s="2"/>
      <c r="H28" s="2"/>
      <c r="I28" s="41"/>
      <c r="J28" s="48">
        <f>SUM(J16:J27)</f>
        <v>4584.4799999999959</v>
      </c>
      <c r="K28" s="49">
        <f>SUM(K16:K27)</f>
        <v>636.51192999999876</v>
      </c>
      <c r="L28" s="50">
        <f>IF(K28&gt;0,ROUND((K28*1000)/J28,2),0)</f>
        <v>138.84</v>
      </c>
      <c r="M28" s="48">
        <f>SUM(M16:M27)</f>
        <v>6153.369999999999</v>
      </c>
      <c r="N28" s="49">
        <f>SUM(N16:N27)</f>
        <v>850.98130000000003</v>
      </c>
      <c r="O28" s="50">
        <f>IF(N28&gt;0,ROUND((N28*1000)/M28,2),0)</f>
        <v>138.30000000000001</v>
      </c>
      <c r="P28" s="48">
        <f>SUM(P16:P27)</f>
        <v>0</v>
      </c>
      <c r="Q28" s="49">
        <f>SUM(Q16:Q27)</f>
        <v>0</v>
      </c>
      <c r="R28" s="50">
        <f>IF(Q28&gt;0,ROUND((Q28*1000)/P28,2),0)</f>
        <v>0</v>
      </c>
      <c r="S28" s="48">
        <f>SUM(S15:S27)</f>
        <v>0</v>
      </c>
      <c r="T28" s="49">
        <f>SUM(T15:T27)</f>
        <v>0</v>
      </c>
      <c r="U28" s="50">
        <f>IF(T28&gt;0,ROUND((T28*1000)/S28,2),0)</f>
        <v>0</v>
      </c>
      <c r="V28" s="31"/>
      <c r="W28" s="31"/>
      <c r="X28" s="38"/>
    </row>
    <row r="29" spans="1:27" ht="14.1" customHeight="1" thickTop="1" x14ac:dyDescent="0.2">
      <c r="A29" s="1">
        <v>18</v>
      </c>
      <c r="D29" s="2"/>
      <c r="E29" s="2"/>
      <c r="F29" s="41"/>
      <c r="G29" s="2"/>
      <c r="H29" s="31"/>
      <c r="I29" s="51"/>
      <c r="J29" s="31"/>
      <c r="K29" s="31"/>
      <c r="L29" s="51"/>
      <c r="M29" s="31"/>
      <c r="N29" s="31"/>
      <c r="O29" s="51"/>
      <c r="P29" s="31"/>
      <c r="Q29" s="31"/>
      <c r="R29" s="51"/>
      <c r="S29" s="31"/>
      <c r="T29" s="31"/>
      <c r="U29" s="51"/>
      <c r="V29" s="31"/>
      <c r="W29" s="31"/>
      <c r="X29" s="51"/>
    </row>
    <row r="30" spans="1:27" ht="14.1" customHeight="1" thickBot="1" x14ac:dyDescent="0.25">
      <c r="A30" s="1">
        <v>19</v>
      </c>
      <c r="B30" s="4"/>
      <c r="C30" s="47" t="s">
        <v>47</v>
      </c>
      <c r="D30" s="2"/>
      <c r="E30" s="2"/>
      <c r="F30" s="41"/>
      <c r="G30" s="52">
        <f>AVERAGE(G15:G27)</f>
        <v>38336.303846153845</v>
      </c>
      <c r="H30" s="53">
        <f>AVERAGE(H15:H27)</f>
        <v>5302.1389376923071</v>
      </c>
      <c r="I30" s="54">
        <v>0</v>
      </c>
      <c r="J30" s="52">
        <f>AVERAGE(J15:J27)</f>
        <v>352.65230769230737</v>
      </c>
      <c r="K30" s="53">
        <f>AVERAGE(K15:K27)</f>
        <v>48.962456153846055</v>
      </c>
      <c r="L30" s="54">
        <v>0</v>
      </c>
      <c r="M30" s="52">
        <f>AVERAGE(M15:M27)</f>
        <v>493.23076923076923</v>
      </c>
      <c r="N30" s="53">
        <f>AVERAGE(N15:N27)</f>
        <v>68.218501538461538</v>
      </c>
      <c r="O30" s="54">
        <v>0</v>
      </c>
      <c r="P30" s="52">
        <f>AVERAGE(P15:P27)</f>
        <v>0</v>
      </c>
      <c r="Q30" s="53">
        <f>AVERAGE(Q15:Q27)</f>
        <v>0</v>
      </c>
      <c r="R30" s="54">
        <v>0</v>
      </c>
      <c r="S30" s="133">
        <v>0</v>
      </c>
      <c r="T30" s="53">
        <f>AVERAGE(T15:T27)</f>
        <v>0</v>
      </c>
      <c r="U30" s="54">
        <v>0</v>
      </c>
      <c r="V30" s="52">
        <f>AVERAGE(V15:V27)</f>
        <v>38195.725384615384</v>
      </c>
      <c r="W30" s="53">
        <f>AVERAGE(W15:W27)</f>
        <v>5282.8828923076926</v>
      </c>
      <c r="X30" s="54">
        <v>0</v>
      </c>
    </row>
    <row r="31" spans="1:27" ht="14.1" customHeight="1" thickTop="1" x14ac:dyDescent="0.2">
      <c r="A31" s="1">
        <v>20</v>
      </c>
      <c r="B31" s="1" t="s">
        <v>48</v>
      </c>
      <c r="C31" s="1" t="s">
        <v>49</v>
      </c>
      <c r="D31" s="18"/>
      <c r="F31" s="19"/>
      <c r="G31" s="19"/>
      <c r="H31" s="19"/>
      <c r="I31" s="19"/>
      <c r="J31" s="5"/>
      <c r="K31" s="19"/>
      <c r="L31" s="5"/>
      <c r="M31" s="19"/>
      <c r="N31" s="19"/>
      <c r="O31" s="19"/>
      <c r="P31" s="19"/>
      <c r="Q31" s="19"/>
      <c r="R31" s="19"/>
      <c r="S31" s="19"/>
      <c r="V31" s="5"/>
      <c r="W31" s="5"/>
    </row>
    <row r="32" spans="1:27" ht="14.1" customHeight="1" x14ac:dyDescent="0.2">
      <c r="A32" s="1">
        <v>21</v>
      </c>
      <c r="C32" s="1" t="s">
        <v>50</v>
      </c>
      <c r="D32" s="18"/>
      <c r="F32" s="19"/>
      <c r="G32" s="19"/>
      <c r="H32" s="19"/>
      <c r="I32" s="19"/>
      <c r="J32" s="5"/>
      <c r="K32" s="19"/>
      <c r="L32" s="5"/>
      <c r="M32" s="19"/>
      <c r="N32" s="19"/>
      <c r="O32" s="19"/>
      <c r="P32" s="19"/>
      <c r="Q32" s="19"/>
      <c r="R32" s="19"/>
      <c r="S32" s="19"/>
      <c r="V32" s="5"/>
      <c r="W32" s="5"/>
    </row>
    <row r="33" spans="1:27" ht="14.1" customHeight="1" thickBot="1" x14ac:dyDescent="0.25">
      <c r="A33" s="132">
        <v>22</v>
      </c>
      <c r="B33" s="23"/>
      <c r="C33" s="6"/>
      <c r="D33" s="20"/>
      <c r="E33" s="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6"/>
      <c r="U33" s="6"/>
      <c r="V33" s="6"/>
      <c r="W33" s="6"/>
      <c r="X33" s="6"/>
    </row>
    <row r="34" spans="1:27" ht="14.1" customHeight="1" x14ac:dyDescent="0.2">
      <c r="A34" s="1" t="s">
        <v>51</v>
      </c>
      <c r="S34" s="19"/>
      <c r="V34" s="1" t="s">
        <v>52</v>
      </c>
    </row>
    <row r="35" spans="1:27" ht="14.1" customHeight="1" thickBot="1" x14ac:dyDescent="0.25">
      <c r="A35" s="6" t="s">
        <v>0</v>
      </c>
      <c r="B35" s="6"/>
      <c r="C35" s="6"/>
      <c r="D35" s="6"/>
      <c r="E35" s="202" t="s">
        <v>1</v>
      </c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6"/>
      <c r="V35" s="6"/>
      <c r="W35" s="6"/>
      <c r="X35" s="6" t="s">
        <v>529</v>
      </c>
    </row>
    <row r="36" spans="1:27" ht="14.1" customHeight="1" x14ac:dyDescent="0.2">
      <c r="A36" s="1" t="s">
        <v>2</v>
      </c>
      <c r="H36" s="1" t="s">
        <v>3</v>
      </c>
      <c r="J36" s="1" t="s">
        <v>4</v>
      </c>
      <c r="K36" s="8"/>
      <c r="L36" s="8"/>
      <c r="N36" s="8"/>
      <c r="O36" s="8"/>
      <c r="T36" s="3"/>
      <c r="U36" s="8" t="s">
        <v>5</v>
      </c>
      <c r="X36" s="3"/>
    </row>
    <row r="37" spans="1:27" ht="14.1" customHeight="1" x14ac:dyDescent="0.2">
      <c r="J37" s="1" t="s">
        <v>6</v>
      </c>
      <c r="K37" s="9"/>
      <c r="L37" s="3"/>
      <c r="O37" s="9"/>
      <c r="T37" s="3"/>
      <c r="U37" s="9"/>
      <c r="V37" s="3" t="s">
        <v>7</v>
      </c>
      <c r="X37" s="9"/>
    </row>
    <row r="38" spans="1:27" ht="14.1" customHeight="1" x14ac:dyDescent="0.2">
      <c r="A38" s="1" t="s">
        <v>8</v>
      </c>
      <c r="J38" s="1" t="s">
        <v>9</v>
      </c>
      <c r="K38" s="9"/>
      <c r="L38" s="3"/>
      <c r="M38" s="9"/>
      <c r="T38" s="3"/>
      <c r="U38" s="9" t="s">
        <v>11</v>
      </c>
      <c r="V38" s="3" t="s">
        <v>10</v>
      </c>
      <c r="X38" s="9"/>
    </row>
    <row r="39" spans="1:27" ht="14.1" customHeight="1" x14ac:dyDescent="0.2">
      <c r="K39" s="9"/>
      <c r="L39" s="3"/>
      <c r="M39" s="9"/>
      <c r="T39" s="3"/>
      <c r="V39" s="3" t="s">
        <v>12</v>
      </c>
      <c r="X39" s="9"/>
    </row>
    <row r="40" spans="1:27" ht="14.1" customHeight="1" thickBot="1" x14ac:dyDescent="0.25">
      <c r="A40" s="6" t="s">
        <v>13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21"/>
      <c r="T40" s="6"/>
      <c r="U40" s="6"/>
      <c r="V40" s="6" t="s">
        <v>533</v>
      </c>
      <c r="W40" s="6"/>
      <c r="X40" s="6"/>
    </row>
    <row r="41" spans="1:27" ht="14.1" customHeight="1" x14ac:dyDescent="0.2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34"/>
    </row>
    <row r="42" spans="1:27" ht="14.1" customHeight="1" x14ac:dyDescent="0.2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34"/>
    </row>
    <row r="43" spans="1:27" ht="14.1" customHeight="1" x14ac:dyDescent="0.2">
      <c r="B43" s="11" t="s">
        <v>14</v>
      </c>
      <c r="C43" s="11"/>
      <c r="D43" s="11"/>
      <c r="E43" s="11"/>
      <c r="F43" s="11"/>
      <c r="G43" s="12"/>
      <c r="H43" s="12" t="s">
        <v>15</v>
      </c>
      <c r="I43" s="12"/>
      <c r="J43" s="13"/>
      <c r="K43" s="12" t="s">
        <v>16</v>
      </c>
      <c r="L43" s="13"/>
      <c r="M43" s="13"/>
      <c r="N43" s="13" t="s">
        <v>17</v>
      </c>
      <c r="O43" s="12"/>
      <c r="P43" s="12"/>
      <c r="Q43" s="13" t="s">
        <v>18</v>
      </c>
      <c r="R43" s="12"/>
      <c r="S43" s="35"/>
      <c r="T43" s="13" t="s">
        <v>19</v>
      </c>
      <c r="U43" s="13"/>
      <c r="V43" s="14"/>
      <c r="W43" s="12" t="s">
        <v>20</v>
      </c>
      <c r="X43" s="14"/>
    </row>
    <row r="44" spans="1:27" ht="14.1" customHeight="1" x14ac:dyDescent="0.2">
      <c r="A44" s="1" t="s">
        <v>21</v>
      </c>
      <c r="B44" s="3" t="s">
        <v>22</v>
      </c>
      <c r="C44" s="11"/>
      <c r="D44" s="11" t="s">
        <v>23</v>
      </c>
      <c r="E44" s="11" t="s">
        <v>24</v>
      </c>
      <c r="F44" s="11"/>
      <c r="G44" s="10" t="s">
        <v>25</v>
      </c>
      <c r="H44" s="11" t="s">
        <v>26</v>
      </c>
      <c r="I44" s="11" t="s">
        <v>27</v>
      </c>
      <c r="J44" s="10" t="s">
        <v>25</v>
      </c>
      <c r="K44" s="11" t="s">
        <v>26</v>
      </c>
      <c r="L44" s="11" t="s">
        <v>27</v>
      </c>
      <c r="M44" s="10" t="s">
        <v>25</v>
      </c>
      <c r="N44" s="11" t="s">
        <v>26</v>
      </c>
      <c r="O44" s="11" t="s">
        <v>27</v>
      </c>
      <c r="P44" s="10" t="s">
        <v>25</v>
      </c>
      <c r="Q44" s="11" t="s">
        <v>26</v>
      </c>
      <c r="R44" s="11" t="s">
        <v>27</v>
      </c>
      <c r="S44" s="36" t="s">
        <v>25</v>
      </c>
      <c r="T44" s="11" t="s">
        <v>26</v>
      </c>
      <c r="U44" s="11" t="s">
        <v>27</v>
      </c>
      <c r="V44" s="10" t="s">
        <v>25</v>
      </c>
      <c r="W44" s="11" t="s">
        <v>26</v>
      </c>
      <c r="X44" s="11" t="s">
        <v>27</v>
      </c>
    </row>
    <row r="45" spans="1:27" ht="14.1" customHeight="1" thickBot="1" x14ac:dyDescent="0.25">
      <c r="A45" s="6" t="s">
        <v>28</v>
      </c>
      <c r="B45" s="7"/>
      <c r="C45" s="7"/>
      <c r="D45" s="7"/>
      <c r="E45" s="7"/>
      <c r="F45" s="7"/>
      <c r="G45" s="15"/>
      <c r="H45" s="7"/>
      <c r="I45" s="15"/>
      <c r="J45" s="15"/>
      <c r="K45" s="15"/>
      <c r="L45" s="15"/>
      <c r="M45" s="16"/>
      <c r="N45" s="15"/>
      <c r="O45" s="17"/>
      <c r="P45" s="16"/>
      <c r="Q45" s="15"/>
      <c r="R45" s="15"/>
      <c r="S45" s="37"/>
      <c r="T45" s="6"/>
      <c r="U45" s="6"/>
      <c r="V45" s="6"/>
      <c r="W45" s="6"/>
      <c r="X45" s="6"/>
    </row>
    <row r="46" spans="1:27" ht="14.1" customHeight="1" x14ac:dyDescent="0.2">
      <c r="A46" s="1">
        <v>1</v>
      </c>
      <c r="B46" s="4" t="s">
        <v>53</v>
      </c>
      <c r="S46" s="39"/>
      <c r="W46" s="40"/>
      <c r="X46" s="40"/>
    </row>
    <row r="47" spans="1:27" ht="14.1" customHeight="1" x14ac:dyDescent="0.2">
      <c r="A47" s="1">
        <v>2</v>
      </c>
      <c r="B47" s="1" t="s">
        <v>54</v>
      </c>
      <c r="D47" s="31"/>
      <c r="E47" s="31"/>
      <c r="F47" s="41"/>
      <c r="G47" s="31"/>
      <c r="H47" s="31"/>
      <c r="I47" s="41"/>
      <c r="J47" s="31"/>
      <c r="K47" s="31"/>
      <c r="L47" s="41"/>
      <c r="M47" s="2"/>
      <c r="N47" s="31"/>
      <c r="O47" s="41"/>
      <c r="P47" s="2"/>
      <c r="Q47" s="2"/>
      <c r="R47" s="2"/>
      <c r="S47" s="31"/>
      <c r="T47" s="31"/>
      <c r="U47" s="41"/>
      <c r="V47" s="2"/>
      <c r="W47" s="2"/>
      <c r="X47" s="2"/>
    </row>
    <row r="48" spans="1:27" ht="14.1" customHeight="1" x14ac:dyDescent="0.2">
      <c r="A48" s="1">
        <v>3</v>
      </c>
      <c r="D48" s="31"/>
      <c r="E48" s="31"/>
      <c r="F48" s="41"/>
      <c r="G48" s="31"/>
      <c r="H48" s="31"/>
      <c r="I48" s="41"/>
      <c r="J48" s="2"/>
      <c r="K48" s="31"/>
      <c r="L48" s="32"/>
      <c r="M48" s="2"/>
      <c r="N48" s="31"/>
      <c r="O48" s="41"/>
      <c r="P48" s="2"/>
      <c r="Q48" s="2"/>
      <c r="R48" s="2"/>
      <c r="S48" s="31"/>
      <c r="T48" s="31"/>
      <c r="U48" s="41"/>
      <c r="V48" s="2"/>
      <c r="W48" s="2"/>
      <c r="X48" s="41"/>
      <c r="Z48" s="44" t="s">
        <v>31</v>
      </c>
      <c r="AA48" s="44" t="s">
        <v>31</v>
      </c>
    </row>
    <row r="49" spans="1:28" ht="14.1" customHeight="1" x14ac:dyDescent="0.2">
      <c r="A49" s="1">
        <v>4</v>
      </c>
      <c r="D49" s="24" t="s">
        <v>32</v>
      </c>
      <c r="E49" s="24" t="s">
        <v>33</v>
      </c>
      <c r="F49" s="41"/>
      <c r="G49" s="2">
        <f>+'[22]TECO Fuel Stock Report'!$F$20</f>
        <v>189994.22544000001</v>
      </c>
      <c r="H49" s="33">
        <f>+'[23]1222'!$V$9/1000</f>
        <v>15762.352999999999</v>
      </c>
      <c r="I49" s="32">
        <f>H49*1000/G49</f>
        <v>82.962274055943539</v>
      </c>
      <c r="J49" s="2">
        <f>+'[24]TECO Fuel Stock Report'!$F$138+'[24]TECO Fuel Stock Report'!$F$207</f>
        <v>53219.387000000002</v>
      </c>
      <c r="K49" s="33">
        <f>+'[23]1222'!$V$10/1000</f>
        <v>5730.1629999999996</v>
      </c>
      <c r="L49" s="32">
        <f>K49*1000/J49</f>
        <v>107.67059380071402</v>
      </c>
      <c r="M49" s="2">
        <f>+'[25]System Inventory'!$M$236</f>
        <v>90150</v>
      </c>
      <c r="N49" s="33">
        <f>+'[23]1222'!$E$30/1000</f>
        <v>7716.8154000000004</v>
      </c>
      <c r="O49" s="66">
        <f t="shared" ref="O49:O61" si="10">IFERROR(N49*1000/M49,0)</f>
        <v>85.599727121464227</v>
      </c>
      <c r="P49" s="2">
        <v>0</v>
      </c>
      <c r="Q49" s="33">
        <f>+'[23]1222'!$V$26/1000</f>
        <v>257.95299999999997</v>
      </c>
      <c r="R49" s="32">
        <f>IFERROR(Q49*1000/P49,0)</f>
        <v>0</v>
      </c>
      <c r="S49" s="2">
        <v>0</v>
      </c>
      <c r="T49" s="33">
        <v>0</v>
      </c>
      <c r="U49" s="41">
        <f>IFERROR(T49*1000/S49,0)</f>
        <v>0</v>
      </c>
      <c r="V49" s="2">
        <f>+'[24]TECO Fuel Stock Report'!$F$10</f>
        <v>153063.61244</v>
      </c>
      <c r="W49" s="33">
        <f>+'[23]1222'!$E$44/1000</f>
        <v>14033.653499667</v>
      </c>
      <c r="X49" s="201">
        <f>IFERROR(W49*1000/V49,0)</f>
        <v>91.685105793306079</v>
      </c>
      <c r="Y49" s="56"/>
      <c r="Z49" s="45">
        <f>+G49+J49-M49+S49-V49</f>
        <v>0</v>
      </c>
      <c r="AA49" s="45">
        <f>+H49+K49-N49+T49-W49+Q49</f>
        <v>1.0033300031864201E-4</v>
      </c>
      <c r="AB49" s="28"/>
    </row>
    <row r="50" spans="1:28" s="5" customFormat="1" ht="14.1" customHeight="1" x14ac:dyDescent="0.2">
      <c r="A50" s="1">
        <v>5</v>
      </c>
      <c r="B50" s="62"/>
      <c r="C50" s="39"/>
      <c r="D50" s="2" t="s">
        <v>34</v>
      </c>
      <c r="E50" s="24" t="s">
        <v>35</v>
      </c>
      <c r="F50" s="2"/>
      <c r="G50" s="2">
        <f>+V49</f>
        <v>153063.61244</v>
      </c>
      <c r="H50" s="2">
        <f>+W49</f>
        <v>14033.653499667</v>
      </c>
      <c r="I50" s="65">
        <f t="shared" ref="I50:I61" si="11">IFERROR(H50*1000/G50,0)</f>
        <v>91.685105793306079</v>
      </c>
      <c r="J50" s="2">
        <f>+'[26]TECO Fuel Stock Report'!$F$167+'[26]TECO Fuel Stock Report'!$F$125</f>
        <v>68256.119000000006</v>
      </c>
      <c r="K50" s="2">
        <f>+'[23]0123'!$V$10/1000</f>
        <v>7368.884</v>
      </c>
      <c r="L50" s="66">
        <f t="shared" ref="L50:L61" si="12">IFERROR(K50*1000/J50,0)</f>
        <v>107.95931717125609</v>
      </c>
      <c r="M50" s="2">
        <f>+'[27]System Inventory'!B$236</f>
        <v>9402</v>
      </c>
      <c r="N50" s="2">
        <f>+'[23]0123'!$E$30/1000</f>
        <v>1506.1267</v>
      </c>
      <c r="O50" s="66">
        <f t="shared" si="10"/>
        <v>160.19216124228888</v>
      </c>
      <c r="P50" s="2">
        <v>0</v>
      </c>
      <c r="Q50" s="33">
        <f>+'[23]0123'!$V$26/1000</f>
        <v>94.5</v>
      </c>
      <c r="R50" s="2">
        <f t="shared" ref="R50:R61" si="13">IFERROR(Q50*1000/P50,0)</f>
        <v>0</v>
      </c>
      <c r="S50" s="2">
        <f>+'[26]TECO Fuel Stock Report'!$B$85</f>
        <v>-2311.41</v>
      </c>
      <c r="T50" s="2">
        <v>0</v>
      </c>
      <c r="U50" s="41">
        <f t="shared" ref="U50:U61" si="14">IFERROR(T50*1000/S50,0)</f>
        <v>0</v>
      </c>
      <c r="V50" s="2">
        <f>+'[26]TECO Fuel Stock Report'!$F$12</f>
        <v>209606.32144</v>
      </c>
      <c r="W50" s="2">
        <f>+'[23]0123'!$E$44/1000</f>
        <v>19990.910761458999</v>
      </c>
      <c r="X50" s="66">
        <f t="shared" ref="X50:X61" si="15">IFERROR(W50*1000/V50,0)</f>
        <v>95.373606216267746</v>
      </c>
      <c r="Y50" s="64"/>
      <c r="Z50" s="63">
        <f>+G50+J50-M50+S50-V50</f>
        <v>0</v>
      </c>
      <c r="AA50" s="63">
        <f>+H50+K50-N50+T50-W50+Q50</f>
        <v>3.8207999750738963E-5</v>
      </c>
    </row>
    <row r="51" spans="1:28" s="5" customFormat="1" ht="14.1" customHeight="1" x14ac:dyDescent="0.2">
      <c r="A51" s="1">
        <v>6</v>
      </c>
      <c r="B51" s="39"/>
      <c r="C51" s="39"/>
      <c r="D51" s="24" t="s">
        <v>36</v>
      </c>
      <c r="E51" s="24" t="s">
        <v>35</v>
      </c>
      <c r="F51" s="2"/>
      <c r="G51" s="2">
        <f t="shared" ref="G51:H61" si="16">+V50</f>
        <v>209606.32144</v>
      </c>
      <c r="H51" s="2">
        <f t="shared" si="16"/>
        <v>19990.910761458999</v>
      </c>
      <c r="I51" s="65">
        <f t="shared" si="11"/>
        <v>95.373606216267746</v>
      </c>
      <c r="J51" s="2">
        <f>[5]COAL!$C$4</f>
        <v>66604</v>
      </c>
      <c r="K51" s="2">
        <f>+'[23]0223'!$E$19/1000</f>
        <v>7053.6043873689987</v>
      </c>
      <c r="L51" s="66">
        <f t="shared" si="12"/>
        <v>105.90361520883128</v>
      </c>
      <c r="M51" s="2">
        <f>+'[27]System Inventory'!C$236</f>
        <v>17017</v>
      </c>
      <c r="N51" s="2">
        <f>+'[23]0223'!$E$30/1000</f>
        <v>1597.3333</v>
      </c>
      <c r="O51" s="66">
        <f t="shared" si="10"/>
        <v>93.866915437503678</v>
      </c>
      <c r="P51" s="2">
        <v>0</v>
      </c>
      <c r="Q51" s="33">
        <f>+'[23]0223'!$V$26/1000</f>
        <v>114.851</v>
      </c>
      <c r="R51" s="2">
        <f t="shared" si="13"/>
        <v>0</v>
      </c>
      <c r="S51" s="2">
        <v>0</v>
      </c>
      <c r="T51" s="2">
        <v>0</v>
      </c>
      <c r="U51" s="41">
        <f t="shared" si="14"/>
        <v>0</v>
      </c>
      <c r="V51" s="2">
        <f>+'[28]TECO Fuel Stock Report'!$F$13</f>
        <v>259193.40444000001</v>
      </c>
      <c r="W51" s="2">
        <f>+'[23]0223'!$E$44/1000</f>
        <v>25562.033087369</v>
      </c>
      <c r="X51" s="66">
        <f t="shared" si="15"/>
        <v>98.621464317724502</v>
      </c>
      <c r="Y51" s="64"/>
      <c r="Z51" s="63">
        <f>+G51+J51-M51+S51-V51</f>
        <v>-8.3000000042375177E-2</v>
      </c>
      <c r="AA51" s="45">
        <f t="shared" ref="AA51:AA61" si="17">+H51+K51-N51+T51-W51+Q51</f>
        <v>-2.3854099947584473E-4</v>
      </c>
    </row>
    <row r="52" spans="1:28" s="5" customFormat="1" ht="14.1" customHeight="1" x14ac:dyDescent="0.2">
      <c r="A52" s="1">
        <v>7</v>
      </c>
      <c r="B52" s="39"/>
      <c r="C52" s="39"/>
      <c r="D52" s="2" t="s">
        <v>37</v>
      </c>
      <c r="E52" s="24" t="s">
        <v>35</v>
      </c>
      <c r="F52" s="2"/>
      <c r="G52" s="2">
        <f t="shared" si="16"/>
        <v>259193.40444000001</v>
      </c>
      <c r="H52" s="2">
        <f t="shared" si="16"/>
        <v>25562.033087369</v>
      </c>
      <c r="I52" s="65">
        <f t="shared" si="11"/>
        <v>98.621464317724502</v>
      </c>
      <c r="J52" s="2">
        <f>+'[29]TECO Fuel Stock Report'!$B$119+'[29]TECO Fuel Stock Report'!$B$180</f>
        <v>39962.148000000001</v>
      </c>
      <c r="K52" s="2">
        <f>+'[23]0323'!$E$19/1000</f>
        <v>3859.3036792460002</v>
      </c>
      <c r="L52" s="66">
        <f t="shared" si="12"/>
        <v>96.573979938365667</v>
      </c>
      <c r="M52" s="2">
        <f>+'[27]System Inventory'!D$236</f>
        <v>73082</v>
      </c>
      <c r="N52" s="2">
        <f>+'[23]0323'!$E$30/1000</f>
        <v>6841.5882999999994</v>
      </c>
      <c r="O52" s="66">
        <f t="shared" si="10"/>
        <v>93.615230836594506</v>
      </c>
      <c r="P52" s="2">
        <v>0</v>
      </c>
      <c r="Q52" s="33">
        <f>+'[23]0323'!$V$26/1000</f>
        <v>95.427999999999997</v>
      </c>
      <c r="R52" s="2">
        <f t="shared" si="13"/>
        <v>0</v>
      </c>
      <c r="S52" s="2">
        <v>0</v>
      </c>
      <c r="T52" s="2">
        <v>0</v>
      </c>
      <c r="U52" s="41">
        <f t="shared" si="14"/>
        <v>0</v>
      </c>
      <c r="V52" s="2">
        <f>+'[27]System Inventory'!D$250</f>
        <v>226073.55</v>
      </c>
      <c r="W52" s="2">
        <f>+'[27]System Inventory'!$D$252</f>
        <v>22675.176370000001</v>
      </c>
      <c r="X52" s="66">
        <f t="shared" si="15"/>
        <v>100.29999692577925</v>
      </c>
      <c r="Y52" s="64"/>
      <c r="Z52" s="63">
        <f t="shared" ref="Z52:Z61" si="18">+G52+J52-M52+S52-V52</f>
        <v>2.4400000111199915E-3</v>
      </c>
      <c r="AA52" s="63">
        <f t="shared" si="17"/>
        <v>9.6615000188648992E-5</v>
      </c>
    </row>
    <row r="53" spans="1:28" s="5" customFormat="1" ht="14.1" customHeight="1" x14ac:dyDescent="0.2">
      <c r="A53" s="1">
        <v>8</v>
      </c>
      <c r="B53" s="39"/>
      <c r="C53" s="39"/>
      <c r="D53" s="24" t="s">
        <v>38</v>
      </c>
      <c r="E53" s="24" t="s">
        <v>35</v>
      </c>
      <c r="F53" s="2"/>
      <c r="G53" s="2">
        <f t="shared" si="16"/>
        <v>226073.55</v>
      </c>
      <c r="H53" s="2">
        <f t="shared" si="16"/>
        <v>22675.176370000001</v>
      </c>
      <c r="I53" s="65">
        <f t="shared" si="11"/>
        <v>100.29999692577925</v>
      </c>
      <c r="J53" s="2">
        <f>+'[23]0423'!$E$15</f>
        <v>39170.917000000016</v>
      </c>
      <c r="K53" s="2">
        <f>+'[23]0423'!$E$19/1000</f>
        <v>5229.9289591689985</v>
      </c>
      <c r="L53" s="66">
        <f t="shared" si="12"/>
        <v>133.51561208457275</v>
      </c>
      <c r="M53" s="2">
        <f>+'[23]0423'!$E$26</f>
        <v>14002</v>
      </c>
      <c r="N53" s="2">
        <f>+'[23]0423'!$E$30/1000</f>
        <v>1539.01242</v>
      </c>
      <c r="O53" s="66">
        <f t="shared" si="10"/>
        <v>109.91375660619912</v>
      </c>
      <c r="P53" s="2">
        <v>0</v>
      </c>
      <c r="Q53" s="33">
        <f>+'[23]0423'!$V$26/1000</f>
        <v>114.649</v>
      </c>
      <c r="R53" s="2">
        <f t="shared" si="13"/>
        <v>0</v>
      </c>
      <c r="S53" s="2">
        <v>0</v>
      </c>
      <c r="T53" s="2">
        <v>0</v>
      </c>
      <c r="U53" s="41">
        <f t="shared" si="14"/>
        <v>0</v>
      </c>
      <c r="V53" s="2">
        <f>+'[27]System Inventory'!E$250</f>
        <v>251242.44</v>
      </c>
      <c r="W53" s="2">
        <f>+'[23]0423'!$E$44/1000</f>
        <v>26480.741539168997</v>
      </c>
      <c r="X53" s="66">
        <f>IFERROR(W53*1000/V53,0)</f>
        <v>105.39915763900795</v>
      </c>
      <c r="Y53" s="64"/>
      <c r="Z53" s="63">
        <f t="shared" si="18"/>
        <v>2.7000000001862645E-2</v>
      </c>
      <c r="AA53" s="45">
        <f t="shared" si="17"/>
        <v>3.7000000395437382E-4</v>
      </c>
    </row>
    <row r="54" spans="1:28" s="5" customFormat="1" ht="14.1" customHeight="1" x14ac:dyDescent="0.2">
      <c r="A54" s="1">
        <v>9</v>
      </c>
      <c r="B54" s="39"/>
      <c r="C54" s="39"/>
      <c r="D54" s="2" t="s">
        <v>39</v>
      </c>
      <c r="E54" s="24" t="s">
        <v>35</v>
      </c>
      <c r="F54" s="2"/>
      <c r="G54" s="2">
        <f t="shared" si="16"/>
        <v>251242.44</v>
      </c>
      <c r="H54" s="2">
        <f t="shared" si="16"/>
        <v>26480.741539168997</v>
      </c>
      <c r="I54" s="65">
        <f t="shared" si="11"/>
        <v>105.39915763900795</v>
      </c>
      <c r="J54" s="2">
        <f>+'[30]TECO Fuel Stock Report'!$F$203+'[30]TECO Fuel Stock Report'!$F$150</f>
        <v>66504.546999999991</v>
      </c>
      <c r="K54" s="2">
        <f>+'[23]0523'!$E$19/1000</f>
        <v>6143.0109587759998</v>
      </c>
      <c r="L54" s="66">
        <f t="shared" si="12"/>
        <v>92.369788772127123</v>
      </c>
      <c r="M54" s="2">
        <f>+'[27]System Inventory'!F$236</f>
        <v>0</v>
      </c>
      <c r="N54" s="2">
        <f>+'[27]System Inventory'!F$238</f>
        <v>0</v>
      </c>
      <c r="O54" s="66">
        <f t="shared" si="10"/>
        <v>0</v>
      </c>
      <c r="P54" s="2">
        <v>0</v>
      </c>
      <c r="Q54" s="33">
        <f>+'[23]0523'!$V$26/1000</f>
        <v>93.533000000000001</v>
      </c>
      <c r="R54" s="2">
        <f t="shared" si="13"/>
        <v>0</v>
      </c>
      <c r="S54" s="2">
        <f>1027</f>
        <v>1027</v>
      </c>
      <c r="T54" s="2">
        <f>+'[23]0523'!$V$11/1000</f>
        <v>9.7956399999999988</v>
      </c>
      <c r="U54" s="41">
        <f t="shared" si="14"/>
        <v>9.5381110029211289</v>
      </c>
      <c r="V54" s="2">
        <f>+'[30]TECO Fuel Stock Report'!$F$14</f>
        <v>318774.01643999998</v>
      </c>
      <c r="W54" s="2">
        <f>+'[30]TECO Fuel Stock Report'!$C$14/1000</f>
        <v>32727.081408776001</v>
      </c>
      <c r="X54" s="66">
        <f t="shared" si="15"/>
        <v>102.66546117611794</v>
      </c>
      <c r="Y54" s="64"/>
      <c r="Z54" s="63">
        <f t="shared" si="18"/>
        <v>-2.9440000012982637E-2</v>
      </c>
      <c r="AA54" s="63">
        <f t="shared" si="17"/>
        <v>-2.708310052099705E-4</v>
      </c>
    </row>
    <row r="55" spans="1:28" s="5" customFormat="1" ht="14.1" customHeight="1" x14ac:dyDescent="0.2">
      <c r="A55" s="1">
        <v>10</v>
      </c>
      <c r="B55" s="39"/>
      <c r="C55" s="39"/>
      <c r="D55" s="24" t="s">
        <v>40</v>
      </c>
      <c r="E55" s="24" t="s">
        <v>35</v>
      </c>
      <c r="F55" s="2"/>
      <c r="G55" s="2">
        <f t="shared" si="16"/>
        <v>318774.01643999998</v>
      </c>
      <c r="H55" s="2">
        <f t="shared" si="16"/>
        <v>32727.081408776001</v>
      </c>
      <c r="I55" s="65">
        <f t="shared" si="11"/>
        <v>102.66546117611794</v>
      </c>
      <c r="J55" s="2">
        <f>[5]COAL!$G$4</f>
        <v>41873.300000000003</v>
      </c>
      <c r="K55" s="2">
        <f>+'[23]0623'!$E$19/1000</f>
        <v>3759.5792799999986</v>
      </c>
      <c r="L55" s="66">
        <f t="shared" si="12"/>
        <v>89.784642719823808</v>
      </c>
      <c r="M55" s="2">
        <f>+'[27]System Inventory'!G$236</f>
        <v>0</v>
      </c>
      <c r="N55" s="2">
        <f>+'[23]0623'!$E$30/1000</f>
        <v>92.061630000000008</v>
      </c>
      <c r="O55" s="66">
        <f t="shared" si="10"/>
        <v>0</v>
      </c>
      <c r="P55" s="2">
        <v>0</v>
      </c>
      <c r="Q55" s="33">
        <f>+'[23]0623'!$V$26/1000</f>
        <v>92.061999999999998</v>
      </c>
      <c r="R55" s="2">
        <f t="shared" si="13"/>
        <v>0</v>
      </c>
      <c r="S55" s="2">
        <v>0</v>
      </c>
      <c r="T55" s="2">
        <v>0</v>
      </c>
      <c r="U55" s="41">
        <f t="shared" si="14"/>
        <v>0</v>
      </c>
      <c r="V55" s="2">
        <f>+'[31]TECO Fuel Stock Report'!$B$14</f>
        <v>360647.31144000002</v>
      </c>
      <c r="W55" s="2">
        <f>+'[31]TECO Fuel Stock Report'!$C$14/1000</f>
        <v>36486.661650000002</v>
      </c>
      <c r="X55" s="66">
        <f t="shared" si="15"/>
        <v>101.16992555501191</v>
      </c>
      <c r="Y55" s="64"/>
      <c r="Z55" s="63">
        <f t="shared" si="18"/>
        <v>4.999999946448952E-3</v>
      </c>
      <c r="AA55" s="45">
        <f t="shared" si="17"/>
        <v>-5.91223999336421E-4</v>
      </c>
    </row>
    <row r="56" spans="1:28" s="5" customFormat="1" ht="12.6" customHeight="1" x14ac:dyDescent="0.2">
      <c r="A56" s="1">
        <v>11</v>
      </c>
      <c r="B56" s="62"/>
      <c r="C56" s="39"/>
      <c r="D56" s="2" t="s">
        <v>41</v>
      </c>
      <c r="E56" s="24" t="s">
        <v>35</v>
      </c>
      <c r="F56" s="2"/>
      <c r="G56" s="2">
        <f t="shared" si="16"/>
        <v>360647.31144000002</v>
      </c>
      <c r="H56" s="2">
        <f t="shared" si="16"/>
        <v>36486.661650000002</v>
      </c>
      <c r="I56" s="65">
        <f t="shared" si="11"/>
        <v>101.16992555501191</v>
      </c>
      <c r="J56" s="2">
        <f>[5]COAL!$H$4</f>
        <v>27026.22</v>
      </c>
      <c r="K56" s="2">
        <f>+'[23]0723'!$E$19/1000</f>
        <v>2481.9804244770025</v>
      </c>
      <c r="L56" s="66">
        <f t="shared" si="12"/>
        <v>91.836017929144461</v>
      </c>
      <c r="M56" s="2">
        <f>+'[27]System Inventory'!H$236</f>
        <v>16777</v>
      </c>
      <c r="N56" s="2">
        <f>+'[23]0723'!$E$30/1000</f>
        <v>1297.69678</v>
      </c>
      <c r="O56" s="66">
        <f t="shared" si="10"/>
        <v>77.349751445431252</v>
      </c>
      <c r="P56" s="2">
        <v>0</v>
      </c>
      <c r="Q56" s="33">
        <f>+'[23]0723'!$V$26/1000</f>
        <v>90.287000000000006</v>
      </c>
      <c r="R56" s="2">
        <f t="shared" si="13"/>
        <v>0</v>
      </c>
      <c r="S56" s="2">
        <f>+'[32]TECO Fuel Stock Report'!$B$235</f>
        <v>3288.79</v>
      </c>
      <c r="T56" s="2">
        <v>0</v>
      </c>
      <c r="U56" s="41">
        <f t="shared" si="14"/>
        <v>0</v>
      </c>
      <c r="V56" s="2">
        <f>+'[27]System Inventory'!H$250</f>
        <v>374185.321</v>
      </c>
      <c r="W56" s="2">
        <f>+'[27]System Inventory'!$H$252</f>
        <v>37761.232633499996</v>
      </c>
      <c r="X56" s="66">
        <f t="shared" si="15"/>
        <v>100.91585776957828</v>
      </c>
      <c r="Y56" s="64"/>
      <c r="Z56" s="63">
        <f t="shared" si="18"/>
        <v>4.4000003254041076E-4</v>
      </c>
      <c r="AA56" s="63">
        <f t="shared" si="17"/>
        <v>-3.3902298699217681E-4</v>
      </c>
    </row>
    <row r="57" spans="1:28" s="5" customFormat="1" ht="14.1" customHeight="1" x14ac:dyDescent="0.2">
      <c r="A57" s="1">
        <v>12</v>
      </c>
      <c r="B57" s="39"/>
      <c r="C57" s="39"/>
      <c r="D57" s="24" t="s">
        <v>42</v>
      </c>
      <c r="E57" s="24" t="s">
        <v>35</v>
      </c>
      <c r="F57" s="2"/>
      <c r="G57" s="2">
        <f t="shared" si="16"/>
        <v>374185.321</v>
      </c>
      <c r="H57" s="2">
        <f t="shared" si="16"/>
        <v>37761.232633499996</v>
      </c>
      <c r="I57" s="65">
        <f t="shared" si="11"/>
        <v>100.91585776957828</v>
      </c>
      <c r="J57" s="2">
        <f>+'[23]0823'!$E$15</f>
        <v>50873.44809999998</v>
      </c>
      <c r="K57" s="2">
        <f>+'[23]0823'!$E$19/1000</f>
        <v>4702.7655370839984</v>
      </c>
      <c r="L57" s="66">
        <f t="shared" si="12"/>
        <v>92.440471655075413</v>
      </c>
      <c r="M57" s="2">
        <f>+-'[33]TECO Fuel Stock Report'!$B$45</f>
        <v>34600</v>
      </c>
      <c r="N57" s="2">
        <f>+'[23]0823'!$E$30/1000</f>
        <v>3239.7596100000001</v>
      </c>
      <c r="O57" s="66">
        <f t="shared" si="10"/>
        <v>93.634670809248547</v>
      </c>
      <c r="P57" s="2">
        <v>0</v>
      </c>
      <c r="Q57" s="33">
        <f>+'[23]0823'!$V$26/1000</f>
        <v>122.33499999999999</v>
      </c>
      <c r="R57" s="2">
        <f t="shared" si="13"/>
        <v>0</v>
      </c>
      <c r="S57" s="2">
        <v>0</v>
      </c>
      <c r="T57" s="2">
        <v>0</v>
      </c>
      <c r="U57" s="41">
        <f t="shared" si="14"/>
        <v>0</v>
      </c>
      <c r="V57" s="2">
        <f>+'[33]TECO Fuel Stock Report'!$F$14</f>
        <v>390458.76954000001</v>
      </c>
      <c r="W57" s="2">
        <f>+'[33]TECO Fuel Stock Report'!$C$14/1000</f>
        <v>39346.573927083999</v>
      </c>
      <c r="X57" s="66">
        <f t="shared" si="15"/>
        <v>100.77011197222757</v>
      </c>
      <c r="Y57" s="64"/>
      <c r="Z57" s="63">
        <f t="shared" si="18"/>
        <v>-4.4000003254041076E-4</v>
      </c>
      <c r="AA57" s="45">
        <f t="shared" si="17"/>
        <v>-3.6650000315319176E-4</v>
      </c>
    </row>
    <row r="58" spans="1:28" s="5" customFormat="1" ht="14.1" customHeight="1" x14ac:dyDescent="0.2">
      <c r="A58" s="1">
        <v>13</v>
      </c>
      <c r="B58" s="39"/>
      <c r="C58" s="39"/>
      <c r="D58" s="2" t="s">
        <v>43</v>
      </c>
      <c r="E58" s="24" t="s">
        <v>35</v>
      </c>
      <c r="F58" s="2"/>
      <c r="G58" s="2">
        <f t="shared" si="16"/>
        <v>390458.76954000001</v>
      </c>
      <c r="H58" s="2">
        <f t="shared" si="16"/>
        <v>39346.573927083999</v>
      </c>
      <c r="I58" s="65">
        <f t="shared" si="11"/>
        <v>100.77011197222757</v>
      </c>
      <c r="J58" s="2">
        <f>+'[23]0923'!$E$15</f>
        <v>56537.30819999997</v>
      </c>
      <c r="K58" s="2">
        <f>+'[23]0923'!$E$19/1000</f>
        <v>5209.3915974180009</v>
      </c>
      <c r="L58" s="66">
        <f t="shared" si="12"/>
        <v>92.14077859861753</v>
      </c>
      <c r="M58" s="2">
        <f>+'[23]0923'!$E$26</f>
        <v>34218</v>
      </c>
      <c r="N58" s="2">
        <f>+'[23]0923'!$E$30/1000</f>
        <v>3101.7482400000004</v>
      </c>
      <c r="O58" s="66">
        <f t="shared" si="10"/>
        <v>90.646684201297575</v>
      </c>
      <c r="P58" s="2">
        <v>0</v>
      </c>
      <c r="Q58" s="33">
        <f>+'[23]0923'!$V$26/1000</f>
        <v>8.4109999999999996</v>
      </c>
      <c r="R58" s="2">
        <f t="shared" si="13"/>
        <v>0</v>
      </c>
      <c r="S58" s="2"/>
      <c r="T58" s="2">
        <v>0</v>
      </c>
      <c r="U58" s="41">
        <f t="shared" si="14"/>
        <v>0</v>
      </c>
      <c r="V58" s="2">
        <f>+'[34]TECO Fuel Stock Report'!$F$14</f>
        <v>412778.07773999998</v>
      </c>
      <c r="W58" s="2">
        <f>'[34]TECO Fuel Stock Report'!$C$14/1000</f>
        <v>41462.629357418002</v>
      </c>
      <c r="X58" s="66">
        <f t="shared" si="15"/>
        <v>100.44775048236554</v>
      </c>
      <c r="Y58" s="64"/>
      <c r="Z58" s="63">
        <f t="shared" si="18"/>
        <v>0</v>
      </c>
      <c r="AA58" s="63">
        <f t="shared" si="17"/>
        <v>-1.072916005854907E-3</v>
      </c>
    </row>
    <row r="59" spans="1:28" s="5" customFormat="1" ht="14.1" customHeight="1" x14ac:dyDescent="0.2">
      <c r="A59" s="1">
        <v>14</v>
      </c>
      <c r="B59" s="39"/>
      <c r="C59" s="39"/>
      <c r="D59" s="24" t="s">
        <v>44</v>
      </c>
      <c r="E59" s="24" t="s">
        <v>35</v>
      </c>
      <c r="F59" s="2"/>
      <c r="G59" s="2">
        <f t="shared" si="16"/>
        <v>412778.07773999998</v>
      </c>
      <c r="H59" s="2">
        <f t="shared" si="16"/>
        <v>41462.629357418002</v>
      </c>
      <c r="I59" s="65">
        <f t="shared" si="11"/>
        <v>100.44775048236554</v>
      </c>
      <c r="J59" s="2">
        <f>+'[23]1023'!$E$15</f>
        <v>14190.09110000002</v>
      </c>
      <c r="K59" s="2">
        <f>+'[23]1023'!$E$19/1000</f>
        <v>1425.9221049329974</v>
      </c>
      <c r="L59" s="66">
        <f t="shared" si="12"/>
        <v>100.48717058151905</v>
      </c>
      <c r="M59" s="2">
        <f>+'[23]1023'!$E$26</f>
        <v>60919</v>
      </c>
      <c r="N59" s="2">
        <f>+'[23]1023'!$E$30/1000</f>
        <v>5652.7516599999999</v>
      </c>
      <c r="O59" s="66">
        <f t="shared" si="10"/>
        <v>92.791274643378912</v>
      </c>
      <c r="P59" s="2">
        <v>0</v>
      </c>
      <c r="Q59" s="33">
        <f>+'[23]1023'!$V$26/1000</f>
        <v>91.132000000000005</v>
      </c>
      <c r="R59" s="2">
        <f t="shared" si="13"/>
        <v>0</v>
      </c>
      <c r="S59" s="2">
        <v>0</v>
      </c>
      <c r="T59" s="2">
        <v>0</v>
      </c>
      <c r="U59" s="41">
        <f t="shared" si="14"/>
        <v>0</v>
      </c>
      <c r="V59" s="2">
        <f>+'[27]System Inventory'!K$250</f>
        <v>366049.16799999995</v>
      </c>
      <c r="W59" s="2">
        <f>+'[27]System Inventory'!$K$252</f>
        <v>37326.932429000008</v>
      </c>
      <c r="X59" s="66">
        <f t="shared" si="15"/>
        <v>101.97245532053773</v>
      </c>
      <c r="Y59" s="64"/>
      <c r="Z59" s="63">
        <f t="shared" si="18"/>
        <v>8.4000005153939128E-4</v>
      </c>
      <c r="AA59" s="45">
        <f t="shared" si="17"/>
        <v>-6.2664900684694658E-4</v>
      </c>
    </row>
    <row r="60" spans="1:28" s="5" customFormat="1" ht="14.1" customHeight="1" x14ac:dyDescent="0.2">
      <c r="A60" s="1">
        <v>15</v>
      </c>
      <c r="B60" s="39"/>
      <c r="C60" s="39"/>
      <c r="D60" s="2" t="s">
        <v>45</v>
      </c>
      <c r="E60" s="24" t="s">
        <v>35</v>
      </c>
      <c r="F60" s="2"/>
      <c r="G60" s="2">
        <f t="shared" si="16"/>
        <v>366049.16799999995</v>
      </c>
      <c r="H60" s="2">
        <f t="shared" si="16"/>
        <v>37326.932429000008</v>
      </c>
      <c r="I60" s="65">
        <f t="shared" si="11"/>
        <v>101.97245532053773</v>
      </c>
      <c r="J60" s="2">
        <f>[5]COAL!$L$4</f>
        <v>11944.97</v>
      </c>
      <c r="K60" s="2">
        <f>+'[35]TECO Fuel Stock Report'!$C$187/1000</f>
        <v>1105.5041603890002</v>
      </c>
      <c r="L60" s="66">
        <f t="shared" si="12"/>
        <v>92.5497644940925</v>
      </c>
      <c r="M60" s="2">
        <f>+'[27]System Inventory'!L236</f>
        <v>55618</v>
      </c>
      <c r="N60" s="2">
        <f>+'[23]1123'!$E$30/1000</f>
        <v>5231.9392199999993</v>
      </c>
      <c r="O60" s="66">
        <f t="shared" si="10"/>
        <v>94.069172210435468</v>
      </c>
      <c r="P60" s="2">
        <v>0</v>
      </c>
      <c r="Q60" s="33">
        <f>+'[23]1123'!$V$26/1000</f>
        <v>89.671999999999997</v>
      </c>
      <c r="R60" s="2">
        <f t="shared" si="13"/>
        <v>0</v>
      </c>
      <c r="S60" s="2">
        <v>0</v>
      </c>
      <c r="T60" s="2">
        <v>0</v>
      </c>
      <c r="U60" s="2">
        <f t="shared" si="14"/>
        <v>0</v>
      </c>
      <c r="V60" s="2">
        <f>+'[27]System Inventory'!L$250</f>
        <v>322376.13899999997</v>
      </c>
      <c r="W60" s="2">
        <f>+'[27]System Inventory'!$L$252</f>
        <v>33290.169200999997</v>
      </c>
      <c r="X60" s="66">
        <f t="shared" si="15"/>
        <v>103.26499133671925</v>
      </c>
      <c r="Y60" s="64"/>
      <c r="Z60" s="63">
        <f t="shared" si="18"/>
        <v>-1.0000000474974513E-3</v>
      </c>
      <c r="AA60" s="63">
        <f t="shared" si="17"/>
        <v>1.6838900907600873E-4</v>
      </c>
    </row>
    <row r="61" spans="1:28" s="5" customFormat="1" ht="14.1" customHeight="1" x14ac:dyDescent="0.2">
      <c r="A61" s="1">
        <v>16</v>
      </c>
      <c r="B61" s="39"/>
      <c r="C61" s="39"/>
      <c r="D61" s="24" t="s">
        <v>32</v>
      </c>
      <c r="E61" s="24" t="s">
        <v>35</v>
      </c>
      <c r="F61" s="2"/>
      <c r="G61" s="2">
        <f t="shared" si="16"/>
        <v>322376.13899999997</v>
      </c>
      <c r="H61" s="2">
        <f t="shared" si="16"/>
        <v>33290.169200999997</v>
      </c>
      <c r="I61" s="65">
        <f t="shared" si="11"/>
        <v>103.26499133671925</v>
      </c>
      <c r="J61" s="2">
        <v>-1833</v>
      </c>
      <c r="K61" s="2">
        <f>+'[23]1223'!$E$19/1000</f>
        <v>2636.4356220029986</v>
      </c>
      <c r="L61" s="41">
        <f t="shared" si="12"/>
        <v>-1438.3173060572822</v>
      </c>
      <c r="M61" s="2">
        <f>+'[27]System Inventory'!M236</f>
        <v>51644</v>
      </c>
      <c r="N61" s="2">
        <f>+'[23]1223'!$E$30/1000</f>
        <v>6317.3858300000002</v>
      </c>
      <c r="O61" s="66">
        <f t="shared" si="10"/>
        <v>122.32564925257533</v>
      </c>
      <c r="P61" s="2">
        <v>0</v>
      </c>
      <c r="Q61" s="33">
        <f>+'[23]1223'!$V$26/1000</f>
        <v>47.868000000000002</v>
      </c>
      <c r="R61" s="2">
        <f t="shared" si="13"/>
        <v>0</v>
      </c>
      <c r="S61" s="2">
        <v>0</v>
      </c>
      <c r="T61" s="2">
        <v>0</v>
      </c>
      <c r="U61" s="2">
        <f t="shared" si="14"/>
        <v>0</v>
      </c>
      <c r="V61" s="2">
        <f>+'[27]System Inventory'!M$250</f>
        <v>268899.14899999998</v>
      </c>
      <c r="W61" s="2">
        <f>+'[27]System Inventory'!$M$252</f>
        <v>29657.086770000002</v>
      </c>
      <c r="X61" s="66">
        <f t="shared" si="15"/>
        <v>110.29074238535432</v>
      </c>
      <c r="Y61" s="64"/>
      <c r="Z61" s="63">
        <f t="shared" si="18"/>
        <v>-1.0000000009313226E-2</v>
      </c>
      <c r="AA61" s="45">
        <f t="shared" si="17"/>
        <v>2.2300299821864655E-4</v>
      </c>
    </row>
    <row r="62" spans="1:28" ht="14.1" customHeight="1" thickBot="1" x14ac:dyDescent="0.25">
      <c r="A62" s="1">
        <v>17</v>
      </c>
      <c r="C62" s="47" t="s">
        <v>46</v>
      </c>
      <c r="D62" s="2"/>
      <c r="E62" s="2"/>
      <c r="F62" s="41"/>
      <c r="G62" s="2"/>
      <c r="H62" s="2"/>
      <c r="I62" s="41"/>
      <c r="J62" s="48">
        <f>SUM(J50:J61)</f>
        <v>481110.06839999999</v>
      </c>
      <c r="K62" s="49">
        <f>SUM(K50:K61)</f>
        <v>50976.310710863996</v>
      </c>
      <c r="L62" s="50">
        <f>IF(K62&gt;0,ROUND((K62*1000)/J62,2),0)</f>
        <v>105.96</v>
      </c>
      <c r="M62" s="48">
        <f>SUM(M50:M61)</f>
        <v>367279</v>
      </c>
      <c r="N62" s="49">
        <f>SUM(N50:N61)</f>
        <v>36417.403689999999</v>
      </c>
      <c r="O62" s="50">
        <f>IF(N62&gt;0,ROUND((N62*1000)/M62,2),0)</f>
        <v>99.15</v>
      </c>
      <c r="P62" s="48">
        <f>SUM(P50:P61)</f>
        <v>0</v>
      </c>
      <c r="Q62" s="49">
        <f>SUM(Q50:Q61)</f>
        <v>1054.7280000000001</v>
      </c>
      <c r="R62" s="50">
        <v>0</v>
      </c>
      <c r="S62" s="48">
        <f>SUM(S50:S61)</f>
        <v>2004.38</v>
      </c>
      <c r="T62" s="49">
        <f>SUM(T50:T61)</f>
        <v>9.7956399999999988</v>
      </c>
      <c r="U62" s="50">
        <f>IF(T62&gt;0,ROUND((T62*1000)/S62,2),0)</f>
        <v>4.8899999999999997</v>
      </c>
      <c r="V62" s="31"/>
      <c r="W62" s="55"/>
      <c r="X62" s="38"/>
    </row>
    <row r="63" spans="1:28" ht="14.1" customHeight="1" thickTop="1" x14ac:dyDescent="0.2">
      <c r="A63" s="1">
        <v>18</v>
      </c>
      <c r="D63" s="2"/>
      <c r="E63" s="2"/>
      <c r="F63" s="41"/>
      <c r="G63" s="2"/>
      <c r="H63" s="31"/>
      <c r="I63" s="51"/>
      <c r="J63" s="31"/>
      <c r="K63" s="31"/>
      <c r="L63" s="51"/>
      <c r="M63" s="31"/>
      <c r="N63" s="31"/>
      <c r="O63" s="51"/>
      <c r="P63" s="31"/>
      <c r="Q63" s="31"/>
      <c r="R63" s="51"/>
      <c r="S63" s="31"/>
      <c r="T63" s="31"/>
      <c r="U63" s="51"/>
      <c r="V63" s="31"/>
      <c r="W63" s="31"/>
      <c r="X63" s="51"/>
    </row>
    <row r="64" spans="1:28" ht="14.1" customHeight="1" thickBot="1" x14ac:dyDescent="0.25">
      <c r="A64" s="1">
        <v>19</v>
      </c>
      <c r="B64" s="4"/>
      <c r="C64" s="47" t="s">
        <v>47</v>
      </c>
      <c r="D64" s="2"/>
      <c r="E64" s="2"/>
      <c r="F64" s="41"/>
      <c r="G64" s="52">
        <f>AVERAGE(G49:G61)</f>
        <v>294957.10437846149</v>
      </c>
      <c r="H64" s="53">
        <f>AVERAGE(H49:H61)</f>
        <v>29454.319143418616</v>
      </c>
      <c r="I64" s="54">
        <v>0</v>
      </c>
      <c r="J64" s="52">
        <f>AVERAGE(J49:J61)</f>
        <v>41102.265800000001</v>
      </c>
      <c r="K64" s="53">
        <f>AVERAGE(K49:K61)</f>
        <v>4362.0364392972306</v>
      </c>
      <c r="L64" s="54">
        <v>0</v>
      </c>
      <c r="M64" s="52">
        <f>AVERAGE(M49:M61)</f>
        <v>35186.846153846156</v>
      </c>
      <c r="N64" s="53">
        <f>AVERAGE(N49:N61)</f>
        <v>3394.93993</v>
      </c>
      <c r="O64" s="54">
        <v>0</v>
      </c>
      <c r="P64" s="52">
        <f>AVERAGE(P49:P61)</f>
        <v>0</v>
      </c>
      <c r="Q64" s="53">
        <f>AVERAGE(Q49:Q61)</f>
        <v>100.97546153846154</v>
      </c>
      <c r="R64" s="54">
        <v>0</v>
      </c>
      <c r="S64" s="52">
        <f>AVERAGE(S49:S61)</f>
        <v>167.03166666666667</v>
      </c>
      <c r="T64" s="53">
        <f>AVERAGE(T49:T61)</f>
        <v>0.7535107692307691</v>
      </c>
      <c r="U64" s="54">
        <v>0</v>
      </c>
      <c r="V64" s="52">
        <f>AVERAGE(V49:V61)</f>
        <v>301026.71388307691</v>
      </c>
      <c r="W64" s="53">
        <f>AVERAGE(W49:W61)</f>
        <v>30523.144818034001</v>
      </c>
      <c r="X64" s="54">
        <v>0</v>
      </c>
    </row>
    <row r="65" spans="1:27" ht="14.1" customHeight="1" thickTop="1" x14ac:dyDescent="0.2">
      <c r="A65" s="1">
        <v>20</v>
      </c>
      <c r="D65" s="18"/>
      <c r="F65" s="19"/>
      <c r="G65" s="19"/>
      <c r="H65" s="19"/>
      <c r="I65" s="19"/>
      <c r="J65" s="5"/>
      <c r="K65" s="19"/>
      <c r="L65" s="5"/>
      <c r="M65" s="19"/>
      <c r="N65" s="19"/>
      <c r="O65" s="19"/>
      <c r="P65" s="19"/>
      <c r="Q65" s="19"/>
      <c r="R65" s="19"/>
      <c r="S65" s="19"/>
      <c r="V65" s="5"/>
      <c r="W65" s="5"/>
    </row>
    <row r="66" spans="1:27" ht="14.1" customHeight="1" x14ac:dyDescent="0.2">
      <c r="A66" s="1">
        <v>21</v>
      </c>
      <c r="B66" s="4" t="s">
        <v>29</v>
      </c>
      <c r="S66" s="39"/>
      <c r="W66" s="40"/>
      <c r="X66" s="40"/>
    </row>
    <row r="67" spans="1:27" ht="14.1" customHeight="1" x14ac:dyDescent="0.2">
      <c r="A67" s="1">
        <v>22</v>
      </c>
      <c r="B67" s="1" t="s">
        <v>54</v>
      </c>
      <c r="D67" s="31"/>
      <c r="E67" s="31"/>
      <c r="F67" s="41"/>
      <c r="G67" s="31"/>
      <c r="H67" s="31"/>
      <c r="I67" s="41"/>
      <c r="J67" s="31"/>
      <c r="K67" s="31"/>
      <c r="L67" s="41"/>
      <c r="M67" s="2"/>
      <c r="N67" s="31"/>
      <c r="O67" s="41"/>
      <c r="P67" s="2"/>
      <c r="Q67" s="2"/>
      <c r="R67" s="2"/>
      <c r="S67" s="31"/>
      <c r="T67" s="31"/>
      <c r="U67" s="41"/>
      <c r="V67" s="2"/>
      <c r="W67" s="2"/>
      <c r="X67" s="2"/>
    </row>
    <row r="68" spans="1:27" ht="14.1" customHeight="1" x14ac:dyDescent="0.2">
      <c r="A68" s="1">
        <v>23</v>
      </c>
      <c r="D68" s="31"/>
      <c r="E68" s="31"/>
      <c r="F68" s="41"/>
      <c r="G68" s="31"/>
      <c r="H68" s="31"/>
      <c r="I68" s="41"/>
      <c r="J68" s="31"/>
      <c r="K68" s="31"/>
      <c r="L68" s="41"/>
      <c r="M68" s="2"/>
      <c r="N68" s="31"/>
      <c r="O68" s="41"/>
      <c r="P68" s="2"/>
      <c r="Q68" s="2"/>
      <c r="R68" s="2"/>
      <c r="S68" s="31"/>
      <c r="T68" s="31"/>
      <c r="U68" s="41"/>
      <c r="V68" s="2"/>
      <c r="W68" s="2"/>
      <c r="X68" s="41"/>
      <c r="Z68" s="44" t="s">
        <v>31</v>
      </c>
      <c r="AA68" s="44" t="s">
        <v>31</v>
      </c>
    </row>
    <row r="69" spans="1:27" ht="14.1" customHeight="1" x14ac:dyDescent="0.2">
      <c r="A69" s="1">
        <v>24</v>
      </c>
      <c r="D69" s="24" t="s">
        <v>32</v>
      </c>
      <c r="E69" s="24" t="s">
        <v>33</v>
      </c>
      <c r="F69" s="41"/>
      <c r="G69" s="2">
        <v>0</v>
      </c>
      <c r="H69" s="33">
        <v>0</v>
      </c>
      <c r="I69" s="32">
        <f>IF(H69&gt;0,ROUND((H69*1000)/G69,2),0)</f>
        <v>0</v>
      </c>
      <c r="J69" s="31">
        <v>0</v>
      </c>
      <c r="K69" s="55">
        <f>W69+N69+Q69-T69-H69</f>
        <v>0</v>
      </c>
      <c r="L69" s="33">
        <f>IFERROR(IF(K69&gt;0,ROUND((K69*1000)/J69,2),0),0)</f>
        <v>0</v>
      </c>
      <c r="M69" s="2">
        <f>'[36]SLF Expense'!$C$29</f>
        <v>0</v>
      </c>
      <c r="N69" s="33">
        <f>'[37]SLF Expense'!$E$29</f>
        <v>0</v>
      </c>
      <c r="O69" s="32">
        <f>IF(N69&gt;0,ROUND((N69*1000)/M69,2),0)</f>
        <v>0</v>
      </c>
      <c r="P69" s="2">
        <v>0</v>
      </c>
      <c r="Q69" s="33">
        <f>('[38]1220'!$H$38+'[38]1220'!$H$46+'[38]1220'!$H$54)/1000</f>
        <v>0</v>
      </c>
      <c r="R69" s="32">
        <v>0</v>
      </c>
      <c r="S69" s="2">
        <f>[39]units!$G$107+[39]units!$G$108</f>
        <v>0</v>
      </c>
      <c r="T69" s="33">
        <f>IFERROR(ROUND(SUMIFS('1223'!$E$2:$E$1000,'1223'!$A$2:$A$1000,"adjustments",'1223'!$M$2:$M$1000,"Polk")/1000,4),0)+IFERROR(ROUND(SUMIFS('1223'!$E$2:$E$1000,'1223'!$A$2:$A$1000,"adjustments",'1223'!$M$2:$M$1000,"BB/Polk")/1000,4),0)</f>
        <v>0</v>
      </c>
      <c r="U69" s="32">
        <f>IF(T69&gt;0,ROUND((T69*1000)/S69,2),0)</f>
        <v>0</v>
      </c>
      <c r="V69" s="2">
        <v>0</v>
      </c>
      <c r="W69" s="33">
        <v>0</v>
      </c>
      <c r="X69" s="32">
        <f>IF(W69&gt;0,ROUND((W69*1000)/V69,2),0)</f>
        <v>0</v>
      </c>
      <c r="Y69" s="56"/>
      <c r="Z69" s="45">
        <f>+G69+J69-M69+S69-V69</f>
        <v>0</v>
      </c>
      <c r="AA69" s="45">
        <f>+H69+K69-N69+T69-W69</f>
        <v>0</v>
      </c>
    </row>
    <row r="70" spans="1:27" ht="14.1" customHeight="1" x14ac:dyDescent="0.2">
      <c r="A70" s="1">
        <v>25</v>
      </c>
      <c r="B70" s="62"/>
      <c r="C70" s="39"/>
      <c r="D70" s="2" t="s">
        <v>34</v>
      </c>
      <c r="E70" s="24" t="s">
        <v>35</v>
      </c>
      <c r="F70" s="2"/>
      <c r="G70" s="2">
        <v>0</v>
      </c>
      <c r="H70" s="2">
        <v>0</v>
      </c>
      <c r="I70" s="41">
        <f t="shared" ref="I70:I81" si="19">IFERROR(H70*1000/G70,0)</f>
        <v>0</v>
      </c>
      <c r="J70" s="31">
        <f t="shared" ref="J70:J81" si="20">V70+M70+P70-S70-G70</f>
        <v>0</v>
      </c>
      <c r="K70" s="31">
        <f t="shared" ref="K70:K81" si="21">W70+N70+Q70-T70-H70</f>
        <v>0</v>
      </c>
      <c r="L70" s="41">
        <f t="shared" ref="L70:L81" si="22">IFERROR(K70*1000/J70,0)</f>
        <v>0</v>
      </c>
      <c r="M70" s="2">
        <f>[5]COAL!$B$19</f>
        <v>0</v>
      </c>
      <c r="N70" s="2">
        <f>ROUND([5]COAL!$B$34/1000,0)</f>
        <v>0</v>
      </c>
      <c r="O70" s="41">
        <f t="shared" ref="O70:O81" si="23">IFERROR(N70*1000/M70,0)</f>
        <v>0</v>
      </c>
      <c r="P70" s="2">
        <v>0</v>
      </c>
      <c r="Q70" s="2">
        <f>ROUND(SUM([5]COAL!$B$37:$B$38)/1000,0)</f>
        <v>0</v>
      </c>
      <c r="R70" s="41">
        <f t="shared" ref="R70:R81" si="24">IFERROR(Q70*1000/P70,0)</f>
        <v>0</v>
      </c>
      <c r="S70" s="2">
        <v>0</v>
      </c>
      <c r="T70" s="2">
        <v>0</v>
      </c>
      <c r="U70" s="41">
        <f t="shared" ref="U70:U81" si="25">IFERROR(T70*1000/S70,0)</f>
        <v>0</v>
      </c>
      <c r="V70" s="2">
        <v>0</v>
      </c>
      <c r="W70" s="2">
        <v>0</v>
      </c>
      <c r="X70" s="41">
        <f t="shared" ref="X70:X81" si="26">IFERROR(W70*1000/V70,0)</f>
        <v>0</v>
      </c>
      <c r="Y70" s="64"/>
      <c r="Z70" s="63">
        <f t="shared" ref="Z70:Z81" si="27">+G70+J70-M70+S70-V70</f>
        <v>0</v>
      </c>
      <c r="AA70" s="63">
        <f t="shared" ref="AA70:AA81" si="28">+H70+K70-N70+T70-W70</f>
        <v>0</v>
      </c>
    </row>
    <row r="71" spans="1:27" ht="14.1" customHeight="1" x14ac:dyDescent="0.2">
      <c r="A71" s="1">
        <v>26</v>
      </c>
      <c r="B71" s="39"/>
      <c r="C71" s="39"/>
      <c r="D71" s="24" t="s">
        <v>36</v>
      </c>
      <c r="E71" s="24" t="s">
        <v>35</v>
      </c>
      <c r="F71" s="2"/>
      <c r="G71" s="2">
        <v>0</v>
      </c>
      <c r="H71" s="2">
        <v>0</v>
      </c>
      <c r="I71" s="41">
        <f t="shared" si="19"/>
        <v>0</v>
      </c>
      <c r="J71" s="31">
        <f t="shared" si="20"/>
        <v>0</v>
      </c>
      <c r="K71" s="31">
        <f t="shared" si="21"/>
        <v>0</v>
      </c>
      <c r="L71" s="41">
        <f t="shared" si="22"/>
        <v>0</v>
      </c>
      <c r="M71" s="2">
        <f>[5]COAL!$C$19</f>
        <v>0</v>
      </c>
      <c r="N71" s="2">
        <f>ROUND([5]COAL!$C$34/1000,0)</f>
        <v>0</v>
      </c>
      <c r="O71" s="41">
        <f t="shared" si="23"/>
        <v>0</v>
      </c>
      <c r="P71" s="2">
        <v>0</v>
      </c>
      <c r="Q71" s="2">
        <f>ROUND(SUM([5]COAL!$C$37:$C$38)/1000,0)</f>
        <v>0</v>
      </c>
      <c r="R71" s="41">
        <f t="shared" si="24"/>
        <v>0</v>
      </c>
      <c r="S71" s="2">
        <v>0</v>
      </c>
      <c r="T71" s="2">
        <v>0</v>
      </c>
      <c r="U71" s="41">
        <f t="shared" si="25"/>
        <v>0</v>
      </c>
      <c r="V71" s="2">
        <f>'[40]System Inventory'!C$128</f>
        <v>0</v>
      </c>
      <c r="W71" s="2">
        <f>'[40]System Inventory'!$C$130/1000</f>
        <v>0</v>
      </c>
      <c r="X71" s="41">
        <f t="shared" si="26"/>
        <v>0</v>
      </c>
      <c r="Y71" s="64"/>
      <c r="Z71" s="63">
        <f t="shared" si="27"/>
        <v>0</v>
      </c>
      <c r="AA71" s="63">
        <f t="shared" si="28"/>
        <v>0</v>
      </c>
    </row>
    <row r="72" spans="1:27" ht="14.1" customHeight="1" x14ac:dyDescent="0.2">
      <c r="A72" s="1">
        <v>27</v>
      </c>
      <c r="B72" s="39"/>
      <c r="C72" s="39"/>
      <c r="D72" s="2" t="s">
        <v>37</v>
      </c>
      <c r="E72" s="24" t="s">
        <v>35</v>
      </c>
      <c r="F72" s="2"/>
      <c r="G72" s="2">
        <v>0</v>
      </c>
      <c r="H72" s="2">
        <v>0</v>
      </c>
      <c r="I72" s="41">
        <f t="shared" si="19"/>
        <v>0</v>
      </c>
      <c r="J72" s="31">
        <f t="shared" si="20"/>
        <v>0</v>
      </c>
      <c r="K72" s="31">
        <f t="shared" si="21"/>
        <v>0</v>
      </c>
      <c r="L72" s="41">
        <f t="shared" si="22"/>
        <v>0</v>
      </c>
      <c r="M72" s="2">
        <f>[5]COAL!$D$19</f>
        <v>0</v>
      </c>
      <c r="N72" s="2">
        <f>ROUND([5]COAL!$D$34/1000,0)</f>
        <v>0</v>
      </c>
      <c r="O72" s="41">
        <f t="shared" si="23"/>
        <v>0</v>
      </c>
      <c r="P72" s="2">
        <v>0</v>
      </c>
      <c r="Q72" s="2">
        <f>ROUND(SUM([5]COAL!$D$37:$D$38)/1000,0)</f>
        <v>0</v>
      </c>
      <c r="R72" s="41">
        <f t="shared" si="24"/>
        <v>0</v>
      </c>
      <c r="S72" s="2">
        <v>0</v>
      </c>
      <c r="T72" s="2">
        <v>0</v>
      </c>
      <c r="U72" s="41">
        <f t="shared" si="25"/>
        <v>0</v>
      </c>
      <c r="V72" s="2">
        <v>0</v>
      </c>
      <c r="W72" s="2">
        <v>0</v>
      </c>
      <c r="X72" s="41">
        <f t="shared" si="26"/>
        <v>0</v>
      </c>
      <c r="Y72" s="64"/>
      <c r="Z72" s="63">
        <f t="shared" si="27"/>
        <v>0</v>
      </c>
      <c r="AA72" s="63">
        <f t="shared" si="28"/>
        <v>0</v>
      </c>
    </row>
    <row r="73" spans="1:27" ht="14.1" customHeight="1" x14ac:dyDescent="0.2">
      <c r="A73" s="1">
        <v>28</v>
      </c>
      <c r="B73" s="39"/>
      <c r="C73" s="39"/>
      <c r="D73" s="24" t="s">
        <v>38</v>
      </c>
      <c r="E73" s="24" t="s">
        <v>35</v>
      </c>
      <c r="F73" s="2"/>
      <c r="G73" s="2">
        <v>0</v>
      </c>
      <c r="H73" s="2">
        <v>0</v>
      </c>
      <c r="I73" s="41">
        <f t="shared" si="19"/>
        <v>0</v>
      </c>
      <c r="J73" s="31">
        <f t="shared" si="20"/>
        <v>0</v>
      </c>
      <c r="K73" s="31">
        <f t="shared" si="21"/>
        <v>0</v>
      </c>
      <c r="L73" s="41">
        <f t="shared" si="22"/>
        <v>0</v>
      </c>
      <c r="M73" s="2">
        <f>[5]COAL!$E$19</f>
        <v>0</v>
      </c>
      <c r="N73" s="2">
        <f>ROUND([5]COAL!$E$34/1000,0)</f>
        <v>0</v>
      </c>
      <c r="O73" s="41">
        <f t="shared" si="23"/>
        <v>0</v>
      </c>
      <c r="P73" s="2">
        <v>0</v>
      </c>
      <c r="Q73" s="2">
        <f>ROUND(SUM([5]COAL!$E$37:$E$38)/1000,0)</f>
        <v>0</v>
      </c>
      <c r="R73" s="41">
        <f t="shared" si="24"/>
        <v>0</v>
      </c>
      <c r="S73" s="2">
        <v>0</v>
      </c>
      <c r="T73" s="2">
        <v>0</v>
      </c>
      <c r="U73" s="41">
        <f t="shared" si="25"/>
        <v>0</v>
      </c>
      <c r="V73" s="2">
        <v>0</v>
      </c>
      <c r="W73" s="2">
        <v>0</v>
      </c>
      <c r="X73" s="41">
        <f t="shared" si="26"/>
        <v>0</v>
      </c>
      <c r="Y73" s="64"/>
      <c r="Z73" s="63">
        <f t="shared" si="27"/>
        <v>0</v>
      </c>
      <c r="AA73" s="63">
        <f t="shared" si="28"/>
        <v>0</v>
      </c>
    </row>
    <row r="74" spans="1:27" ht="14.1" customHeight="1" x14ac:dyDescent="0.2">
      <c r="A74" s="1">
        <v>29</v>
      </c>
      <c r="B74" s="39"/>
      <c r="C74" s="39"/>
      <c r="D74" s="2" t="s">
        <v>39</v>
      </c>
      <c r="E74" s="24" t="s">
        <v>35</v>
      </c>
      <c r="F74" s="2"/>
      <c r="G74" s="2">
        <v>0</v>
      </c>
      <c r="H74" s="2">
        <v>0</v>
      </c>
      <c r="I74" s="41">
        <f t="shared" si="19"/>
        <v>0</v>
      </c>
      <c r="J74" s="31">
        <f t="shared" si="20"/>
        <v>0</v>
      </c>
      <c r="K74" s="31">
        <f t="shared" si="21"/>
        <v>0</v>
      </c>
      <c r="L74" s="41">
        <f t="shared" si="22"/>
        <v>0</v>
      </c>
      <c r="M74" s="2">
        <f>[5]COAL!$F$19</f>
        <v>0</v>
      </c>
      <c r="N74" s="2">
        <f>ROUND([5]COAL!$F$34/1000,0)</f>
        <v>0</v>
      </c>
      <c r="O74" s="41">
        <f t="shared" si="23"/>
        <v>0</v>
      </c>
      <c r="P74" s="2">
        <v>0</v>
      </c>
      <c r="Q74" s="2">
        <f>ROUND(SUM([5]COAL!$F$37:$F$38)/1000,0)</f>
        <v>0</v>
      </c>
      <c r="R74" s="41">
        <f t="shared" si="24"/>
        <v>0</v>
      </c>
      <c r="S74" s="2">
        <v>0</v>
      </c>
      <c r="T74" s="2">
        <v>0</v>
      </c>
      <c r="U74" s="41">
        <f t="shared" si="25"/>
        <v>0</v>
      </c>
      <c r="V74" s="2">
        <v>0</v>
      </c>
      <c r="W74" s="2">
        <v>0</v>
      </c>
      <c r="X74" s="41">
        <f t="shared" si="26"/>
        <v>0</v>
      </c>
      <c r="Y74" s="64"/>
      <c r="Z74" s="63">
        <f t="shared" si="27"/>
        <v>0</v>
      </c>
      <c r="AA74" s="63">
        <f t="shared" si="28"/>
        <v>0</v>
      </c>
    </row>
    <row r="75" spans="1:27" ht="14.1" customHeight="1" x14ac:dyDescent="0.2">
      <c r="A75" s="1">
        <v>30</v>
      </c>
      <c r="B75" s="39"/>
      <c r="C75" s="39"/>
      <c r="D75" s="24" t="s">
        <v>40</v>
      </c>
      <c r="E75" s="24" t="s">
        <v>35</v>
      </c>
      <c r="F75" s="2"/>
      <c r="G75" s="2">
        <v>0</v>
      </c>
      <c r="H75" s="2">
        <v>0</v>
      </c>
      <c r="I75" s="41">
        <f t="shared" si="19"/>
        <v>0</v>
      </c>
      <c r="J75" s="31">
        <f t="shared" si="20"/>
        <v>0</v>
      </c>
      <c r="K75" s="31">
        <f t="shared" si="21"/>
        <v>0</v>
      </c>
      <c r="L75" s="41">
        <f t="shared" si="22"/>
        <v>0</v>
      </c>
      <c r="M75" s="2">
        <f>[5]COAL!$G$19</f>
        <v>0</v>
      </c>
      <c r="N75" s="2">
        <f>ROUND([5]COAL!$G$34/1000,0)</f>
        <v>0</v>
      </c>
      <c r="O75" s="41">
        <f t="shared" si="23"/>
        <v>0</v>
      </c>
      <c r="P75" s="2">
        <v>0</v>
      </c>
      <c r="Q75" s="2">
        <f>ROUND(SUM([5]COAL!$G$37:$G$38)/1000,0)</f>
        <v>0</v>
      </c>
      <c r="R75" s="41">
        <f t="shared" si="24"/>
        <v>0</v>
      </c>
      <c r="S75" s="2">
        <v>0</v>
      </c>
      <c r="T75" s="2">
        <v>0</v>
      </c>
      <c r="U75" s="41">
        <f t="shared" si="25"/>
        <v>0</v>
      </c>
      <c r="V75" s="2">
        <v>0</v>
      </c>
      <c r="W75" s="2">
        <v>0</v>
      </c>
      <c r="X75" s="41">
        <f t="shared" si="26"/>
        <v>0</v>
      </c>
      <c r="Y75" s="64"/>
      <c r="Z75" s="63">
        <f t="shared" si="27"/>
        <v>0</v>
      </c>
      <c r="AA75" s="63">
        <f t="shared" si="28"/>
        <v>0</v>
      </c>
    </row>
    <row r="76" spans="1:27" ht="14.1" customHeight="1" x14ac:dyDescent="0.2">
      <c r="A76" s="1">
        <v>31</v>
      </c>
      <c r="B76" s="62"/>
      <c r="C76" s="39"/>
      <c r="D76" s="2" t="s">
        <v>41</v>
      </c>
      <c r="E76" s="24" t="s">
        <v>35</v>
      </c>
      <c r="F76" s="2"/>
      <c r="G76" s="2">
        <v>0</v>
      </c>
      <c r="H76" s="2">
        <v>0</v>
      </c>
      <c r="I76" s="41">
        <f t="shared" si="19"/>
        <v>0</v>
      </c>
      <c r="J76" s="31">
        <f t="shared" si="20"/>
        <v>0</v>
      </c>
      <c r="K76" s="31">
        <f t="shared" si="21"/>
        <v>0</v>
      </c>
      <c r="L76" s="41">
        <f t="shared" si="22"/>
        <v>0</v>
      </c>
      <c r="M76" s="2">
        <f>[5]COAL!$H$19</f>
        <v>0</v>
      </c>
      <c r="N76" s="2">
        <f>ROUND([5]COAL!$H$34/1000,0)</f>
        <v>0</v>
      </c>
      <c r="O76" s="41">
        <f t="shared" si="23"/>
        <v>0</v>
      </c>
      <c r="P76" s="2">
        <v>0</v>
      </c>
      <c r="Q76" s="2">
        <f>ROUND(SUM([5]COAL!$H$37:$H$38)/1000,0)</f>
        <v>0</v>
      </c>
      <c r="R76" s="41">
        <f t="shared" si="24"/>
        <v>0</v>
      </c>
      <c r="S76" s="2">
        <v>0</v>
      </c>
      <c r="T76" s="2">
        <v>0</v>
      </c>
      <c r="U76" s="41">
        <f t="shared" si="25"/>
        <v>0</v>
      </c>
      <c r="V76" s="2">
        <v>0</v>
      </c>
      <c r="W76" s="2">
        <v>0</v>
      </c>
      <c r="X76" s="41">
        <f t="shared" si="26"/>
        <v>0</v>
      </c>
      <c r="Y76" s="64"/>
      <c r="Z76" s="63">
        <f t="shared" si="27"/>
        <v>0</v>
      </c>
      <c r="AA76" s="63">
        <f t="shared" si="28"/>
        <v>0</v>
      </c>
    </row>
    <row r="77" spans="1:27" ht="14.1" customHeight="1" x14ac:dyDescent="0.2">
      <c r="A77" s="1">
        <v>32</v>
      </c>
      <c r="B77" s="39"/>
      <c r="C77" s="39"/>
      <c r="D77" s="24" t="s">
        <v>42</v>
      </c>
      <c r="E77" s="24" t="s">
        <v>35</v>
      </c>
      <c r="F77" s="2"/>
      <c r="G77" s="2">
        <v>0</v>
      </c>
      <c r="H77" s="2">
        <v>0</v>
      </c>
      <c r="I77" s="41">
        <f t="shared" si="19"/>
        <v>0</v>
      </c>
      <c r="J77" s="31">
        <f t="shared" si="20"/>
        <v>0</v>
      </c>
      <c r="K77" s="31">
        <f t="shared" si="21"/>
        <v>0</v>
      </c>
      <c r="L77" s="41">
        <f t="shared" si="22"/>
        <v>0</v>
      </c>
      <c r="M77" s="2">
        <f>[5]COAL!$I$19</f>
        <v>0</v>
      </c>
      <c r="N77" s="2">
        <f>ROUND([5]COAL!$I$34/1000,0)</f>
        <v>0</v>
      </c>
      <c r="O77" s="41">
        <f t="shared" si="23"/>
        <v>0</v>
      </c>
      <c r="P77" s="2">
        <v>0</v>
      </c>
      <c r="Q77" s="2">
        <f>ROUND(SUM([5]COAL!$I$37:$I$38)/1000,0)</f>
        <v>0</v>
      </c>
      <c r="R77" s="41">
        <f t="shared" si="24"/>
        <v>0</v>
      </c>
      <c r="S77" s="2">
        <v>0</v>
      </c>
      <c r="T77" s="2">
        <v>0</v>
      </c>
      <c r="U77" s="41">
        <f t="shared" si="25"/>
        <v>0</v>
      </c>
      <c r="V77" s="2">
        <v>0</v>
      </c>
      <c r="W77" s="2">
        <v>0</v>
      </c>
      <c r="X77" s="41">
        <f t="shared" si="26"/>
        <v>0</v>
      </c>
      <c r="Y77" s="64"/>
      <c r="Z77" s="63">
        <f t="shared" si="27"/>
        <v>0</v>
      </c>
      <c r="AA77" s="63">
        <f t="shared" si="28"/>
        <v>0</v>
      </c>
    </row>
    <row r="78" spans="1:27" ht="14.1" customHeight="1" x14ac:dyDescent="0.2">
      <c r="A78" s="1">
        <v>33</v>
      </c>
      <c r="B78" s="39"/>
      <c r="C78" s="39"/>
      <c r="D78" s="2" t="s">
        <v>43</v>
      </c>
      <c r="E78" s="24" t="s">
        <v>35</v>
      </c>
      <c r="F78" s="2"/>
      <c r="G78" s="2">
        <v>0</v>
      </c>
      <c r="H78" s="2">
        <v>0</v>
      </c>
      <c r="I78" s="41">
        <f t="shared" si="19"/>
        <v>0</v>
      </c>
      <c r="J78" s="31">
        <f t="shared" si="20"/>
        <v>0</v>
      </c>
      <c r="K78" s="31">
        <f t="shared" si="21"/>
        <v>0</v>
      </c>
      <c r="L78" s="41">
        <f t="shared" si="22"/>
        <v>0</v>
      </c>
      <c r="M78" s="2">
        <f>[5]COAL!$J$19</f>
        <v>0</v>
      </c>
      <c r="N78" s="2">
        <f>ROUND([5]COAL!$J$34/1000,0)</f>
        <v>0</v>
      </c>
      <c r="O78" s="41">
        <f t="shared" si="23"/>
        <v>0</v>
      </c>
      <c r="P78" s="2">
        <v>0</v>
      </c>
      <c r="Q78" s="2">
        <f>ROUND(SUM([5]COAL!$J$37:$J$38)/1000,0)</f>
        <v>0</v>
      </c>
      <c r="R78" s="41">
        <f t="shared" si="24"/>
        <v>0</v>
      </c>
      <c r="S78" s="2">
        <v>0</v>
      </c>
      <c r="T78" s="2">
        <v>0</v>
      </c>
      <c r="U78" s="41">
        <f t="shared" si="25"/>
        <v>0</v>
      </c>
      <c r="V78" s="2">
        <v>0</v>
      </c>
      <c r="W78" s="2">
        <v>0</v>
      </c>
      <c r="X78" s="41">
        <f t="shared" si="26"/>
        <v>0</v>
      </c>
      <c r="Y78" s="64"/>
      <c r="Z78" s="63">
        <f t="shared" si="27"/>
        <v>0</v>
      </c>
      <c r="AA78" s="63">
        <f t="shared" si="28"/>
        <v>0</v>
      </c>
    </row>
    <row r="79" spans="1:27" ht="14.1" customHeight="1" x14ac:dyDescent="0.2">
      <c r="A79" s="1">
        <v>34</v>
      </c>
      <c r="B79" s="39"/>
      <c r="C79" s="39"/>
      <c r="D79" s="24" t="s">
        <v>44</v>
      </c>
      <c r="E79" s="24" t="s">
        <v>35</v>
      </c>
      <c r="F79" s="2"/>
      <c r="G79" s="2">
        <v>0</v>
      </c>
      <c r="H79" s="2">
        <v>0</v>
      </c>
      <c r="I79" s="41">
        <f t="shared" si="19"/>
        <v>0</v>
      </c>
      <c r="J79" s="31">
        <f t="shared" si="20"/>
        <v>0</v>
      </c>
      <c r="K79" s="31">
        <f t="shared" si="21"/>
        <v>0</v>
      </c>
      <c r="L79" s="41">
        <f t="shared" si="22"/>
        <v>0</v>
      </c>
      <c r="M79" s="2">
        <f>[5]COAL!$K$19</f>
        <v>0</v>
      </c>
      <c r="N79" s="2">
        <f>ROUND([5]COAL!$K$34/1000,0)</f>
        <v>0</v>
      </c>
      <c r="O79" s="41">
        <f t="shared" si="23"/>
        <v>0</v>
      </c>
      <c r="P79" s="2">
        <v>0</v>
      </c>
      <c r="Q79" s="2">
        <f>ROUND(SUM([5]COAL!$K$37:$K$38)/1000,0)</f>
        <v>0</v>
      </c>
      <c r="R79" s="41">
        <f t="shared" si="24"/>
        <v>0</v>
      </c>
      <c r="S79" s="2">
        <v>0</v>
      </c>
      <c r="T79" s="2">
        <v>0</v>
      </c>
      <c r="U79" s="41">
        <f t="shared" si="25"/>
        <v>0</v>
      </c>
      <c r="V79" s="2">
        <v>0</v>
      </c>
      <c r="W79" s="2">
        <v>0</v>
      </c>
      <c r="X79" s="41">
        <f t="shared" si="26"/>
        <v>0</v>
      </c>
      <c r="Y79" s="64"/>
      <c r="Z79" s="63">
        <f t="shared" si="27"/>
        <v>0</v>
      </c>
      <c r="AA79" s="63">
        <f t="shared" si="28"/>
        <v>0</v>
      </c>
    </row>
    <row r="80" spans="1:27" ht="14.1" customHeight="1" x14ac:dyDescent="0.2">
      <c r="A80" s="1">
        <v>35</v>
      </c>
      <c r="B80" s="39"/>
      <c r="C80" s="39"/>
      <c r="D80" s="2" t="s">
        <v>45</v>
      </c>
      <c r="E80" s="24" t="s">
        <v>35</v>
      </c>
      <c r="F80" s="2"/>
      <c r="G80" s="2">
        <v>0</v>
      </c>
      <c r="H80" s="2">
        <v>0</v>
      </c>
      <c r="I80" s="41">
        <f t="shared" si="19"/>
        <v>0</v>
      </c>
      <c r="J80" s="31">
        <f t="shared" si="20"/>
        <v>0</v>
      </c>
      <c r="K80" s="31">
        <f t="shared" si="21"/>
        <v>0</v>
      </c>
      <c r="L80" s="41">
        <f t="shared" si="22"/>
        <v>0</v>
      </c>
      <c r="M80" s="2">
        <f>[5]COAL!$L$19</f>
        <v>0</v>
      </c>
      <c r="N80" s="2">
        <f>ROUND([5]COAL!$L$34/1000,0)</f>
        <v>0</v>
      </c>
      <c r="O80" s="41">
        <f t="shared" si="23"/>
        <v>0</v>
      </c>
      <c r="P80" s="2">
        <v>0</v>
      </c>
      <c r="Q80" s="2">
        <f>ROUND(SUM([5]COAL!$L$37:$L$38)/1000,0)</f>
        <v>0</v>
      </c>
      <c r="R80" s="41">
        <f t="shared" si="24"/>
        <v>0</v>
      </c>
      <c r="S80" s="2">
        <v>0</v>
      </c>
      <c r="T80" s="2">
        <v>0</v>
      </c>
      <c r="U80" s="41">
        <f t="shared" si="25"/>
        <v>0</v>
      </c>
      <c r="V80" s="2">
        <v>0</v>
      </c>
      <c r="W80" s="2">
        <v>0</v>
      </c>
      <c r="X80" s="41">
        <f t="shared" si="26"/>
        <v>0</v>
      </c>
      <c r="Y80" s="64"/>
      <c r="Z80" s="63">
        <f t="shared" si="27"/>
        <v>0</v>
      </c>
      <c r="AA80" s="63">
        <f t="shared" si="28"/>
        <v>0</v>
      </c>
    </row>
    <row r="81" spans="1:27" ht="14.1" customHeight="1" x14ac:dyDescent="0.2">
      <c r="A81" s="1">
        <v>36</v>
      </c>
      <c r="B81" s="39"/>
      <c r="C81" s="39"/>
      <c r="D81" s="24" t="s">
        <v>32</v>
      </c>
      <c r="E81" s="24" t="s">
        <v>35</v>
      </c>
      <c r="F81" s="2"/>
      <c r="G81" s="2">
        <f t="shared" ref="G81" si="29">+V80</f>
        <v>0</v>
      </c>
      <c r="H81" s="2">
        <f t="shared" ref="H81" si="30">+W80</f>
        <v>0</v>
      </c>
      <c r="I81" s="41">
        <f t="shared" si="19"/>
        <v>0</v>
      </c>
      <c r="J81" s="31">
        <f t="shared" si="20"/>
        <v>0</v>
      </c>
      <c r="K81" s="31">
        <f t="shared" si="21"/>
        <v>0</v>
      </c>
      <c r="L81" s="41">
        <f t="shared" si="22"/>
        <v>0</v>
      </c>
      <c r="M81" s="2">
        <f>[5]COAL!$M$19</f>
        <v>0</v>
      </c>
      <c r="N81" s="2">
        <f>ROUND([5]COAL!$M$34/1000,0)</f>
        <v>0</v>
      </c>
      <c r="O81" s="41">
        <f t="shared" si="23"/>
        <v>0</v>
      </c>
      <c r="P81" s="2">
        <v>0</v>
      </c>
      <c r="Q81" s="2">
        <f>ROUND(SUM([5]COAL!$M$37:$M$38)/1000,0)</f>
        <v>0</v>
      </c>
      <c r="R81" s="41">
        <f t="shared" si="24"/>
        <v>0</v>
      </c>
      <c r="S81" s="2">
        <v>0</v>
      </c>
      <c r="T81" s="2">
        <v>0</v>
      </c>
      <c r="U81" s="41">
        <f t="shared" si="25"/>
        <v>0</v>
      </c>
      <c r="V81" s="2">
        <v>0</v>
      </c>
      <c r="W81" s="2">
        <v>0</v>
      </c>
      <c r="X81" s="41">
        <f t="shared" si="26"/>
        <v>0</v>
      </c>
      <c r="Y81" s="64"/>
      <c r="Z81" s="63">
        <f t="shared" si="27"/>
        <v>0</v>
      </c>
      <c r="AA81" s="63">
        <f t="shared" si="28"/>
        <v>0</v>
      </c>
    </row>
    <row r="82" spans="1:27" ht="14.1" customHeight="1" thickBot="1" x14ac:dyDescent="0.25">
      <c r="A82" s="1">
        <v>37</v>
      </c>
      <c r="C82" s="47" t="s">
        <v>46</v>
      </c>
      <c r="D82" s="2"/>
      <c r="E82" s="2"/>
      <c r="F82" s="41"/>
      <c r="G82" s="2"/>
      <c r="H82" s="2"/>
      <c r="I82" s="41"/>
      <c r="J82" s="48">
        <f>SUM(J70:J81)</f>
        <v>0</v>
      </c>
      <c r="K82" s="49">
        <f>SUM(K70:K81)</f>
        <v>0</v>
      </c>
      <c r="L82" s="50">
        <f>IF(K82&gt;0,ROUND((K82*1000)/J82,2),0)</f>
        <v>0</v>
      </c>
      <c r="M82" s="48">
        <f>SUM(M70:M81)</f>
        <v>0</v>
      </c>
      <c r="N82" s="49">
        <f>SUM(N70:N81)</f>
        <v>0</v>
      </c>
      <c r="O82" s="50">
        <f>IF(N82&gt;0,ROUND((N82*1000)/M82,2),0)</f>
        <v>0</v>
      </c>
      <c r="P82" s="48">
        <f>SUM(P70:P81)</f>
        <v>0</v>
      </c>
      <c r="Q82" s="49">
        <f>SUM(Q70:Q81)</f>
        <v>0</v>
      </c>
      <c r="R82" s="50">
        <v>0</v>
      </c>
      <c r="S82" s="48">
        <f>SUM(S69:S81)</f>
        <v>0</v>
      </c>
      <c r="T82" s="49">
        <f>SUM(T69:T81)</f>
        <v>0</v>
      </c>
      <c r="U82" s="50">
        <f>IF(T82&gt;0,ROUND((T82*1000)/S82,2),0)</f>
        <v>0</v>
      </c>
      <c r="V82" s="31"/>
      <c r="W82" s="55"/>
      <c r="X82" s="38"/>
    </row>
    <row r="83" spans="1:27" ht="14.1" customHeight="1" thickTop="1" x14ac:dyDescent="0.2">
      <c r="A83" s="1">
        <v>38</v>
      </c>
      <c r="D83" s="2"/>
      <c r="E83" s="2"/>
      <c r="F83" s="41"/>
      <c r="G83" s="2"/>
      <c r="H83" s="31"/>
      <c r="I83" s="51"/>
      <c r="J83" s="31"/>
      <c r="K83" s="31"/>
      <c r="L83" s="51"/>
      <c r="M83" s="31"/>
      <c r="N83" s="31"/>
      <c r="O83" s="51"/>
      <c r="P83" s="31"/>
      <c r="Q83" s="31"/>
      <c r="R83" s="51"/>
      <c r="S83" s="31"/>
      <c r="T83" s="31"/>
      <c r="U83" s="51"/>
      <c r="V83" s="31"/>
      <c r="W83" s="31"/>
      <c r="X83" s="51"/>
    </row>
    <row r="84" spans="1:27" ht="14.1" customHeight="1" thickBot="1" x14ac:dyDescent="0.25">
      <c r="A84" s="1">
        <v>39</v>
      </c>
      <c r="B84" s="4"/>
      <c r="C84" s="47" t="s">
        <v>47</v>
      </c>
      <c r="D84" s="2"/>
      <c r="E84" s="2"/>
      <c r="F84" s="41"/>
      <c r="G84" s="52">
        <f>AVERAGE(G69:G81)</f>
        <v>0</v>
      </c>
      <c r="H84" s="53">
        <f>AVERAGE(H69:H81)</f>
        <v>0</v>
      </c>
      <c r="I84" s="54">
        <v>0</v>
      </c>
      <c r="J84" s="52">
        <f>AVERAGE(J69:J81)</f>
        <v>0</v>
      </c>
      <c r="K84" s="53">
        <f>AVERAGE(K69:K81)</f>
        <v>0</v>
      </c>
      <c r="L84" s="54">
        <v>0</v>
      </c>
      <c r="M84" s="52">
        <f>AVERAGE(M69:M81)</f>
        <v>0</v>
      </c>
      <c r="N84" s="53">
        <f>AVERAGE(N69:N81)</f>
        <v>0</v>
      </c>
      <c r="O84" s="54">
        <v>0</v>
      </c>
      <c r="P84" s="52">
        <f>AVERAGE(P69:P81)</f>
        <v>0</v>
      </c>
      <c r="Q84" s="53">
        <f>AVERAGE(Q69:Q81)</f>
        <v>0</v>
      </c>
      <c r="R84" s="54">
        <v>0</v>
      </c>
      <c r="S84" s="52">
        <f>AVERAGE(S69:S81)</f>
        <v>0</v>
      </c>
      <c r="T84" s="53">
        <f>AVERAGE(T69:T81)</f>
        <v>0</v>
      </c>
      <c r="U84" s="54">
        <f>IFERROR(T84*1000/S84,0)</f>
        <v>0</v>
      </c>
      <c r="V84" s="52">
        <f>AVERAGE(V69:V81)</f>
        <v>0</v>
      </c>
      <c r="W84" s="53">
        <f>AVERAGE(W69:W81)</f>
        <v>0</v>
      </c>
      <c r="X84" s="54">
        <v>0</v>
      </c>
    </row>
    <row r="85" spans="1:27" ht="14.1" customHeight="1" thickTop="1" x14ac:dyDescent="0.2">
      <c r="A85" s="1">
        <v>40</v>
      </c>
      <c r="B85" s="1" t="s">
        <v>48</v>
      </c>
      <c r="C85" s="22" t="s">
        <v>55</v>
      </c>
      <c r="D85" s="22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</row>
    <row r="86" spans="1:27" ht="14.1" customHeight="1" x14ac:dyDescent="0.2">
      <c r="A86" s="1">
        <v>41</v>
      </c>
      <c r="B86" s="22"/>
      <c r="C86" s="22" t="s">
        <v>56</v>
      </c>
      <c r="D86" s="22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</row>
    <row r="87" spans="1:27" ht="14.1" customHeight="1" thickBot="1" x14ac:dyDescent="0.25">
      <c r="A87" s="132">
        <v>42</v>
      </c>
      <c r="B87" s="20" t="s">
        <v>57</v>
      </c>
      <c r="C87" s="20"/>
      <c r="D87" s="20"/>
      <c r="E87" s="6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6"/>
      <c r="U87" s="6"/>
      <c r="V87" s="6"/>
      <c r="W87" s="6"/>
      <c r="X87" s="6"/>
    </row>
    <row r="88" spans="1:27" ht="14.1" customHeight="1" x14ac:dyDescent="0.2">
      <c r="A88" s="1" t="s">
        <v>51</v>
      </c>
      <c r="S88" s="19"/>
      <c r="V88" s="1" t="s">
        <v>52</v>
      </c>
    </row>
    <row r="89" spans="1:27" ht="14.1" customHeight="1" thickBot="1" x14ac:dyDescent="0.25">
      <c r="A89" s="6" t="s">
        <v>0</v>
      </c>
      <c r="B89" s="6"/>
      <c r="C89" s="6"/>
      <c r="D89" s="6"/>
      <c r="E89" s="202" t="s">
        <v>1</v>
      </c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6"/>
      <c r="V89" s="6"/>
      <c r="W89" s="6"/>
      <c r="X89" s="6" t="s">
        <v>530</v>
      </c>
    </row>
    <row r="90" spans="1:27" ht="14.1" customHeight="1" x14ac:dyDescent="0.2">
      <c r="A90" s="1" t="s">
        <v>2</v>
      </c>
      <c r="H90" s="1" t="s">
        <v>3</v>
      </c>
      <c r="J90" s="1" t="s">
        <v>4</v>
      </c>
      <c r="K90" s="8"/>
      <c r="L90" s="8"/>
      <c r="N90" s="8"/>
      <c r="O90" s="8"/>
      <c r="T90" s="3"/>
      <c r="U90" s="8" t="s">
        <v>5</v>
      </c>
      <c r="X90" s="3"/>
    </row>
    <row r="91" spans="1:27" ht="14.1" customHeight="1" x14ac:dyDescent="0.2">
      <c r="J91" s="1" t="s">
        <v>6</v>
      </c>
      <c r="K91" s="9"/>
      <c r="L91" s="3"/>
      <c r="O91" s="9"/>
      <c r="T91" s="3"/>
      <c r="V91" s="3" t="s">
        <v>7</v>
      </c>
      <c r="X91" s="9"/>
    </row>
    <row r="92" spans="1:27" ht="14.1" customHeight="1" x14ac:dyDescent="0.2">
      <c r="A92" s="1" t="s">
        <v>8</v>
      </c>
      <c r="J92" s="1" t="s">
        <v>9</v>
      </c>
      <c r="K92" s="9"/>
      <c r="L92" s="3"/>
      <c r="M92" s="9"/>
      <c r="T92" s="3"/>
      <c r="U92" s="9"/>
      <c r="V92" s="3" t="s">
        <v>10</v>
      </c>
      <c r="X92" s="9"/>
    </row>
    <row r="93" spans="1:27" ht="14.1" customHeight="1" x14ac:dyDescent="0.2">
      <c r="K93" s="9"/>
      <c r="L93" s="3"/>
      <c r="M93" s="9"/>
      <c r="T93" s="3"/>
      <c r="U93" s="9" t="s">
        <v>11</v>
      </c>
      <c r="V93" s="3" t="s">
        <v>12</v>
      </c>
      <c r="X93" s="9"/>
    </row>
    <row r="94" spans="1:27" ht="14.1" customHeight="1" thickBot="1" x14ac:dyDescent="0.25">
      <c r="A94" s="6" t="s">
        <v>13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21"/>
      <c r="T94" s="6"/>
      <c r="U94" s="6"/>
      <c r="V94" s="6" t="s">
        <v>533</v>
      </c>
      <c r="W94" s="6"/>
      <c r="X94" s="6"/>
    </row>
    <row r="95" spans="1:27" ht="14.1" customHeight="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34"/>
    </row>
    <row r="96" spans="1:27" ht="14.1" customHeight="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34"/>
    </row>
    <row r="97" spans="1:27" ht="14.1" customHeight="1" x14ac:dyDescent="0.2">
      <c r="B97" s="11" t="s">
        <v>14</v>
      </c>
      <c r="C97" s="11"/>
      <c r="D97" s="11"/>
      <c r="E97" s="11"/>
      <c r="F97" s="11"/>
      <c r="G97" s="12"/>
      <c r="H97" s="12" t="s">
        <v>15</v>
      </c>
      <c r="I97" s="12"/>
      <c r="J97" s="13"/>
      <c r="K97" s="12" t="s">
        <v>16</v>
      </c>
      <c r="L97" s="13"/>
      <c r="M97" s="13"/>
      <c r="N97" s="13" t="s">
        <v>17</v>
      </c>
      <c r="O97" s="12"/>
      <c r="P97" s="12"/>
      <c r="Q97" s="13" t="s">
        <v>18</v>
      </c>
      <c r="R97" s="12"/>
      <c r="S97" s="35"/>
      <c r="T97" s="13" t="s">
        <v>19</v>
      </c>
      <c r="U97" s="13"/>
      <c r="V97" s="14"/>
      <c r="W97" s="12" t="s">
        <v>20</v>
      </c>
      <c r="X97" s="14"/>
    </row>
    <row r="98" spans="1:27" ht="14.1" customHeight="1" x14ac:dyDescent="0.2">
      <c r="A98" s="1" t="s">
        <v>21</v>
      </c>
      <c r="B98" s="3" t="s">
        <v>22</v>
      </c>
      <c r="C98" s="11"/>
      <c r="D98" s="11" t="s">
        <v>23</v>
      </c>
      <c r="E98" s="11" t="s">
        <v>24</v>
      </c>
      <c r="F98" s="11"/>
      <c r="G98" s="10" t="s">
        <v>25</v>
      </c>
      <c r="H98" s="11" t="s">
        <v>26</v>
      </c>
      <c r="I98" s="11" t="s">
        <v>27</v>
      </c>
      <c r="J98" s="10" t="s">
        <v>25</v>
      </c>
      <c r="K98" s="11" t="s">
        <v>26</v>
      </c>
      <c r="L98" s="11" t="s">
        <v>27</v>
      </c>
      <c r="M98" s="10" t="s">
        <v>25</v>
      </c>
      <c r="N98" s="11" t="s">
        <v>26</v>
      </c>
      <c r="O98" s="11" t="s">
        <v>27</v>
      </c>
      <c r="P98" s="10" t="s">
        <v>25</v>
      </c>
      <c r="Q98" s="11" t="s">
        <v>26</v>
      </c>
      <c r="R98" s="11" t="s">
        <v>27</v>
      </c>
      <c r="S98" s="36" t="s">
        <v>25</v>
      </c>
      <c r="T98" s="11" t="s">
        <v>26</v>
      </c>
      <c r="U98" s="11" t="s">
        <v>27</v>
      </c>
      <c r="V98" s="10" t="s">
        <v>25</v>
      </c>
      <c r="W98" s="11" t="s">
        <v>26</v>
      </c>
      <c r="X98" s="11" t="s">
        <v>27</v>
      </c>
    </row>
    <row r="99" spans="1:27" ht="14.1" customHeight="1" thickBot="1" x14ac:dyDescent="0.25">
      <c r="A99" s="6" t="s">
        <v>28</v>
      </c>
      <c r="B99" s="7"/>
      <c r="C99" s="7"/>
      <c r="D99" s="7"/>
      <c r="E99" s="7"/>
      <c r="F99" s="7"/>
      <c r="G99" s="15"/>
      <c r="H99" s="7"/>
      <c r="I99" s="15"/>
      <c r="J99" s="15"/>
      <c r="K99" s="15"/>
      <c r="L99" s="15"/>
      <c r="M99" s="16"/>
      <c r="N99" s="15"/>
      <c r="O99" s="17"/>
      <c r="P99" s="16"/>
      <c r="Q99" s="15"/>
      <c r="R99" s="15"/>
      <c r="S99" s="37"/>
      <c r="T99" s="6"/>
      <c r="U99" s="6"/>
      <c r="V99" s="6"/>
      <c r="W99" s="6"/>
      <c r="X99" s="6"/>
    </row>
    <row r="100" spans="1:27" ht="14.1" customHeight="1" x14ac:dyDescent="0.2">
      <c r="A100" s="1">
        <v>1</v>
      </c>
      <c r="B100" s="4" t="s">
        <v>58</v>
      </c>
      <c r="I100" s="58"/>
      <c r="S100" s="39"/>
      <c r="W100" s="40"/>
      <c r="X100" s="40"/>
    </row>
    <row r="101" spans="1:27" ht="14.1" customHeight="1" x14ac:dyDescent="0.2">
      <c r="A101" s="1">
        <v>2</v>
      </c>
      <c r="B101" s="1" t="s">
        <v>54</v>
      </c>
      <c r="D101" s="31"/>
      <c r="E101" s="31"/>
      <c r="F101" s="41"/>
      <c r="G101" s="31"/>
      <c r="H101" s="31"/>
      <c r="I101" s="41"/>
      <c r="J101" s="31"/>
      <c r="K101" s="31"/>
      <c r="L101" s="41"/>
      <c r="M101" s="2"/>
      <c r="N101" s="31"/>
      <c r="O101" s="41"/>
      <c r="P101" s="2"/>
      <c r="Q101" s="2"/>
      <c r="R101" s="2"/>
      <c r="S101" s="59"/>
      <c r="T101" s="31"/>
      <c r="U101" s="41"/>
      <c r="V101" s="2"/>
      <c r="W101" s="2"/>
      <c r="X101" s="2"/>
    </row>
    <row r="102" spans="1:27" ht="14.1" customHeight="1" x14ac:dyDescent="0.2">
      <c r="A102" s="1">
        <v>3</v>
      </c>
      <c r="D102" s="31"/>
      <c r="E102" s="31"/>
      <c r="F102" s="41"/>
      <c r="G102" s="31"/>
      <c r="H102" s="31"/>
      <c r="I102" s="41"/>
      <c r="J102" s="31"/>
      <c r="K102" s="31"/>
      <c r="L102" s="41"/>
      <c r="M102" s="2"/>
      <c r="N102" s="31"/>
      <c r="O102" s="41"/>
      <c r="P102" s="2"/>
      <c r="Q102" s="2"/>
      <c r="R102" s="2"/>
      <c r="S102" s="31"/>
      <c r="T102" s="31"/>
      <c r="U102" s="41"/>
      <c r="V102" s="2"/>
      <c r="W102" s="2"/>
      <c r="X102" s="41"/>
      <c r="Z102" s="44" t="s">
        <v>31</v>
      </c>
      <c r="AA102" s="44" t="s">
        <v>31</v>
      </c>
    </row>
    <row r="103" spans="1:27" ht="14.1" customHeight="1" x14ac:dyDescent="0.2">
      <c r="A103" s="1">
        <v>4</v>
      </c>
      <c r="D103" s="2" t="s">
        <v>32</v>
      </c>
      <c r="E103" s="24" t="s">
        <v>33</v>
      </c>
      <c r="F103" s="41"/>
      <c r="G103" s="2">
        <v>0</v>
      </c>
      <c r="H103" s="33">
        <v>0</v>
      </c>
      <c r="I103" s="32">
        <f>IF(H103&gt;0,ROUND((H103*1000)/G103,2),0)</f>
        <v>0</v>
      </c>
      <c r="J103" s="31">
        <f>V103+M103+P103-S103-G103</f>
        <v>0</v>
      </c>
      <c r="K103" s="55">
        <f>W103+N103+Q103-T103-H103</f>
        <v>0</v>
      </c>
      <c r="L103" s="32">
        <f>IF(K103&gt;0,ROUND((K103*1000)/J103,2),0)</f>
        <v>0</v>
      </c>
      <c r="M103" s="31">
        <v>0</v>
      </c>
      <c r="N103" s="55">
        <v>0</v>
      </c>
      <c r="O103" s="38">
        <v>0</v>
      </c>
      <c r="P103" s="41">
        <v>0</v>
      </c>
      <c r="Q103" s="33">
        <v>0</v>
      </c>
      <c r="R103" s="32">
        <f>IF(Q103&gt;0,ROUND((Q103*1000)/P103,2),0)</f>
        <v>0</v>
      </c>
      <c r="S103" s="2">
        <f>[39]units!$G$109+[39]units!$G$110</f>
        <v>0</v>
      </c>
      <c r="T103" s="33">
        <f>IFERROR(ROUND(SUMIFS('1223'!$E$2:$E$1000,'1223'!$A$2:$A$1000,"adjustments",'1223'!$M$2:$M$1000,"UBT Yard")/1000,4),0)+IFERROR(ROUND(SUMIFS('1223'!$E$2:$E$1000,'1223'!$A$2:$A$1000,"adjustments",'1223'!$M$2:$M$1000,"UBT Harbor")/1000,4),0)</f>
        <v>0</v>
      </c>
      <c r="U103" s="32">
        <f>IFERROR(IF(T103&gt;0,ROUND((T103*1000)/S103,2),0),0)</f>
        <v>0</v>
      </c>
      <c r="V103" s="2">
        <v>0</v>
      </c>
      <c r="W103" s="33">
        <v>0</v>
      </c>
      <c r="X103" s="32">
        <f>IF(W103&gt;0,ROUND((W103*1000)/V103,2),0)</f>
        <v>0</v>
      </c>
      <c r="Y103" s="56"/>
      <c r="Z103" s="45">
        <f>+G103+J103-M103+S103-V103</f>
        <v>0</v>
      </c>
      <c r="AA103" s="45">
        <f>+H103+K103-N103+T103-W103</f>
        <v>0</v>
      </c>
    </row>
    <row r="104" spans="1:27" s="5" customFormat="1" ht="14.1" customHeight="1" x14ac:dyDescent="0.2">
      <c r="A104" s="1">
        <v>5</v>
      </c>
      <c r="B104" s="39"/>
      <c r="C104" s="39"/>
      <c r="D104" s="2" t="s">
        <v>34</v>
      </c>
      <c r="E104" s="24" t="s">
        <v>35</v>
      </c>
      <c r="F104" s="2"/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64"/>
      <c r="Z104" s="63">
        <f t="shared" ref="Z104:Z115" si="31">+G104+J104-M104+S104-V104</f>
        <v>0</v>
      </c>
      <c r="AA104" s="63">
        <f t="shared" ref="AA104:AA115" si="32">+H104+K104-N104+T104-W104</f>
        <v>0</v>
      </c>
    </row>
    <row r="105" spans="1:27" s="5" customFormat="1" ht="14.1" customHeight="1" x14ac:dyDescent="0.2">
      <c r="A105" s="1">
        <v>6</v>
      </c>
      <c r="B105" s="62"/>
      <c r="C105" s="39"/>
      <c r="D105" s="2" t="s">
        <v>36</v>
      </c>
      <c r="E105" s="24" t="s">
        <v>35</v>
      </c>
      <c r="F105" s="2"/>
      <c r="G105" s="2">
        <v>0</v>
      </c>
      <c r="H105" s="2">
        <v>0</v>
      </c>
      <c r="I105" s="41">
        <f t="shared" ref="I105:I115" si="33">IFERROR(H105*1000/G105,0)</f>
        <v>0</v>
      </c>
      <c r="J105" s="31">
        <f t="shared" ref="J105:J115" si="34">V105+M105+P105-S105-G105</f>
        <v>0</v>
      </c>
      <c r="K105" s="31">
        <f t="shared" ref="K105:K115" si="35">W105+N105+Q105-T105-H105</f>
        <v>0</v>
      </c>
      <c r="L105" s="41">
        <f t="shared" ref="L105:L115" si="36">IFERROR(K105*1000/J105,0)</f>
        <v>0</v>
      </c>
      <c r="M105" s="2">
        <v>0</v>
      </c>
      <c r="N105" s="2">
        <v>0</v>
      </c>
      <c r="O105" s="2">
        <f t="shared" ref="O105:O115" si="37">IFERROR(N105*1000/M105,0)</f>
        <v>0</v>
      </c>
      <c r="P105" s="2">
        <v>0</v>
      </c>
      <c r="Q105" s="2">
        <v>0</v>
      </c>
      <c r="R105" s="2">
        <f t="shared" ref="R105:R115" si="38">IFERROR(Q105*1000/P105,0)</f>
        <v>0</v>
      </c>
      <c r="S105" s="2">
        <v>0</v>
      </c>
      <c r="T105" s="2">
        <v>0</v>
      </c>
      <c r="U105" s="2">
        <f t="shared" ref="U105:U115" si="39">IFERROR(T105*1000/S105,0)</f>
        <v>0</v>
      </c>
      <c r="V105" s="2">
        <f>'[40]System Inventory'!$C$34</f>
        <v>0</v>
      </c>
      <c r="W105" s="2">
        <f>'[40]System Inventory'!$C$36</f>
        <v>0</v>
      </c>
      <c r="X105" s="41">
        <f t="shared" ref="X105:X115" si="40">IFERROR(W105*1000/V105,0)</f>
        <v>0</v>
      </c>
      <c r="Y105" s="64"/>
      <c r="Z105" s="63">
        <f>+G105+J105-M105+S105-V105</f>
        <v>0</v>
      </c>
      <c r="AA105" s="63">
        <f t="shared" si="32"/>
        <v>0</v>
      </c>
    </row>
    <row r="106" spans="1:27" s="5" customFormat="1" ht="14.1" customHeight="1" x14ac:dyDescent="0.2">
      <c r="A106" s="1">
        <v>7</v>
      </c>
      <c r="B106" s="39"/>
      <c r="C106" s="39"/>
      <c r="D106" s="2" t="s">
        <v>37</v>
      </c>
      <c r="E106" s="24" t="s">
        <v>35</v>
      </c>
      <c r="F106" s="2"/>
      <c r="G106" s="2">
        <v>0</v>
      </c>
      <c r="H106" s="2">
        <f t="shared" ref="H106:H115" si="41">+W105</f>
        <v>0</v>
      </c>
      <c r="I106" s="41">
        <f t="shared" si="33"/>
        <v>0</v>
      </c>
      <c r="J106" s="31">
        <f t="shared" si="34"/>
        <v>0</v>
      </c>
      <c r="K106" s="31">
        <f t="shared" si="35"/>
        <v>0</v>
      </c>
      <c r="L106" s="2">
        <f t="shared" si="36"/>
        <v>0</v>
      </c>
      <c r="M106" s="2">
        <v>0</v>
      </c>
      <c r="N106" s="2">
        <v>0</v>
      </c>
      <c r="O106" s="2">
        <f t="shared" si="37"/>
        <v>0</v>
      </c>
      <c r="P106" s="2">
        <v>0</v>
      </c>
      <c r="Q106" s="2">
        <v>0</v>
      </c>
      <c r="R106" s="2">
        <f t="shared" si="38"/>
        <v>0</v>
      </c>
      <c r="S106" s="2">
        <v>0</v>
      </c>
      <c r="T106" s="2">
        <v>0</v>
      </c>
      <c r="U106" s="2">
        <f t="shared" si="39"/>
        <v>0</v>
      </c>
      <c r="V106" s="2">
        <f>'[40]System Inventory'!$D$34</f>
        <v>0</v>
      </c>
      <c r="W106" s="2">
        <f>'[40]System Inventory'!$D$36</f>
        <v>0</v>
      </c>
      <c r="X106" s="41">
        <f t="shared" si="40"/>
        <v>0</v>
      </c>
      <c r="Y106" s="64"/>
      <c r="Z106" s="63">
        <f t="shared" si="31"/>
        <v>0</v>
      </c>
      <c r="AA106" s="63">
        <f t="shared" si="32"/>
        <v>0</v>
      </c>
    </row>
    <row r="107" spans="1:27" s="5" customFormat="1" ht="14.1" customHeight="1" x14ac:dyDescent="0.2">
      <c r="A107" s="1">
        <v>8</v>
      </c>
      <c r="B107" s="39"/>
      <c r="C107" s="39"/>
      <c r="D107" s="2" t="s">
        <v>38</v>
      </c>
      <c r="E107" s="24" t="s">
        <v>35</v>
      </c>
      <c r="F107" s="2"/>
      <c r="G107" s="2">
        <v>0</v>
      </c>
      <c r="H107" s="2">
        <f t="shared" si="41"/>
        <v>0</v>
      </c>
      <c r="I107" s="41">
        <f t="shared" si="33"/>
        <v>0</v>
      </c>
      <c r="J107" s="31">
        <f t="shared" si="34"/>
        <v>0</v>
      </c>
      <c r="K107" s="31">
        <f t="shared" si="35"/>
        <v>0</v>
      </c>
      <c r="L107" s="2">
        <f t="shared" si="36"/>
        <v>0</v>
      </c>
      <c r="M107" s="2">
        <v>0</v>
      </c>
      <c r="N107" s="2">
        <v>0</v>
      </c>
      <c r="O107" s="2">
        <f t="shared" si="37"/>
        <v>0</v>
      </c>
      <c r="P107" s="2">
        <v>0</v>
      </c>
      <c r="Q107" s="2">
        <v>0</v>
      </c>
      <c r="R107" s="2">
        <f t="shared" si="38"/>
        <v>0</v>
      </c>
      <c r="S107" s="2">
        <v>0</v>
      </c>
      <c r="T107" s="2">
        <v>0</v>
      </c>
      <c r="U107" s="2">
        <f t="shared" si="39"/>
        <v>0</v>
      </c>
      <c r="V107" s="2">
        <f>'[40]System Inventory'!$E$34</f>
        <v>0</v>
      </c>
      <c r="W107" s="2">
        <f>'[40]System Inventory'!$E$36</f>
        <v>0</v>
      </c>
      <c r="X107" s="41">
        <f t="shared" si="40"/>
        <v>0</v>
      </c>
      <c r="Y107" s="64"/>
      <c r="Z107" s="63">
        <f t="shared" si="31"/>
        <v>0</v>
      </c>
      <c r="AA107" s="63">
        <f t="shared" si="32"/>
        <v>0</v>
      </c>
    </row>
    <row r="108" spans="1:27" s="5" customFormat="1" ht="14.1" customHeight="1" x14ac:dyDescent="0.2">
      <c r="A108" s="1">
        <v>9</v>
      </c>
      <c r="B108" s="39"/>
      <c r="C108" s="39"/>
      <c r="D108" s="2" t="s">
        <v>39</v>
      </c>
      <c r="E108" s="24" t="s">
        <v>35</v>
      </c>
      <c r="F108" s="2"/>
      <c r="G108" s="2">
        <v>0</v>
      </c>
      <c r="H108" s="2">
        <f t="shared" si="41"/>
        <v>0</v>
      </c>
      <c r="I108" s="41">
        <f t="shared" si="33"/>
        <v>0</v>
      </c>
      <c r="J108" s="31">
        <f t="shared" si="34"/>
        <v>0</v>
      </c>
      <c r="K108" s="31">
        <f t="shared" si="35"/>
        <v>0</v>
      </c>
      <c r="L108" s="2">
        <f t="shared" si="36"/>
        <v>0</v>
      </c>
      <c r="M108" s="2">
        <v>0</v>
      </c>
      <c r="N108" s="2">
        <v>0</v>
      </c>
      <c r="O108" s="2">
        <f t="shared" si="37"/>
        <v>0</v>
      </c>
      <c r="P108" s="2">
        <v>0</v>
      </c>
      <c r="Q108" s="2">
        <v>0</v>
      </c>
      <c r="R108" s="2">
        <f t="shared" si="38"/>
        <v>0</v>
      </c>
      <c r="S108" s="2">
        <v>0</v>
      </c>
      <c r="T108" s="2">
        <v>0</v>
      </c>
      <c r="U108" s="2">
        <f t="shared" si="39"/>
        <v>0</v>
      </c>
      <c r="V108" s="2">
        <f>'[40]System Inventory'!$F$34</f>
        <v>0</v>
      </c>
      <c r="W108" s="2">
        <f>'[40]System Inventory'!$F$36</f>
        <v>0</v>
      </c>
      <c r="X108" s="41">
        <f t="shared" si="40"/>
        <v>0</v>
      </c>
      <c r="Y108" s="64"/>
      <c r="Z108" s="63">
        <f t="shared" si="31"/>
        <v>0</v>
      </c>
      <c r="AA108" s="63">
        <f t="shared" si="32"/>
        <v>0</v>
      </c>
    </row>
    <row r="109" spans="1:27" s="5" customFormat="1" ht="14.1" customHeight="1" x14ac:dyDescent="0.2">
      <c r="A109" s="1">
        <v>10</v>
      </c>
      <c r="B109" s="39"/>
      <c r="C109" s="39"/>
      <c r="D109" s="2" t="s">
        <v>40</v>
      </c>
      <c r="E109" s="24" t="s">
        <v>35</v>
      </c>
      <c r="F109" s="2"/>
      <c r="G109" s="2">
        <v>0</v>
      </c>
      <c r="H109" s="2">
        <f t="shared" si="41"/>
        <v>0</v>
      </c>
      <c r="I109" s="41">
        <f t="shared" si="33"/>
        <v>0</v>
      </c>
      <c r="J109" s="31">
        <f t="shared" si="34"/>
        <v>0</v>
      </c>
      <c r="K109" s="31">
        <f t="shared" si="35"/>
        <v>0</v>
      </c>
      <c r="L109" s="2">
        <f t="shared" si="36"/>
        <v>0</v>
      </c>
      <c r="M109" s="2">
        <v>0</v>
      </c>
      <c r="N109" s="2">
        <v>0</v>
      </c>
      <c r="O109" s="2">
        <f t="shared" si="37"/>
        <v>0</v>
      </c>
      <c r="P109" s="2">
        <v>0</v>
      </c>
      <c r="Q109" s="2">
        <v>0</v>
      </c>
      <c r="R109" s="2">
        <f t="shared" si="38"/>
        <v>0</v>
      </c>
      <c r="S109" s="2">
        <v>0</v>
      </c>
      <c r="T109" s="2">
        <v>0</v>
      </c>
      <c r="U109" s="2">
        <f t="shared" si="39"/>
        <v>0</v>
      </c>
      <c r="V109" s="2">
        <f>'[40]System Inventory'!$G$34</f>
        <v>0</v>
      </c>
      <c r="W109" s="2">
        <f>'[40]System Inventory'!$G$36</f>
        <v>0</v>
      </c>
      <c r="X109" s="41">
        <f t="shared" si="40"/>
        <v>0</v>
      </c>
      <c r="Y109" s="64"/>
      <c r="Z109" s="63">
        <f t="shared" si="31"/>
        <v>0</v>
      </c>
      <c r="AA109" s="63">
        <f t="shared" si="32"/>
        <v>0</v>
      </c>
    </row>
    <row r="110" spans="1:27" s="5" customFormat="1" ht="14.1" customHeight="1" x14ac:dyDescent="0.2">
      <c r="A110" s="1">
        <v>11</v>
      </c>
      <c r="B110" s="69"/>
      <c r="C110" s="39"/>
      <c r="D110" s="2" t="s">
        <v>41</v>
      </c>
      <c r="E110" s="24" t="s">
        <v>35</v>
      </c>
      <c r="F110" s="2"/>
      <c r="G110" s="2">
        <v>0</v>
      </c>
      <c r="H110" s="2">
        <f t="shared" si="41"/>
        <v>0</v>
      </c>
      <c r="I110" s="41">
        <f t="shared" si="33"/>
        <v>0</v>
      </c>
      <c r="J110" s="31">
        <f t="shared" si="34"/>
        <v>0</v>
      </c>
      <c r="K110" s="31">
        <f t="shared" si="35"/>
        <v>0</v>
      </c>
      <c r="L110" s="2">
        <f t="shared" si="36"/>
        <v>0</v>
      </c>
      <c r="M110" s="2">
        <v>0</v>
      </c>
      <c r="N110" s="2">
        <v>0</v>
      </c>
      <c r="O110" s="2">
        <f t="shared" si="37"/>
        <v>0</v>
      </c>
      <c r="P110" s="2">
        <v>0</v>
      </c>
      <c r="Q110" s="2">
        <v>0</v>
      </c>
      <c r="R110" s="2">
        <f t="shared" si="38"/>
        <v>0</v>
      </c>
      <c r="S110" s="2">
        <v>0</v>
      </c>
      <c r="T110" s="2">
        <v>0</v>
      </c>
      <c r="U110" s="2">
        <f t="shared" si="39"/>
        <v>0</v>
      </c>
      <c r="V110" s="2">
        <f>'[40]System Inventory'!$H$34</f>
        <v>0</v>
      </c>
      <c r="W110" s="2">
        <f>'[40]System Inventory'!$H$36</f>
        <v>0</v>
      </c>
      <c r="X110" s="41">
        <f t="shared" si="40"/>
        <v>0</v>
      </c>
      <c r="Y110" s="64"/>
      <c r="Z110" s="63">
        <f t="shared" si="31"/>
        <v>0</v>
      </c>
      <c r="AA110" s="63">
        <f t="shared" si="32"/>
        <v>0</v>
      </c>
    </row>
    <row r="111" spans="1:27" s="5" customFormat="1" ht="14.1" customHeight="1" x14ac:dyDescent="0.2">
      <c r="A111" s="1">
        <v>12</v>
      </c>
      <c r="B111" s="69"/>
      <c r="C111" s="39"/>
      <c r="D111" s="2" t="s">
        <v>42</v>
      </c>
      <c r="E111" s="24" t="s">
        <v>35</v>
      </c>
      <c r="F111" s="2"/>
      <c r="G111" s="2">
        <v>0</v>
      </c>
      <c r="H111" s="2">
        <f t="shared" si="41"/>
        <v>0</v>
      </c>
      <c r="I111" s="41">
        <f t="shared" si="33"/>
        <v>0</v>
      </c>
      <c r="J111" s="31">
        <f t="shared" si="34"/>
        <v>0</v>
      </c>
      <c r="K111" s="31">
        <f t="shared" si="35"/>
        <v>0</v>
      </c>
      <c r="L111" s="2">
        <f t="shared" si="36"/>
        <v>0</v>
      </c>
      <c r="M111" s="2">
        <v>0</v>
      </c>
      <c r="N111" s="2">
        <v>0</v>
      </c>
      <c r="O111" s="2">
        <f t="shared" si="37"/>
        <v>0</v>
      </c>
      <c r="P111" s="2">
        <v>0</v>
      </c>
      <c r="Q111" s="2">
        <v>0</v>
      </c>
      <c r="R111" s="2">
        <f t="shared" si="38"/>
        <v>0</v>
      </c>
      <c r="S111" s="2">
        <v>0</v>
      </c>
      <c r="T111" s="2">
        <v>0</v>
      </c>
      <c r="U111" s="2">
        <f t="shared" si="39"/>
        <v>0</v>
      </c>
      <c r="V111" s="2">
        <f>'[40]System Inventory'!$I$34</f>
        <v>0</v>
      </c>
      <c r="W111" s="2">
        <f>'[40]System Inventory'!$I$36</f>
        <v>0</v>
      </c>
      <c r="X111" s="41">
        <f t="shared" si="40"/>
        <v>0</v>
      </c>
      <c r="Y111" s="64"/>
      <c r="Z111" s="63">
        <f t="shared" si="31"/>
        <v>0</v>
      </c>
      <c r="AA111" s="63">
        <f t="shared" si="32"/>
        <v>0</v>
      </c>
    </row>
    <row r="112" spans="1:27" s="5" customFormat="1" ht="14.1" customHeight="1" x14ac:dyDescent="0.2">
      <c r="A112" s="1">
        <v>13</v>
      </c>
      <c r="B112" s="69"/>
      <c r="C112" s="39"/>
      <c r="D112" s="2" t="s">
        <v>43</v>
      </c>
      <c r="E112" s="24" t="s">
        <v>35</v>
      </c>
      <c r="F112" s="2"/>
      <c r="G112" s="2">
        <v>0</v>
      </c>
      <c r="H112" s="2">
        <f t="shared" si="41"/>
        <v>0</v>
      </c>
      <c r="I112" s="41">
        <f t="shared" si="33"/>
        <v>0</v>
      </c>
      <c r="J112" s="31">
        <f t="shared" si="34"/>
        <v>0</v>
      </c>
      <c r="K112" s="31">
        <f t="shared" si="35"/>
        <v>0</v>
      </c>
      <c r="L112" s="2">
        <f t="shared" si="36"/>
        <v>0</v>
      </c>
      <c r="M112" s="2">
        <v>0</v>
      </c>
      <c r="N112" s="2">
        <v>0</v>
      </c>
      <c r="O112" s="2">
        <f t="shared" si="37"/>
        <v>0</v>
      </c>
      <c r="P112" s="2">
        <v>0</v>
      </c>
      <c r="Q112" s="2">
        <v>0</v>
      </c>
      <c r="R112" s="2">
        <f t="shared" si="38"/>
        <v>0</v>
      </c>
      <c r="S112" s="2">
        <v>0</v>
      </c>
      <c r="T112" s="2">
        <v>0</v>
      </c>
      <c r="U112" s="2">
        <f t="shared" si="39"/>
        <v>0</v>
      </c>
      <c r="V112" s="2">
        <f>'[40]System Inventory'!$J$34</f>
        <v>0</v>
      </c>
      <c r="W112" s="2">
        <f>'[40]System Inventory'!$J$36</f>
        <v>0</v>
      </c>
      <c r="X112" s="41">
        <f t="shared" si="40"/>
        <v>0</v>
      </c>
      <c r="Y112" s="64"/>
      <c r="Z112" s="63">
        <f t="shared" si="31"/>
        <v>0</v>
      </c>
      <c r="AA112" s="63">
        <f t="shared" si="32"/>
        <v>0</v>
      </c>
    </row>
    <row r="113" spans="1:27" s="5" customFormat="1" ht="14.1" customHeight="1" x14ac:dyDescent="0.2">
      <c r="A113" s="1">
        <v>14</v>
      </c>
      <c r="C113" s="39"/>
      <c r="D113" s="2" t="s">
        <v>44</v>
      </c>
      <c r="E113" s="24" t="s">
        <v>35</v>
      </c>
      <c r="F113" s="2"/>
      <c r="G113" s="2">
        <v>0</v>
      </c>
      <c r="H113" s="2">
        <f t="shared" si="41"/>
        <v>0</v>
      </c>
      <c r="I113" s="41">
        <f t="shared" si="33"/>
        <v>0</v>
      </c>
      <c r="J113" s="31">
        <f t="shared" si="34"/>
        <v>0</v>
      </c>
      <c r="K113" s="31">
        <f t="shared" si="35"/>
        <v>0</v>
      </c>
      <c r="L113" s="2">
        <f t="shared" si="36"/>
        <v>0</v>
      </c>
      <c r="M113" s="2">
        <v>0</v>
      </c>
      <c r="N113" s="2">
        <v>0</v>
      </c>
      <c r="O113" s="2">
        <f t="shared" si="37"/>
        <v>0</v>
      </c>
      <c r="P113" s="2">
        <v>0</v>
      </c>
      <c r="Q113" s="2">
        <v>0</v>
      </c>
      <c r="R113" s="2">
        <f t="shared" si="38"/>
        <v>0</v>
      </c>
      <c r="S113" s="2">
        <v>0</v>
      </c>
      <c r="T113" s="2">
        <v>0</v>
      </c>
      <c r="U113" s="2">
        <f t="shared" si="39"/>
        <v>0</v>
      </c>
      <c r="V113" s="2">
        <f>'[40]System Inventory'!$K$34</f>
        <v>0</v>
      </c>
      <c r="W113" s="2">
        <f>'[40]System Inventory'!$K$36</f>
        <v>0</v>
      </c>
      <c r="X113" s="41">
        <f t="shared" si="40"/>
        <v>0</v>
      </c>
      <c r="Y113" s="64"/>
      <c r="Z113" s="63">
        <f t="shared" si="31"/>
        <v>0</v>
      </c>
      <c r="AA113" s="63">
        <f t="shared" si="32"/>
        <v>0</v>
      </c>
    </row>
    <row r="114" spans="1:27" s="5" customFormat="1" ht="14.1" customHeight="1" x14ac:dyDescent="0.2">
      <c r="A114" s="1">
        <v>15</v>
      </c>
      <c r="B114" s="69"/>
      <c r="C114" s="39"/>
      <c r="D114" s="2" t="s">
        <v>45</v>
      </c>
      <c r="E114" s="24" t="s">
        <v>35</v>
      </c>
      <c r="F114" s="2"/>
      <c r="G114" s="2">
        <v>0</v>
      </c>
      <c r="H114" s="2">
        <f t="shared" si="41"/>
        <v>0</v>
      </c>
      <c r="I114" s="41">
        <f t="shared" si="33"/>
        <v>0</v>
      </c>
      <c r="J114" s="31">
        <f t="shared" si="34"/>
        <v>0</v>
      </c>
      <c r="K114" s="31">
        <f t="shared" si="35"/>
        <v>0</v>
      </c>
      <c r="L114" s="2">
        <f t="shared" si="36"/>
        <v>0</v>
      </c>
      <c r="M114" s="2">
        <v>0</v>
      </c>
      <c r="N114" s="2">
        <v>0</v>
      </c>
      <c r="O114" s="2">
        <f t="shared" si="37"/>
        <v>0</v>
      </c>
      <c r="P114" s="2">
        <v>0</v>
      </c>
      <c r="Q114" s="2">
        <v>0</v>
      </c>
      <c r="R114" s="2">
        <f t="shared" si="38"/>
        <v>0</v>
      </c>
      <c r="S114" s="2">
        <v>0</v>
      </c>
      <c r="T114" s="2">
        <v>0</v>
      </c>
      <c r="U114" s="2">
        <f t="shared" si="39"/>
        <v>0</v>
      </c>
      <c r="V114" s="2">
        <f>'[40]System Inventory'!$L$34</f>
        <v>0</v>
      </c>
      <c r="W114" s="2">
        <f>'[40]System Inventory'!$L$36</f>
        <v>0</v>
      </c>
      <c r="X114" s="41">
        <f t="shared" si="40"/>
        <v>0</v>
      </c>
      <c r="Y114" s="64"/>
      <c r="Z114" s="63">
        <f t="shared" si="31"/>
        <v>0</v>
      </c>
      <c r="AA114" s="63">
        <f t="shared" si="32"/>
        <v>0</v>
      </c>
    </row>
    <row r="115" spans="1:27" s="5" customFormat="1" ht="14.1" customHeight="1" x14ac:dyDescent="0.2">
      <c r="A115" s="1">
        <v>16</v>
      </c>
      <c r="B115" s="69"/>
      <c r="C115" s="39"/>
      <c r="D115" s="2" t="s">
        <v>32</v>
      </c>
      <c r="E115" s="24" t="s">
        <v>35</v>
      </c>
      <c r="F115" s="2"/>
      <c r="G115" s="2">
        <v>0</v>
      </c>
      <c r="H115" s="2">
        <f t="shared" si="41"/>
        <v>0</v>
      </c>
      <c r="I115" s="41">
        <f t="shared" si="33"/>
        <v>0</v>
      </c>
      <c r="J115" s="31">
        <f t="shared" si="34"/>
        <v>0</v>
      </c>
      <c r="K115" s="31">
        <f t="shared" si="35"/>
        <v>0</v>
      </c>
      <c r="L115" s="2">
        <f t="shared" si="36"/>
        <v>0</v>
      </c>
      <c r="M115" s="60">
        <v>0</v>
      </c>
      <c r="N115" s="60">
        <v>0</v>
      </c>
      <c r="O115" s="2">
        <f t="shared" si="37"/>
        <v>0</v>
      </c>
      <c r="P115" s="2">
        <v>0</v>
      </c>
      <c r="Q115" s="2">
        <v>0</v>
      </c>
      <c r="R115" s="2">
        <f t="shared" si="38"/>
        <v>0</v>
      </c>
      <c r="S115" s="2">
        <v>0</v>
      </c>
      <c r="T115" s="2">
        <v>0</v>
      </c>
      <c r="U115" s="2">
        <f t="shared" si="39"/>
        <v>0</v>
      </c>
      <c r="V115" s="2">
        <f>'[40]System Inventory'!$M$34</f>
        <v>0</v>
      </c>
      <c r="W115" s="2">
        <f>'[40]System Inventory'!$M$36</f>
        <v>0</v>
      </c>
      <c r="X115" s="41">
        <f t="shared" si="40"/>
        <v>0</v>
      </c>
      <c r="Y115" s="64"/>
      <c r="Z115" s="63">
        <f t="shared" si="31"/>
        <v>0</v>
      </c>
      <c r="AA115" s="63">
        <f t="shared" si="32"/>
        <v>0</v>
      </c>
    </row>
    <row r="116" spans="1:27" ht="14.1" customHeight="1" thickBot="1" x14ac:dyDescent="0.25">
      <c r="A116" s="1">
        <v>17</v>
      </c>
      <c r="B116" s="57"/>
      <c r="C116" s="47" t="s">
        <v>46</v>
      </c>
      <c r="D116" s="2"/>
      <c r="E116" s="2"/>
      <c r="F116" s="41"/>
      <c r="G116" s="2"/>
      <c r="H116" s="2"/>
      <c r="I116" s="41"/>
      <c r="J116" s="48">
        <f>SUM(J104:J115)</f>
        <v>0</v>
      </c>
      <c r="K116" s="49">
        <f>SUM(K104:K115)</f>
        <v>0</v>
      </c>
      <c r="L116" s="50">
        <f>IF(K116&gt;0,ROUND((K116*1000)/J116,2),0)</f>
        <v>0</v>
      </c>
      <c r="M116" s="48">
        <f>SUM(M104:M115)</f>
        <v>0</v>
      </c>
      <c r="N116" s="49">
        <f>SUM(N104:N115)</f>
        <v>0</v>
      </c>
      <c r="O116" s="50">
        <f>IF(N116&gt;0,ROUND((N116*1000)/M116,2),0)</f>
        <v>0</v>
      </c>
      <c r="P116" s="48">
        <f>SUM(P104:P115)</f>
        <v>0</v>
      </c>
      <c r="Q116" s="49">
        <f>SUM(Q104:Q115)</f>
        <v>0</v>
      </c>
      <c r="R116" s="50">
        <f>IF(Q116&gt;0,ROUND((Q116*1000)/P116,2),0)</f>
        <v>0</v>
      </c>
      <c r="S116" s="48">
        <f>SUM(S104:S115)</f>
        <v>0</v>
      </c>
      <c r="T116" s="49">
        <f>SUM(T104:T115)</f>
        <v>0</v>
      </c>
      <c r="U116" s="50">
        <f>IF(T116&gt;0,ROUND((T116*1000)/S116,2),0)</f>
        <v>0</v>
      </c>
      <c r="V116" s="31"/>
      <c r="W116" s="55"/>
      <c r="X116" s="38"/>
    </row>
    <row r="117" spans="1:27" ht="14.1" customHeight="1" thickTop="1" x14ac:dyDescent="0.2">
      <c r="A117" s="1">
        <v>18</v>
      </c>
      <c r="D117" s="2"/>
      <c r="E117" s="2"/>
      <c r="F117" s="41"/>
      <c r="G117" s="2"/>
      <c r="H117" s="31"/>
      <c r="I117" s="51"/>
      <c r="J117" s="31"/>
      <c r="K117" s="31"/>
      <c r="L117" s="51"/>
      <c r="M117" s="31"/>
      <c r="N117" s="31"/>
      <c r="O117" s="51"/>
      <c r="P117" s="31"/>
      <c r="Q117" s="31"/>
      <c r="R117" s="51"/>
      <c r="S117" s="31"/>
      <c r="T117" s="31"/>
      <c r="U117" s="51"/>
      <c r="V117" s="31"/>
      <c r="W117" s="31"/>
      <c r="X117" s="51"/>
    </row>
    <row r="118" spans="1:27" ht="14.1" customHeight="1" thickBot="1" x14ac:dyDescent="0.25">
      <c r="A118" s="1">
        <v>19</v>
      </c>
      <c r="B118" s="57"/>
      <c r="C118" s="47" t="s">
        <v>47</v>
      </c>
      <c r="D118" s="2"/>
      <c r="E118" s="2"/>
      <c r="F118" s="41"/>
      <c r="G118" s="52">
        <f>AVERAGE(G103:G115)</f>
        <v>0</v>
      </c>
      <c r="H118" s="53">
        <f>AVERAGE(H103:H115)</f>
        <v>0</v>
      </c>
      <c r="I118" s="54">
        <v>0</v>
      </c>
      <c r="J118" s="52">
        <f>AVERAGE(J103:J115)</f>
        <v>0</v>
      </c>
      <c r="K118" s="53">
        <f>AVERAGE(K103:K115)</f>
        <v>0</v>
      </c>
      <c r="L118" s="54">
        <v>0</v>
      </c>
      <c r="M118" s="52">
        <f>AVERAGE(M103:M115)</f>
        <v>0</v>
      </c>
      <c r="N118" s="53">
        <f>AVERAGE(N103:N115)</f>
        <v>0</v>
      </c>
      <c r="O118" s="54">
        <v>0</v>
      </c>
      <c r="P118" s="52">
        <f>AVERAGE(P103:P115)</f>
        <v>0</v>
      </c>
      <c r="Q118" s="53">
        <f>AVERAGE(Q103:Q115)</f>
        <v>0</v>
      </c>
      <c r="R118" s="54">
        <v>0</v>
      </c>
      <c r="S118" s="52">
        <f>AVERAGE(S103:S115)</f>
        <v>0</v>
      </c>
      <c r="T118" s="53">
        <f>AVERAGE(T103:T115)</f>
        <v>0</v>
      </c>
      <c r="U118" s="54">
        <v>0</v>
      </c>
      <c r="V118" s="52">
        <f>AVERAGE(V103:V115)</f>
        <v>0</v>
      </c>
      <c r="W118" s="53">
        <f>AVERAGE(W103:W115)</f>
        <v>0</v>
      </c>
      <c r="X118" s="54">
        <v>0</v>
      </c>
    </row>
    <row r="119" spans="1:27" ht="14.1" customHeight="1" thickTop="1" x14ac:dyDescent="0.2">
      <c r="A119" s="1">
        <v>20</v>
      </c>
      <c r="B119" s="1" t="s">
        <v>48</v>
      </c>
      <c r="C119" s="22" t="s">
        <v>55</v>
      </c>
      <c r="D119" s="18"/>
      <c r="F119" s="19"/>
      <c r="G119" s="19"/>
      <c r="H119" s="19"/>
      <c r="I119" s="19"/>
      <c r="J119" s="5"/>
      <c r="K119" s="19"/>
      <c r="L119" s="5"/>
      <c r="M119" s="19"/>
      <c r="N119" s="19"/>
      <c r="O119" s="19"/>
      <c r="P119" s="19"/>
      <c r="Q119" s="19"/>
      <c r="R119" s="19"/>
      <c r="S119" s="19"/>
      <c r="V119" s="5"/>
      <c r="W119" s="5"/>
    </row>
    <row r="120" spans="1:27" ht="14.1" customHeight="1" x14ac:dyDescent="0.2">
      <c r="A120" s="1">
        <v>21</v>
      </c>
      <c r="C120" s="22"/>
      <c r="D120" s="18"/>
      <c r="F120" s="19"/>
      <c r="G120" s="19"/>
      <c r="H120" s="19"/>
      <c r="I120" s="19"/>
      <c r="J120" s="5"/>
      <c r="K120" s="19"/>
      <c r="L120" s="5"/>
      <c r="M120" s="19"/>
      <c r="N120" s="19"/>
      <c r="O120" s="19"/>
      <c r="P120" s="19"/>
      <c r="Q120" s="19"/>
      <c r="R120" s="19"/>
      <c r="S120" s="19"/>
      <c r="V120" s="5"/>
      <c r="W120" s="5"/>
    </row>
    <row r="121" spans="1:27" ht="14.1" customHeight="1" thickBot="1" x14ac:dyDescent="0.25">
      <c r="A121" s="132">
        <v>22</v>
      </c>
      <c r="B121" s="20" t="s">
        <v>57</v>
      </c>
      <c r="C121" s="20"/>
      <c r="D121" s="20"/>
      <c r="E121" s="6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6"/>
      <c r="U121" s="6"/>
      <c r="V121" s="6"/>
      <c r="W121" s="6"/>
      <c r="X121" s="6"/>
    </row>
    <row r="122" spans="1:27" ht="14.1" customHeight="1" x14ac:dyDescent="0.2">
      <c r="A122" s="1" t="s">
        <v>51</v>
      </c>
      <c r="S122" s="19"/>
      <c r="V122" s="1" t="s">
        <v>52</v>
      </c>
    </row>
    <row r="123" spans="1:27" ht="14.1" customHeight="1" thickBot="1" x14ac:dyDescent="0.25">
      <c r="A123" s="6" t="s">
        <v>0</v>
      </c>
      <c r="B123" s="6"/>
      <c r="C123" s="6"/>
      <c r="D123" s="6"/>
      <c r="E123" s="202" t="s">
        <v>1</v>
      </c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6"/>
      <c r="V123" s="6"/>
      <c r="W123" s="6"/>
      <c r="X123" s="6" t="s">
        <v>531</v>
      </c>
    </row>
    <row r="124" spans="1:27" ht="14.1" customHeight="1" x14ac:dyDescent="0.2">
      <c r="A124" s="1" t="s">
        <v>2</v>
      </c>
      <c r="H124" s="1" t="s">
        <v>3</v>
      </c>
      <c r="J124" s="1" t="s">
        <v>4</v>
      </c>
      <c r="K124" s="8"/>
      <c r="L124" s="8"/>
      <c r="N124" s="8"/>
      <c r="O124" s="8"/>
      <c r="T124" s="3"/>
      <c r="U124" s="8" t="s">
        <v>5</v>
      </c>
      <c r="X124" s="3"/>
    </row>
    <row r="125" spans="1:27" ht="14.1" customHeight="1" x14ac:dyDescent="0.2">
      <c r="J125" s="1" t="s">
        <v>6</v>
      </c>
      <c r="K125" s="9"/>
      <c r="L125" s="3"/>
      <c r="O125" s="9"/>
      <c r="T125" s="3"/>
      <c r="U125" s="9"/>
      <c r="V125" s="3" t="s">
        <v>7</v>
      </c>
      <c r="X125" s="9"/>
    </row>
    <row r="126" spans="1:27" ht="14.1" customHeight="1" x14ac:dyDescent="0.2">
      <c r="A126" s="1" t="s">
        <v>8</v>
      </c>
      <c r="J126" s="1" t="s">
        <v>9</v>
      </c>
      <c r="K126" s="9"/>
      <c r="L126" s="3"/>
      <c r="M126" s="9"/>
      <c r="T126" s="3"/>
      <c r="V126" s="3" t="s">
        <v>10</v>
      </c>
      <c r="X126" s="9"/>
    </row>
    <row r="127" spans="1:27" ht="14.1" customHeight="1" x14ac:dyDescent="0.2">
      <c r="K127" s="9"/>
      <c r="L127" s="3"/>
      <c r="M127" s="9"/>
      <c r="T127" s="3"/>
      <c r="U127" s="9" t="s">
        <v>11</v>
      </c>
      <c r="V127" s="3" t="s">
        <v>12</v>
      </c>
      <c r="X127" s="9"/>
    </row>
    <row r="128" spans="1:27" ht="14.1" customHeight="1" thickBot="1" x14ac:dyDescent="0.25">
      <c r="A128" s="6" t="s">
        <v>13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21"/>
      <c r="T128" s="6"/>
      <c r="U128" s="6"/>
      <c r="V128" s="6" t="s">
        <v>533</v>
      </c>
      <c r="W128" s="6"/>
      <c r="X128" s="6"/>
    </row>
    <row r="129" spans="1:27" ht="14.1" customHeight="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34"/>
    </row>
    <row r="130" spans="1:27" ht="14.1" customHeight="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34"/>
    </row>
    <row r="131" spans="1:27" ht="14.1" customHeight="1" x14ac:dyDescent="0.2">
      <c r="B131" s="11" t="s">
        <v>14</v>
      </c>
      <c r="C131" s="11"/>
      <c r="D131" s="11"/>
      <c r="E131" s="11"/>
      <c r="F131" s="11"/>
      <c r="G131" s="12"/>
      <c r="H131" s="12" t="s">
        <v>15</v>
      </c>
      <c r="I131" s="12"/>
      <c r="J131" s="13"/>
      <c r="K131" s="12" t="s">
        <v>16</v>
      </c>
      <c r="L131" s="13"/>
      <c r="M131" s="13"/>
      <c r="N131" s="13" t="s">
        <v>17</v>
      </c>
      <c r="O131" s="12"/>
      <c r="P131" s="12"/>
      <c r="Q131" s="13" t="s">
        <v>59</v>
      </c>
      <c r="R131" s="12"/>
      <c r="S131" s="35"/>
      <c r="T131" s="13" t="s">
        <v>19</v>
      </c>
      <c r="U131" s="13"/>
      <c r="V131" s="14"/>
      <c r="W131" s="12" t="s">
        <v>60</v>
      </c>
      <c r="X131" s="14"/>
    </row>
    <row r="132" spans="1:27" ht="14.1" customHeight="1" x14ac:dyDescent="0.2">
      <c r="A132" s="1" t="s">
        <v>21</v>
      </c>
      <c r="B132" s="3" t="s">
        <v>22</v>
      </c>
      <c r="C132" s="11"/>
      <c r="D132" s="11" t="s">
        <v>23</v>
      </c>
      <c r="E132" s="11" t="s">
        <v>24</v>
      </c>
      <c r="F132" s="11"/>
      <c r="G132" s="10" t="s">
        <v>25</v>
      </c>
      <c r="H132" s="11" t="s">
        <v>26</v>
      </c>
      <c r="I132" s="11" t="s">
        <v>27</v>
      </c>
      <c r="J132" s="10" t="s">
        <v>25</v>
      </c>
      <c r="K132" s="11" t="s">
        <v>26</v>
      </c>
      <c r="L132" s="11" t="s">
        <v>27</v>
      </c>
      <c r="M132" s="10" t="s">
        <v>25</v>
      </c>
      <c r="N132" s="11" t="s">
        <v>26</v>
      </c>
      <c r="O132" s="11" t="s">
        <v>27</v>
      </c>
      <c r="P132" s="10" t="s">
        <v>25</v>
      </c>
      <c r="Q132" s="11" t="s">
        <v>26</v>
      </c>
      <c r="R132" s="11" t="s">
        <v>27</v>
      </c>
      <c r="S132" s="36" t="s">
        <v>25</v>
      </c>
      <c r="T132" s="11" t="s">
        <v>26</v>
      </c>
      <c r="U132" s="11" t="s">
        <v>27</v>
      </c>
      <c r="V132" s="10" t="s">
        <v>25</v>
      </c>
      <c r="W132" s="11" t="s">
        <v>26</v>
      </c>
      <c r="X132" s="11" t="s">
        <v>27</v>
      </c>
    </row>
    <row r="133" spans="1:27" ht="14.1" customHeight="1" thickBot="1" x14ac:dyDescent="0.25">
      <c r="A133" s="6" t="s">
        <v>28</v>
      </c>
      <c r="B133" s="7"/>
      <c r="C133" s="7"/>
      <c r="D133" s="7"/>
      <c r="E133" s="7"/>
      <c r="F133" s="7"/>
      <c r="G133" s="15"/>
      <c r="H133" s="7"/>
      <c r="I133" s="15"/>
      <c r="J133" s="15"/>
      <c r="K133" s="15"/>
      <c r="L133" s="15"/>
      <c r="M133" s="16"/>
      <c r="N133" s="15"/>
      <c r="O133" s="17"/>
      <c r="P133" s="16"/>
      <c r="Q133" s="15"/>
      <c r="R133" s="15"/>
      <c r="S133" s="37"/>
      <c r="T133" s="6"/>
      <c r="U133" s="6"/>
      <c r="V133" s="6"/>
      <c r="W133" s="6"/>
      <c r="X133" s="6"/>
    </row>
    <row r="134" spans="1:27" ht="14.1" customHeight="1" x14ac:dyDescent="0.2">
      <c r="A134" s="1">
        <v>1</v>
      </c>
      <c r="B134" s="4" t="s">
        <v>61</v>
      </c>
      <c r="S134" s="39"/>
      <c r="W134" s="40"/>
      <c r="X134" s="40"/>
    </row>
    <row r="135" spans="1:27" ht="14.1" customHeight="1" x14ac:dyDescent="0.2">
      <c r="A135" s="1">
        <v>2</v>
      </c>
      <c r="B135" s="1" t="s">
        <v>62</v>
      </c>
      <c r="D135" s="31"/>
      <c r="E135" s="31"/>
      <c r="F135" s="41"/>
      <c r="G135" s="31"/>
      <c r="H135" s="31"/>
      <c r="I135" s="41"/>
      <c r="J135" s="31"/>
      <c r="K135" s="31"/>
      <c r="L135" s="41"/>
      <c r="M135" s="2"/>
      <c r="N135" s="31"/>
      <c r="O135" s="41"/>
      <c r="P135" s="2"/>
      <c r="Q135" s="2"/>
      <c r="R135" s="2"/>
      <c r="S135" s="31"/>
      <c r="T135" s="31"/>
      <c r="U135" s="41"/>
      <c r="V135" s="2"/>
      <c r="W135" s="2"/>
      <c r="X135" s="2"/>
    </row>
    <row r="136" spans="1:27" ht="14.1" customHeight="1" x14ac:dyDescent="0.2">
      <c r="A136" s="1">
        <v>3</v>
      </c>
      <c r="D136" s="31"/>
      <c r="E136" s="31"/>
      <c r="F136" s="41"/>
      <c r="G136" s="31"/>
      <c r="H136" s="31"/>
      <c r="I136" s="41"/>
      <c r="J136" s="31"/>
      <c r="K136" s="31"/>
      <c r="L136" s="41"/>
      <c r="M136" s="2"/>
      <c r="N136" s="31"/>
      <c r="O136" s="41"/>
      <c r="P136" s="2"/>
      <c r="Q136" s="2"/>
      <c r="R136" s="2"/>
      <c r="S136" s="31"/>
      <c r="T136" s="31"/>
      <c r="U136" s="41"/>
      <c r="V136" s="2"/>
      <c r="W136" s="2"/>
      <c r="X136" s="41"/>
      <c r="Z136" s="44" t="s">
        <v>31</v>
      </c>
      <c r="AA136" s="44" t="s">
        <v>31</v>
      </c>
    </row>
    <row r="137" spans="1:27" ht="14.1" customHeight="1" x14ac:dyDescent="0.2">
      <c r="A137" s="1">
        <v>4</v>
      </c>
      <c r="D137" s="67" t="s">
        <v>32</v>
      </c>
      <c r="E137" s="67" t="s">
        <v>33</v>
      </c>
      <c r="F137" s="51"/>
      <c r="G137" s="2">
        <f>+('[41](5) Inv Support'!$M$6-'[41](5) Inv Support'!$M$21)*'[41]NG Expense'!$D$8</f>
        <v>113683.11688605521</v>
      </c>
      <c r="H137" s="33">
        <f>+('[41](5) Inv Support'!$K$6-'[41](5) Inv Support'!$K$21)*'[41]NG Expense'!$D$8/1000</f>
        <v>956.76429656684718</v>
      </c>
      <c r="I137" s="32">
        <f>IFERROR(H137*1000/G137,0)</f>
        <v>8.4160632007109175</v>
      </c>
      <c r="J137" s="2">
        <f>V137+M137+P137-S137-G137</f>
        <v>3377781.6994026322</v>
      </c>
      <c r="K137" s="33">
        <f>W137+N137+Q137-T137-H137</f>
        <v>29172.731420355693</v>
      </c>
      <c r="L137" s="32">
        <f>IFERROR(K137*1000/J137,0)</f>
        <v>8.6366538801234398</v>
      </c>
      <c r="M137" s="2">
        <f>+'[42]NG Expense'!$D$29</f>
        <v>3355342</v>
      </c>
      <c r="N137" s="33">
        <f>+'[42]NG Expense'!$F$29/1000</f>
        <v>29028.433159999997</v>
      </c>
      <c r="O137" s="32">
        <f>IFERROR(N137*1000/M137,0)</f>
        <v>8.6514081604796154</v>
      </c>
      <c r="P137" s="2">
        <v>0</v>
      </c>
      <c r="Q137" s="33">
        <v>0</v>
      </c>
      <c r="R137" s="32">
        <f>IFERROR(Q137*1000/P137,0)</f>
        <v>0</v>
      </c>
      <c r="S137" s="31">
        <v>0</v>
      </c>
      <c r="T137" s="55">
        <v>0</v>
      </c>
      <c r="U137" s="32">
        <f>IFERROR(T137*1000/S137,0)</f>
        <v>0</v>
      </c>
      <c r="V137" s="2">
        <f>+('[42](5) Inv Support'!$M$6-'[42](5) Inv Support'!$M$21)*'[42]NG Expense'!$D$8</f>
        <v>136122.81628868741</v>
      </c>
      <c r="W137" s="33">
        <f>+('[42](5) Inv Support'!$K$6-'[42](5) Inv Support'!$K$21)*'[42]NG Expense'!$D$8/1000</f>
        <v>1101.0625569225399</v>
      </c>
      <c r="X137" s="32">
        <f>IFERROR(W137*1000/V137,0)</f>
        <v>8.0887435842307394</v>
      </c>
      <c r="Z137" s="45">
        <f>+G137+J137-M137-P137+S137-V137</f>
        <v>0</v>
      </c>
      <c r="AA137" s="45">
        <f>+H137+K137-N137-Q137+T137-W137</f>
        <v>0</v>
      </c>
    </row>
    <row r="138" spans="1:27" s="5" customFormat="1" ht="14.1" customHeight="1" x14ac:dyDescent="0.2">
      <c r="A138" s="1">
        <v>5</v>
      </c>
      <c r="B138" s="62"/>
      <c r="C138" s="39"/>
      <c r="D138" s="31" t="s">
        <v>34</v>
      </c>
      <c r="E138" s="67" t="s">
        <v>35</v>
      </c>
      <c r="F138" s="31"/>
      <c r="G138" s="31">
        <f>+V137</f>
        <v>136122.81628868741</v>
      </c>
      <c r="H138" s="31">
        <f>+W137</f>
        <v>1101.0625569225399</v>
      </c>
      <c r="I138" s="41">
        <f t="shared" ref="I138:I149" si="42">IFERROR(H138*1000/G138,0)</f>
        <v>8.0887435842307394</v>
      </c>
      <c r="J138" s="2">
        <f t="shared" ref="J138:J149" si="43">V138+M138+P138-S138-G138</f>
        <v>1811628.861528697</v>
      </c>
      <c r="K138" s="31">
        <f>W138+N138+Q138-T138-H138</f>
        <v>10786.382329503451</v>
      </c>
      <c r="L138" s="41">
        <f t="shared" ref="L138:L149" si="44">IFERROR(K138*1000/J138,0)</f>
        <v>5.9539691371452514</v>
      </c>
      <c r="M138" s="2">
        <f>+'[43]NG Expense'!$D$29</f>
        <v>1877582</v>
      </c>
      <c r="N138" s="31">
        <f>+'[43]NG Expense'!$F$29/1000</f>
        <v>11335.00836</v>
      </c>
      <c r="O138" s="41">
        <f t="shared" ref="O138:O149" si="45">IFERROR(N138*1000/M138,0)</f>
        <v>6.0370244069233721</v>
      </c>
      <c r="P138" s="31">
        <v>0</v>
      </c>
      <c r="Q138" s="31">
        <v>0</v>
      </c>
      <c r="R138" s="41">
        <f t="shared" ref="R138:R149" si="46">IFERROR(Q138*1000/P138,0)</f>
        <v>0</v>
      </c>
      <c r="S138" s="31">
        <v>0</v>
      </c>
      <c r="T138" s="31">
        <v>0</v>
      </c>
      <c r="U138" s="31">
        <f t="shared" ref="U138:U149" si="47">IFERROR(T138*1000/S138,0)</f>
        <v>0</v>
      </c>
      <c r="V138" s="2">
        <f>+('[43](5) Inv Support'!$M$6-'[43](5) Inv Support'!$M$21)*'[43]NG Expense'!$D$8</f>
        <v>70169.677817384349</v>
      </c>
      <c r="W138" s="31">
        <f>+('[43](5) Inv Support'!$K$6-'[43](5) Inv Support'!$K$21)*'[43]NG Expense'!$D$8/1000</f>
        <v>552.43652642599</v>
      </c>
      <c r="X138" s="41">
        <f t="shared" ref="X138:X149" si="48">IFERROR(W138*1000/V138,0)</f>
        <v>7.8728667938835164</v>
      </c>
      <c r="Y138" s="19"/>
      <c r="Z138" s="68">
        <f>+G138+J138-M138-P138+S138-V138</f>
        <v>0</v>
      </c>
      <c r="AA138" s="68">
        <f t="shared" ref="AA138:AA149" si="49">+H138+K138-N138-Q138+T138-W138</f>
        <v>0</v>
      </c>
    </row>
    <row r="139" spans="1:27" s="5" customFormat="1" ht="14.1" customHeight="1" x14ac:dyDescent="0.2">
      <c r="A139" s="1">
        <v>6</v>
      </c>
      <c r="B139" s="39"/>
      <c r="C139" s="39"/>
      <c r="D139" s="67" t="s">
        <v>36</v>
      </c>
      <c r="E139" s="67" t="s">
        <v>35</v>
      </c>
      <c r="F139" s="31"/>
      <c r="G139" s="31">
        <f t="shared" ref="G139:H149" si="50">+V138</f>
        <v>70169.677817384349</v>
      </c>
      <c r="H139" s="31">
        <f t="shared" si="50"/>
        <v>552.43652642599</v>
      </c>
      <c r="I139" s="41">
        <f t="shared" si="42"/>
        <v>7.8728667938835164</v>
      </c>
      <c r="J139" s="2">
        <f t="shared" si="43"/>
        <v>1727938.3776657023</v>
      </c>
      <c r="K139" s="31">
        <f t="shared" ref="K139:K149" si="51">W139+N139+Q139-T139-H139</f>
        <v>7400.1590785867138</v>
      </c>
      <c r="L139" s="41">
        <f t="shared" si="44"/>
        <v>4.2826521907475072</v>
      </c>
      <c r="M139" s="2">
        <f>+'[44]NG Expense'!$D$29</f>
        <v>1719737</v>
      </c>
      <c r="N139" s="31">
        <f>+'[44]NG Expense'!$F$29/1000</f>
        <v>7404.6567500000001</v>
      </c>
      <c r="O139" s="41">
        <f t="shared" si="45"/>
        <v>4.3056913644353756</v>
      </c>
      <c r="P139" s="31">
        <v>0</v>
      </c>
      <c r="Q139" s="31">
        <v>0</v>
      </c>
      <c r="R139" s="41">
        <f t="shared" si="46"/>
        <v>0</v>
      </c>
      <c r="S139" s="31">
        <v>0</v>
      </c>
      <c r="T139" s="31">
        <v>0</v>
      </c>
      <c r="U139" s="31">
        <f t="shared" si="47"/>
        <v>0</v>
      </c>
      <c r="V139" s="2">
        <f>+('[44](5) Inv Support'!$M$6-'[44](5) Inv Support'!$M$21)*'[44]NG Expense'!$D$8</f>
        <v>78371.055483086559</v>
      </c>
      <c r="W139" s="31">
        <f>+('[44](5) Inv Support'!$K$6-'[44](5) Inv Support'!$K$21)*'[44]NG Expense'!$D$8/1000</f>
        <v>547.93885501270393</v>
      </c>
      <c r="X139" s="41">
        <f t="shared" si="48"/>
        <v>6.9915972374642301</v>
      </c>
      <c r="Y139" s="19"/>
      <c r="Z139" s="68">
        <f t="shared" ref="Z139:Z149" si="52">+G139+J139-M139-P139+S139-V139</f>
        <v>0</v>
      </c>
      <c r="AA139" s="68">
        <f t="shared" si="49"/>
        <v>0</v>
      </c>
    </row>
    <row r="140" spans="1:27" s="5" customFormat="1" ht="14.1" customHeight="1" x14ac:dyDescent="0.2">
      <c r="A140" s="1">
        <v>7</v>
      </c>
      <c r="B140" s="39"/>
      <c r="C140" s="39"/>
      <c r="D140" s="31" t="s">
        <v>37</v>
      </c>
      <c r="E140" s="67" t="s">
        <v>35</v>
      </c>
      <c r="F140" s="31"/>
      <c r="G140" s="31">
        <f t="shared" si="50"/>
        <v>78371.055483086559</v>
      </c>
      <c r="H140" s="31">
        <f t="shared" si="50"/>
        <v>547.93885501270393</v>
      </c>
      <c r="I140" s="41">
        <f t="shared" si="42"/>
        <v>6.9915972374642301</v>
      </c>
      <c r="J140" s="2">
        <f t="shared" si="43"/>
        <v>4788423.0159947434</v>
      </c>
      <c r="K140" s="31">
        <f t="shared" si="51"/>
        <v>19742.003398167257</v>
      </c>
      <c r="L140" s="41">
        <f t="shared" si="44"/>
        <v>4.1228611867045055</v>
      </c>
      <c r="M140" s="2">
        <f>+'[45]NG Expense'!$D$29</f>
        <v>4665921</v>
      </c>
      <c r="N140" s="31">
        <f>+'[45]NG Expense'!$F$29/1000</f>
        <v>18891.738679999995</v>
      </c>
      <c r="O140" s="41">
        <f t="shared" si="45"/>
        <v>4.0488766697935938</v>
      </c>
      <c r="P140" s="31">
        <v>0</v>
      </c>
      <c r="Q140" s="31">
        <v>0</v>
      </c>
      <c r="R140" s="41">
        <f t="shared" si="46"/>
        <v>0</v>
      </c>
      <c r="S140" s="31">
        <v>0</v>
      </c>
      <c r="T140" s="31">
        <v>0</v>
      </c>
      <c r="U140" s="31">
        <f t="shared" si="47"/>
        <v>0</v>
      </c>
      <c r="V140" s="2">
        <f>+('[46](5) Inv Support'!$M$6-'[46](5) Inv Support'!$M$22)*'[46]ADJUSTMENT EXP'!$D$8</f>
        <v>200873.07147783061</v>
      </c>
      <c r="W140" s="31">
        <f>+('[45](5) Inv Support'!$K$6-'[45](5) Inv Support'!$K$22)*'[45]NG Expense'!$D$8/1000</f>
        <v>1398.2035731799649</v>
      </c>
      <c r="X140" s="41">
        <f t="shared" si="48"/>
        <v>6.9606322186111331</v>
      </c>
      <c r="Y140" s="19"/>
      <c r="Z140" s="68">
        <f t="shared" si="52"/>
        <v>0</v>
      </c>
      <c r="AA140" s="68">
        <f t="shared" si="49"/>
        <v>0</v>
      </c>
    </row>
    <row r="141" spans="1:27" s="5" customFormat="1" ht="14.1" customHeight="1" x14ac:dyDescent="0.2">
      <c r="A141" s="1">
        <v>8</v>
      </c>
      <c r="B141" s="39"/>
      <c r="C141" s="39"/>
      <c r="D141" s="67" t="s">
        <v>38</v>
      </c>
      <c r="E141" s="67" t="s">
        <v>35</v>
      </c>
      <c r="F141" s="31"/>
      <c r="G141" s="31">
        <f t="shared" si="50"/>
        <v>200873.07147783061</v>
      </c>
      <c r="H141" s="31">
        <f t="shared" si="50"/>
        <v>1398.2035731799649</v>
      </c>
      <c r="I141" s="41">
        <f t="shared" si="42"/>
        <v>6.9606322186111331</v>
      </c>
      <c r="J141" s="2">
        <f t="shared" si="43"/>
        <v>5264014.1606779341</v>
      </c>
      <c r="K141" s="31">
        <f t="shared" si="51"/>
        <v>17357.59815340878</v>
      </c>
      <c r="L141" s="41">
        <f t="shared" si="44"/>
        <v>3.2974071922278712</v>
      </c>
      <c r="M141" s="2">
        <f>+'[47]NG Expense'!$D$29</f>
        <v>5257564</v>
      </c>
      <c r="N141" s="31">
        <f>+'[47]NG Expense'!$F$29/1000</f>
        <v>17588.693210000001</v>
      </c>
      <c r="O141" s="41">
        <f t="shared" si="45"/>
        <v>3.3454073426400517</v>
      </c>
      <c r="P141" s="31">
        <v>0</v>
      </c>
      <c r="Q141" s="31">
        <v>0</v>
      </c>
      <c r="R141" s="41">
        <f t="shared" si="46"/>
        <v>0</v>
      </c>
      <c r="S141" s="31">
        <v>0</v>
      </c>
      <c r="T141" s="31">
        <v>0</v>
      </c>
      <c r="U141" s="31">
        <f t="shared" si="47"/>
        <v>0</v>
      </c>
      <c r="V141" s="2">
        <f>+('[47](5) Inv Support'!$M$6-'[47](5) Inv Support'!$M$24)*'[47]NG Expense'!$D$8</f>
        <v>207323.23215576445</v>
      </c>
      <c r="W141" s="31">
        <f>+('[47](5) Inv Support'!$K$6-'[47](5) Inv Support'!$K$24)*'[47]NG Expense'!$D$8/1000</f>
        <v>1167.1085165887457</v>
      </c>
      <c r="X141" s="41">
        <f t="shared" si="48"/>
        <v>5.6294150175696807</v>
      </c>
      <c r="Y141" s="19"/>
      <c r="Z141" s="68">
        <f t="shared" si="52"/>
        <v>0</v>
      </c>
      <c r="AA141" s="68">
        <f t="shared" si="49"/>
        <v>0</v>
      </c>
    </row>
    <row r="142" spans="1:27" s="5" customFormat="1" ht="14.1" customHeight="1" x14ac:dyDescent="0.2">
      <c r="A142" s="1">
        <v>9</v>
      </c>
      <c r="B142" s="39"/>
      <c r="C142" s="39"/>
      <c r="D142" s="31" t="s">
        <v>39</v>
      </c>
      <c r="E142" s="67" t="s">
        <v>35</v>
      </c>
      <c r="F142" s="31"/>
      <c r="G142" s="31">
        <f t="shared" si="50"/>
        <v>207323.23215576445</v>
      </c>
      <c r="H142" s="31">
        <f t="shared" si="50"/>
        <v>1167.1085165887457</v>
      </c>
      <c r="I142" s="41">
        <f t="shared" si="42"/>
        <v>5.6294150175696807</v>
      </c>
      <c r="J142" s="2">
        <f t="shared" si="43"/>
        <v>4801362.238848065</v>
      </c>
      <c r="K142" s="31">
        <f t="shared" si="51"/>
        <v>17050.322358892903</v>
      </c>
      <c r="L142" s="41">
        <f t="shared" si="44"/>
        <v>3.5511426779962321</v>
      </c>
      <c r="M142" s="2">
        <f>+'[48]NG Expense'!$D$29</f>
        <v>4881455</v>
      </c>
      <c r="N142" s="31">
        <f>+'[48]NG Expense'!$F$29/1000</f>
        <v>17595.90754</v>
      </c>
      <c r="O142" s="41">
        <f t="shared" si="45"/>
        <v>3.6046440129018906</v>
      </c>
      <c r="P142" s="31">
        <v>0</v>
      </c>
      <c r="Q142" s="31">
        <v>0</v>
      </c>
      <c r="R142" s="41">
        <f t="shared" si="46"/>
        <v>0</v>
      </c>
      <c r="S142" s="31">
        <v>0</v>
      </c>
      <c r="T142" s="31">
        <v>0</v>
      </c>
      <c r="U142" s="31">
        <f t="shared" si="47"/>
        <v>0</v>
      </c>
      <c r="V142" s="2">
        <f>+('[48](5) Inv Support'!$M$6-'[48](5) Inv Support'!$M$24)*'[48]NG Expense'!$D$8</f>
        <v>127230.47100382915</v>
      </c>
      <c r="W142" s="31">
        <f>+('[48](5) Inv Support'!$K$6-'[48](5) Inv Support'!$K$24)*'[48]NG Expense'!$D$8/1000</f>
        <v>621.52333548164916</v>
      </c>
      <c r="X142" s="41">
        <f t="shared" si="48"/>
        <v>4.8850195285604476</v>
      </c>
      <c r="Y142" s="19"/>
      <c r="Z142" s="68">
        <f t="shared" si="52"/>
        <v>3.4924596548080444E-10</v>
      </c>
      <c r="AA142" s="68">
        <f t="shared" si="49"/>
        <v>-9.0949470177292824E-13</v>
      </c>
    </row>
    <row r="143" spans="1:27" s="5" customFormat="1" ht="14.1" customHeight="1" x14ac:dyDescent="0.2">
      <c r="A143" s="1">
        <v>10</v>
      </c>
      <c r="B143" s="39"/>
      <c r="C143" s="39"/>
      <c r="D143" s="67" t="s">
        <v>40</v>
      </c>
      <c r="E143" s="67" t="s">
        <v>35</v>
      </c>
      <c r="F143" s="31"/>
      <c r="G143" s="31">
        <f t="shared" si="50"/>
        <v>127230.47100382915</v>
      </c>
      <c r="H143" s="31">
        <f t="shared" si="50"/>
        <v>621.52333548164916</v>
      </c>
      <c r="I143" s="41">
        <f t="shared" si="42"/>
        <v>4.8850195285604476</v>
      </c>
      <c r="J143" s="2">
        <f t="shared" si="43"/>
        <v>4645794.4114233674</v>
      </c>
      <c r="K143" s="31">
        <f t="shared" si="51"/>
        <v>14802.538699739103</v>
      </c>
      <c r="L143" s="41">
        <f t="shared" si="44"/>
        <v>3.1862233643705165</v>
      </c>
      <c r="M143" s="2">
        <f>+'[49]NG Expense'!$D$29</f>
        <v>4728588</v>
      </c>
      <c r="N143" s="31">
        <f>+'[49]NG Expense'!$F$29/1000</f>
        <v>15236.74617</v>
      </c>
      <c r="O143" s="41">
        <f t="shared" si="45"/>
        <v>3.2222613114105099</v>
      </c>
      <c r="P143" s="31">
        <v>0</v>
      </c>
      <c r="Q143" s="31">
        <v>0</v>
      </c>
      <c r="R143" s="41">
        <f t="shared" si="46"/>
        <v>0</v>
      </c>
      <c r="S143" s="31">
        <v>0</v>
      </c>
      <c r="T143" s="31">
        <v>0</v>
      </c>
      <c r="U143" s="31">
        <f t="shared" si="47"/>
        <v>0</v>
      </c>
      <c r="V143" s="2">
        <f>+('[49](5) Inv Support'!$M$6-'[49](5) Inv Support'!$M$24)*'[49]NG Expense'!$D$8</f>
        <v>44436.882427196804</v>
      </c>
      <c r="W143" s="31">
        <f>+('[49](5) Inv Support'!$K$6-'[49](5) Inv Support'!$K$24)*'[49]NG Expense'!$D$8/1000</f>
        <v>187.31586522075176</v>
      </c>
      <c r="X143" s="41">
        <f t="shared" si="48"/>
        <v>4.2153241854362946</v>
      </c>
      <c r="Y143" s="19"/>
      <c r="Z143" s="68">
        <f t="shared" si="52"/>
        <v>1.4551915228366852E-10</v>
      </c>
      <c r="AA143" s="68">
        <f t="shared" si="49"/>
        <v>-5.4001247917767614E-13</v>
      </c>
    </row>
    <row r="144" spans="1:27" s="5" customFormat="1" ht="14.1" customHeight="1" x14ac:dyDescent="0.2">
      <c r="A144" s="1">
        <v>11</v>
      </c>
      <c r="B144" s="62"/>
      <c r="C144" s="39"/>
      <c r="D144" s="31" t="s">
        <v>41</v>
      </c>
      <c r="E144" s="67" t="s">
        <v>35</v>
      </c>
      <c r="F144" s="31"/>
      <c r="G144" s="31">
        <f t="shared" si="50"/>
        <v>44436.882427196804</v>
      </c>
      <c r="H144" s="31">
        <f t="shared" si="50"/>
        <v>187.31586522075176</v>
      </c>
      <c r="I144" s="41">
        <f t="shared" si="42"/>
        <v>4.2153241854362946</v>
      </c>
      <c r="J144" s="2">
        <f t="shared" si="43"/>
        <v>4828819.9210218117</v>
      </c>
      <c r="K144" s="31">
        <f t="shared" si="51"/>
        <v>19227.297482804555</v>
      </c>
      <c r="L144" s="41">
        <f t="shared" si="44"/>
        <v>3.981779771720277</v>
      </c>
      <c r="M144" s="2">
        <f>+'[50]NG Expense'!$D$29</f>
        <v>4746789</v>
      </c>
      <c r="N144" s="31">
        <f>+'[50]NG Expense'!$F$29/1000</f>
        <v>18988.810650000003</v>
      </c>
      <c r="O144" s="41">
        <f t="shared" si="45"/>
        <v>4.0003485830105365</v>
      </c>
      <c r="P144" s="31">
        <v>0</v>
      </c>
      <c r="Q144" s="31">
        <v>0</v>
      </c>
      <c r="R144" s="41">
        <f t="shared" si="46"/>
        <v>0</v>
      </c>
      <c r="S144" s="31">
        <v>0</v>
      </c>
      <c r="T144" s="31">
        <v>0</v>
      </c>
      <c r="U144" s="31">
        <f t="shared" si="47"/>
        <v>0</v>
      </c>
      <c r="V144" s="2">
        <f>+('[50](5) Inv Support'!$M$6-'[50](5) Inv Support'!$M$24)*'[50]NG Expense'!$D$8</f>
        <v>126467.80344900838</v>
      </c>
      <c r="W144" s="31">
        <f>+('[50](5) Inv Support'!$K$6-'[50](5) Inv Support'!$K$24)*'[50]NG Expense'!$D$8/1000</f>
        <v>425.80269802530415</v>
      </c>
      <c r="X144" s="41">
        <f t="shared" si="48"/>
        <v>3.3668861671736643</v>
      </c>
      <c r="Y144" s="19"/>
      <c r="Z144" s="68">
        <f t="shared" si="52"/>
        <v>2.3283064365386963E-10</v>
      </c>
      <c r="AA144" s="68">
        <f t="shared" si="49"/>
        <v>1.1368683772161603E-12</v>
      </c>
    </row>
    <row r="145" spans="1:27" s="5" customFormat="1" ht="14.1" customHeight="1" x14ac:dyDescent="0.2">
      <c r="A145" s="1">
        <v>12</v>
      </c>
      <c r="B145" s="39"/>
      <c r="C145" s="39"/>
      <c r="D145" s="67" t="s">
        <v>42</v>
      </c>
      <c r="E145" s="67" t="s">
        <v>35</v>
      </c>
      <c r="F145" s="31"/>
      <c r="G145" s="31">
        <f t="shared" si="50"/>
        <v>126467.80344900838</v>
      </c>
      <c r="H145" s="31">
        <f t="shared" si="50"/>
        <v>425.80269802530415</v>
      </c>
      <c r="I145" s="41">
        <f t="shared" si="42"/>
        <v>3.3668861671736643</v>
      </c>
      <c r="J145" s="2">
        <f t="shared" si="43"/>
        <v>5169492.6417089337</v>
      </c>
      <c r="K145" s="31">
        <f t="shared" si="51"/>
        <v>20489.930059723669</v>
      </c>
      <c r="L145" s="41">
        <f t="shared" si="44"/>
        <v>3.9636249589379617</v>
      </c>
      <c r="M145" s="2">
        <f>+'[51]NG Expense'!$D$29</f>
        <v>5220214</v>
      </c>
      <c r="N145" s="31">
        <f>+'[51]NG Expense'!$F$29/1000</f>
        <v>20545.111560000001</v>
      </c>
      <c r="O145" s="41">
        <f t="shared" si="45"/>
        <v>3.9356837784811125</v>
      </c>
      <c r="P145" s="31">
        <v>0</v>
      </c>
      <c r="Q145" s="31">
        <v>0</v>
      </c>
      <c r="R145" s="41">
        <f t="shared" si="46"/>
        <v>0</v>
      </c>
      <c r="S145" s="31">
        <v>0</v>
      </c>
      <c r="T145" s="31">
        <v>0</v>
      </c>
      <c r="U145" s="31">
        <f t="shared" si="47"/>
        <v>0</v>
      </c>
      <c r="V145" s="2">
        <f>+('[51](5) Inv Support'!$M$6-'[51](5) Inv Support'!$M$24)*'[51]NG Expense'!$D$8</f>
        <v>75746.445157942711</v>
      </c>
      <c r="W145" s="31">
        <f>+('[51](5) Inv Support'!$K$6-'[51](5) Inv Support'!$K$24)*'[51]NG Expense'!$D$8/1000</f>
        <v>370.6211977489728</v>
      </c>
      <c r="X145" s="41">
        <f t="shared" si="48"/>
        <v>4.8929186970579535</v>
      </c>
      <c r="Y145" s="19"/>
      <c r="Z145" s="68">
        <f t="shared" si="52"/>
        <v>-3.4924596548080444E-10</v>
      </c>
      <c r="AA145" s="68">
        <f t="shared" si="49"/>
        <v>0</v>
      </c>
    </row>
    <row r="146" spans="1:27" s="5" customFormat="1" ht="14.1" customHeight="1" x14ac:dyDescent="0.2">
      <c r="A146" s="1">
        <v>13</v>
      </c>
      <c r="B146" s="39"/>
      <c r="C146" s="39"/>
      <c r="D146" s="31" t="s">
        <v>43</v>
      </c>
      <c r="E146" s="67" t="s">
        <v>35</v>
      </c>
      <c r="F146" s="31"/>
      <c r="G146" s="31">
        <f t="shared" si="50"/>
        <v>75746.445157942711</v>
      </c>
      <c r="H146" s="31">
        <f t="shared" si="50"/>
        <v>370.6211977489728</v>
      </c>
      <c r="I146" s="41">
        <f t="shared" si="42"/>
        <v>4.8929186970579535</v>
      </c>
      <c r="J146" s="2">
        <f t="shared" si="43"/>
        <v>4691005.7662899867</v>
      </c>
      <c r="K146" s="31">
        <f t="shared" si="51"/>
        <v>18705.236273196864</v>
      </c>
      <c r="L146" s="41">
        <f t="shared" si="44"/>
        <v>3.9874681902150857</v>
      </c>
      <c r="M146" s="2">
        <f>+'[52]NG Expense'!$D$29</f>
        <v>4614969</v>
      </c>
      <c r="N146" s="31">
        <f>+'[52]NG Expense'!$F$29/1000</f>
        <v>18536.419959999999</v>
      </c>
      <c r="O146" s="41">
        <f t="shared" si="45"/>
        <v>4.016586018237609</v>
      </c>
      <c r="P146" s="31">
        <v>0</v>
      </c>
      <c r="Q146" s="31">
        <v>0</v>
      </c>
      <c r="R146" s="41">
        <f t="shared" si="46"/>
        <v>0</v>
      </c>
      <c r="S146" s="31">
        <v>0</v>
      </c>
      <c r="T146" s="31">
        <v>0</v>
      </c>
      <c r="U146" s="31">
        <f t="shared" si="47"/>
        <v>0</v>
      </c>
      <c r="V146" s="2">
        <f>+('[52](5) Inv Support'!$M$6-'[52](5) Inv Support'!$M$24)*'[52]NG Expense'!$D$8</f>
        <v>151783.21144792912</v>
      </c>
      <c r="W146" s="31">
        <f>+('[52](5) Inv Support'!$K$6-'[52](5) Inv Support'!$K$24)*'[52]NG Expense'!$D$8/1000</f>
        <v>539.43751094583956</v>
      </c>
      <c r="X146" s="41">
        <f t="shared" si="48"/>
        <v>3.5539998514980655</v>
      </c>
      <c r="Y146" s="19"/>
      <c r="Z146" s="68">
        <f t="shared" si="52"/>
        <v>0</v>
      </c>
      <c r="AA146" s="68">
        <f t="shared" si="49"/>
        <v>-1.7053025658242404E-12</v>
      </c>
    </row>
    <row r="147" spans="1:27" s="5" customFormat="1" ht="14.1" customHeight="1" x14ac:dyDescent="0.2">
      <c r="A147" s="1">
        <v>14</v>
      </c>
      <c r="B147" s="39"/>
      <c r="C147" s="39"/>
      <c r="D147" s="67" t="s">
        <v>44</v>
      </c>
      <c r="E147" s="67" t="s">
        <v>35</v>
      </c>
      <c r="F147" s="31"/>
      <c r="G147" s="31">
        <f t="shared" si="50"/>
        <v>151783.21144792912</v>
      </c>
      <c r="H147" s="31">
        <f t="shared" si="50"/>
        <v>539.43751094583956</v>
      </c>
      <c r="I147" s="41">
        <f t="shared" si="42"/>
        <v>3.5539998514980655</v>
      </c>
      <c r="J147" s="2">
        <f t="shared" si="43"/>
        <v>1961334.0769648766</v>
      </c>
      <c r="K147" s="31">
        <f t="shared" si="51"/>
        <v>8226.1622534740709</v>
      </c>
      <c r="L147" s="41">
        <f t="shared" si="44"/>
        <v>4.1941667919235277</v>
      </c>
      <c r="M147" s="2">
        <f>+'[53]NG Expense'!$D$29</f>
        <v>2058401</v>
      </c>
      <c r="N147" s="31">
        <f>+'[53]NG Expense'!$F$29/1000</f>
        <v>8574.4724000000006</v>
      </c>
      <c r="O147" s="41">
        <f t="shared" si="45"/>
        <v>4.165598637000274</v>
      </c>
      <c r="P147" s="31">
        <v>0</v>
      </c>
      <c r="Q147" s="31">
        <v>0</v>
      </c>
      <c r="R147" s="41">
        <f t="shared" si="46"/>
        <v>0</v>
      </c>
      <c r="S147" s="31">
        <v>0</v>
      </c>
      <c r="T147" s="31">
        <v>0</v>
      </c>
      <c r="U147" s="31">
        <f t="shared" si="47"/>
        <v>0</v>
      </c>
      <c r="V147" s="2">
        <f>+('[53](5) Inv Support'!$M$6-'[53](5) Inv Support'!$M$24)*'[53]NG Expense'!$D$8</f>
        <v>54716.288412805734</v>
      </c>
      <c r="W147" s="31">
        <f>+('[53](5) Inv Support'!$K$6-'[53](5) Inv Support'!$K$24)*'[53]NG Expense'!$D$8/1000</f>
        <v>191.12736441990924</v>
      </c>
      <c r="X147" s="41">
        <f t="shared" si="48"/>
        <v>3.4930615720487728</v>
      </c>
      <c r="Y147" s="19"/>
      <c r="Z147" s="68">
        <f t="shared" si="52"/>
        <v>-8.7311491370201111E-11</v>
      </c>
      <c r="AA147" s="68">
        <f t="shared" si="49"/>
        <v>7.673861546209082E-13</v>
      </c>
    </row>
    <row r="148" spans="1:27" s="5" customFormat="1" ht="14.1" customHeight="1" x14ac:dyDescent="0.2">
      <c r="A148" s="1">
        <v>15</v>
      </c>
      <c r="B148" s="39"/>
      <c r="C148" s="39"/>
      <c r="D148" s="31" t="s">
        <v>45</v>
      </c>
      <c r="E148" s="67" t="s">
        <v>35</v>
      </c>
      <c r="F148" s="31"/>
      <c r="G148" s="31">
        <f t="shared" si="50"/>
        <v>54716.288412805734</v>
      </c>
      <c r="H148" s="31">
        <f t="shared" si="50"/>
        <v>191.12736441990924</v>
      </c>
      <c r="I148" s="41">
        <f t="shared" si="42"/>
        <v>3.4930615720487728</v>
      </c>
      <c r="J148" s="2">
        <f t="shared" si="43"/>
        <v>1980235.0239961799</v>
      </c>
      <c r="K148" s="31">
        <f t="shared" si="51"/>
        <v>8404.3703083335695</v>
      </c>
      <c r="L148" s="41">
        <f t="shared" si="44"/>
        <v>4.2441276951931046</v>
      </c>
      <c r="M148" s="2">
        <f>+'[54]NG Expense'!$D$29</f>
        <v>1977881</v>
      </c>
      <c r="N148" s="31">
        <f>+'[54]NG Expense'!$F$29/1000</f>
        <v>8404.2286500000009</v>
      </c>
      <c r="O148" s="41">
        <f t="shared" si="45"/>
        <v>4.2491073274883577</v>
      </c>
      <c r="P148" s="31">
        <v>0</v>
      </c>
      <c r="Q148" s="31">
        <v>0</v>
      </c>
      <c r="R148" s="41">
        <f t="shared" si="46"/>
        <v>0</v>
      </c>
      <c r="S148" s="31">
        <v>0</v>
      </c>
      <c r="T148" s="31">
        <v>0</v>
      </c>
      <c r="U148" s="31">
        <f t="shared" si="47"/>
        <v>0</v>
      </c>
      <c r="V148" s="2">
        <f>+('[54](5) Inv Support'!$M$6-'[54](5) Inv Support'!$M$24)*'[54]NG Expense'!$D$8</f>
        <v>57070.312408985599</v>
      </c>
      <c r="W148" s="31">
        <f>+('[54](5) Inv Support'!$K$6-'[54](5) Inv Support'!$K$24)*'[54]NG Expense'!$D$8/1000</f>
        <v>191.26902275347788</v>
      </c>
      <c r="X148" s="41">
        <f t="shared" si="48"/>
        <v>3.3514626901422564</v>
      </c>
      <c r="Y148" s="19"/>
      <c r="Z148" s="68">
        <f t="shared" si="52"/>
        <v>0</v>
      </c>
      <c r="AA148" s="68">
        <f t="shared" si="49"/>
        <v>6.8212102632969618E-13</v>
      </c>
    </row>
    <row r="149" spans="1:27" s="5" customFormat="1" ht="14.1" customHeight="1" x14ac:dyDescent="0.2">
      <c r="A149" s="1">
        <v>16</v>
      </c>
      <c r="B149" s="39"/>
      <c r="C149" s="39"/>
      <c r="D149" s="24" t="s">
        <v>32</v>
      </c>
      <c r="E149" s="67" t="s">
        <v>35</v>
      </c>
      <c r="F149" s="2"/>
      <c r="G149" s="2">
        <f t="shared" si="50"/>
        <v>57070.312408985599</v>
      </c>
      <c r="H149" s="2">
        <f t="shared" si="50"/>
        <v>191.26902275347788</v>
      </c>
      <c r="I149" s="41">
        <f t="shared" si="42"/>
        <v>3.3514626901422564</v>
      </c>
      <c r="J149" s="2">
        <f t="shared" si="43"/>
        <v>2940378.0061921636</v>
      </c>
      <c r="K149" s="31">
        <f t="shared" si="51"/>
        <v>11852.506130326929</v>
      </c>
      <c r="L149" s="41">
        <f t="shared" si="44"/>
        <v>4.0309463971525599</v>
      </c>
      <c r="M149" s="2">
        <f>+'[55]NG Expense'!$D$29</f>
        <v>2910095</v>
      </c>
      <c r="N149" s="31">
        <f>+'[55]NG Expense'!$F$29/1000</f>
        <v>11811.698869999998</v>
      </c>
      <c r="O149" s="41">
        <f t="shared" si="45"/>
        <v>4.0588705420269786</v>
      </c>
      <c r="P149" s="2">
        <v>0</v>
      </c>
      <c r="Q149" s="2">
        <v>0</v>
      </c>
      <c r="R149" s="41">
        <f t="shared" si="46"/>
        <v>0</v>
      </c>
      <c r="S149" s="31">
        <v>0</v>
      </c>
      <c r="T149" s="31">
        <v>0</v>
      </c>
      <c r="U149" s="2">
        <f t="shared" si="47"/>
        <v>0</v>
      </c>
      <c r="V149" s="2">
        <f>+('[55](5) Inv Support'!$M$6-'[55](5) Inv Support'!$M$24)*'[55]NG Expense'!$D$8</f>
        <v>87353.318601148974</v>
      </c>
      <c r="W149" s="31">
        <f>+('[55](5) Inv Support'!$K$6-'[55](5) Inv Support'!$K$24)*'[55]NG Expense'!$D$8/1000</f>
        <v>232.07628308040847</v>
      </c>
      <c r="X149" s="41">
        <f t="shared" si="48"/>
        <v>2.6567540512119243</v>
      </c>
      <c r="Z149" s="63">
        <f t="shared" si="52"/>
        <v>1.6007106751203537E-10</v>
      </c>
      <c r="AA149" s="63">
        <f t="shared" si="49"/>
        <v>2.8421709430404007E-13</v>
      </c>
    </row>
    <row r="150" spans="1:27" ht="14.1" customHeight="1" thickBot="1" x14ac:dyDescent="0.25">
      <c r="A150" s="1">
        <v>17</v>
      </c>
      <c r="C150" s="47" t="s">
        <v>46</v>
      </c>
      <c r="D150" s="2"/>
      <c r="E150" s="2"/>
      <c r="F150" s="41"/>
      <c r="G150" s="2"/>
      <c r="H150" s="2"/>
      <c r="I150" s="41"/>
      <c r="J150" s="48">
        <f>SUM(J138:J149)</f>
        <v>44610426.502312467</v>
      </c>
      <c r="K150" s="49">
        <f>SUM(K138:K149)</f>
        <v>174044.50652615787</v>
      </c>
      <c r="L150" s="50">
        <f>IF(K150&gt;0,ROUND((K150*1000)/J150,2),0)</f>
        <v>3.9</v>
      </c>
      <c r="M150" s="48">
        <f>SUM(M138:M149)</f>
        <v>44659196</v>
      </c>
      <c r="N150" s="49">
        <f>SUM(N138:N149)</f>
        <v>174913.49280000001</v>
      </c>
      <c r="O150" s="50">
        <f>IF(N150&gt;0,ROUND((N150*1000)/M150,2),0)</f>
        <v>3.92</v>
      </c>
      <c r="P150" s="48">
        <f>SUM(P138:P149)</f>
        <v>0</v>
      </c>
      <c r="Q150" s="49">
        <f>SUM(Q138:Q149)</f>
        <v>0</v>
      </c>
      <c r="R150" s="50">
        <f>IF(Q150&gt;0,ROUND((Q150*1000)/P150,2),0)</f>
        <v>0</v>
      </c>
      <c r="S150" s="48">
        <f>SUM(S137:S149)</f>
        <v>0</v>
      </c>
      <c r="T150" s="49">
        <f>SUM(T137:T149)</f>
        <v>0</v>
      </c>
      <c r="U150" s="50">
        <f>IF(T150&gt;0,ROUND((T150*1000)/S150,2),0)</f>
        <v>0</v>
      </c>
      <c r="V150" s="31"/>
      <c r="W150" s="55"/>
      <c r="X150" s="38"/>
    </row>
    <row r="151" spans="1:27" ht="14.1" customHeight="1" thickTop="1" x14ac:dyDescent="0.2">
      <c r="A151" s="1">
        <v>18</v>
      </c>
      <c r="D151" s="2"/>
      <c r="E151" s="2"/>
      <c r="F151" s="41"/>
      <c r="G151" s="2"/>
      <c r="H151" s="31"/>
      <c r="I151" s="51"/>
      <c r="J151" s="31"/>
      <c r="K151" s="31"/>
      <c r="L151" s="51"/>
      <c r="M151" s="31"/>
      <c r="N151" s="31"/>
      <c r="O151" s="51"/>
      <c r="P151" s="31"/>
      <c r="Q151" s="31"/>
      <c r="R151" s="51"/>
      <c r="S151" s="31"/>
      <c r="T151" s="31"/>
      <c r="U151" s="51"/>
      <c r="V151" s="31"/>
      <c r="W151" s="31"/>
      <c r="X151" s="51"/>
    </row>
    <row r="152" spans="1:27" ht="14.1" customHeight="1" thickBot="1" x14ac:dyDescent="0.25">
      <c r="A152" s="1">
        <v>19</v>
      </c>
      <c r="B152" s="4"/>
      <c r="C152" s="47" t="s">
        <v>47</v>
      </c>
      <c r="D152" s="2"/>
      <c r="E152" s="2"/>
      <c r="F152" s="41"/>
      <c r="G152" s="52">
        <f>AVERAGE(G137:G149)</f>
        <v>111076.49110896201</v>
      </c>
      <c r="H152" s="53">
        <f>AVERAGE(H137:H149)</f>
        <v>634.66240917636128</v>
      </c>
      <c r="I152" s="54">
        <v>0</v>
      </c>
      <c r="J152" s="52">
        <f>AVERAGE(J137:J149)</f>
        <v>3691400.6309011606</v>
      </c>
      <c r="K152" s="53">
        <f>AVERAGE(K137:K149)</f>
        <v>15632.095226654888</v>
      </c>
      <c r="L152" s="54">
        <v>0</v>
      </c>
      <c r="M152" s="52">
        <f>AVERAGE(M137:M149)</f>
        <v>3693426</v>
      </c>
      <c r="N152" s="53">
        <f>AVERAGE(N137:N149)</f>
        <v>15687.840458461538</v>
      </c>
      <c r="O152" s="54">
        <v>0</v>
      </c>
      <c r="P152" s="52">
        <f>AVERAGE(P137:P149)</f>
        <v>0</v>
      </c>
      <c r="Q152" s="53">
        <f>AVERAGE(Q137:Q149)</f>
        <v>0</v>
      </c>
      <c r="R152" s="54">
        <v>0</v>
      </c>
      <c r="S152" s="52">
        <f>AVERAGE(S137:S149)</f>
        <v>0</v>
      </c>
      <c r="T152" s="53">
        <f>AVERAGE(T137:T149)</f>
        <v>0</v>
      </c>
      <c r="U152" s="54">
        <v>0</v>
      </c>
      <c r="V152" s="52">
        <f>AVERAGE(V137:V149)</f>
        <v>109051.12201012304</v>
      </c>
      <c r="W152" s="53">
        <f>AVERAGE(W137:W149)</f>
        <v>578.91717736971225</v>
      </c>
      <c r="X152" s="54">
        <v>0</v>
      </c>
    </row>
    <row r="153" spans="1:27" ht="14.1" customHeight="1" thickTop="1" x14ac:dyDescent="0.2">
      <c r="A153" s="1">
        <v>20</v>
      </c>
      <c r="D153" s="2"/>
      <c r="E153" s="2"/>
      <c r="F153" s="41"/>
      <c r="G153" s="2"/>
      <c r="H153" s="2"/>
      <c r="I153" s="41"/>
      <c r="J153" s="2"/>
      <c r="K153" s="2"/>
      <c r="L153" s="41"/>
      <c r="M153" s="2"/>
      <c r="N153" s="2"/>
      <c r="O153" s="41"/>
      <c r="P153" s="2"/>
      <c r="Q153" s="2"/>
      <c r="R153" s="41"/>
      <c r="S153" s="2"/>
      <c r="T153" s="2"/>
      <c r="U153" s="41"/>
      <c r="V153" s="2"/>
      <c r="W153" s="2"/>
      <c r="X153" s="41"/>
    </row>
    <row r="154" spans="1:27" ht="14.1" customHeight="1" x14ac:dyDescent="0.2">
      <c r="A154" s="1">
        <v>21</v>
      </c>
      <c r="B154" s="4" t="s">
        <v>29</v>
      </c>
      <c r="S154" s="39"/>
      <c r="W154" s="40"/>
      <c r="X154" s="40"/>
    </row>
    <row r="155" spans="1:27" ht="14.1" customHeight="1" x14ac:dyDescent="0.2">
      <c r="A155" s="1">
        <v>22</v>
      </c>
      <c r="B155" s="1" t="s">
        <v>62</v>
      </c>
      <c r="D155" s="31"/>
      <c r="E155" s="31"/>
      <c r="F155" s="41"/>
      <c r="G155" s="31"/>
      <c r="H155" s="31"/>
      <c r="I155" s="41"/>
      <c r="J155" s="31"/>
      <c r="K155" s="31"/>
      <c r="L155" s="41"/>
      <c r="M155" s="2"/>
      <c r="N155" s="31"/>
      <c r="O155" s="41"/>
      <c r="P155" s="2"/>
      <c r="Q155" s="2"/>
      <c r="R155" s="2"/>
      <c r="S155" s="31"/>
      <c r="T155" s="31"/>
      <c r="U155" s="41"/>
      <c r="V155" s="2"/>
      <c r="W155" s="2"/>
      <c r="X155" s="2"/>
    </row>
    <row r="156" spans="1:27" ht="14.1" customHeight="1" x14ac:dyDescent="0.2">
      <c r="A156" s="1">
        <v>23</v>
      </c>
      <c r="D156" s="31"/>
      <c r="E156" s="31"/>
      <c r="F156" s="41"/>
      <c r="G156" s="31"/>
      <c r="H156" s="31"/>
      <c r="I156" s="41"/>
      <c r="J156" s="31"/>
      <c r="K156" s="31"/>
      <c r="L156" s="41"/>
      <c r="M156" s="2"/>
      <c r="N156" s="31"/>
      <c r="O156" s="41"/>
      <c r="P156" s="2"/>
      <c r="Q156" s="2"/>
      <c r="R156" s="2"/>
      <c r="S156" s="31"/>
      <c r="T156" s="31"/>
      <c r="U156" s="41"/>
      <c r="V156" s="2"/>
      <c r="W156" s="2"/>
      <c r="X156" s="41"/>
      <c r="Z156" s="44" t="s">
        <v>31</v>
      </c>
      <c r="AA156" s="44" t="s">
        <v>31</v>
      </c>
    </row>
    <row r="157" spans="1:27" ht="14.1" customHeight="1" x14ac:dyDescent="0.2">
      <c r="A157" s="1">
        <v>24</v>
      </c>
      <c r="D157" s="24" t="s">
        <v>32</v>
      </c>
      <c r="E157" s="24" t="s">
        <v>33</v>
      </c>
      <c r="F157" s="41"/>
      <c r="G157" s="2">
        <f>+('[41](5) Inv Support'!$M$6-'[41](5) Inv Support'!$M$21)*'[41]NG Expense'!$E$8</f>
        <v>129165.19292133742</v>
      </c>
      <c r="H157" s="33">
        <f>+('[41](5) Inv Support'!$K$6-'[41](5) Inv Support'!$K$21)*'[41]NG Expense'!$E$8/1000</f>
        <v>1087.0624269579941</v>
      </c>
      <c r="I157" s="32">
        <f>IFERROR(H157*1000/G157,0)</f>
        <v>8.4160632007109175</v>
      </c>
      <c r="J157" s="2">
        <f>V157+M157+P157-S157-G157</f>
        <v>2969647.1614710689</v>
      </c>
      <c r="K157" s="33">
        <f>W157+N157+Q157-T157-H157</f>
        <v>25654.050281461547</v>
      </c>
      <c r="L157" s="32">
        <f>IFERROR(K157*1000/J157,0)</f>
        <v>8.6387536587859639</v>
      </c>
      <c r="M157" s="2">
        <f>+'[42]NG Expense'!$D$57</f>
        <v>2977998</v>
      </c>
      <c r="N157" s="33">
        <f>+'[42]NG Expense'!$F$57/1000</f>
        <v>25763.876374444986</v>
      </c>
      <c r="O157" s="32">
        <f>IFERROR(N157*1000/M157,0)</f>
        <v>8.6514082193624677</v>
      </c>
      <c r="P157" s="2">
        <v>0</v>
      </c>
      <c r="Q157" s="33">
        <v>0</v>
      </c>
      <c r="R157" s="32">
        <f>IFERROR(Q157*1000/P157,0)</f>
        <v>0</v>
      </c>
      <c r="S157" s="31">
        <v>0</v>
      </c>
      <c r="T157" s="55">
        <v>0</v>
      </c>
      <c r="U157" s="32">
        <f>IFERROR(T157*1000/S157,0)</f>
        <v>0</v>
      </c>
      <c r="V157" s="2">
        <f>+('[42](5) Inv Support'!$M$6-'[42](5) Inv Support'!$M$21)*'[42]NG Expense'!$E$8</f>
        <v>120814.35439240617</v>
      </c>
      <c r="W157" s="33">
        <f>+('[42](5) Inv Support'!$K$6-'[42](5) Inv Support'!$K$21)*'[42]NG Expense'!$E$8/1000</f>
        <v>977.23633397455433</v>
      </c>
      <c r="X157" s="32">
        <f>IFERROR(W157*1000/V157,0)</f>
        <v>8.0887435842307394</v>
      </c>
      <c r="Z157" s="45">
        <f>+G157+J157-M157-P157+S157-V157</f>
        <v>0</v>
      </c>
      <c r="AA157" s="45">
        <f>+H157+K157-N157-Q157+T157-W157</f>
        <v>-9.0949470177292824E-13</v>
      </c>
    </row>
    <row r="158" spans="1:27" s="5" customFormat="1" ht="14.1" customHeight="1" x14ac:dyDescent="0.2">
      <c r="A158" s="1">
        <v>25</v>
      </c>
      <c r="B158" s="62"/>
      <c r="C158" s="39"/>
      <c r="D158" s="2" t="s">
        <v>34</v>
      </c>
      <c r="E158" s="24" t="s">
        <v>35</v>
      </c>
      <c r="F158" s="2"/>
      <c r="G158" s="2">
        <f>+V157</f>
        <v>120814.35439240617</v>
      </c>
      <c r="H158" s="2">
        <f>+W157</f>
        <v>977.23633397455433</v>
      </c>
      <c r="I158" s="41">
        <f t="shared" ref="I158:I169" si="53">IFERROR(H158*1000/G158,0)</f>
        <v>8.0887435842307394</v>
      </c>
      <c r="J158" s="2">
        <f t="shared" ref="J158" si="54">V158+M158+P158-S158-G158</f>
        <v>3092698.580571325</v>
      </c>
      <c r="K158" s="31">
        <f>W158+N158+Q158-T158-H158</f>
        <v>18635.347982731462</v>
      </c>
      <c r="L158" s="41">
        <f t="shared" ref="L158:L169" si="55">IFERROR(K158*1000/J158,0)</f>
        <v>6.0255946375766394</v>
      </c>
      <c r="M158" s="2">
        <f>+'[43]NG Expense'!$D$57</f>
        <v>3097743</v>
      </c>
      <c r="N158" s="31">
        <f>+'[43]NG Expense'!$F$57/1000</f>
        <v>18701.143040000003</v>
      </c>
      <c r="O158" s="51">
        <f t="shared" ref="O158:O169" si="56">IFERROR(N158*1000/M158,0)</f>
        <v>6.0370221286917616</v>
      </c>
      <c r="P158" s="31">
        <v>0</v>
      </c>
      <c r="Q158" s="31">
        <v>0</v>
      </c>
      <c r="R158" s="31">
        <v>0</v>
      </c>
      <c r="S158" s="31">
        <v>0</v>
      </c>
      <c r="T158" s="31">
        <v>0</v>
      </c>
      <c r="U158" s="31">
        <v>0</v>
      </c>
      <c r="V158" s="2">
        <f>+('[43](5) Inv Support'!$M$6-'[43](5) Inv Support'!$M$21)*'[43]NG Expense'!$E$8</f>
        <v>115769.93496373107</v>
      </c>
      <c r="W158" s="31">
        <f>+('[43](5) Inv Support'!$K$6-'[43](5) Inv Support'!$K$21)*'[43]NG Expense'!$E$8/1000</f>
        <v>911.44127670601279</v>
      </c>
      <c r="X158" s="41">
        <f t="shared" ref="X158:X169" si="57">IFERROR(W158*1000/V158,0)</f>
        <v>7.8728667938835182</v>
      </c>
      <c r="Z158" s="63">
        <f>+G158+J158-M158-P158+S158-V158</f>
        <v>0</v>
      </c>
      <c r="AA158" s="63">
        <f t="shared" ref="AA158:AA169" si="58">+H158+K158-N158-Q158+T158-W158</f>
        <v>0</v>
      </c>
    </row>
    <row r="159" spans="1:27" s="5" customFormat="1" ht="14.1" customHeight="1" x14ac:dyDescent="0.2">
      <c r="A159" s="1">
        <v>26</v>
      </c>
      <c r="B159" s="39"/>
      <c r="C159" s="39"/>
      <c r="D159" s="24" t="s">
        <v>36</v>
      </c>
      <c r="E159" s="24" t="s">
        <v>35</v>
      </c>
      <c r="F159" s="2"/>
      <c r="G159" s="2">
        <f t="shared" ref="G159:G169" si="59">+V158</f>
        <v>115769.93496373107</v>
      </c>
      <c r="H159" s="2">
        <f t="shared" ref="H159:H169" si="60">+W158</f>
        <v>911.44127670601279</v>
      </c>
      <c r="I159" s="41">
        <f t="shared" si="53"/>
        <v>7.8728667938835182</v>
      </c>
      <c r="J159" s="2">
        <f t="shared" ref="J159:J169" si="61">V159+M159+P159-S159-G159</f>
        <v>2761610.4342561373</v>
      </c>
      <c r="K159" s="31">
        <f t="shared" ref="K159:K169" si="62">W159+N159+Q159-T159-H159</f>
        <v>11814.505795878225</v>
      </c>
      <c r="L159" s="41">
        <f t="shared" si="55"/>
        <v>4.2781217978199599</v>
      </c>
      <c r="M159" s="2">
        <f>+'[44]NG Expense'!$D$57</f>
        <v>2751969</v>
      </c>
      <c r="N159" s="31">
        <f>+'[44]NG Expense'!$F$57/1000</f>
        <v>11849.121289999999</v>
      </c>
      <c r="O159" s="51">
        <f t="shared" si="56"/>
        <v>4.3056885052120863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2">
        <f>+('[44](5) Inv Support'!$M$6-'[44](5) Inv Support'!$M$21)*'[44]NG Expense'!$E$8</f>
        <v>125411.3692198685</v>
      </c>
      <c r="W159" s="31">
        <f>+('[44](5) Inv Support'!$K$6-'[44](5) Inv Support'!$K$21)*'[44]NG Expense'!$E$8/1000</f>
        <v>876.82578258423939</v>
      </c>
      <c r="X159" s="41">
        <f t="shared" si="57"/>
        <v>6.9915972374642319</v>
      </c>
      <c r="Z159" s="63">
        <f t="shared" ref="Z159:Z169" si="63">+G159+J159-M159-P159+S159-V159</f>
        <v>0</v>
      </c>
      <c r="AA159" s="63">
        <f t="shared" si="58"/>
        <v>0</v>
      </c>
    </row>
    <row r="160" spans="1:27" s="5" customFormat="1" ht="14.1" customHeight="1" x14ac:dyDescent="0.2">
      <c r="A160" s="1">
        <v>27</v>
      </c>
      <c r="B160" s="39"/>
      <c r="C160" s="39"/>
      <c r="D160" s="2" t="s">
        <v>37</v>
      </c>
      <c r="E160" s="24" t="s">
        <v>35</v>
      </c>
      <c r="F160" s="2"/>
      <c r="G160" s="2">
        <f t="shared" si="59"/>
        <v>125411.3692198685</v>
      </c>
      <c r="H160" s="2">
        <f t="shared" si="60"/>
        <v>876.82578258423939</v>
      </c>
      <c r="I160" s="41">
        <f t="shared" si="53"/>
        <v>6.9915972374642319</v>
      </c>
      <c r="J160" s="2">
        <f t="shared" si="61"/>
        <v>2371268.086832644</v>
      </c>
      <c r="K160" s="31">
        <f t="shared" si="62"/>
        <v>9531.9722106930112</v>
      </c>
      <c r="L160" s="41">
        <f t="shared" si="55"/>
        <v>4.0197783893026964</v>
      </c>
      <c r="M160" s="2">
        <f>+'[45]NG Expense'!$D$57</f>
        <v>2393631</v>
      </c>
      <c r="N160" s="31">
        <f>+'[45]NG Expense'!$F$57/1000</f>
        <v>9691.5155900000009</v>
      </c>
      <c r="O160" s="51">
        <f t="shared" si="56"/>
        <v>4.0488762010518755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2">
        <f>+('[46](5) Inv Support'!$M$6-'[46](5) Inv Support'!$M$22)*'[46]ADJUSTMENT EXP'!$E$8</f>
        <v>103048.45605251219</v>
      </c>
      <c r="W160" s="31">
        <f>+('[45](5) Inv Support'!$K$6-'[45](5) Inv Support'!$K$22)*'[45]NG Expense'!$E$8/1000</f>
        <v>717.28240327724973</v>
      </c>
      <c r="X160" s="41">
        <f t="shared" si="57"/>
        <v>6.9606322186111331</v>
      </c>
      <c r="Z160" s="63">
        <f t="shared" si="63"/>
        <v>2.0372681319713593E-10</v>
      </c>
      <c r="AA160" s="63">
        <f t="shared" si="58"/>
        <v>0</v>
      </c>
    </row>
    <row r="161" spans="1:27" s="5" customFormat="1" ht="14.1" customHeight="1" x14ac:dyDescent="0.2">
      <c r="A161" s="1">
        <v>28</v>
      </c>
      <c r="B161" s="39"/>
      <c r="C161" s="39"/>
      <c r="D161" s="24" t="s">
        <v>38</v>
      </c>
      <c r="E161" s="24" t="s">
        <v>35</v>
      </c>
      <c r="F161" s="2"/>
      <c r="G161" s="2">
        <f t="shared" si="59"/>
        <v>103048.45605251219</v>
      </c>
      <c r="H161" s="2">
        <f t="shared" si="60"/>
        <v>717.28240327724973</v>
      </c>
      <c r="I161" s="41">
        <f t="shared" si="53"/>
        <v>6.9606322186111331</v>
      </c>
      <c r="J161" s="2">
        <f t="shared" si="61"/>
        <v>4241512.5641808007</v>
      </c>
      <c r="K161" s="31">
        <f t="shared" si="62"/>
        <v>14193.494083235319</v>
      </c>
      <c r="L161" s="41">
        <f t="shared" si="55"/>
        <v>3.3463284308286916</v>
      </c>
      <c r="M161" s="2">
        <f>+'[47]NG Expense'!$D$57</f>
        <v>4179740</v>
      </c>
      <c r="N161" s="31">
        <f>+'[47]NG Expense'!$F$57/1000</f>
        <v>13982.930560000004</v>
      </c>
      <c r="O161" s="51">
        <f t="shared" si="56"/>
        <v>3.3454067860680339</v>
      </c>
      <c r="P161" s="31">
        <v>0</v>
      </c>
      <c r="Q161" s="31">
        <v>0</v>
      </c>
      <c r="R161" s="31">
        <v>0</v>
      </c>
      <c r="S161" s="31">
        <v>0</v>
      </c>
      <c r="T161" s="31">
        <v>0</v>
      </c>
      <c r="U161" s="31">
        <v>0</v>
      </c>
      <c r="V161" s="2">
        <f>+('[47](5) Inv Support'!$M$6-'[47](5) Inv Support'!$M$24)*'[47]NG Expense'!$E$8</f>
        <v>164821.02023331236</v>
      </c>
      <c r="W161" s="31">
        <f>+('[47](5) Inv Support'!$K$6-'[47](5) Inv Support'!$K$24)*'[47]NG Expense'!$E$8/1000</f>
        <v>927.8459265125648</v>
      </c>
      <c r="X161" s="41">
        <f t="shared" si="57"/>
        <v>5.6294150175696807</v>
      </c>
      <c r="Z161" s="63">
        <f t="shared" si="63"/>
        <v>2.6193447411060333E-10</v>
      </c>
      <c r="AA161" s="63">
        <f t="shared" si="58"/>
        <v>-9.0949470177292824E-13</v>
      </c>
    </row>
    <row r="162" spans="1:27" s="5" customFormat="1" ht="14.1" customHeight="1" x14ac:dyDescent="0.2">
      <c r="A162" s="1">
        <v>29</v>
      </c>
      <c r="B162" s="39"/>
      <c r="C162" s="39"/>
      <c r="D162" s="2" t="s">
        <v>39</v>
      </c>
      <c r="E162" s="24" t="s">
        <v>35</v>
      </c>
      <c r="F162" s="2"/>
      <c r="G162" s="2">
        <f t="shared" si="59"/>
        <v>164821.02023331236</v>
      </c>
      <c r="H162" s="2">
        <f t="shared" si="60"/>
        <v>927.8459265125648</v>
      </c>
      <c r="I162" s="41">
        <f t="shared" si="53"/>
        <v>5.6294150175696807</v>
      </c>
      <c r="J162" s="2">
        <f t="shared" si="61"/>
        <v>4134059.008487076</v>
      </c>
      <c r="K162" s="31">
        <f t="shared" si="62"/>
        <v>14707.905156305889</v>
      </c>
      <c r="L162" s="41">
        <f t="shared" si="55"/>
        <v>3.5577395305947697</v>
      </c>
      <c r="M162" s="2">
        <f>+'[48]NG Expense'!$D$57</f>
        <v>4189680</v>
      </c>
      <c r="N162" s="31">
        <f>+'[48]NG Expense'!$F$57/1000</f>
        <v>15102.306809999996</v>
      </c>
      <c r="O162" s="41">
        <f t="shared" si="56"/>
        <v>3.6046444621068905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f>+('[48](5) Inv Support'!$M$6-'[48](5) Inv Support'!$M$24)*'[48]NG Expense'!$E$8</f>
        <v>109200.0287203882</v>
      </c>
      <c r="W162" s="31">
        <f>+('[48](5) Inv Support'!$K$6-'[48](5) Inv Support'!$K$24)*'[48]NG Expense'!$E$8/1000</f>
        <v>533.4442728184581</v>
      </c>
      <c r="X162" s="41">
        <f t="shared" si="57"/>
        <v>4.8850195285604476</v>
      </c>
      <c r="Z162" s="63">
        <f t="shared" si="63"/>
        <v>0</v>
      </c>
      <c r="AA162" s="63">
        <f t="shared" si="58"/>
        <v>-1.3642420526593924E-12</v>
      </c>
    </row>
    <row r="163" spans="1:27" s="5" customFormat="1" ht="14.1" customHeight="1" x14ac:dyDescent="0.2">
      <c r="A163" s="1">
        <v>30</v>
      </c>
      <c r="B163" s="39"/>
      <c r="C163" s="39"/>
      <c r="D163" s="24" t="s">
        <v>40</v>
      </c>
      <c r="E163" s="24" t="s">
        <v>35</v>
      </c>
      <c r="F163" s="2"/>
      <c r="G163" s="2">
        <f t="shared" si="59"/>
        <v>109200.0287203882</v>
      </c>
      <c r="H163" s="2">
        <f t="shared" si="60"/>
        <v>533.4442728184581</v>
      </c>
      <c r="I163" s="41">
        <f t="shared" si="53"/>
        <v>4.8850195285604476</v>
      </c>
      <c r="J163" s="2">
        <f t="shared" si="61"/>
        <v>4851121.5823125169</v>
      </c>
      <c r="K163" s="31">
        <f t="shared" si="62"/>
        <v>15495.86674376677</v>
      </c>
      <c r="L163" s="41">
        <f t="shared" si="55"/>
        <v>3.194285379336943</v>
      </c>
      <c r="M163" s="2">
        <f>+'[49]NG Expense'!$D$57</f>
        <v>4914141</v>
      </c>
      <c r="N163" s="31">
        <f>+'[49]NG Expense'!$F$57/1000</f>
        <v>15834.644769999997</v>
      </c>
      <c r="O163" s="41">
        <f t="shared" si="56"/>
        <v>3.2222609750106881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f>+('[49](5) Inv Support'!$M$6-'[49](5) Inv Support'!$M$24)*'[49]NG Expense'!$E$8</f>
        <v>46180.611032905079</v>
      </c>
      <c r="W163" s="31">
        <f>+('[49](5) Inv Support'!$K$6-'[49](5) Inv Support'!$K$24)*'[49]NG Expense'!$E$8/1000</f>
        <v>194.66624658523099</v>
      </c>
      <c r="X163" s="41">
        <f t="shared" si="57"/>
        <v>4.2153241854362955</v>
      </c>
      <c r="Z163" s="63">
        <f t="shared" si="63"/>
        <v>0</v>
      </c>
      <c r="AA163" s="63">
        <f t="shared" si="58"/>
        <v>4.2632564145606011E-13</v>
      </c>
    </row>
    <row r="164" spans="1:27" s="5" customFormat="1" ht="14.1" customHeight="1" x14ac:dyDescent="0.2">
      <c r="A164" s="1">
        <v>31</v>
      </c>
      <c r="B164" s="62"/>
      <c r="C164" s="39"/>
      <c r="D164" s="2" t="s">
        <v>41</v>
      </c>
      <c r="E164" s="24" t="s">
        <v>35</v>
      </c>
      <c r="F164" s="2"/>
      <c r="G164" s="2">
        <f t="shared" si="59"/>
        <v>46180.611032905079</v>
      </c>
      <c r="H164" s="2">
        <f t="shared" si="60"/>
        <v>194.66624658523099</v>
      </c>
      <c r="I164" s="41">
        <f t="shared" si="53"/>
        <v>4.2153241854362955</v>
      </c>
      <c r="J164" s="2">
        <f t="shared" si="61"/>
        <v>4027120.2394467751</v>
      </c>
      <c r="K164" s="31">
        <f t="shared" si="62"/>
        <v>16032.997932956467</v>
      </c>
      <c r="L164" s="41">
        <f t="shared" si="55"/>
        <v>3.981256327017193</v>
      </c>
      <c r="M164" s="2">
        <f>+'[50]NG Expense'!$D$57</f>
        <v>3967593</v>
      </c>
      <c r="N164" s="31">
        <f>+'[50]NG Expense'!$F$57/1000</f>
        <v>15871.757880000001</v>
      </c>
      <c r="O164" s="41">
        <f t="shared" si="56"/>
        <v>4.0003492999407957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f>+('[50](5) Inv Support'!$M$6-'[50](5) Inv Support'!$M$24)*'[50]NG Expense'!$E$8</f>
        <v>105707.85047968024</v>
      </c>
      <c r="W164" s="31">
        <f>+('[50](5) Inv Support'!$K$6-'[50](5) Inv Support'!$K$24)*'[50]NG Expense'!$E$8/1000</f>
        <v>355.90629954169736</v>
      </c>
      <c r="X164" s="41">
        <f t="shared" si="57"/>
        <v>3.3668861671736638</v>
      </c>
      <c r="Z164" s="63">
        <f t="shared" si="63"/>
        <v>-1.3096723705530167E-10</v>
      </c>
      <c r="AA164" s="63">
        <f t="shared" si="58"/>
        <v>0</v>
      </c>
    </row>
    <row r="165" spans="1:27" s="5" customFormat="1" ht="14.1" customHeight="1" x14ac:dyDescent="0.2">
      <c r="A165" s="1">
        <v>32</v>
      </c>
      <c r="B165" s="39"/>
      <c r="C165" s="39"/>
      <c r="D165" s="24" t="s">
        <v>42</v>
      </c>
      <c r="E165" s="24" t="s">
        <v>35</v>
      </c>
      <c r="F165" s="2"/>
      <c r="G165" s="2">
        <f t="shared" si="59"/>
        <v>105707.85047968024</v>
      </c>
      <c r="H165" s="2">
        <f t="shared" si="60"/>
        <v>355.90629954169736</v>
      </c>
      <c r="I165" s="41">
        <f t="shared" si="53"/>
        <v>3.3668861671736638</v>
      </c>
      <c r="J165" s="2">
        <f t="shared" si="61"/>
        <v>4096174.3423431255</v>
      </c>
      <c r="K165" s="31">
        <f t="shared" si="62"/>
        <v>16238.90204178042</v>
      </c>
      <c r="L165" s="41">
        <f t="shared" si="55"/>
        <v>3.9644069525837899</v>
      </c>
      <c r="M165" s="2">
        <f>+'[51]NG Expense'!$D$57</f>
        <v>4141784</v>
      </c>
      <c r="N165" s="31">
        <f>+'[51]NG Expense'!$F$57/1000</f>
        <v>16300.752770000016</v>
      </c>
      <c r="O165" s="41">
        <f t="shared" si="56"/>
        <v>3.9356839395777317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f>+('[51](5) Inv Support'!$M$6-'[51](5) Inv Support'!$M$24)*'[51]NG Expense'!$E$8</f>
        <v>60098.19282280573</v>
      </c>
      <c r="W165" s="31">
        <f>+('[51](5) Inv Support'!$K$6-'[51](5) Inv Support'!$K$24)*'[51]NG Expense'!$E$8/1000</f>
        <v>294.05557132210032</v>
      </c>
      <c r="X165" s="41">
        <f t="shared" si="57"/>
        <v>4.8929186970579543</v>
      </c>
      <c r="Z165" s="63">
        <f t="shared" si="63"/>
        <v>-1.2369127944111824E-10</v>
      </c>
      <c r="AA165" s="63">
        <f t="shared" si="58"/>
        <v>1.6484591469634324E-12</v>
      </c>
    </row>
    <row r="166" spans="1:27" s="5" customFormat="1" ht="14.1" customHeight="1" x14ac:dyDescent="0.2">
      <c r="A166" s="1">
        <v>33</v>
      </c>
      <c r="B166" s="39"/>
      <c r="C166" s="39"/>
      <c r="D166" s="2" t="s">
        <v>43</v>
      </c>
      <c r="E166" s="24" t="s">
        <v>35</v>
      </c>
      <c r="F166" s="2"/>
      <c r="G166" s="2">
        <f t="shared" si="59"/>
        <v>60098.19282280573</v>
      </c>
      <c r="H166" s="2">
        <f t="shared" si="60"/>
        <v>294.05557132210032</v>
      </c>
      <c r="I166" s="41">
        <f t="shared" si="53"/>
        <v>4.8929186970579543</v>
      </c>
      <c r="J166" s="2">
        <f t="shared" si="61"/>
        <v>2254679.0905567715</v>
      </c>
      <c r="K166" s="31">
        <f t="shared" si="62"/>
        <v>8969.351232863246</v>
      </c>
      <c r="L166" s="41">
        <f t="shared" si="55"/>
        <v>3.9781054742687791</v>
      </c>
      <c r="M166" s="2">
        <f>+'[52]NG Expense'!$D$57</f>
        <v>2241070</v>
      </c>
      <c r="N166" s="31">
        <f>+'[52]NG Expense'!$F$57/1000</f>
        <v>9001.4511300000031</v>
      </c>
      <c r="O166" s="41">
        <f t="shared" si="56"/>
        <v>4.0165863315291368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f>+('[52](5) Inv Support'!$M$6-'[52](5) Inv Support'!$M$24)*'[52]NG Expense'!$E$8</f>
        <v>73707.283379577057</v>
      </c>
      <c r="W166" s="31">
        <f>+('[52](5) Inv Support'!$K$6-'[52](5) Inv Support'!$K$24)*'[52]NG Expense'!$E$8/1000</f>
        <v>261.95567418534273</v>
      </c>
      <c r="X166" s="41">
        <f t="shared" si="57"/>
        <v>3.553999851498066</v>
      </c>
      <c r="Z166" s="63">
        <f t="shared" si="63"/>
        <v>0</v>
      </c>
      <c r="AA166" s="63">
        <f t="shared" si="58"/>
        <v>0</v>
      </c>
    </row>
    <row r="167" spans="1:27" s="5" customFormat="1" ht="14.1" customHeight="1" x14ac:dyDescent="0.2">
      <c r="A167" s="1">
        <v>34</v>
      </c>
      <c r="B167" s="39"/>
      <c r="C167" s="39"/>
      <c r="D167" s="24" t="s">
        <v>44</v>
      </c>
      <c r="E167" s="24" t="s">
        <v>35</v>
      </c>
      <c r="F167" s="2"/>
      <c r="G167" s="2">
        <f t="shared" si="59"/>
        <v>73707.283379577057</v>
      </c>
      <c r="H167" s="2">
        <f t="shared" si="60"/>
        <v>261.95567418534273</v>
      </c>
      <c r="I167" s="41">
        <f t="shared" si="53"/>
        <v>3.553999851498066</v>
      </c>
      <c r="J167" s="2">
        <f t="shared" si="61"/>
        <v>3440433.5974567211</v>
      </c>
      <c r="K167" s="31">
        <f t="shared" si="62"/>
        <v>14315.347804255498</v>
      </c>
      <c r="L167" s="41">
        <f t="shared" si="55"/>
        <v>4.1609138495908953</v>
      </c>
      <c r="M167" s="2">
        <f>+'[53]NG Expense'!$D$57</f>
        <v>3423147</v>
      </c>
      <c r="N167" s="31">
        <f>+'[53]NG Expense'!$F$57/1000</f>
        <v>14259.456249999981</v>
      </c>
      <c r="O167" s="41">
        <f t="shared" si="56"/>
        <v>4.1655985705551011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f>+('[53](5) Inv Support'!$M$6-'[53](5) Inv Support'!$M$24)*'[53]NG Expense'!$E$8</f>
        <v>90993.88083629834</v>
      </c>
      <c r="W167" s="31">
        <f>+('[53](5) Inv Support'!$K$6-'[53](5) Inv Support'!$K$24)*'[53]NG Expense'!$E$8/1000</f>
        <v>317.847228440859</v>
      </c>
      <c r="X167" s="41">
        <f t="shared" si="57"/>
        <v>3.4930615720487732</v>
      </c>
      <c r="Z167" s="63">
        <f t="shared" si="63"/>
        <v>-1.1641532182693481E-10</v>
      </c>
      <c r="AA167" s="63">
        <f t="shared" si="58"/>
        <v>9.0949470177292824E-13</v>
      </c>
    </row>
    <row r="168" spans="1:27" s="5" customFormat="1" ht="14.1" customHeight="1" x14ac:dyDescent="0.2">
      <c r="A168" s="1">
        <v>35</v>
      </c>
      <c r="B168" s="39"/>
      <c r="C168" s="39"/>
      <c r="D168" s="2" t="s">
        <v>45</v>
      </c>
      <c r="E168" s="24" t="s">
        <v>35</v>
      </c>
      <c r="F168" s="2"/>
      <c r="G168" s="2">
        <f t="shared" si="59"/>
        <v>90993.88083629834</v>
      </c>
      <c r="H168" s="2">
        <f t="shared" si="60"/>
        <v>317.847228440859</v>
      </c>
      <c r="I168" s="41">
        <f t="shared" si="53"/>
        <v>3.4930615720487732</v>
      </c>
      <c r="J168" s="2">
        <f t="shared" si="61"/>
        <v>3102266.2873423593</v>
      </c>
      <c r="K168" s="31">
        <f t="shared" si="62"/>
        <v>13170.273086419336</v>
      </c>
      <c r="L168" s="41">
        <f t="shared" si="55"/>
        <v>4.2453715659921665</v>
      </c>
      <c r="M168" s="2">
        <f>+'[54]NG Expense'!$D$57</f>
        <v>3103705</v>
      </c>
      <c r="N168" s="31">
        <f>+'[54]NG Expense'!$F$57/1000</f>
        <v>13187.97951000001</v>
      </c>
      <c r="O168" s="41">
        <f t="shared" si="56"/>
        <v>4.249108568630076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f>+('[54](5) Inv Support'!$M$6-'[54](5) Inv Support'!$M$24)*'[54]NG Expense'!$E$8</f>
        <v>89555.168178657637</v>
      </c>
      <c r="W168" s="31">
        <f>+('[54](5) Inv Support'!$K$6-'[54](5) Inv Support'!$K$24)*'[54]NG Expense'!$E$8/1000</f>
        <v>300.14080486018617</v>
      </c>
      <c r="X168" s="41">
        <f t="shared" si="57"/>
        <v>3.3514626901422573</v>
      </c>
      <c r="Z168" s="63">
        <f t="shared" si="63"/>
        <v>0</v>
      </c>
      <c r="AA168" s="63">
        <f t="shared" si="58"/>
        <v>0</v>
      </c>
    </row>
    <row r="169" spans="1:27" s="5" customFormat="1" ht="14.1" customHeight="1" x14ac:dyDescent="0.2">
      <c r="A169" s="1">
        <v>36</v>
      </c>
      <c r="B169" s="39"/>
      <c r="C169" s="39"/>
      <c r="D169" s="24" t="s">
        <v>32</v>
      </c>
      <c r="E169" s="24" t="s">
        <v>35</v>
      </c>
      <c r="F169" s="2"/>
      <c r="G169" s="2">
        <f t="shared" si="59"/>
        <v>89555.168178657637</v>
      </c>
      <c r="H169" s="2">
        <f t="shared" si="60"/>
        <v>300.14080486018617</v>
      </c>
      <c r="I169" s="41">
        <f t="shared" si="53"/>
        <v>3.3514626901422573</v>
      </c>
      <c r="J169" s="2">
        <f t="shared" si="61"/>
        <v>2948194.6568261269</v>
      </c>
      <c r="K169" s="31">
        <f t="shared" si="62"/>
        <v>11905.568542866258</v>
      </c>
      <c r="L169" s="41">
        <f t="shared" si="55"/>
        <v>4.0382572824018252</v>
      </c>
      <c r="M169" s="2">
        <f>+'[55]NG Expense'!$D$57</f>
        <v>2949222</v>
      </c>
      <c r="N169" s="31">
        <f>+'[55]NG Expense'!$F$57/1000</f>
        <v>11970.512690000003</v>
      </c>
      <c r="O169" s="41">
        <f t="shared" si="56"/>
        <v>4.0588713531907752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f>+('[55](5) Inv Support'!$M$6-'[55](5) Inv Support'!$M$24)*'[55]NG Expense'!$E$8</f>
        <v>88527.825004784318</v>
      </c>
      <c r="W169" s="31">
        <f>+('[55](5) Inv Support'!$K$6-'[55](5) Inv Support'!$K$24)*'[55]NG Expense'!$E$8/1000</f>
        <v>235.196657726441</v>
      </c>
      <c r="X169" s="41">
        <f t="shared" si="57"/>
        <v>2.6567540512119243</v>
      </c>
      <c r="Z169" s="63">
        <f t="shared" si="63"/>
        <v>0</v>
      </c>
      <c r="AA169" s="63">
        <f t="shared" si="58"/>
        <v>0</v>
      </c>
    </row>
    <row r="170" spans="1:27" ht="14.1" customHeight="1" thickBot="1" x14ac:dyDescent="0.25">
      <c r="A170" s="1">
        <v>37</v>
      </c>
      <c r="C170" s="47" t="s">
        <v>46</v>
      </c>
      <c r="D170" s="2"/>
      <c r="E170" s="2"/>
      <c r="F170" s="41"/>
      <c r="G170" s="2"/>
      <c r="H170" s="2"/>
      <c r="I170" s="41"/>
      <c r="J170" s="48">
        <f>SUM(J158:J169)</f>
        <v>41321138.470612377</v>
      </c>
      <c r="K170" s="49">
        <f>SUM(K158:K169)</f>
        <v>165011.53261375192</v>
      </c>
      <c r="L170" s="50">
        <f>IF(K170&gt;0,ROUND((K170*1000)/J170,2),0)</f>
        <v>3.99</v>
      </c>
      <c r="M170" s="48">
        <f>SUM(M158:M169)</f>
        <v>41353425</v>
      </c>
      <c r="N170" s="49">
        <f>SUM(N158:N169)</f>
        <v>165753.57229000001</v>
      </c>
      <c r="O170" s="50">
        <f>IF(N170&gt;0,ROUND((N170*1000)/M170,2),0)</f>
        <v>4.01</v>
      </c>
      <c r="P170" s="48">
        <f>SUM(P158:P169)</f>
        <v>0</v>
      </c>
      <c r="Q170" s="49">
        <f>SUM(Q158:Q169)</f>
        <v>0</v>
      </c>
      <c r="R170" s="50">
        <f>IF(Q170&gt;0,ROUND((Q170*1000)/P170,2),0)</f>
        <v>0</v>
      </c>
      <c r="S170" s="48">
        <f>SUM(S157:S169)</f>
        <v>0</v>
      </c>
      <c r="T170" s="49">
        <f>SUM(T157:T169)</f>
        <v>0</v>
      </c>
      <c r="U170" s="50">
        <f>IF(T170&gt;0,ROUND((T170*1000)/S170,2),0)</f>
        <v>0</v>
      </c>
      <c r="V170" s="31"/>
      <c r="W170" s="55"/>
      <c r="X170" s="38"/>
    </row>
    <row r="171" spans="1:27" ht="14.1" customHeight="1" thickTop="1" x14ac:dyDescent="0.2">
      <c r="A171" s="1">
        <v>38</v>
      </c>
      <c r="D171" s="2"/>
      <c r="E171" s="2"/>
      <c r="F171" s="41"/>
      <c r="G171" s="2"/>
      <c r="H171" s="31"/>
      <c r="I171" s="51"/>
      <c r="J171" s="31"/>
      <c r="K171" s="31"/>
      <c r="L171" s="51"/>
      <c r="M171" s="31"/>
      <c r="N171" s="31"/>
      <c r="O171" s="51"/>
      <c r="P171" s="31"/>
      <c r="Q171" s="31"/>
      <c r="R171" s="51"/>
      <c r="S171" s="31"/>
      <c r="T171" s="31"/>
      <c r="U171" s="51"/>
      <c r="V171" s="31"/>
      <c r="W171" s="31"/>
      <c r="X171" s="51"/>
    </row>
    <row r="172" spans="1:27" ht="14.1" customHeight="1" thickBot="1" x14ac:dyDescent="0.25">
      <c r="A172" s="1">
        <v>39</v>
      </c>
      <c r="B172" s="4"/>
      <c r="C172" s="47" t="s">
        <v>47</v>
      </c>
      <c r="D172" s="2"/>
      <c r="E172" s="2"/>
      <c r="F172" s="41"/>
      <c r="G172" s="52">
        <f>AVERAGE(G157:G169)</f>
        <v>102651.79563334462</v>
      </c>
      <c r="H172" s="53">
        <f>AVERAGE(H157:H169)</f>
        <v>596.59309598203765</v>
      </c>
      <c r="I172" s="54">
        <v>0</v>
      </c>
      <c r="J172" s="52">
        <f>AVERAGE(J157:J169)</f>
        <v>3406983.5101602655</v>
      </c>
      <c r="K172" s="53">
        <f>AVERAGE(K157:K169)</f>
        <v>14666.583299631804</v>
      </c>
      <c r="L172" s="54">
        <v>0</v>
      </c>
      <c r="M172" s="52">
        <f>AVERAGE(M157:M169)</f>
        <v>3410109.4615384615</v>
      </c>
      <c r="N172" s="53">
        <f>AVERAGE(N157:N169)</f>
        <v>14732.111435726538</v>
      </c>
      <c r="O172" s="54">
        <v>0</v>
      </c>
      <c r="P172" s="52">
        <f>AVERAGE(P157:P169)</f>
        <v>0</v>
      </c>
      <c r="Q172" s="53">
        <f>AVERAGE(Q157:Q169)</f>
        <v>0</v>
      </c>
      <c r="R172" s="54">
        <v>0</v>
      </c>
      <c r="S172" s="52">
        <f>AVERAGE(S157:S169)</f>
        <v>0</v>
      </c>
      <c r="T172" s="53">
        <f>AVERAGE(T157:T169)</f>
        <v>0</v>
      </c>
      <c r="U172" s="54">
        <v>0</v>
      </c>
      <c r="V172" s="52">
        <f>AVERAGE(V157:V169)</f>
        <v>99525.844255148215</v>
      </c>
      <c r="W172" s="53">
        <f>AVERAGE(W157:W169)</f>
        <v>531.06495988730285</v>
      </c>
      <c r="X172" s="54">
        <v>0</v>
      </c>
    </row>
    <row r="173" spans="1:27" ht="14.1" customHeight="1" thickTop="1" x14ac:dyDescent="0.2">
      <c r="A173" s="1">
        <v>40</v>
      </c>
      <c r="B173" s="1" t="s">
        <v>48</v>
      </c>
      <c r="C173" s="47" t="s">
        <v>63</v>
      </c>
      <c r="F173" s="19"/>
      <c r="G173" s="19"/>
      <c r="H173" s="19"/>
      <c r="I173" s="19"/>
      <c r="J173" s="5"/>
      <c r="K173" s="19"/>
      <c r="L173" s="5"/>
      <c r="M173" s="19"/>
      <c r="N173" s="19"/>
      <c r="O173" s="19"/>
      <c r="P173" s="19"/>
      <c r="Q173" s="19"/>
      <c r="R173" s="19"/>
      <c r="S173" s="19"/>
      <c r="V173" s="5"/>
      <c r="W173" s="5"/>
      <c r="AA173" s="1"/>
    </row>
    <row r="174" spans="1:27" ht="14.1" customHeight="1" x14ac:dyDescent="0.2">
      <c r="A174" s="1">
        <v>41</v>
      </c>
      <c r="F174" s="19"/>
      <c r="G174" s="19"/>
      <c r="H174" s="19"/>
      <c r="I174" s="19"/>
      <c r="J174" s="5"/>
      <c r="K174" s="19"/>
      <c r="L174" s="5"/>
      <c r="M174" s="19"/>
      <c r="N174" s="19"/>
      <c r="O174" s="19"/>
      <c r="P174" s="19"/>
      <c r="Q174" s="19"/>
      <c r="R174" s="19"/>
      <c r="S174" s="19"/>
      <c r="V174" s="5"/>
      <c r="W174" s="5"/>
    </row>
    <row r="175" spans="1:27" ht="14.1" customHeight="1" thickBot="1" x14ac:dyDescent="0.25">
      <c r="A175" s="132">
        <v>42</v>
      </c>
      <c r="B175" s="23" t="s">
        <v>57</v>
      </c>
      <c r="C175" s="6"/>
      <c r="D175" s="6"/>
      <c r="E175" s="6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6"/>
      <c r="U175" s="6"/>
      <c r="V175" s="6"/>
      <c r="W175" s="6"/>
      <c r="X175" s="6"/>
    </row>
    <row r="176" spans="1:27" ht="14.1" customHeight="1" x14ac:dyDescent="0.2">
      <c r="A176" s="1" t="s">
        <v>51</v>
      </c>
      <c r="S176" s="19"/>
      <c r="V176" s="1" t="s">
        <v>52</v>
      </c>
    </row>
    <row r="177" spans="1:27" ht="14.1" customHeight="1" thickBot="1" x14ac:dyDescent="0.25">
      <c r="A177" s="6" t="s">
        <v>0</v>
      </c>
      <c r="B177" s="6"/>
      <c r="C177" s="6"/>
      <c r="D177" s="6"/>
      <c r="E177" s="202" t="s">
        <v>1</v>
      </c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6"/>
      <c r="V177" s="6"/>
      <c r="W177" s="6"/>
      <c r="X177" s="6" t="s">
        <v>532</v>
      </c>
    </row>
    <row r="178" spans="1:27" ht="14.1" customHeight="1" x14ac:dyDescent="0.2">
      <c r="A178" s="1" t="s">
        <v>2</v>
      </c>
      <c r="H178" s="1" t="s">
        <v>3</v>
      </c>
      <c r="J178" s="1" t="s">
        <v>4</v>
      </c>
      <c r="K178" s="8"/>
      <c r="L178" s="8"/>
      <c r="N178" s="8"/>
      <c r="O178" s="8"/>
      <c r="T178" s="3"/>
      <c r="U178" s="8" t="s">
        <v>5</v>
      </c>
      <c r="X178" s="3"/>
    </row>
    <row r="179" spans="1:27" ht="14.1" customHeight="1" x14ac:dyDescent="0.2">
      <c r="J179" s="1" t="s">
        <v>6</v>
      </c>
      <c r="K179" s="9"/>
      <c r="L179" s="3"/>
      <c r="O179" s="9"/>
      <c r="T179" s="3"/>
      <c r="U179" s="9"/>
      <c r="V179" s="3" t="s">
        <v>7</v>
      </c>
      <c r="X179" s="9"/>
    </row>
    <row r="180" spans="1:27" ht="14.1" customHeight="1" x14ac:dyDescent="0.2">
      <c r="A180" s="1" t="s">
        <v>8</v>
      </c>
      <c r="J180" s="1" t="s">
        <v>9</v>
      </c>
      <c r="K180" s="9"/>
      <c r="L180" s="3"/>
      <c r="M180" s="9"/>
      <c r="T180" s="3"/>
      <c r="V180" s="3" t="s">
        <v>10</v>
      </c>
      <c r="X180" s="9"/>
    </row>
    <row r="181" spans="1:27" ht="14.1" customHeight="1" x14ac:dyDescent="0.2">
      <c r="K181" s="9"/>
      <c r="L181" s="3"/>
      <c r="M181" s="9"/>
      <c r="T181" s="3"/>
      <c r="U181" s="9" t="s">
        <v>11</v>
      </c>
      <c r="V181" s="3" t="s">
        <v>12</v>
      </c>
      <c r="X181" s="9"/>
    </row>
    <row r="182" spans="1:27" ht="14.1" customHeight="1" thickBot="1" x14ac:dyDescent="0.25">
      <c r="A182" s="6" t="s">
        <v>13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21"/>
      <c r="T182" s="6"/>
      <c r="U182" s="6"/>
      <c r="V182" s="6" t="s">
        <v>533</v>
      </c>
      <c r="W182" s="6"/>
      <c r="X182" s="6"/>
    </row>
    <row r="183" spans="1:27" ht="14.1" customHeight="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34"/>
    </row>
    <row r="184" spans="1:27" ht="14.1" customHeight="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34"/>
    </row>
    <row r="185" spans="1:27" ht="14.1" customHeight="1" x14ac:dyDescent="0.2">
      <c r="B185" s="11" t="s">
        <v>14</v>
      </c>
      <c r="C185" s="11"/>
      <c r="D185" s="11"/>
      <c r="E185" s="11"/>
      <c r="F185" s="11"/>
      <c r="G185" s="12"/>
      <c r="H185" s="12" t="s">
        <v>15</v>
      </c>
      <c r="I185" s="12"/>
      <c r="J185" s="13"/>
      <c r="K185" s="12" t="s">
        <v>16</v>
      </c>
      <c r="L185" s="13"/>
      <c r="M185" s="13"/>
      <c r="N185" s="13" t="s">
        <v>17</v>
      </c>
      <c r="O185" s="12"/>
      <c r="P185" s="12"/>
      <c r="Q185" s="13" t="s">
        <v>59</v>
      </c>
      <c r="R185" s="12"/>
      <c r="S185" s="35"/>
      <c r="T185" s="13" t="s">
        <v>19</v>
      </c>
      <c r="U185" s="13"/>
      <c r="V185" s="14"/>
      <c r="W185" s="12" t="s">
        <v>60</v>
      </c>
      <c r="X185" s="14"/>
    </row>
    <row r="186" spans="1:27" ht="14.1" customHeight="1" x14ac:dyDescent="0.2">
      <c r="A186" s="1" t="s">
        <v>21</v>
      </c>
      <c r="B186" s="3" t="s">
        <v>22</v>
      </c>
      <c r="C186" s="11"/>
      <c r="D186" s="11" t="s">
        <v>23</v>
      </c>
      <c r="E186" s="11" t="s">
        <v>24</v>
      </c>
      <c r="F186" s="11"/>
      <c r="G186" s="10" t="s">
        <v>25</v>
      </c>
      <c r="H186" s="11" t="s">
        <v>26</v>
      </c>
      <c r="I186" s="11" t="s">
        <v>27</v>
      </c>
      <c r="J186" s="10" t="s">
        <v>25</v>
      </c>
      <c r="K186" s="11" t="s">
        <v>26</v>
      </c>
      <c r="L186" s="11" t="s">
        <v>27</v>
      </c>
      <c r="M186" s="10" t="s">
        <v>25</v>
      </c>
      <c r="N186" s="11" t="s">
        <v>26</v>
      </c>
      <c r="O186" s="11" t="s">
        <v>27</v>
      </c>
      <c r="P186" s="10" t="s">
        <v>25</v>
      </c>
      <c r="Q186" s="11" t="s">
        <v>26</v>
      </c>
      <c r="R186" s="11" t="s">
        <v>27</v>
      </c>
      <c r="S186" s="36" t="s">
        <v>25</v>
      </c>
      <c r="T186" s="11" t="s">
        <v>26</v>
      </c>
      <c r="U186" s="11" t="s">
        <v>27</v>
      </c>
      <c r="V186" s="10" t="s">
        <v>25</v>
      </c>
      <c r="W186" s="11" t="s">
        <v>26</v>
      </c>
      <c r="X186" s="11" t="s">
        <v>27</v>
      </c>
    </row>
    <row r="187" spans="1:27" ht="14.1" customHeight="1" thickBot="1" x14ac:dyDescent="0.25">
      <c r="A187" s="6" t="s">
        <v>28</v>
      </c>
      <c r="B187" s="7"/>
      <c r="C187" s="7"/>
      <c r="D187" s="7"/>
      <c r="E187" s="7"/>
      <c r="F187" s="7"/>
      <c r="G187" s="15"/>
      <c r="H187" s="7"/>
      <c r="I187" s="15"/>
      <c r="J187" s="15"/>
      <c r="K187" s="15"/>
      <c r="L187" s="15"/>
      <c r="M187" s="16"/>
      <c r="N187" s="15"/>
      <c r="O187" s="17"/>
      <c r="P187" s="16"/>
      <c r="Q187" s="15"/>
      <c r="R187" s="15"/>
      <c r="S187" s="37"/>
      <c r="T187" s="6"/>
      <c r="U187" s="6"/>
      <c r="V187" s="6"/>
      <c r="W187" s="6"/>
      <c r="X187" s="6"/>
    </row>
    <row r="188" spans="1:27" ht="14.1" customHeight="1" x14ac:dyDescent="0.2">
      <c r="A188" s="9">
        <v>1</v>
      </c>
      <c r="B188" s="4" t="s">
        <v>53</v>
      </c>
      <c r="S188" s="61"/>
      <c r="W188" s="40"/>
      <c r="X188" s="40"/>
    </row>
    <row r="189" spans="1:27" ht="14.1" customHeight="1" x14ac:dyDescent="0.2">
      <c r="A189" s="9">
        <v>2</v>
      </c>
      <c r="B189" s="1" t="s">
        <v>62</v>
      </c>
      <c r="D189" s="31"/>
      <c r="E189" s="31"/>
      <c r="F189" s="41"/>
      <c r="G189" s="31"/>
      <c r="H189" s="31"/>
      <c r="I189" s="41"/>
      <c r="J189" s="31"/>
      <c r="K189" s="31"/>
      <c r="L189" s="41"/>
      <c r="M189" s="2"/>
      <c r="N189" s="31"/>
      <c r="O189" s="41"/>
      <c r="P189" s="2"/>
      <c r="Q189" s="2"/>
      <c r="R189" s="2"/>
      <c r="S189" s="31"/>
      <c r="T189" s="31"/>
      <c r="U189" s="41"/>
      <c r="V189" s="2"/>
      <c r="W189" s="2"/>
      <c r="X189" s="2"/>
    </row>
    <row r="190" spans="1:27" ht="14.1" customHeight="1" x14ac:dyDescent="0.2">
      <c r="A190" s="9">
        <v>3</v>
      </c>
      <c r="D190" s="31"/>
      <c r="E190" s="31"/>
      <c r="F190" s="41"/>
      <c r="G190" s="31"/>
      <c r="H190" s="31"/>
      <c r="I190" s="51"/>
      <c r="J190" s="31"/>
      <c r="K190" s="31"/>
      <c r="L190" s="51"/>
      <c r="M190" s="31"/>
      <c r="N190" s="31"/>
      <c r="O190" s="51"/>
      <c r="P190" s="31"/>
      <c r="Q190" s="31"/>
      <c r="R190" s="31"/>
      <c r="S190" s="31"/>
      <c r="T190" s="31"/>
      <c r="U190" s="51"/>
      <c r="V190" s="2"/>
      <c r="W190" s="2"/>
      <c r="X190" s="41"/>
      <c r="Z190" s="44" t="s">
        <v>31</v>
      </c>
      <c r="AA190" s="44" t="s">
        <v>31</v>
      </c>
    </row>
    <row r="191" spans="1:27" ht="14.1" customHeight="1" x14ac:dyDescent="0.2">
      <c r="A191" s="9">
        <v>4</v>
      </c>
      <c r="D191" s="24" t="s">
        <v>32</v>
      </c>
      <c r="E191" s="24" t="s">
        <v>33</v>
      </c>
      <c r="F191" s="41"/>
      <c r="G191" s="2">
        <f>+('[41](5) Inv Support'!$M$6-'[41](5) Inv Support'!$M$21)*'[41]NG Expense'!$C$8</f>
        <v>70651.201434054339</v>
      </c>
      <c r="H191" s="33">
        <f>+('[41](5) Inv Support'!$K$6-'[41](5) Inv Support'!$K$21)*'[41]NG Expense'!$C$8/1000</f>
        <v>594.60497647515911</v>
      </c>
      <c r="I191" s="32">
        <f>IFERROR(H191*1000/G191,0)</f>
        <v>8.4160632007109157</v>
      </c>
      <c r="J191" s="2">
        <f>V191+M191+P191-S191-G191</f>
        <v>2618125.4617769164</v>
      </c>
      <c r="K191" s="33">
        <f>W191+N191+Q191-T191-H191</f>
        <v>22608.116222627748</v>
      </c>
      <c r="L191" s="32">
        <f>IFERROR(K191*1000/J191,0)</f>
        <v>8.6352302640545222</v>
      </c>
      <c r="M191" s="2">
        <f>+'[42]NG Expense'!$D$45</f>
        <v>2583948.4979621712</v>
      </c>
      <c r="N191" s="33">
        <f>+'[42]NG Expense'!$F$45/1000</f>
        <v>22354.79305</v>
      </c>
      <c r="O191" s="32">
        <f>IFERROR(N191*1000/M191,0)</f>
        <v>8.651408132797572</v>
      </c>
      <c r="P191" s="2">
        <v>0</v>
      </c>
      <c r="Q191" s="33">
        <v>0</v>
      </c>
      <c r="R191" s="32">
        <f>IFERROR(Q191*1000/P191,0)</f>
        <v>0</v>
      </c>
      <c r="S191" s="31">
        <v>0</v>
      </c>
      <c r="T191" s="55">
        <v>0</v>
      </c>
      <c r="U191" s="32">
        <f>IFERROR(T191*1000/S191,0)</f>
        <v>0</v>
      </c>
      <c r="V191" s="2">
        <f>+('[42](5) Inv Support'!$M$6-'[42](5) Inv Support'!$M$21)*'[42]NG Expense'!$C$8</f>
        <v>104828.16524879941</v>
      </c>
      <c r="W191" s="33">
        <f>+('[42](5) Inv Support'!$K$6-'[42](5) Inv Support'!$K$21)*'[42]NG Expense'!$C$8/1000</f>
        <v>847.92814910290599</v>
      </c>
      <c r="X191" s="32">
        <f>IFERROR(W191*1000/V191,0)</f>
        <v>8.0887435842307394</v>
      </c>
      <c r="Z191" s="45">
        <f t="shared" ref="Z191:Z203" si="64">+G191+J191-M191-P191+S191-V191</f>
        <v>1.8917489796876907E-10</v>
      </c>
      <c r="AA191" s="45">
        <f t="shared" ref="AA191:AA203" si="65">+H191+K191-N191-Q191+T191-W191</f>
        <v>9.0949470177292824E-13</v>
      </c>
    </row>
    <row r="192" spans="1:27" s="5" customFormat="1" ht="14.1" customHeight="1" x14ac:dyDescent="0.2">
      <c r="A192" s="9">
        <v>5</v>
      </c>
      <c r="B192" s="62"/>
      <c r="C192" s="39"/>
      <c r="D192" s="2" t="s">
        <v>34</v>
      </c>
      <c r="E192" s="24" t="s">
        <v>35</v>
      </c>
      <c r="F192" s="2"/>
      <c r="G192" s="2">
        <f>'[5]NATURAL GAS INVENTORY'!$B$34</f>
        <v>104828.16524879941</v>
      </c>
      <c r="H192" s="2">
        <f>'[5]NATURAL GAS INVENTORY'!$B$40/1000</f>
        <v>847.92814910290599</v>
      </c>
      <c r="I192" s="41">
        <f t="shared" ref="I192:I203" si="66">IFERROR(H192*1000/G192,0)</f>
        <v>8.0887435842307394</v>
      </c>
      <c r="J192" s="2">
        <f t="shared" ref="J192" si="67">V192+M192+P192-S192-G192</f>
        <v>4402989.057947523</v>
      </c>
      <c r="K192" s="31">
        <f>W192+N192+Q192-T192-H192</f>
        <v>26664.017107765085</v>
      </c>
      <c r="L192" s="41">
        <f t="shared" ref="L192:L203" si="68">IFERROR(K192*1000/J192,0)</f>
        <v>6.0558899322349582</v>
      </c>
      <c r="M192" s="2">
        <f>+'[43]NG Expense'!$D$45</f>
        <v>4345418.629349757</v>
      </c>
      <c r="N192" s="31">
        <f>+'[43]NG Expense'!$F$45/1000</f>
        <v>26233.402759999997</v>
      </c>
      <c r="O192" s="51">
        <f t="shared" ref="O192:O203" si="69">IFERROR(N192*1000/M192,0)</f>
        <v>6.0370254278413515</v>
      </c>
      <c r="P192" s="31">
        <v>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2">
        <f>+('[43](5) Inv Support'!$M$6-'[43](5) Inv Support'!$M$21)*'[43]NG Expense'!$C$8</f>
        <v>162398.59384656479</v>
      </c>
      <c r="W192" s="31">
        <f>+('[43](5) Inv Support'!$K$6-'[43](5) Inv Support'!$K$21)*'[43]NG Expense'!$C$8/1000</f>
        <v>1278.5424968679959</v>
      </c>
      <c r="X192" s="41">
        <f t="shared" ref="X192:X203" si="70">IF(W192&gt;0,ROUND((W192*1000)/V192,2),0)</f>
        <v>7.87</v>
      </c>
      <c r="Z192" s="63">
        <f t="shared" si="64"/>
        <v>3.2014213502407074E-10</v>
      </c>
      <c r="AA192" s="63">
        <f t="shared" si="65"/>
        <v>0</v>
      </c>
    </row>
    <row r="193" spans="1:27" s="5" customFormat="1" ht="14.1" customHeight="1" x14ac:dyDescent="0.2">
      <c r="A193" s="9">
        <v>6</v>
      </c>
      <c r="B193" s="39"/>
      <c r="C193" s="39"/>
      <c r="D193" s="24" t="s">
        <v>36</v>
      </c>
      <c r="E193" s="24" t="s">
        <v>35</v>
      </c>
      <c r="F193" s="2"/>
      <c r="G193" s="2">
        <f t="shared" ref="G193:G203" si="71">+V192</f>
        <v>162398.59384656479</v>
      </c>
      <c r="H193" s="2">
        <f t="shared" ref="H193:H203" si="72">+W192</f>
        <v>1278.5424968679959</v>
      </c>
      <c r="I193" s="41">
        <f t="shared" si="66"/>
        <v>7.8728667938835164</v>
      </c>
      <c r="J193" s="2">
        <f t="shared" ref="J193:J203" si="73">V193+M193+P193-S193-G193</f>
        <v>4672307.9246928692</v>
      </c>
      <c r="K193" s="31">
        <f t="shared" ref="K193:K203" si="74">W193+N193+Q193-T193-H193</f>
        <v>20104.18234553506</v>
      </c>
      <c r="L193" s="41">
        <f t="shared" si="68"/>
        <v>4.3028376274786293</v>
      </c>
      <c r="M193" s="2">
        <f>+'[44]NG Expense'!$D$45</f>
        <v>4623984.535798707</v>
      </c>
      <c r="N193" s="31">
        <f>+'[44]NG Expense'!$F$45/1000</f>
        <v>19909.441609999998</v>
      </c>
      <c r="O193" s="41">
        <f t="shared" si="69"/>
        <v>4.3056894883323862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f>+('[44](5) Inv Support'!$M$6-'[44](5) Inv Support'!$M$21)*'[44]NG Expense'!$C$8</f>
        <v>210721.98274072763</v>
      </c>
      <c r="W193" s="31">
        <f>+('[44](5) Inv Support'!$K$6-'[44](5) Inv Support'!$K$21)*'[44]NG Expense'!$C$8/1000</f>
        <v>1473.2832324030567</v>
      </c>
      <c r="X193" s="41">
        <f t="shared" si="70"/>
        <v>6.99</v>
      </c>
      <c r="Z193" s="63">
        <f t="shared" si="64"/>
        <v>-3.7834979593753815E-10</v>
      </c>
      <c r="AA193" s="63">
        <f t="shared" si="65"/>
        <v>0</v>
      </c>
    </row>
    <row r="194" spans="1:27" s="5" customFormat="1" ht="14.1" customHeight="1" x14ac:dyDescent="0.2">
      <c r="A194" s="9">
        <v>7</v>
      </c>
      <c r="B194" s="39"/>
      <c r="C194" s="39"/>
      <c r="D194" s="2" t="s">
        <v>37</v>
      </c>
      <c r="E194" s="24" t="s">
        <v>35</v>
      </c>
      <c r="F194" s="2"/>
      <c r="G194" s="2">
        <f t="shared" si="71"/>
        <v>210721.98274072763</v>
      </c>
      <c r="H194" s="2">
        <f t="shared" si="72"/>
        <v>1473.2832324030567</v>
      </c>
      <c r="I194" s="41">
        <f t="shared" si="66"/>
        <v>6.991597237464231</v>
      </c>
      <c r="J194" s="2">
        <f t="shared" si="73"/>
        <v>1378957.9918176546</v>
      </c>
      <c r="K194" s="31">
        <f t="shared" si="74"/>
        <v>5154.1837211397278</v>
      </c>
      <c r="L194" s="41">
        <f t="shared" si="68"/>
        <v>3.7377380251778458</v>
      </c>
      <c r="M194" s="2">
        <f>+'[45]NG Expense'!$D$45</f>
        <v>1524067.1883632352</v>
      </c>
      <c r="N194" s="31">
        <f>+'[45]NG Expense'!$F$45/1000</f>
        <v>6170.7604799999999</v>
      </c>
      <c r="O194" s="41">
        <f t="shared" si="69"/>
        <v>4.0488769308307591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f>+('[46](5) Inv Support'!$M$6-'[46](5) Inv Support'!$M$22)*'[46]ADJUSTMENT EXP'!$C$8</f>
        <v>65612.786195147171</v>
      </c>
      <c r="W194" s="31">
        <f>+('[45](5) Inv Support'!$K$6-'[45](5) Inv Support'!$K$22)*'[45]NG Expense'!$C$8/1000</f>
        <v>456.70647354278515</v>
      </c>
      <c r="X194" s="41">
        <f t="shared" si="70"/>
        <v>6.96</v>
      </c>
      <c r="Z194" s="63">
        <f t="shared" si="64"/>
        <v>0</v>
      </c>
      <c r="AA194" s="63">
        <f t="shared" si="65"/>
        <v>0</v>
      </c>
    </row>
    <row r="195" spans="1:27" s="5" customFormat="1" ht="14.1" customHeight="1" x14ac:dyDescent="0.2">
      <c r="A195" s="9">
        <v>8</v>
      </c>
      <c r="B195" s="39"/>
      <c r="C195" s="39"/>
      <c r="D195" s="24" t="s">
        <v>38</v>
      </c>
      <c r="E195" s="24" t="s">
        <v>35</v>
      </c>
      <c r="F195" s="2"/>
      <c r="G195" s="2">
        <f t="shared" si="71"/>
        <v>65612.786195147171</v>
      </c>
      <c r="H195" s="2">
        <f t="shared" si="72"/>
        <v>456.70647354278515</v>
      </c>
      <c r="I195" s="41">
        <f t="shared" si="66"/>
        <v>6.9606322186111331</v>
      </c>
      <c r="J195" s="2">
        <f t="shared" si="73"/>
        <v>777004.35783196823</v>
      </c>
      <c r="K195" s="31">
        <f t="shared" si="74"/>
        <v>2435.202783355905</v>
      </c>
      <c r="L195" s="41">
        <f t="shared" si="68"/>
        <v>3.1340915386249768</v>
      </c>
      <c r="M195" s="2">
        <f>+'[47]NG Expense'!$D$45</f>
        <v>810650.50338380761</v>
      </c>
      <c r="N195" s="31">
        <f>+'[47]NG Expense'!$F$45/1000</f>
        <v>2711.95577</v>
      </c>
      <c r="O195" s="41">
        <f t="shared" si="69"/>
        <v>3.3454068784017115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f>+('[47](5) Inv Support'!$M$6-'[47](5) Inv Support'!$M$24)*'[47]NG Expense'!$C$8</f>
        <v>31966.640643307797</v>
      </c>
      <c r="W195" s="31">
        <f>+('[47](5) Inv Support'!$K$6-'[47](5) Inv Support'!$K$24)*'[47]NG Expense'!$C$8/1000</f>
        <v>179.95348689869022</v>
      </c>
      <c r="X195" s="41">
        <f t="shared" si="70"/>
        <v>5.63</v>
      </c>
      <c r="Z195" s="63">
        <f t="shared" si="64"/>
        <v>0</v>
      </c>
      <c r="AA195" s="63">
        <f t="shared" si="65"/>
        <v>0</v>
      </c>
    </row>
    <row r="196" spans="1:27" s="5" customFormat="1" ht="14.1" customHeight="1" x14ac:dyDescent="0.2">
      <c r="A196" s="9">
        <v>9</v>
      </c>
      <c r="B196" s="39"/>
      <c r="C196" s="39"/>
      <c r="D196" s="2" t="s">
        <v>39</v>
      </c>
      <c r="E196" s="24" t="s">
        <v>35</v>
      </c>
      <c r="F196" s="2"/>
      <c r="G196" s="2">
        <f t="shared" si="71"/>
        <v>31966.640643307797</v>
      </c>
      <c r="H196" s="2">
        <f t="shared" si="72"/>
        <v>179.95348689869022</v>
      </c>
      <c r="I196" s="41">
        <f t="shared" si="66"/>
        <v>5.6294150175696807</v>
      </c>
      <c r="J196" s="2">
        <f t="shared" si="73"/>
        <v>2196433.0986138657</v>
      </c>
      <c r="K196" s="31">
        <f t="shared" si="74"/>
        <v>7925.1107648012021</v>
      </c>
      <c r="L196" s="41">
        <f t="shared" si="68"/>
        <v>3.6081730737906903</v>
      </c>
      <c r="M196" s="2">
        <f>+'[48]NG Expense'!$D$45</f>
        <v>2171794</v>
      </c>
      <c r="N196" s="31">
        <f>+'[48]NG Expense'!$F$45/1000</f>
        <v>7828.5441099999998</v>
      </c>
      <c r="O196" s="41">
        <f t="shared" si="69"/>
        <v>3.6046439533399575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f>+('[48](5) Inv Support'!$M$6-'[48](5) Inv Support'!$M$24)*'[48]NG Expense'!$C$8</f>
        <v>56605.739257173387</v>
      </c>
      <c r="W196" s="31">
        <f>+('[48](5) Inv Support'!$K$6-'[48](5) Inv Support'!$K$24)*'[48]NG Expense'!$C$8/1000</f>
        <v>276.52014169989275</v>
      </c>
      <c r="X196" s="41">
        <f t="shared" si="70"/>
        <v>4.8899999999999997</v>
      </c>
      <c r="Z196" s="63">
        <f t="shared" si="64"/>
        <v>2.255546860396862E-10</v>
      </c>
      <c r="AA196" s="63">
        <f t="shared" si="65"/>
        <v>0</v>
      </c>
    </row>
    <row r="197" spans="1:27" s="5" customFormat="1" ht="14.1" customHeight="1" x14ac:dyDescent="0.2">
      <c r="A197" s="9">
        <v>10</v>
      </c>
      <c r="B197" s="39"/>
      <c r="C197" s="39"/>
      <c r="D197" s="24" t="s">
        <v>40</v>
      </c>
      <c r="E197" s="24" t="s">
        <v>35</v>
      </c>
      <c r="F197" s="2"/>
      <c r="G197" s="2">
        <f t="shared" si="71"/>
        <v>56605.739257173387</v>
      </c>
      <c r="H197" s="2">
        <f t="shared" si="72"/>
        <v>276.52014169989275</v>
      </c>
      <c r="I197" s="41">
        <f t="shared" si="66"/>
        <v>4.8850195285604476</v>
      </c>
      <c r="J197" s="2">
        <f t="shared" si="73"/>
        <v>3574937.9422582868</v>
      </c>
      <c r="K197" s="31">
        <f t="shared" si="74"/>
        <v>11458.835636494125</v>
      </c>
      <c r="L197" s="41">
        <f t="shared" si="68"/>
        <v>3.2053243501216087</v>
      </c>
      <c r="M197" s="2">
        <f>+'[49]NG Expense'!$D$45</f>
        <v>3597734</v>
      </c>
      <c r="N197" s="31">
        <f>+'[49]NG Expense'!$F$45/1000</f>
        <v>11592.837009999999</v>
      </c>
      <c r="O197" s="41">
        <f t="shared" si="69"/>
        <v>3.222260736897169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f>+('[49](5) Inv Support'!$M$6-'[49](5) Inv Support'!$M$24)*'[49]NG Expense'!$C$8</f>
        <v>33809.681515460266</v>
      </c>
      <c r="W197" s="31">
        <f>+('[49](5) Inv Support'!$K$6-'[49](5) Inv Support'!$K$24)*'[49]NG Expense'!$C$8/1000</f>
        <v>142.51876819401809</v>
      </c>
      <c r="X197" s="41">
        <f t="shared" si="70"/>
        <v>4.22</v>
      </c>
      <c r="Z197" s="63">
        <f t="shared" si="64"/>
        <v>1.0186340659856796E-10</v>
      </c>
      <c r="AA197" s="63">
        <f t="shared" si="65"/>
        <v>6.8212102632969618E-13</v>
      </c>
    </row>
    <row r="198" spans="1:27" s="5" customFormat="1" ht="14.1" customHeight="1" x14ac:dyDescent="0.2">
      <c r="A198" s="9">
        <v>11</v>
      </c>
      <c r="B198" s="62"/>
      <c r="C198" s="39"/>
      <c r="D198" s="2" t="s">
        <v>41</v>
      </c>
      <c r="E198" s="24" t="s">
        <v>35</v>
      </c>
      <c r="F198" s="2"/>
      <c r="G198" s="2">
        <f t="shared" si="71"/>
        <v>33809.681515460266</v>
      </c>
      <c r="H198" s="2">
        <f t="shared" si="72"/>
        <v>142.51876819401809</v>
      </c>
      <c r="I198" s="41">
        <f t="shared" si="66"/>
        <v>4.2153241854362946</v>
      </c>
      <c r="J198" s="2">
        <f t="shared" si="73"/>
        <v>5172753.7368921181</v>
      </c>
      <c r="K198" s="31">
        <f t="shared" si="74"/>
        <v>20599.962024238979</v>
      </c>
      <c r="L198" s="41">
        <f t="shared" si="68"/>
        <v>3.9823975916966421</v>
      </c>
      <c r="M198" s="2">
        <f>+'[50]NG Expense'!$D$45</f>
        <v>5071445.8172043012</v>
      </c>
      <c r="N198" s="31">
        <f>+'[50]NG Expense'!$F$45/1000</f>
        <v>20287.555209999999</v>
      </c>
      <c r="O198" s="41">
        <f t="shared" si="69"/>
        <v>4.0003493956647986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f>+('[50](5) Inv Support'!$M$6-'[50](5) Inv Support'!$M$24)*'[50]NG Expense'!$C$8</f>
        <v>135117.60120327631</v>
      </c>
      <c r="W198" s="31">
        <f>+('[50](5) Inv Support'!$K$6-'[50](5) Inv Support'!$K$24)*'[50]NG Expense'!$C$8/1000</f>
        <v>454.92558243299862</v>
      </c>
      <c r="X198" s="41">
        <f t="shared" si="70"/>
        <v>3.37</v>
      </c>
      <c r="Z198" s="63">
        <f t="shared" si="64"/>
        <v>4.6566128730773926E-10</v>
      </c>
      <c r="AA198" s="63">
        <f t="shared" si="65"/>
        <v>7.3896444519050419E-13</v>
      </c>
    </row>
    <row r="199" spans="1:27" s="5" customFormat="1" ht="14.1" customHeight="1" x14ac:dyDescent="0.2">
      <c r="A199" s="9">
        <v>12</v>
      </c>
      <c r="B199" s="39"/>
      <c r="C199" s="39"/>
      <c r="D199" s="24" t="s">
        <v>42</v>
      </c>
      <c r="E199" s="24" t="s">
        <v>35</v>
      </c>
      <c r="F199" s="2"/>
      <c r="G199" s="2">
        <f t="shared" si="71"/>
        <v>135117.60120327631</v>
      </c>
      <c r="H199" s="2">
        <f t="shared" si="72"/>
        <v>454.92558243299862</v>
      </c>
      <c r="I199" s="41">
        <f t="shared" si="66"/>
        <v>3.3668861671736638</v>
      </c>
      <c r="J199" s="2">
        <f t="shared" si="73"/>
        <v>4027689.8940187176</v>
      </c>
      <c r="K199" s="31">
        <f t="shared" si="74"/>
        <v>15985.556478495928</v>
      </c>
      <c r="L199" s="41">
        <f t="shared" si="68"/>
        <v>3.9689144147455657</v>
      </c>
      <c r="M199" s="2">
        <f>+'[51]NG Expense'!$D$45</f>
        <v>4103268.1958863861</v>
      </c>
      <c r="N199" s="31">
        <f>+'[51]NG Expense'!$F$45/1000</f>
        <v>16149.161110000001</v>
      </c>
      <c r="O199" s="41">
        <f t="shared" si="69"/>
        <v>3.9356825679076692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f>+('[51](5) Inv Support'!$M$6-'[51](5) Inv Support'!$M$24)*'[51]NG Expense'!$C$8</f>
        <v>59539.299335608019</v>
      </c>
      <c r="W199" s="31">
        <f>+('[51](5) Inv Support'!$K$6-'[51](5) Inv Support'!$K$24)*'[51]NG Expense'!$C$8/1000</f>
        <v>291.32095092892672</v>
      </c>
      <c r="X199" s="41">
        <f t="shared" si="70"/>
        <v>4.8899999999999997</v>
      </c>
      <c r="Z199" s="63">
        <f t="shared" si="64"/>
        <v>-2.255546860396862E-10</v>
      </c>
      <c r="AA199" s="63">
        <f t="shared" si="65"/>
        <v>0</v>
      </c>
    </row>
    <row r="200" spans="1:27" s="5" customFormat="1" ht="14.1" customHeight="1" x14ac:dyDescent="0.2">
      <c r="A200" s="9">
        <v>13</v>
      </c>
      <c r="B200" s="39"/>
      <c r="C200" s="39"/>
      <c r="D200" s="2" t="s">
        <v>43</v>
      </c>
      <c r="E200" s="24" t="s">
        <v>35</v>
      </c>
      <c r="F200" s="2"/>
      <c r="G200" s="2">
        <f t="shared" si="71"/>
        <v>59539.299335608019</v>
      </c>
      <c r="H200" s="2">
        <f t="shared" si="72"/>
        <v>291.32095092892672</v>
      </c>
      <c r="I200" s="41">
        <f t="shared" si="66"/>
        <v>4.8929186970579543</v>
      </c>
      <c r="J200" s="2">
        <f t="shared" si="73"/>
        <v>3598735.2739839447</v>
      </c>
      <c r="K200" s="31">
        <f t="shared" si="74"/>
        <v>14348.56281393989</v>
      </c>
      <c r="L200" s="41">
        <f t="shared" si="68"/>
        <v>3.9871126163874382</v>
      </c>
      <c r="M200" s="2">
        <f>+'[52]NG Expense'!$D$45</f>
        <v>3541787.6171666668</v>
      </c>
      <c r="N200" s="31">
        <f>+'[52]NG Expense'!$F$45/1000</f>
        <v>14225.889139999999</v>
      </c>
      <c r="O200" s="41">
        <f t="shared" si="69"/>
        <v>4.0165844702400086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f>+('[52](5) Inv Support'!$M$6-'[52](5) Inv Support'!$M$24)*'[52]NG Expense'!$C$8</f>
        <v>116486.95615288589</v>
      </c>
      <c r="W200" s="31">
        <f>+('[52](5) Inv Support'!$K$6-'[52](5) Inv Support'!$K$24)*'[52]NG Expense'!$C$8/1000</f>
        <v>413.99462486881822</v>
      </c>
      <c r="X200" s="41">
        <f t="shared" si="70"/>
        <v>3.55</v>
      </c>
      <c r="Z200" s="63">
        <f t="shared" si="64"/>
        <v>-2.0372681319713593E-10</v>
      </c>
      <c r="AA200" s="63">
        <f t="shared" si="65"/>
        <v>-7.3896444519050419E-13</v>
      </c>
    </row>
    <row r="201" spans="1:27" s="5" customFormat="1" ht="14.1" customHeight="1" x14ac:dyDescent="0.2">
      <c r="A201" s="9">
        <v>14</v>
      </c>
      <c r="B201" s="39"/>
      <c r="C201" s="39"/>
      <c r="D201" s="24" t="s">
        <v>44</v>
      </c>
      <c r="E201" s="24" t="s">
        <v>35</v>
      </c>
      <c r="F201" s="2"/>
      <c r="G201" s="2">
        <f t="shared" si="71"/>
        <v>116486.95615288589</v>
      </c>
      <c r="H201" s="2">
        <f t="shared" si="72"/>
        <v>413.99462486881822</v>
      </c>
      <c r="I201" s="41">
        <f t="shared" si="66"/>
        <v>3.5539998514980664</v>
      </c>
      <c r="J201" s="2">
        <f t="shared" si="73"/>
        <v>4160403.3319623512</v>
      </c>
      <c r="K201" s="31">
        <f t="shared" si="74"/>
        <v>17327.342262270413</v>
      </c>
      <c r="L201" s="41">
        <f t="shared" si="68"/>
        <v>4.1648227058066434</v>
      </c>
      <c r="M201" s="2">
        <f>+'[53]NG Expense'!$D$45</f>
        <v>4166146</v>
      </c>
      <c r="N201" s="31">
        <f>+'[53]NG Expense'!$F$45/1000</f>
        <v>17354.50027</v>
      </c>
      <c r="O201" s="41">
        <f t="shared" si="69"/>
        <v>4.1656005982507569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f>+('[53](5) Inv Support'!$M$6-'[53](5) Inv Support'!$M$24)*'[53]NG Expense'!$C$8</f>
        <v>110744.28811523692</v>
      </c>
      <c r="W201" s="31">
        <f>+('[53](5) Inv Support'!$K$6-'[53](5) Inv Support'!$K$24)*'[53]NG Expense'!$C$8/1000</f>
        <v>386.83661713923169</v>
      </c>
      <c r="X201" s="41">
        <f t="shared" si="70"/>
        <v>3.49</v>
      </c>
      <c r="Z201" s="63">
        <f t="shared" si="64"/>
        <v>0</v>
      </c>
      <c r="AA201" s="63">
        <f t="shared" si="65"/>
        <v>-1.7621459846850485E-12</v>
      </c>
    </row>
    <row r="202" spans="1:27" s="5" customFormat="1" ht="14.1" customHeight="1" x14ac:dyDescent="0.2">
      <c r="A202" s="9">
        <v>15</v>
      </c>
      <c r="B202" s="39"/>
      <c r="C202" s="39"/>
      <c r="D202" s="2" t="s">
        <v>45</v>
      </c>
      <c r="E202" s="24" t="s">
        <v>35</v>
      </c>
      <c r="F202" s="2"/>
      <c r="G202" s="2">
        <f t="shared" si="71"/>
        <v>110744.28811523692</v>
      </c>
      <c r="H202" s="2">
        <f t="shared" si="72"/>
        <v>386.83661713923169</v>
      </c>
      <c r="I202" s="41">
        <f t="shared" si="66"/>
        <v>3.4930615720487728</v>
      </c>
      <c r="J202" s="2">
        <f t="shared" si="73"/>
        <v>3380066.6716102315</v>
      </c>
      <c r="K202" s="31">
        <f t="shared" si="74"/>
        <v>14358.112905247108</v>
      </c>
      <c r="L202" s="41">
        <f t="shared" si="68"/>
        <v>4.2478786072012715</v>
      </c>
      <c r="M202" s="2">
        <f>+'[54]NG Expense'!$D$45</f>
        <v>3392911</v>
      </c>
      <c r="N202" s="31">
        <f>+'[54]NG Expense'!$F$45/1000</f>
        <v>14416.841460000003</v>
      </c>
      <c r="O202" s="41">
        <f t="shared" si="69"/>
        <v>4.2491068760719051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f>+('[54](5) Inv Support'!$M$6-'[54](5) Inv Support'!$M$24)*'[54]NG Expense'!$C$8</f>
        <v>97899.959725468318</v>
      </c>
      <c r="W202" s="31">
        <f>+('[54](5) Inv Support'!$K$6-'[54](5) Inv Support'!$K$24)*'[54]NG Expense'!$C$8/1000</f>
        <v>328.1080623863366</v>
      </c>
      <c r="X202" s="41">
        <f t="shared" si="70"/>
        <v>3.35</v>
      </c>
      <c r="Z202" s="63">
        <f t="shared" si="64"/>
        <v>0</v>
      </c>
      <c r="AA202" s="63">
        <f t="shared" si="65"/>
        <v>0</v>
      </c>
    </row>
    <row r="203" spans="1:27" s="5" customFormat="1" ht="14.1" customHeight="1" x14ac:dyDescent="0.2">
      <c r="A203" s="9">
        <v>16</v>
      </c>
      <c r="B203" s="39"/>
      <c r="C203" s="39"/>
      <c r="D203" s="24" t="s">
        <v>32</v>
      </c>
      <c r="E203" s="24" t="s">
        <v>35</v>
      </c>
      <c r="F203" s="2"/>
      <c r="G203" s="2">
        <f t="shared" si="71"/>
        <v>97899.959725468318</v>
      </c>
      <c r="H203" s="2">
        <f t="shared" si="72"/>
        <v>328.1080623863366</v>
      </c>
      <c r="I203" s="41">
        <f t="shared" si="66"/>
        <v>3.3514626901422564</v>
      </c>
      <c r="J203" s="2">
        <f t="shared" si="73"/>
        <v>2876169.1649612812</v>
      </c>
      <c r="K203" s="31">
        <f t="shared" si="74"/>
        <v>11621.734516806813</v>
      </c>
      <c r="L203" s="41">
        <f t="shared" si="68"/>
        <v>4.0406992253403367</v>
      </c>
      <c r="M203" s="2">
        <f>+'[55]NG Expense'!$D$45</f>
        <v>2887397.0975609757</v>
      </c>
      <c r="N203" s="31">
        <f>+'[55]NG Expense'!$F$45/1000</f>
        <v>11719.57632</v>
      </c>
      <c r="O203" s="41">
        <f t="shared" si="69"/>
        <v>4.058872376750565</v>
      </c>
      <c r="P203" s="60">
        <v>0</v>
      </c>
      <c r="Q203" s="60">
        <v>0</v>
      </c>
      <c r="R203" s="60">
        <v>0</v>
      </c>
      <c r="S203" s="60">
        <v>0</v>
      </c>
      <c r="T203" s="60">
        <v>0</v>
      </c>
      <c r="U203" s="60">
        <v>0</v>
      </c>
      <c r="V203" s="2">
        <f>+('[55](5) Inv Support'!$M$6-'[55](5) Inv Support'!$M$24)*'[55]NG Expense'!$C$8</f>
        <v>86672.027125773966</v>
      </c>
      <c r="W203" s="31">
        <f>+('[55](5) Inv Support'!$K$6-'[55](5) Inv Support'!$K$24)*'[55]NG Expense'!$C$8/1000</f>
        <v>230.26625919314981</v>
      </c>
      <c r="X203" s="41">
        <f t="shared" si="70"/>
        <v>2.66</v>
      </c>
      <c r="Z203" s="63">
        <f t="shared" si="64"/>
        <v>0</v>
      </c>
      <c r="AA203" s="63">
        <f t="shared" si="65"/>
        <v>-4.2632564145606011E-13</v>
      </c>
    </row>
    <row r="204" spans="1:27" ht="14.1" customHeight="1" thickBot="1" x14ac:dyDescent="0.25">
      <c r="A204" s="9">
        <v>17</v>
      </c>
      <c r="C204" s="47" t="s">
        <v>46</v>
      </c>
      <c r="D204" s="2"/>
      <c r="E204" s="2"/>
      <c r="F204" s="41"/>
      <c r="G204" s="2"/>
      <c r="H204" s="2"/>
      <c r="I204" s="41"/>
      <c r="J204" s="48">
        <f>SUM(J192:J203)</f>
        <v>40218448.446590811</v>
      </c>
      <c r="K204" s="49">
        <f>SUM(K192:K203)</f>
        <v>167982.80336009024</v>
      </c>
      <c r="L204" s="50">
        <f>IF(K204&gt;0,ROUND((K204*1000)/J204,2),0)</f>
        <v>4.18</v>
      </c>
      <c r="M204" s="48">
        <f>SUM(M192:M203)</f>
        <v>40236604.584713832</v>
      </c>
      <c r="N204" s="49">
        <f>SUM(N192:N203)</f>
        <v>168600.46524999998</v>
      </c>
      <c r="O204" s="50">
        <f>IF(N204&gt;0,ROUND((N204*1000)/M204,2),0)</f>
        <v>4.1900000000000004</v>
      </c>
      <c r="P204" s="48">
        <f>SUM(P192:P203)</f>
        <v>0</v>
      </c>
      <c r="Q204" s="49">
        <f>SUM(Q192:Q203)</f>
        <v>0</v>
      </c>
      <c r="R204" s="50">
        <f>IF(Q204&gt;0,ROUND((Q204*1000)/P204,2),0)</f>
        <v>0</v>
      </c>
      <c r="S204" s="48">
        <f>SUM(S191:S203)</f>
        <v>0</v>
      </c>
      <c r="T204" s="49">
        <f>SUM(T191:T203)</f>
        <v>0</v>
      </c>
      <c r="U204" s="50">
        <f>IF(T204&gt;0,ROUND((T204*1000)/S204,2),0)</f>
        <v>0</v>
      </c>
      <c r="V204" s="31"/>
      <c r="W204" s="55"/>
      <c r="X204" s="38"/>
    </row>
    <row r="205" spans="1:27" ht="14.1" customHeight="1" thickTop="1" x14ac:dyDescent="0.2">
      <c r="A205" s="9">
        <v>18</v>
      </c>
      <c r="D205" s="2"/>
      <c r="E205" s="2"/>
      <c r="F205" s="41"/>
      <c r="G205" s="2"/>
      <c r="H205" s="31"/>
      <c r="I205" s="51"/>
      <c r="J205" s="31"/>
      <c r="K205" s="31"/>
      <c r="L205" s="51"/>
      <c r="M205" s="31"/>
      <c r="N205" s="31"/>
      <c r="O205" s="51"/>
      <c r="P205" s="31"/>
      <c r="Q205" s="31"/>
      <c r="R205" s="51"/>
      <c r="S205" s="31"/>
      <c r="T205" s="31"/>
      <c r="U205" s="51"/>
      <c r="V205" s="31"/>
      <c r="W205" s="31"/>
      <c r="X205" s="51"/>
    </row>
    <row r="206" spans="1:27" ht="14.1" customHeight="1" thickBot="1" x14ac:dyDescent="0.25">
      <c r="A206" s="9">
        <v>19</v>
      </c>
      <c r="B206" s="4"/>
      <c r="C206" s="47" t="s">
        <v>47</v>
      </c>
      <c r="D206" s="2"/>
      <c r="E206" s="2"/>
      <c r="F206" s="41"/>
      <c r="G206" s="52">
        <f>AVERAGE(G191:G203)</f>
        <v>96644.838108746961</v>
      </c>
      <c r="H206" s="53">
        <f>AVERAGE(H191:H203)</f>
        <v>548.09565868775496</v>
      </c>
      <c r="I206" s="54">
        <v>0</v>
      </c>
      <c r="J206" s="52">
        <f>AVERAGE(J191:J203)</f>
        <v>3295121.0698744403</v>
      </c>
      <c r="K206" s="53">
        <f>AVERAGE(K191:K203)</f>
        <v>14660.839967901382</v>
      </c>
      <c r="L206" s="54">
        <v>0</v>
      </c>
      <c r="M206" s="52">
        <f>AVERAGE(M191:M203)</f>
        <v>3293888.6986673851</v>
      </c>
      <c r="N206" s="53">
        <f>AVERAGE(N191:N203)</f>
        <v>14688.866023076922</v>
      </c>
      <c r="O206" s="54">
        <v>0</v>
      </c>
      <c r="P206" s="52">
        <f>AVERAGE(P191:P203)</f>
        <v>0</v>
      </c>
      <c r="Q206" s="53">
        <f>AVERAGE(Q191:Q203)</f>
        <v>0</v>
      </c>
      <c r="R206" s="54">
        <v>0</v>
      </c>
      <c r="S206" s="52">
        <f>AVERAGE(S191:S203)</f>
        <v>0</v>
      </c>
      <c r="T206" s="53">
        <f>AVERAGE(T191:T203)</f>
        <v>0</v>
      </c>
      <c r="U206" s="54">
        <v>0</v>
      </c>
      <c r="V206" s="52">
        <f>AVERAGE(V191:V203)</f>
        <v>97877.209315802305</v>
      </c>
      <c r="W206" s="53">
        <f>AVERAGE(W191:W203)</f>
        <v>520.06960351221574</v>
      </c>
      <c r="X206" s="54">
        <v>0</v>
      </c>
    </row>
    <row r="207" spans="1:27" ht="14.1" customHeight="1" thickTop="1" x14ac:dyDescent="0.2">
      <c r="A207" s="9">
        <v>20</v>
      </c>
      <c r="B207" s="57"/>
      <c r="C207" s="18"/>
      <c r="D207" s="18"/>
      <c r="F207" s="19"/>
      <c r="G207" s="19"/>
      <c r="H207" s="19"/>
      <c r="I207" s="19"/>
      <c r="J207" s="5"/>
      <c r="K207" s="19"/>
      <c r="L207" s="5"/>
      <c r="M207" s="19"/>
      <c r="N207" s="19"/>
      <c r="O207" s="19"/>
      <c r="P207" s="19"/>
      <c r="Q207" s="19"/>
      <c r="R207" s="19"/>
      <c r="S207" s="19"/>
      <c r="V207" s="5"/>
      <c r="W207" s="5"/>
    </row>
    <row r="208" spans="1:27" ht="14.1" customHeight="1" thickBot="1" x14ac:dyDescent="0.25">
      <c r="A208" s="9">
        <v>21</v>
      </c>
      <c r="B208" s="4" t="s">
        <v>64</v>
      </c>
      <c r="C208" s="18"/>
      <c r="D208" s="18"/>
      <c r="F208" s="19"/>
      <c r="G208" s="19"/>
      <c r="H208" s="19"/>
      <c r="I208" s="19"/>
      <c r="J208" s="5"/>
      <c r="K208" s="19"/>
      <c r="L208" s="5"/>
      <c r="M208" s="19"/>
      <c r="N208" s="19"/>
      <c r="O208" s="19"/>
      <c r="P208" s="19"/>
      <c r="Q208" s="19"/>
      <c r="R208" s="19"/>
      <c r="S208" s="19"/>
      <c r="V208" s="5"/>
      <c r="W208" s="49">
        <f>W203+W169+W149+W115+W81+W61+W27</f>
        <v>35470.735870000004</v>
      </c>
      <c r="AA208" s="27"/>
    </row>
    <row r="209" spans="1:27" ht="14.1" customHeight="1" thickTop="1" x14ac:dyDescent="0.2">
      <c r="A209" s="9">
        <v>22</v>
      </c>
      <c r="B209" s="1" t="s">
        <v>48</v>
      </c>
      <c r="C209" s="18" t="s">
        <v>63</v>
      </c>
      <c r="D209" s="18"/>
      <c r="F209" s="19"/>
      <c r="G209" s="19"/>
      <c r="H209" s="19"/>
      <c r="I209" s="19"/>
      <c r="J209" s="5"/>
      <c r="K209" s="19"/>
      <c r="L209" s="5"/>
      <c r="M209" s="19"/>
      <c r="N209" s="19"/>
      <c r="O209" s="19"/>
      <c r="P209" s="19"/>
      <c r="Q209" s="19"/>
      <c r="R209" s="19"/>
      <c r="S209" s="19"/>
      <c r="V209" s="5"/>
      <c r="W209" s="55"/>
      <c r="AA209" s="27"/>
    </row>
    <row r="210" spans="1:27" ht="14.1" customHeight="1" x14ac:dyDescent="0.2">
      <c r="A210" s="9">
        <v>23</v>
      </c>
      <c r="C210" s="18"/>
      <c r="D210" s="18"/>
      <c r="F210" s="19"/>
      <c r="G210" s="19"/>
      <c r="H210" s="19"/>
      <c r="I210" s="19"/>
      <c r="J210" s="5"/>
      <c r="K210" s="19"/>
      <c r="L210" s="5"/>
      <c r="M210" s="19"/>
      <c r="N210" s="19"/>
      <c r="O210" s="19"/>
      <c r="P210" s="19"/>
      <c r="Q210" s="19"/>
      <c r="R210" s="19"/>
      <c r="S210" s="19"/>
      <c r="V210" s="5"/>
      <c r="W210" s="55"/>
      <c r="AA210" s="27"/>
    </row>
    <row r="211" spans="1:27" ht="14.1" customHeight="1" thickBot="1" x14ac:dyDescent="0.25">
      <c r="A211" s="132">
        <v>24</v>
      </c>
      <c r="B211" s="23" t="s">
        <v>57</v>
      </c>
      <c r="C211" s="6"/>
      <c r="D211" s="20"/>
      <c r="E211" s="6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6"/>
      <c r="U211" s="6"/>
      <c r="V211" s="6"/>
      <c r="W211" s="6"/>
      <c r="X211" s="6"/>
    </row>
    <row r="212" spans="1:27" ht="14.1" customHeight="1" x14ac:dyDescent="0.2">
      <c r="A212" s="1" t="s">
        <v>51</v>
      </c>
      <c r="S212" s="19"/>
      <c r="V212" s="1" t="s">
        <v>52</v>
      </c>
    </row>
    <row r="218" spans="1:27" ht="13.5" customHeight="1" x14ac:dyDescent="0.2">
      <c r="G218" s="203" t="s">
        <v>65</v>
      </c>
      <c r="N218" s="204" t="s">
        <v>66</v>
      </c>
      <c r="T218" s="203" t="s">
        <v>67</v>
      </c>
    </row>
    <row r="219" spans="1:27" ht="13.5" customHeight="1" x14ac:dyDescent="0.2">
      <c r="G219" s="203"/>
      <c r="N219" s="204"/>
      <c r="T219" s="203"/>
    </row>
    <row r="220" spans="1:27" ht="37.5" customHeight="1" x14ac:dyDescent="0.2">
      <c r="D220" s="1" t="s">
        <v>68</v>
      </c>
      <c r="E220" s="134" t="s">
        <v>69</v>
      </c>
      <c r="F220" s="134" t="s">
        <v>70</v>
      </c>
      <c r="G220" s="203"/>
      <c r="H220" s="1" t="s">
        <v>71</v>
      </c>
      <c r="K220" s="1" t="s">
        <v>72</v>
      </c>
      <c r="L220" s="1" t="s">
        <v>69</v>
      </c>
      <c r="M220" s="134" t="s">
        <v>73</v>
      </c>
      <c r="N220" s="204"/>
      <c r="O220" s="1" t="s">
        <v>71</v>
      </c>
      <c r="Q220" s="1" t="s">
        <v>74</v>
      </c>
      <c r="R220" s="1" t="s">
        <v>69</v>
      </c>
      <c r="S220" s="134" t="s">
        <v>73</v>
      </c>
      <c r="T220" s="203"/>
      <c r="U220" s="1" t="s">
        <v>71</v>
      </c>
    </row>
    <row r="221" spans="1:27" ht="14.1" customHeight="1" x14ac:dyDescent="0.2">
      <c r="C221" s="1" t="s">
        <v>75</v>
      </c>
      <c r="D221" s="24" t="s">
        <v>32</v>
      </c>
      <c r="E221" s="24" t="s">
        <v>33</v>
      </c>
      <c r="F221" s="46">
        <f>+[56]GL!$M$7/1000</f>
        <v>14808.53434</v>
      </c>
      <c r="G221" s="28">
        <f>W49+W69+W103</f>
        <v>14033.653499667</v>
      </c>
      <c r="H221" s="28">
        <f>F221-G221</f>
        <v>774.88084033300038</v>
      </c>
      <c r="K221" s="24" t="s">
        <v>32</v>
      </c>
      <c r="L221" s="24" t="str">
        <f>+E221</f>
        <v>2022</v>
      </c>
      <c r="M221" s="46">
        <f>'[57]SYSTEM INVENTORY'!$O$7</f>
        <v>5330.5791600000002</v>
      </c>
      <c r="N221" s="28">
        <f>+W15</f>
        <v>5330.57917</v>
      </c>
      <c r="O221" s="28">
        <f>M221-N221</f>
        <v>-9.9999997473787516E-6</v>
      </c>
      <c r="Q221" s="24" t="s">
        <v>32</v>
      </c>
      <c r="R221" s="24" t="str">
        <f>+E221</f>
        <v>2022</v>
      </c>
      <c r="S221" s="46">
        <f>'[57]SYSTEM INVENTORY'!$O$8</f>
        <v>2926.22703</v>
      </c>
      <c r="T221" s="28">
        <f>W191+W157+W137</f>
        <v>2926.2270400000002</v>
      </c>
      <c r="U221" s="28">
        <f>S221-T221</f>
        <v>-1.0000000202126103E-5</v>
      </c>
      <c r="W221" s="28">
        <f>T221+N221+G221</f>
        <v>22290.459709667</v>
      </c>
    </row>
    <row r="222" spans="1:27" ht="14.1" customHeight="1" x14ac:dyDescent="0.2">
      <c r="C222" s="1" t="s">
        <v>75</v>
      </c>
      <c r="D222" s="2" t="s">
        <v>34</v>
      </c>
      <c r="E222" s="24" t="s">
        <v>35</v>
      </c>
      <c r="F222" s="46">
        <f>+[58]GL!$B$7/1000</f>
        <v>20808.73545</v>
      </c>
      <c r="G222" s="28">
        <f t="shared" ref="G222:G233" si="75">W50+W70+W104</f>
        <v>19990.910761458999</v>
      </c>
      <c r="H222" s="28">
        <f t="shared" ref="H222:H233" si="76">F222-G222</f>
        <v>817.8246885410008</v>
      </c>
      <c r="K222" s="2" t="s">
        <v>34</v>
      </c>
      <c r="L222" s="24" t="str">
        <f t="shared" ref="L222:L233" si="77">+E222</f>
        <v>2023</v>
      </c>
      <c r="M222" s="46">
        <f>+'[58]2023'!C$76/1000</f>
        <v>5276.7882699999991</v>
      </c>
      <c r="N222" s="28">
        <f t="shared" ref="N222:N233" si="78">W16</f>
        <v>5276.7882699999991</v>
      </c>
      <c r="O222" s="28">
        <f t="shared" ref="O222:O233" si="79">M222-N222</f>
        <v>0</v>
      </c>
      <c r="Q222" s="2" t="s">
        <v>34</v>
      </c>
      <c r="R222" s="24" t="str">
        <f t="shared" ref="R222:R233" si="80">+E222</f>
        <v>2023</v>
      </c>
      <c r="S222" s="46">
        <f>+'[59]SYSTEM INVENTORY'!D$8</f>
        <v>2859.0236299999997</v>
      </c>
      <c r="T222" s="28">
        <f t="shared" ref="T222:T232" si="81">W192+W158+W138</f>
        <v>2742.4202999999984</v>
      </c>
      <c r="U222" s="28">
        <f>S222-T222</f>
        <v>116.60333000000128</v>
      </c>
      <c r="W222" s="28">
        <f>T222+N222+G222</f>
        <v>28010.119331458998</v>
      </c>
    </row>
    <row r="223" spans="1:27" ht="14.1" customHeight="1" x14ac:dyDescent="0.2">
      <c r="C223" s="1" t="s">
        <v>75</v>
      </c>
      <c r="D223" s="24" t="s">
        <v>36</v>
      </c>
      <c r="E223" s="24" t="s">
        <v>35</v>
      </c>
      <c r="F223" s="46">
        <f>+[58]GL!$C$7/1000</f>
        <v>26370.58282</v>
      </c>
      <c r="G223" s="28">
        <f t="shared" si="75"/>
        <v>25562.033087369</v>
      </c>
      <c r="H223" s="28">
        <f t="shared" si="76"/>
        <v>808.54973263099964</v>
      </c>
      <c r="K223" s="24" t="s">
        <v>36</v>
      </c>
      <c r="L223" s="24" t="str">
        <f t="shared" si="77"/>
        <v>2023</v>
      </c>
      <c r="M223" s="46">
        <f>+'[58]2023'!D$76/1000</f>
        <v>5246.0563600000005</v>
      </c>
      <c r="N223" s="28">
        <f t="shared" si="78"/>
        <v>5246.0563600000005</v>
      </c>
      <c r="O223" s="28">
        <f t="shared" si="79"/>
        <v>0</v>
      </c>
      <c r="Q223" s="24" t="s">
        <v>36</v>
      </c>
      <c r="R223" s="24" t="str">
        <f t="shared" si="80"/>
        <v>2023</v>
      </c>
      <c r="S223" s="46">
        <f>+'[59]SYSTEM INVENTORY'!$E$8</f>
        <v>2898.0478800000001</v>
      </c>
      <c r="T223" s="28">
        <f t="shared" si="81"/>
        <v>2898.0478700000003</v>
      </c>
      <c r="U223" s="28">
        <f t="shared" ref="U223:U233" si="82">S223-T223</f>
        <v>9.9999997473787516E-6</v>
      </c>
      <c r="W223" s="28">
        <f t="shared" ref="W223:W232" si="83">T223+N223+G223</f>
        <v>33706.137317369001</v>
      </c>
    </row>
    <row r="224" spans="1:27" ht="14.1" customHeight="1" x14ac:dyDescent="0.2">
      <c r="C224" s="1" t="s">
        <v>75</v>
      </c>
      <c r="D224" s="2" t="s">
        <v>37</v>
      </c>
      <c r="E224" s="24" t="s">
        <v>35</v>
      </c>
      <c r="F224" s="46">
        <f>+[58]GL!$D$7/1000</f>
        <v>22675.220399999998</v>
      </c>
      <c r="G224" s="28">
        <f t="shared" si="75"/>
        <v>22675.176370000001</v>
      </c>
      <c r="H224" s="28">
        <f t="shared" si="76"/>
        <v>4.402999999729218E-2</v>
      </c>
      <c r="K224" s="2" t="s">
        <v>37</v>
      </c>
      <c r="L224" s="24" t="str">
        <f t="shared" si="77"/>
        <v>2023</v>
      </c>
      <c r="M224" s="46">
        <f>+'[58]2023'!$E$76/1000</f>
        <v>5462.5863099999997</v>
      </c>
      <c r="N224" s="28">
        <f t="shared" si="78"/>
        <v>5462.5862999999999</v>
      </c>
      <c r="O224" s="28">
        <f t="shared" si="79"/>
        <v>9.9999997473787516E-6</v>
      </c>
      <c r="Q224" s="2" t="s">
        <v>37</v>
      </c>
      <c r="R224" s="24" t="str">
        <f t="shared" si="80"/>
        <v>2023</v>
      </c>
      <c r="S224" s="46">
        <f>+'[59]SYSTEM INVENTORY'!$F$8</f>
        <v>2572.19245</v>
      </c>
      <c r="T224" s="28">
        <f t="shared" si="81"/>
        <v>2572.1924499999996</v>
      </c>
      <c r="U224" s="28">
        <f t="shared" si="82"/>
        <v>0</v>
      </c>
      <c r="W224" s="28">
        <f t="shared" si="83"/>
        <v>30709.955119999999</v>
      </c>
    </row>
    <row r="225" spans="3:23" ht="14.1" customHeight="1" x14ac:dyDescent="0.2">
      <c r="C225" s="1" t="s">
        <v>75</v>
      </c>
      <c r="D225" s="24" t="s">
        <v>38</v>
      </c>
      <c r="E225" s="24" t="s">
        <v>35</v>
      </c>
      <c r="F225" s="46">
        <f>+[58]GL!$E$7/1000</f>
        <v>27279.011210000001</v>
      </c>
      <c r="G225" s="28">
        <f t="shared" si="75"/>
        <v>26480.741539168997</v>
      </c>
      <c r="H225" s="28">
        <f t="shared" si="76"/>
        <v>798.26967083100317</v>
      </c>
      <c r="K225" s="24" t="s">
        <v>38</v>
      </c>
      <c r="L225" s="24" t="str">
        <f t="shared" si="77"/>
        <v>2023</v>
      </c>
      <c r="M225" s="46">
        <f>+'[58]2023'!$F$76/1000</f>
        <v>5376.9667199999994</v>
      </c>
      <c r="N225" s="28">
        <f t="shared" si="78"/>
        <v>5376.9666999999999</v>
      </c>
      <c r="O225" s="28">
        <f t="shared" si="79"/>
        <v>1.9999999494757503E-5</v>
      </c>
      <c r="Q225" s="24" t="s">
        <v>38</v>
      </c>
      <c r="R225" s="24" t="str">
        <f t="shared" si="80"/>
        <v>2023</v>
      </c>
      <c r="S225" s="46">
        <f>+'[59]SYSTEM INVENTORY'!$G$8</f>
        <v>2274.9079400000001</v>
      </c>
      <c r="T225" s="28">
        <f t="shared" si="81"/>
        <v>2274.9079300000008</v>
      </c>
      <c r="U225" s="28">
        <f t="shared" si="82"/>
        <v>9.9999992926314007E-6</v>
      </c>
      <c r="W225" s="28">
        <f t="shared" si="83"/>
        <v>34132.616169168999</v>
      </c>
    </row>
    <row r="226" spans="3:23" ht="14.1" customHeight="1" x14ac:dyDescent="0.2">
      <c r="C226" s="1" t="s">
        <v>75</v>
      </c>
      <c r="D226" s="2" t="s">
        <v>39</v>
      </c>
      <c r="E226" s="24" t="s">
        <v>35</v>
      </c>
      <c r="F226" s="46">
        <f>+[58]GL!$F$7/1000</f>
        <v>32727.125479999999</v>
      </c>
      <c r="G226" s="28">
        <f t="shared" si="75"/>
        <v>32727.081408776001</v>
      </c>
      <c r="H226" s="28">
        <f t="shared" si="76"/>
        <v>4.4071223997889319E-2</v>
      </c>
      <c r="K226" s="2" t="s">
        <v>39</v>
      </c>
      <c r="L226" s="24" t="str">
        <f t="shared" si="77"/>
        <v>2023</v>
      </c>
      <c r="M226" s="46">
        <f>+'[58]2023'!$G$76/1000</f>
        <v>5317.1839600000003</v>
      </c>
      <c r="N226" s="28">
        <f t="shared" si="78"/>
        <v>5317.1840000000002</v>
      </c>
      <c r="O226" s="28">
        <f t="shared" si="79"/>
        <v>-3.9999999899009708E-5</v>
      </c>
      <c r="Q226" s="2" t="s">
        <v>39</v>
      </c>
      <c r="R226" s="24" t="str">
        <f t="shared" si="80"/>
        <v>2023</v>
      </c>
      <c r="S226" s="46">
        <f>+'[59]SYSTEM INVENTORY'!$H$8</f>
        <v>1431.48774</v>
      </c>
      <c r="T226" s="28">
        <f t="shared" si="81"/>
        <v>1431.48775</v>
      </c>
      <c r="U226" s="28">
        <f t="shared" si="82"/>
        <v>-9.9999999747524271E-6</v>
      </c>
      <c r="W226" s="28">
        <f t="shared" si="83"/>
        <v>39475.753158776002</v>
      </c>
    </row>
    <row r="227" spans="3:23" ht="14.1" customHeight="1" x14ac:dyDescent="0.2">
      <c r="C227" s="1" t="s">
        <v>75</v>
      </c>
      <c r="D227" s="24" t="s">
        <v>40</v>
      </c>
      <c r="E227" s="24" t="s">
        <v>35</v>
      </c>
      <c r="F227" s="46">
        <f>+[58]GL!$G$7/1000</f>
        <v>36486.705700000006</v>
      </c>
      <c r="G227" s="28">
        <f t="shared" si="75"/>
        <v>36486.661650000002</v>
      </c>
      <c r="H227" s="28">
        <f t="shared" si="76"/>
        <v>4.4050000004062895E-2</v>
      </c>
      <c r="K227" s="24" t="s">
        <v>40</v>
      </c>
      <c r="L227" s="24" t="str">
        <f t="shared" si="77"/>
        <v>2023</v>
      </c>
      <c r="M227" s="46">
        <f>+'[58]2023'!$H$76/1000</f>
        <v>5250.1247999999996</v>
      </c>
      <c r="N227" s="28">
        <f t="shared" si="78"/>
        <v>5250.1247999999996</v>
      </c>
      <c r="O227" s="28">
        <f t="shared" si="79"/>
        <v>0</v>
      </c>
      <c r="Q227" s="24" t="s">
        <v>40</v>
      </c>
      <c r="R227" s="24" t="str">
        <f t="shared" si="80"/>
        <v>2023</v>
      </c>
      <c r="S227" s="46">
        <f>+'[59]SYSTEM INVENTORY'!$I$8</f>
        <v>1321.9091599999999</v>
      </c>
      <c r="T227" s="28">
        <f t="shared" si="81"/>
        <v>524.50088000000085</v>
      </c>
      <c r="U227" s="28">
        <f t="shared" si="82"/>
        <v>797.40827999999908</v>
      </c>
      <c r="W227" s="28">
        <f t="shared" si="83"/>
        <v>42261.287329999999</v>
      </c>
    </row>
    <row r="228" spans="3:23" ht="14.1" customHeight="1" x14ac:dyDescent="0.2">
      <c r="C228" s="1" t="s">
        <v>75</v>
      </c>
      <c r="D228" s="2" t="s">
        <v>41</v>
      </c>
      <c r="E228" s="24" t="s">
        <v>35</v>
      </c>
      <c r="F228" s="46">
        <f>+[58]GL!$H$7/1000</f>
        <v>37761.276709999998</v>
      </c>
      <c r="G228" s="28">
        <f t="shared" si="75"/>
        <v>37761.232633499996</v>
      </c>
      <c r="H228" s="28">
        <f t="shared" si="76"/>
        <v>4.4076500002120156E-2</v>
      </c>
      <c r="K228" s="2" t="s">
        <v>41</v>
      </c>
      <c r="L228" s="24" t="str">
        <f t="shared" si="77"/>
        <v>2023</v>
      </c>
      <c r="M228" s="46">
        <f>+'[58]2023'!$I$76/1000</f>
        <v>5193.1117000000004</v>
      </c>
      <c r="N228" s="28">
        <f t="shared" si="78"/>
        <v>5193.1117000000004</v>
      </c>
      <c r="O228" s="28">
        <f t="shared" si="79"/>
        <v>0</v>
      </c>
      <c r="Q228" s="2" t="s">
        <v>41</v>
      </c>
      <c r="R228" s="24" t="str">
        <f t="shared" si="80"/>
        <v>2023</v>
      </c>
      <c r="S228" s="46">
        <f>+'[59]SYSTEM INVENTORY'!$J$8</f>
        <v>1236.96685</v>
      </c>
      <c r="T228" s="28">
        <f t="shared" si="81"/>
        <v>1236.6345800000001</v>
      </c>
      <c r="U228" s="28">
        <f t="shared" si="82"/>
        <v>0.33226999999988038</v>
      </c>
      <c r="W228" s="28">
        <f t="shared" si="83"/>
        <v>44190.978913499996</v>
      </c>
    </row>
    <row r="229" spans="3:23" ht="14.1" customHeight="1" x14ac:dyDescent="0.2">
      <c r="C229" s="1" t="s">
        <v>75</v>
      </c>
      <c r="D229" s="24" t="s">
        <v>42</v>
      </c>
      <c r="E229" s="24" t="s">
        <v>35</v>
      </c>
      <c r="F229" s="46">
        <f>+[58]GL!$I$7/1000</f>
        <v>39346.618000000002</v>
      </c>
      <c r="G229" s="28">
        <f t="shared" si="75"/>
        <v>39346.573927083999</v>
      </c>
      <c r="H229" s="28">
        <f t="shared" si="76"/>
        <v>4.4072916003642604E-2</v>
      </c>
      <c r="K229" s="24" t="s">
        <v>42</v>
      </c>
      <c r="L229" s="24" t="str">
        <f t="shared" si="77"/>
        <v>2023</v>
      </c>
      <c r="M229" s="46">
        <f>+'[58]2023'!$J$76/1000</f>
        <v>5126.6660400000001</v>
      </c>
      <c r="N229" s="28">
        <f t="shared" si="78"/>
        <v>5126.6660000000002</v>
      </c>
      <c r="O229" s="28">
        <f t="shared" si="79"/>
        <v>3.9999999899009708E-5</v>
      </c>
      <c r="Q229" s="24" t="s">
        <v>42</v>
      </c>
      <c r="R229" s="24" t="str">
        <f t="shared" si="80"/>
        <v>2023</v>
      </c>
      <c r="S229" s="46">
        <f>+'[59]SYSTEM INVENTORY'!$K$8</f>
        <v>955.99848999999995</v>
      </c>
      <c r="T229" s="28">
        <f t="shared" si="81"/>
        <v>955.99771999999984</v>
      </c>
      <c r="U229" s="28">
        <f t="shared" si="82"/>
        <v>7.7000000010229996E-4</v>
      </c>
      <c r="W229" s="28">
        <f t="shared" si="83"/>
        <v>45429.237647083995</v>
      </c>
    </row>
    <row r="230" spans="3:23" ht="14.1" customHeight="1" x14ac:dyDescent="0.2">
      <c r="C230" s="1" t="s">
        <v>75</v>
      </c>
      <c r="D230" s="2" t="s">
        <v>43</v>
      </c>
      <c r="E230" s="24" t="s">
        <v>35</v>
      </c>
      <c r="F230" s="46">
        <f>+[58]GL!$J$7/1000</f>
        <v>41462.673439999999</v>
      </c>
      <c r="G230" s="28">
        <f t="shared" si="75"/>
        <v>41462.629357418002</v>
      </c>
      <c r="H230" s="28">
        <f t="shared" si="76"/>
        <v>4.4082581996917725E-2</v>
      </c>
      <c r="K230" s="2" t="s">
        <v>43</v>
      </c>
      <c r="L230" s="24" t="str">
        <f t="shared" si="77"/>
        <v>2023</v>
      </c>
      <c r="M230" s="46">
        <f>+'[58]2023'!$K$76/1000</f>
        <v>5431.2223600000007</v>
      </c>
      <c r="N230" s="28">
        <f t="shared" si="78"/>
        <v>5431.2223999999997</v>
      </c>
      <c r="O230" s="28">
        <f t="shared" si="79"/>
        <v>-3.9999998989515007E-5</v>
      </c>
      <c r="Q230" s="2" t="s">
        <v>43</v>
      </c>
      <c r="R230" s="24" t="str">
        <f t="shared" si="80"/>
        <v>2023</v>
      </c>
      <c r="S230" s="46">
        <f>+'[59]SYSTEM INVENTORY'!$L$8</f>
        <v>1215.38778</v>
      </c>
      <c r="T230" s="28">
        <f t="shared" si="81"/>
        <v>1215.3878100000006</v>
      </c>
      <c r="U230" s="28">
        <f t="shared" si="82"/>
        <v>-3.0000000606378308E-5</v>
      </c>
      <c r="W230" s="28">
        <f t="shared" si="83"/>
        <v>48109.239567418001</v>
      </c>
    </row>
    <row r="231" spans="3:23" ht="14.1" customHeight="1" x14ac:dyDescent="0.2">
      <c r="C231" s="1" t="s">
        <v>75</v>
      </c>
      <c r="D231" s="24" t="s">
        <v>44</v>
      </c>
      <c r="E231" s="24" t="s">
        <v>35</v>
      </c>
      <c r="F231" s="46">
        <f>+[58]GL!$K$7/1000</f>
        <v>37326.976560000003</v>
      </c>
      <c r="G231" s="28">
        <f t="shared" si="75"/>
        <v>37326.932429000008</v>
      </c>
      <c r="H231" s="28">
        <f t="shared" si="76"/>
        <v>4.4130999995104503E-2</v>
      </c>
      <c r="K231" s="24" t="s">
        <v>44</v>
      </c>
      <c r="L231" s="24" t="str">
        <f t="shared" si="77"/>
        <v>2023</v>
      </c>
      <c r="M231" s="46">
        <f>+'[58]2023'!$L$76/1000</f>
        <v>5345.3879200000001</v>
      </c>
      <c r="N231" s="28">
        <f t="shared" si="78"/>
        <v>5345.3878999999997</v>
      </c>
      <c r="O231" s="28">
        <f t="shared" si="79"/>
        <v>2.0000000404252205E-5</v>
      </c>
      <c r="Q231" s="24" t="s">
        <v>44</v>
      </c>
      <c r="R231" s="24" t="str">
        <f t="shared" si="80"/>
        <v>2023</v>
      </c>
      <c r="S231" s="46">
        <f>+'[59]SYSTEM INVENTORY'!$M$8</f>
        <v>895.81121999999993</v>
      </c>
      <c r="T231" s="28">
        <f t="shared" si="81"/>
        <v>895.81120999999996</v>
      </c>
      <c r="U231" s="28">
        <f t="shared" si="82"/>
        <v>9.9999999747524271E-6</v>
      </c>
      <c r="W231" s="28">
        <f t="shared" si="83"/>
        <v>43568.131539000009</v>
      </c>
    </row>
    <row r="232" spans="3:23" ht="14.1" customHeight="1" x14ac:dyDescent="0.2">
      <c r="C232" s="1" t="s">
        <v>75</v>
      </c>
      <c r="D232" s="2" t="s">
        <v>45</v>
      </c>
      <c r="E232" s="24" t="s">
        <v>35</v>
      </c>
      <c r="F232" s="46">
        <f>+[58]GL!$L$7/1000</f>
        <v>33290.213329999999</v>
      </c>
      <c r="G232" s="28">
        <f t="shared" si="75"/>
        <v>33290.169200999997</v>
      </c>
      <c r="H232" s="28">
        <f t="shared" si="76"/>
        <v>4.4129000001703389E-2</v>
      </c>
      <c r="K232" s="2" t="s">
        <v>45</v>
      </c>
      <c r="L232" s="24" t="str">
        <f t="shared" si="77"/>
        <v>2023</v>
      </c>
      <c r="M232" s="46">
        <f>+'[58]2023'!$M$76/1000</f>
        <v>5204.6940599999998</v>
      </c>
      <c r="N232" s="28">
        <f t="shared" si="78"/>
        <v>5204.6940999999997</v>
      </c>
      <c r="O232" s="28">
        <f t="shared" si="79"/>
        <v>-3.9999999899009708E-5</v>
      </c>
      <c r="Q232" s="2" t="s">
        <v>45</v>
      </c>
      <c r="R232" s="24" t="str">
        <f t="shared" si="80"/>
        <v>2023</v>
      </c>
      <c r="S232" s="46">
        <f>+'[59]SYSTEM INVENTORY'!$N$8</f>
        <v>813.76255000000003</v>
      </c>
      <c r="T232" s="28">
        <f t="shared" si="81"/>
        <v>819.51789000000065</v>
      </c>
      <c r="U232" s="28">
        <f t="shared" si="82"/>
        <v>-5.755340000000615</v>
      </c>
      <c r="W232" s="28">
        <f t="shared" si="83"/>
        <v>39314.381191</v>
      </c>
    </row>
    <row r="233" spans="3:23" ht="14.1" customHeight="1" x14ac:dyDescent="0.2">
      <c r="C233" s="1" t="s">
        <v>75</v>
      </c>
      <c r="D233" s="24" t="s">
        <v>32</v>
      </c>
      <c r="E233" s="24" t="s">
        <v>35</v>
      </c>
      <c r="F233" s="46">
        <f>+[58]GL!$M$7/1000</f>
        <v>29657.130920000003</v>
      </c>
      <c r="G233" s="28">
        <f t="shared" si="75"/>
        <v>29657.086770000002</v>
      </c>
      <c r="H233" s="28">
        <f t="shared" si="76"/>
        <v>4.4150000001536682E-2</v>
      </c>
      <c r="K233" s="24" t="s">
        <v>32</v>
      </c>
      <c r="L233" s="24" t="str">
        <f t="shared" si="77"/>
        <v>2023</v>
      </c>
      <c r="M233" s="46">
        <f>+'[58]2023'!$N$76/1000</f>
        <v>5116.1099000000004</v>
      </c>
      <c r="N233" s="28">
        <f t="shared" si="78"/>
        <v>5116.1099000000004</v>
      </c>
      <c r="O233" s="28">
        <f t="shared" si="79"/>
        <v>0</v>
      </c>
      <c r="Q233" s="24" t="s">
        <v>32</v>
      </c>
      <c r="R233" s="24" t="str">
        <f t="shared" si="80"/>
        <v>2023</v>
      </c>
      <c r="S233" s="46">
        <f>+'[59]SYSTEM INVENTORY'!$O$8</f>
        <v>826.76955000000009</v>
      </c>
      <c r="T233" s="28">
        <f>W203+W169+W149</f>
        <v>697.53919999999925</v>
      </c>
      <c r="U233" s="28">
        <f t="shared" si="82"/>
        <v>129.23035000000084</v>
      </c>
      <c r="W233" s="28">
        <f>T233+N233+G233</f>
        <v>35470.735870000004</v>
      </c>
    </row>
  </sheetData>
  <mergeCells count="8">
    <mergeCell ref="E1:T1"/>
    <mergeCell ref="E35:T35"/>
    <mergeCell ref="E89:T89"/>
    <mergeCell ref="G218:G220"/>
    <mergeCell ref="N218:N220"/>
    <mergeCell ref="T218:T220"/>
    <mergeCell ref="E123:T123"/>
    <mergeCell ref="E177:T177"/>
  </mergeCells>
  <phoneticPr fontId="2" type="noConversion"/>
  <printOptions horizontalCentered="1" verticalCentered="1"/>
  <pageMargins left="0" right="0" top="0" bottom="0" header="0" footer="0"/>
  <pageSetup scale="59" fitToHeight="0" orientation="landscape" blackAndWhite="1" horizontalDpi="4294967295" verticalDpi="300" r:id="rId1"/>
  <headerFooter alignWithMargins="0"/>
  <rowBreaks count="6" manualBreakCount="6">
    <brk id="34" max="23" man="1"/>
    <brk id="88" max="16383" man="1"/>
    <brk id="122" max="23" man="1"/>
    <brk id="176" max="23" man="1"/>
    <brk id="212" max="16383" man="1"/>
    <brk id="239" max="16383" man="1"/>
  </rowBreaks>
  <colBreaks count="2" manualBreakCount="2">
    <brk id="4" max="1048575" man="1"/>
    <brk id="26" max="1048575" man="1"/>
  </colBreaks>
  <customProperties>
    <customPr name="_pios_id" r:id="rId2"/>
    <customPr name="EpmWorksheetKeyString_GUID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BB03-D932-4F9D-AB55-B8235D81BB5C}">
  <dimension ref="A1:AC321"/>
  <sheetViews>
    <sheetView workbookViewId="0">
      <selection activeCell="B442" sqref="B442"/>
    </sheetView>
  </sheetViews>
  <sheetFormatPr defaultRowHeight="15" outlineLevelRow="7" x14ac:dyDescent="0.25"/>
  <cols>
    <col min="1" max="1" width="21.36328125" style="1" customWidth="1"/>
    <col min="2" max="2" width="9" style="130" customWidth="1"/>
    <col min="3" max="3" width="9.6328125" style="130" customWidth="1"/>
    <col min="4" max="4" width="11.6328125" style="130" customWidth="1"/>
    <col min="5" max="5" width="10.08984375" style="130" customWidth="1"/>
    <col min="6" max="6" width="7.90625" style="130" customWidth="1"/>
    <col min="7" max="7" width="9.6328125" style="130" customWidth="1"/>
    <col min="8" max="8" width="13.08984375" style="1" customWidth="1"/>
    <col min="9" max="9" width="13.90625" style="1" customWidth="1"/>
    <col min="10" max="10" width="7.54296875" style="1" customWidth="1"/>
    <col min="11" max="11" width="6.1796875" style="130" customWidth="1"/>
    <col min="12" max="12" width="12.08984375" style="130" customWidth="1"/>
    <col min="13" max="13" width="6.81640625" style="1" customWidth="1"/>
    <col min="14" max="14" width="6.08984375" style="1" customWidth="1"/>
    <col min="15" max="15" width="11" style="1" customWidth="1"/>
    <col min="16" max="17" width="9" style="131" customWidth="1"/>
    <col min="18" max="18" width="8" style="130" customWidth="1"/>
    <col min="19" max="19" width="5.81640625" style="1" customWidth="1"/>
    <col min="20" max="20" width="10.54296875" style="1" customWidth="1"/>
    <col min="21" max="21" width="18.81640625" style="1" customWidth="1"/>
    <col min="22" max="22" width="17.54296875" style="1" customWidth="1"/>
    <col min="23" max="23" width="18.81640625" style="1" customWidth="1"/>
    <col min="24" max="27" width="17.54296875" style="1" customWidth="1"/>
    <col min="28" max="28" width="4.36328125" style="1" customWidth="1"/>
    <col min="29" max="29" width="6.90625" style="1" customWidth="1"/>
  </cols>
  <sheetData>
    <row r="1" spans="1:29" s="73" customFormat="1" x14ac:dyDescent="0.25">
      <c r="A1" s="70" t="s">
        <v>76</v>
      </c>
      <c r="B1" s="71" t="s">
        <v>77</v>
      </c>
      <c r="C1" s="71" t="s">
        <v>78</v>
      </c>
      <c r="D1" s="71" t="s">
        <v>79</v>
      </c>
      <c r="E1" s="71" t="s">
        <v>80</v>
      </c>
      <c r="F1" s="71" t="s">
        <v>81</v>
      </c>
      <c r="G1" s="71" t="s">
        <v>82</v>
      </c>
      <c r="H1" s="70" t="s">
        <v>83</v>
      </c>
      <c r="I1" s="70" t="s">
        <v>84</v>
      </c>
      <c r="J1" s="70" t="s">
        <v>85</v>
      </c>
      <c r="K1" s="71" t="s">
        <v>86</v>
      </c>
      <c r="L1" s="71" t="s">
        <v>87</v>
      </c>
      <c r="M1" s="70" t="s">
        <v>88</v>
      </c>
      <c r="N1" s="70" t="s">
        <v>89</v>
      </c>
      <c r="O1" s="70" t="s">
        <v>90</v>
      </c>
      <c r="P1" s="72" t="s">
        <v>91</v>
      </c>
      <c r="Q1" s="72" t="s">
        <v>92</v>
      </c>
      <c r="R1" s="71" t="s">
        <v>93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70" t="s">
        <v>103</v>
      </c>
      <c r="AC1" s="70" t="s">
        <v>104</v>
      </c>
    </row>
    <row r="2" spans="1:29" s="78" customFormat="1" x14ac:dyDescent="0.25">
      <c r="A2" s="74" t="s">
        <v>105</v>
      </c>
      <c r="B2" s="75">
        <v>-621.04999999999995</v>
      </c>
      <c r="C2" s="75">
        <v>-85619.6</v>
      </c>
      <c r="D2" s="75">
        <v>0</v>
      </c>
      <c r="E2" s="75">
        <v>0</v>
      </c>
      <c r="F2" s="75">
        <v>-621.04999999999995</v>
      </c>
      <c r="G2" s="75">
        <v>-85619.6</v>
      </c>
      <c r="H2" s="74" t="s">
        <v>106</v>
      </c>
      <c r="I2" s="74" t="s">
        <v>107</v>
      </c>
      <c r="J2" s="74" t="s">
        <v>116</v>
      </c>
      <c r="K2" s="75">
        <v>137.86265196039</v>
      </c>
      <c r="L2" s="75">
        <v>0</v>
      </c>
      <c r="M2" s="74" t="s">
        <v>109</v>
      </c>
      <c r="N2" s="74" t="s">
        <v>110</v>
      </c>
      <c r="O2" s="74" t="s">
        <v>111</v>
      </c>
      <c r="P2" s="76">
        <v>45046</v>
      </c>
      <c r="Q2" s="76">
        <v>45046.000694444447</v>
      </c>
      <c r="R2" s="75">
        <v>0</v>
      </c>
      <c r="S2" s="74" t="s">
        <v>112</v>
      </c>
      <c r="T2" s="74" t="s">
        <v>113</v>
      </c>
      <c r="U2" s="74" t="s">
        <v>114</v>
      </c>
      <c r="V2" s="77">
        <v>45047.628700347217</v>
      </c>
      <c r="W2" s="74" t="s">
        <v>146</v>
      </c>
      <c r="X2" s="77">
        <v>45047.628836261574</v>
      </c>
      <c r="Y2" s="77">
        <v>45017</v>
      </c>
      <c r="Z2" s="77">
        <v>45047</v>
      </c>
      <c r="AA2" s="77">
        <v>45047.867853668984</v>
      </c>
      <c r="AB2" s="74" t="s">
        <v>105</v>
      </c>
      <c r="AC2" s="74" t="s">
        <v>116</v>
      </c>
    </row>
    <row r="3" spans="1:29" s="84" customFormat="1" outlineLevel="1" collapsed="1" x14ac:dyDescent="0.25">
      <c r="A3" s="79" t="s">
        <v>110</v>
      </c>
      <c r="B3" s="80">
        <v>-621.04999999999995</v>
      </c>
      <c r="C3" s="80">
        <v>-85619.6</v>
      </c>
      <c r="D3" s="80">
        <v>0</v>
      </c>
      <c r="E3" s="80">
        <v>0</v>
      </c>
      <c r="F3" s="80">
        <v>-621.04999999999995</v>
      </c>
      <c r="G3" s="80">
        <v>-85619.6</v>
      </c>
      <c r="H3" s="81" t="s">
        <v>106</v>
      </c>
      <c r="I3" s="81" t="s">
        <v>107</v>
      </c>
      <c r="J3" s="81" t="s">
        <v>116</v>
      </c>
      <c r="K3" s="80">
        <v>137.86265196039</v>
      </c>
      <c r="L3" s="80">
        <v>0</v>
      </c>
      <c r="M3" s="81" t="s">
        <v>109</v>
      </c>
      <c r="N3" s="81" t="s">
        <v>110</v>
      </c>
      <c r="O3" s="81" t="s">
        <v>111</v>
      </c>
      <c r="P3" s="82">
        <v>45046</v>
      </c>
      <c r="Q3" s="82">
        <v>45046.000694444447</v>
      </c>
      <c r="R3" s="80">
        <v>0</v>
      </c>
      <c r="S3" s="81" t="s">
        <v>112</v>
      </c>
      <c r="T3" s="81" t="s">
        <v>113</v>
      </c>
      <c r="U3" s="81" t="s">
        <v>114</v>
      </c>
      <c r="V3" s="83">
        <v>45047.628700347217</v>
      </c>
      <c r="W3" s="81" t="s">
        <v>146</v>
      </c>
      <c r="X3" s="83">
        <v>45047.628836261574</v>
      </c>
      <c r="Y3" s="83">
        <v>45017</v>
      </c>
      <c r="Z3" s="83">
        <v>45047</v>
      </c>
      <c r="AA3" s="83">
        <v>45047.867853668984</v>
      </c>
      <c r="AB3" s="81" t="s">
        <v>105</v>
      </c>
      <c r="AC3" s="81" t="s">
        <v>116</v>
      </c>
    </row>
    <row r="4" spans="1:29" s="90" customFormat="1" hidden="1" outlineLevel="2" collapsed="1" x14ac:dyDescent="0.25">
      <c r="A4" s="85" t="s">
        <v>107</v>
      </c>
      <c r="B4" s="86">
        <v>-621.04999999999995</v>
      </c>
      <c r="C4" s="86">
        <v>-85619.6</v>
      </c>
      <c r="D4" s="86">
        <v>0</v>
      </c>
      <c r="E4" s="86">
        <v>0</v>
      </c>
      <c r="F4" s="86">
        <v>-621.04999999999995</v>
      </c>
      <c r="G4" s="86">
        <v>-85619.6</v>
      </c>
      <c r="H4" s="87" t="s">
        <v>106</v>
      </c>
      <c r="I4" s="87" t="s">
        <v>107</v>
      </c>
      <c r="J4" s="87" t="s">
        <v>116</v>
      </c>
      <c r="K4" s="86">
        <v>137.86265196039</v>
      </c>
      <c r="L4" s="86">
        <v>0</v>
      </c>
      <c r="M4" s="87" t="s">
        <v>109</v>
      </c>
      <c r="N4" s="87" t="s">
        <v>110</v>
      </c>
      <c r="O4" s="87" t="s">
        <v>111</v>
      </c>
      <c r="P4" s="88">
        <v>45046</v>
      </c>
      <c r="Q4" s="88">
        <v>45046.000694444447</v>
      </c>
      <c r="R4" s="86">
        <v>0</v>
      </c>
      <c r="S4" s="87" t="s">
        <v>112</v>
      </c>
      <c r="T4" s="87" t="s">
        <v>113</v>
      </c>
      <c r="U4" s="87" t="s">
        <v>114</v>
      </c>
      <c r="V4" s="89">
        <v>45047.628700347217</v>
      </c>
      <c r="W4" s="87" t="s">
        <v>146</v>
      </c>
      <c r="X4" s="89">
        <v>45047.628836261574</v>
      </c>
      <c r="Y4" s="89">
        <v>45017</v>
      </c>
      <c r="Z4" s="89">
        <v>45047</v>
      </c>
      <c r="AA4" s="89">
        <v>45047.867853668984</v>
      </c>
      <c r="AB4" s="87" t="s">
        <v>105</v>
      </c>
      <c r="AC4" s="87" t="s">
        <v>116</v>
      </c>
    </row>
    <row r="5" spans="1:29" s="96" customFormat="1" hidden="1" outlineLevel="3" collapsed="1" x14ac:dyDescent="0.25">
      <c r="A5" s="91" t="s">
        <v>111</v>
      </c>
      <c r="B5" s="92">
        <v>-621.04999999999995</v>
      </c>
      <c r="C5" s="92">
        <v>-85619.6</v>
      </c>
      <c r="D5" s="92">
        <v>0</v>
      </c>
      <c r="E5" s="92">
        <v>0</v>
      </c>
      <c r="F5" s="92">
        <v>-621.04999999999995</v>
      </c>
      <c r="G5" s="92">
        <v>-85619.6</v>
      </c>
      <c r="H5" s="93" t="s">
        <v>106</v>
      </c>
      <c r="I5" s="93" t="s">
        <v>107</v>
      </c>
      <c r="J5" s="93" t="s">
        <v>116</v>
      </c>
      <c r="K5" s="92">
        <v>137.86265196039</v>
      </c>
      <c r="L5" s="92">
        <v>0</v>
      </c>
      <c r="M5" s="93" t="s">
        <v>109</v>
      </c>
      <c r="N5" s="93" t="s">
        <v>110</v>
      </c>
      <c r="O5" s="93" t="s">
        <v>111</v>
      </c>
      <c r="P5" s="94">
        <v>45046</v>
      </c>
      <c r="Q5" s="94">
        <v>45046.000694444447</v>
      </c>
      <c r="R5" s="92">
        <v>0</v>
      </c>
      <c r="S5" s="93" t="s">
        <v>112</v>
      </c>
      <c r="T5" s="93" t="s">
        <v>113</v>
      </c>
      <c r="U5" s="93" t="s">
        <v>114</v>
      </c>
      <c r="V5" s="95">
        <v>45047.628700347217</v>
      </c>
      <c r="W5" s="93" t="s">
        <v>146</v>
      </c>
      <c r="X5" s="95">
        <v>45047.628836261574</v>
      </c>
      <c r="Y5" s="95">
        <v>45017</v>
      </c>
      <c r="Z5" s="95">
        <v>45047</v>
      </c>
      <c r="AA5" s="95">
        <v>45047.867853668984</v>
      </c>
      <c r="AB5" s="93" t="s">
        <v>105</v>
      </c>
      <c r="AC5" s="93" t="s">
        <v>116</v>
      </c>
    </row>
    <row r="6" spans="1:29" s="78" customFormat="1" hidden="1" outlineLevel="4" collapsed="1" x14ac:dyDescent="0.25">
      <c r="A6" s="97" t="s">
        <v>116</v>
      </c>
      <c r="B6" s="75">
        <v>-621.04999999999995</v>
      </c>
      <c r="C6" s="75">
        <v>-85619.6</v>
      </c>
      <c r="D6" s="75">
        <v>0</v>
      </c>
      <c r="E6" s="75">
        <v>0</v>
      </c>
      <c r="F6" s="75">
        <v>-621.04999999999995</v>
      </c>
      <c r="G6" s="75">
        <v>-85619.6</v>
      </c>
      <c r="H6" s="74" t="s">
        <v>106</v>
      </c>
      <c r="I6" s="74" t="s">
        <v>107</v>
      </c>
      <c r="J6" s="74" t="s">
        <v>116</v>
      </c>
      <c r="K6" s="75">
        <v>137.86265196039</v>
      </c>
      <c r="L6" s="75">
        <v>0</v>
      </c>
      <c r="M6" s="74" t="s">
        <v>109</v>
      </c>
      <c r="N6" s="74" t="s">
        <v>110</v>
      </c>
      <c r="O6" s="74" t="s">
        <v>111</v>
      </c>
      <c r="P6" s="76">
        <v>45046</v>
      </c>
      <c r="Q6" s="76">
        <v>45046.000694444447</v>
      </c>
      <c r="R6" s="75">
        <v>0</v>
      </c>
      <c r="S6" s="74" t="s">
        <v>112</v>
      </c>
      <c r="T6" s="74" t="s">
        <v>113</v>
      </c>
      <c r="U6" s="74" t="s">
        <v>114</v>
      </c>
      <c r="V6" s="77">
        <v>45047.628700347217</v>
      </c>
      <c r="W6" s="74" t="s">
        <v>146</v>
      </c>
      <c r="X6" s="77">
        <v>45047.628836261574</v>
      </c>
      <c r="Y6" s="77">
        <v>45017</v>
      </c>
      <c r="Z6" s="77">
        <v>45047</v>
      </c>
      <c r="AA6" s="77">
        <v>45047.867853668984</v>
      </c>
      <c r="AB6" s="74" t="s">
        <v>105</v>
      </c>
      <c r="AC6" s="74" t="s">
        <v>116</v>
      </c>
    </row>
    <row r="7" spans="1:29" s="84" customFormat="1" hidden="1" outlineLevel="5" collapsed="1" x14ac:dyDescent="0.25">
      <c r="A7" s="98" t="s">
        <v>109</v>
      </c>
      <c r="B7" s="80">
        <v>-621.04999999999995</v>
      </c>
      <c r="C7" s="80">
        <v>-85619.6</v>
      </c>
      <c r="D7" s="80">
        <v>0</v>
      </c>
      <c r="E7" s="80">
        <v>0</v>
      </c>
      <c r="F7" s="80">
        <v>-621.04999999999995</v>
      </c>
      <c r="G7" s="80">
        <v>-85619.6</v>
      </c>
      <c r="H7" s="81" t="s">
        <v>106</v>
      </c>
      <c r="I7" s="81" t="s">
        <v>107</v>
      </c>
      <c r="J7" s="81" t="s">
        <v>116</v>
      </c>
      <c r="K7" s="80">
        <v>137.86265196039</v>
      </c>
      <c r="L7" s="80">
        <v>0</v>
      </c>
      <c r="M7" s="81" t="s">
        <v>109</v>
      </c>
      <c r="N7" s="81" t="s">
        <v>110</v>
      </c>
      <c r="O7" s="81" t="s">
        <v>111</v>
      </c>
      <c r="P7" s="82">
        <v>45046</v>
      </c>
      <c r="Q7" s="82">
        <v>45046.000694444447</v>
      </c>
      <c r="R7" s="80">
        <v>0</v>
      </c>
      <c r="S7" s="81" t="s">
        <v>112</v>
      </c>
      <c r="T7" s="81" t="s">
        <v>113</v>
      </c>
      <c r="U7" s="81" t="s">
        <v>114</v>
      </c>
      <c r="V7" s="83">
        <v>45047.628700347217</v>
      </c>
      <c r="W7" s="81" t="s">
        <v>146</v>
      </c>
      <c r="X7" s="83">
        <v>45047.628836261574</v>
      </c>
      <c r="Y7" s="83">
        <v>45017</v>
      </c>
      <c r="Z7" s="83">
        <v>45047</v>
      </c>
      <c r="AA7" s="83">
        <v>45047.867853668984</v>
      </c>
      <c r="AB7" s="81" t="s">
        <v>105</v>
      </c>
      <c r="AC7" s="81" t="s">
        <v>116</v>
      </c>
    </row>
    <row r="8" spans="1:29" s="90" customFormat="1" hidden="1" outlineLevel="6" collapsed="1" x14ac:dyDescent="0.25">
      <c r="A8" s="99" t="s">
        <v>465</v>
      </c>
      <c r="B8" s="86">
        <v>-176.86</v>
      </c>
      <c r="C8" s="86">
        <v>-24382.39</v>
      </c>
      <c r="D8" s="86">
        <v>0</v>
      </c>
      <c r="E8" s="86">
        <v>0</v>
      </c>
      <c r="F8" s="86">
        <v>-176.86</v>
      </c>
      <c r="G8" s="86">
        <v>-24382.39</v>
      </c>
      <c r="H8" s="87" t="s">
        <v>106</v>
      </c>
      <c r="I8" s="87" t="s">
        <v>107</v>
      </c>
      <c r="J8" s="87" t="s">
        <v>465</v>
      </c>
      <c r="K8" s="86">
        <v>137.862659730861</v>
      </c>
      <c r="L8" s="86">
        <v>0</v>
      </c>
      <c r="M8" s="87" t="s">
        <v>109</v>
      </c>
      <c r="N8" s="87" t="s">
        <v>110</v>
      </c>
      <c r="O8" s="87" t="s">
        <v>111</v>
      </c>
      <c r="P8" s="88">
        <v>45046</v>
      </c>
      <c r="Q8" s="88">
        <v>45046.000694444447</v>
      </c>
      <c r="R8" s="86">
        <v>0</v>
      </c>
      <c r="S8" s="87" t="s">
        <v>112</v>
      </c>
      <c r="T8" s="87" t="s">
        <v>113</v>
      </c>
      <c r="U8" s="87" t="s">
        <v>114</v>
      </c>
      <c r="V8" s="89">
        <v>45047.628700347217</v>
      </c>
      <c r="W8" s="87" t="s">
        <v>146</v>
      </c>
      <c r="X8" s="89">
        <v>45047.628836261574</v>
      </c>
      <c r="Y8" s="89">
        <v>45017</v>
      </c>
      <c r="Z8" s="89">
        <v>45047</v>
      </c>
      <c r="AA8" s="89">
        <v>45047.867853668984</v>
      </c>
      <c r="AB8" s="87" t="s">
        <v>105</v>
      </c>
      <c r="AC8" s="87" t="s">
        <v>116</v>
      </c>
    </row>
    <row r="9" spans="1:29" s="96" customFormat="1" hidden="1" outlineLevel="7" collapsed="1" x14ac:dyDescent="0.25">
      <c r="A9" s="100" t="s">
        <v>116</v>
      </c>
      <c r="B9" s="92">
        <v>-176.86</v>
      </c>
      <c r="C9" s="92">
        <v>-24382.39</v>
      </c>
      <c r="D9" s="92">
        <v>0</v>
      </c>
      <c r="E9" s="92">
        <v>0</v>
      </c>
      <c r="F9" s="92">
        <v>-176.86</v>
      </c>
      <c r="G9" s="92">
        <v>-24382.39</v>
      </c>
      <c r="H9" s="93" t="s">
        <v>106</v>
      </c>
      <c r="I9" s="93" t="s">
        <v>107</v>
      </c>
      <c r="J9" s="93" t="s">
        <v>465</v>
      </c>
      <c r="K9" s="92">
        <v>137.862659730861</v>
      </c>
      <c r="L9" s="92">
        <v>0</v>
      </c>
      <c r="M9" s="93" t="s">
        <v>109</v>
      </c>
      <c r="N9" s="93" t="s">
        <v>110</v>
      </c>
      <c r="O9" s="93" t="s">
        <v>111</v>
      </c>
      <c r="P9" s="94">
        <v>45046</v>
      </c>
      <c r="Q9" s="94">
        <v>45046.000694444447</v>
      </c>
      <c r="R9" s="92">
        <v>0</v>
      </c>
      <c r="S9" s="93" t="s">
        <v>112</v>
      </c>
      <c r="T9" s="93" t="s">
        <v>113</v>
      </c>
      <c r="U9" s="93" t="s">
        <v>114</v>
      </c>
      <c r="V9" s="95">
        <v>45047.628700347217</v>
      </c>
      <c r="W9" s="93" t="s">
        <v>146</v>
      </c>
      <c r="X9" s="95">
        <v>45047.628836261574</v>
      </c>
      <c r="Y9" s="95">
        <v>45017</v>
      </c>
      <c r="Z9" s="95">
        <v>45047</v>
      </c>
      <c r="AA9" s="95">
        <v>45047.867853668984</v>
      </c>
      <c r="AB9" s="93" t="s">
        <v>105</v>
      </c>
      <c r="AC9" s="93" t="s">
        <v>116</v>
      </c>
    </row>
    <row r="10" spans="1:29" s="113" customFormat="1" hidden="1" outlineLevel="6" collapsed="1" x14ac:dyDescent="0.25">
      <c r="A10" s="121" t="s">
        <v>466</v>
      </c>
      <c r="B10" s="109">
        <v>-444.19</v>
      </c>
      <c r="C10" s="109">
        <v>-61237.21</v>
      </c>
      <c r="D10" s="109">
        <v>0</v>
      </c>
      <c r="E10" s="109">
        <v>0</v>
      </c>
      <c r="F10" s="109">
        <v>-444.19</v>
      </c>
      <c r="G10" s="109">
        <v>-61237.21</v>
      </c>
      <c r="H10" s="110" t="s">
        <v>106</v>
      </c>
      <c r="I10" s="110" t="s">
        <v>107</v>
      </c>
      <c r="J10" s="110" t="s">
        <v>466</v>
      </c>
      <c r="K10" s="109">
        <v>137.86264886647601</v>
      </c>
      <c r="L10" s="109">
        <v>0</v>
      </c>
      <c r="M10" s="110" t="s">
        <v>109</v>
      </c>
      <c r="N10" s="110" t="s">
        <v>110</v>
      </c>
      <c r="O10" s="110" t="s">
        <v>111</v>
      </c>
      <c r="P10" s="111">
        <v>45046</v>
      </c>
      <c r="Q10" s="111">
        <v>45046.000694444447</v>
      </c>
      <c r="R10" s="109">
        <v>0</v>
      </c>
      <c r="S10" s="110" t="s">
        <v>112</v>
      </c>
      <c r="T10" s="110" t="s">
        <v>113</v>
      </c>
      <c r="U10" s="110" t="s">
        <v>114</v>
      </c>
      <c r="V10" s="112">
        <v>45047.628700347217</v>
      </c>
      <c r="W10" s="110" t="s">
        <v>146</v>
      </c>
      <c r="X10" s="112">
        <v>45047.628836261574</v>
      </c>
      <c r="Y10" s="112">
        <v>45017</v>
      </c>
      <c r="Z10" s="112">
        <v>45047</v>
      </c>
      <c r="AA10" s="112">
        <v>45047.867853668984</v>
      </c>
      <c r="AB10" s="110" t="s">
        <v>105</v>
      </c>
      <c r="AC10" s="110" t="s">
        <v>116</v>
      </c>
    </row>
    <row r="11" spans="1:29" s="96" customFormat="1" hidden="1" outlineLevel="7" collapsed="1" x14ac:dyDescent="0.25">
      <c r="A11" s="100" t="s">
        <v>116</v>
      </c>
      <c r="B11" s="92">
        <v>-444.19</v>
      </c>
      <c r="C11" s="92">
        <v>-61237.21</v>
      </c>
      <c r="D11" s="92">
        <v>0</v>
      </c>
      <c r="E11" s="92">
        <v>0</v>
      </c>
      <c r="F11" s="92">
        <v>-444.19</v>
      </c>
      <c r="G11" s="92">
        <v>-61237.21</v>
      </c>
      <c r="H11" s="93" t="s">
        <v>106</v>
      </c>
      <c r="I11" s="93" t="s">
        <v>107</v>
      </c>
      <c r="J11" s="93" t="s">
        <v>466</v>
      </c>
      <c r="K11" s="92">
        <v>137.86264886647601</v>
      </c>
      <c r="L11" s="92">
        <v>0</v>
      </c>
      <c r="M11" s="93" t="s">
        <v>109</v>
      </c>
      <c r="N11" s="93" t="s">
        <v>110</v>
      </c>
      <c r="O11" s="93" t="s">
        <v>111</v>
      </c>
      <c r="P11" s="94">
        <v>45046</v>
      </c>
      <c r="Q11" s="94">
        <v>45046.000694444447</v>
      </c>
      <c r="R11" s="92">
        <v>0</v>
      </c>
      <c r="S11" s="93" t="s">
        <v>112</v>
      </c>
      <c r="T11" s="93" t="s">
        <v>113</v>
      </c>
      <c r="U11" s="93" t="s">
        <v>114</v>
      </c>
      <c r="V11" s="95">
        <v>45047.628700347217</v>
      </c>
      <c r="W11" s="93" t="s">
        <v>146</v>
      </c>
      <c r="X11" s="95">
        <v>45047.628836261574</v>
      </c>
      <c r="Y11" s="95">
        <v>45017</v>
      </c>
      <c r="Z11" s="95">
        <v>45047</v>
      </c>
      <c r="AA11" s="95">
        <v>45047.867853668984</v>
      </c>
      <c r="AB11" s="93" t="s">
        <v>105</v>
      </c>
      <c r="AC11" s="93" t="s">
        <v>116</v>
      </c>
    </row>
    <row r="12" spans="1:29" s="128" customFormat="1" x14ac:dyDescent="0.25">
      <c r="A12" s="125" t="s">
        <v>118</v>
      </c>
      <c r="B12" s="124">
        <v>263744.04444000003</v>
      </c>
      <c r="C12" s="124">
        <v>27278967.102919001</v>
      </c>
      <c r="D12" s="124">
        <v>12501.575000000001</v>
      </c>
      <c r="E12" s="124">
        <v>798225.56374999997</v>
      </c>
      <c r="F12" s="124">
        <v>251242.46943999999</v>
      </c>
      <c r="G12" s="124">
        <v>26480741.539168999</v>
      </c>
      <c r="H12" s="125" t="s">
        <v>116</v>
      </c>
      <c r="I12" s="125" t="s">
        <v>116</v>
      </c>
      <c r="J12" s="125" t="s">
        <v>116</v>
      </c>
      <c r="K12" s="124">
        <v>105.399145288583</v>
      </c>
      <c r="L12" s="124">
        <v>63.85</v>
      </c>
      <c r="M12" s="125" t="s">
        <v>116</v>
      </c>
      <c r="N12" s="125" t="s">
        <v>116</v>
      </c>
      <c r="O12" s="125" t="s">
        <v>116</v>
      </c>
      <c r="P12" s="126" t="s">
        <v>116</v>
      </c>
      <c r="Q12" s="126" t="s">
        <v>116</v>
      </c>
      <c r="R12" s="124">
        <v>0</v>
      </c>
      <c r="S12" s="125" t="s">
        <v>116</v>
      </c>
      <c r="T12" s="125" t="s">
        <v>116</v>
      </c>
      <c r="U12" s="125" t="s">
        <v>116</v>
      </c>
      <c r="V12" s="125" t="s">
        <v>116</v>
      </c>
      <c r="W12" s="125" t="s">
        <v>116</v>
      </c>
      <c r="X12" s="125" t="s">
        <v>116</v>
      </c>
      <c r="Y12" s="127">
        <v>45017</v>
      </c>
      <c r="Z12" s="127">
        <v>45047</v>
      </c>
      <c r="AA12" s="127">
        <v>45047.867853668984</v>
      </c>
      <c r="AB12" s="125" t="s">
        <v>118</v>
      </c>
      <c r="AC12" s="125" t="s">
        <v>116</v>
      </c>
    </row>
    <row r="13" spans="1:29" s="84" customFormat="1" outlineLevel="1" collapsed="1" x14ac:dyDescent="0.25">
      <c r="A13" s="79" t="s">
        <v>119</v>
      </c>
      <c r="B13" s="80">
        <v>4.0000000000000003E-5</v>
      </c>
      <c r="C13" s="80">
        <v>2.9499999999999999E-3</v>
      </c>
      <c r="D13" s="80">
        <v>0</v>
      </c>
      <c r="E13" s="80">
        <v>0</v>
      </c>
      <c r="F13" s="80">
        <v>4.0000000000000003E-5</v>
      </c>
      <c r="G13" s="80">
        <v>2.9499999999999999E-3</v>
      </c>
      <c r="H13" s="81" t="s">
        <v>120</v>
      </c>
      <c r="I13" s="81" t="s">
        <v>116</v>
      </c>
      <c r="J13" s="81" t="s">
        <v>116</v>
      </c>
      <c r="K13" s="80">
        <v>73.75</v>
      </c>
      <c r="L13" s="80">
        <v>0</v>
      </c>
      <c r="M13" s="81" t="s">
        <v>116</v>
      </c>
      <c r="N13" s="81" t="s">
        <v>119</v>
      </c>
      <c r="O13" s="81" t="s">
        <v>121</v>
      </c>
      <c r="P13" s="82">
        <v>45017</v>
      </c>
      <c r="Q13" s="82">
        <v>45018</v>
      </c>
      <c r="R13" s="80">
        <v>0</v>
      </c>
      <c r="S13" s="81" t="s">
        <v>116</v>
      </c>
      <c r="T13" s="81" t="s">
        <v>116</v>
      </c>
      <c r="U13" s="81" t="s">
        <v>319</v>
      </c>
      <c r="V13" s="83">
        <v>44986.154179976853</v>
      </c>
      <c r="W13" s="81" t="s">
        <v>116</v>
      </c>
      <c r="X13" s="81" t="s">
        <v>116</v>
      </c>
      <c r="Y13" s="83">
        <v>45017</v>
      </c>
      <c r="Z13" s="83">
        <v>45047</v>
      </c>
      <c r="AA13" s="83">
        <v>45047.867853668984</v>
      </c>
      <c r="AB13" s="81" t="s">
        <v>118</v>
      </c>
      <c r="AC13" s="81" t="s">
        <v>116</v>
      </c>
    </row>
    <row r="14" spans="1:29" s="90" customFormat="1" hidden="1" outlineLevel="2" collapsed="1" x14ac:dyDescent="0.25">
      <c r="A14" s="85" t="s">
        <v>128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7" t="s">
        <v>120</v>
      </c>
      <c r="I14" s="87" t="s">
        <v>128</v>
      </c>
      <c r="J14" s="87" t="s">
        <v>116</v>
      </c>
      <c r="K14" s="86">
        <v>0</v>
      </c>
      <c r="L14" s="86">
        <v>0</v>
      </c>
      <c r="M14" s="87" t="s">
        <v>127</v>
      </c>
      <c r="N14" s="87" t="s">
        <v>119</v>
      </c>
      <c r="O14" s="87" t="s">
        <v>121</v>
      </c>
      <c r="P14" s="88">
        <v>45017</v>
      </c>
      <c r="Q14" s="88">
        <v>45018</v>
      </c>
      <c r="R14" s="86">
        <v>0</v>
      </c>
      <c r="S14" s="87" t="s">
        <v>116</v>
      </c>
      <c r="T14" s="87" t="s">
        <v>116</v>
      </c>
      <c r="U14" s="87" t="s">
        <v>319</v>
      </c>
      <c r="V14" s="89">
        <v>44986.154179976853</v>
      </c>
      <c r="W14" s="87" t="s">
        <v>116</v>
      </c>
      <c r="X14" s="87" t="s">
        <v>116</v>
      </c>
      <c r="Y14" s="89">
        <v>45017</v>
      </c>
      <c r="Z14" s="89">
        <v>45047</v>
      </c>
      <c r="AA14" s="89">
        <v>45047.867853668984</v>
      </c>
      <c r="AB14" s="87" t="s">
        <v>118</v>
      </c>
      <c r="AC14" s="87" t="s">
        <v>116</v>
      </c>
    </row>
    <row r="15" spans="1:29" s="96" customFormat="1" hidden="1" outlineLevel="3" collapsed="1" x14ac:dyDescent="0.25">
      <c r="A15" s="91" t="s">
        <v>121</v>
      </c>
      <c r="B15" s="92">
        <v>0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3" t="s">
        <v>120</v>
      </c>
      <c r="I15" s="93" t="s">
        <v>128</v>
      </c>
      <c r="J15" s="93" t="s">
        <v>116</v>
      </c>
      <c r="K15" s="92">
        <v>0</v>
      </c>
      <c r="L15" s="92">
        <v>0</v>
      </c>
      <c r="M15" s="93" t="s">
        <v>127</v>
      </c>
      <c r="N15" s="93" t="s">
        <v>119</v>
      </c>
      <c r="O15" s="93" t="s">
        <v>121</v>
      </c>
      <c r="P15" s="94">
        <v>45017</v>
      </c>
      <c r="Q15" s="94">
        <v>45018</v>
      </c>
      <c r="R15" s="92">
        <v>0</v>
      </c>
      <c r="S15" s="93" t="s">
        <v>116</v>
      </c>
      <c r="T15" s="93" t="s">
        <v>116</v>
      </c>
      <c r="U15" s="93" t="s">
        <v>319</v>
      </c>
      <c r="V15" s="95">
        <v>44986.154179976853</v>
      </c>
      <c r="W15" s="93" t="s">
        <v>116</v>
      </c>
      <c r="X15" s="93" t="s">
        <v>116</v>
      </c>
      <c r="Y15" s="95">
        <v>45017</v>
      </c>
      <c r="Z15" s="95">
        <v>45047</v>
      </c>
      <c r="AA15" s="95">
        <v>45047.867853668984</v>
      </c>
      <c r="AB15" s="93" t="s">
        <v>118</v>
      </c>
      <c r="AC15" s="93" t="s">
        <v>116</v>
      </c>
    </row>
    <row r="16" spans="1:29" s="78" customFormat="1" hidden="1" outlineLevel="4" collapsed="1" x14ac:dyDescent="0.25">
      <c r="A16" s="97" t="s">
        <v>116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4" t="s">
        <v>120</v>
      </c>
      <c r="I16" s="74" t="s">
        <v>128</v>
      </c>
      <c r="J16" s="74" t="s">
        <v>116</v>
      </c>
      <c r="K16" s="75">
        <v>0</v>
      </c>
      <c r="L16" s="75">
        <v>0</v>
      </c>
      <c r="M16" s="74" t="s">
        <v>127</v>
      </c>
      <c r="N16" s="74" t="s">
        <v>119</v>
      </c>
      <c r="O16" s="74" t="s">
        <v>121</v>
      </c>
      <c r="P16" s="76">
        <v>45017</v>
      </c>
      <c r="Q16" s="76">
        <v>45018</v>
      </c>
      <c r="R16" s="75">
        <v>0</v>
      </c>
      <c r="S16" s="74" t="s">
        <v>116</v>
      </c>
      <c r="T16" s="74" t="s">
        <v>116</v>
      </c>
      <c r="U16" s="74" t="s">
        <v>319</v>
      </c>
      <c r="V16" s="77">
        <v>44986.154179976853</v>
      </c>
      <c r="W16" s="74" t="s">
        <v>116</v>
      </c>
      <c r="X16" s="74" t="s">
        <v>116</v>
      </c>
      <c r="Y16" s="77">
        <v>45017</v>
      </c>
      <c r="Z16" s="77">
        <v>45047</v>
      </c>
      <c r="AA16" s="77">
        <v>45047.867853668984</v>
      </c>
      <c r="AB16" s="74" t="s">
        <v>118</v>
      </c>
      <c r="AC16" s="74" t="s">
        <v>116</v>
      </c>
    </row>
    <row r="17" spans="1:29" s="84" customFormat="1" hidden="1" outlineLevel="5" collapsed="1" x14ac:dyDescent="0.25">
      <c r="A17" s="98" t="s">
        <v>127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1" t="s">
        <v>120</v>
      </c>
      <c r="I17" s="81" t="s">
        <v>128</v>
      </c>
      <c r="J17" s="81" t="s">
        <v>116</v>
      </c>
      <c r="K17" s="80">
        <v>0</v>
      </c>
      <c r="L17" s="80">
        <v>0</v>
      </c>
      <c r="M17" s="81" t="s">
        <v>127</v>
      </c>
      <c r="N17" s="81" t="s">
        <v>119</v>
      </c>
      <c r="O17" s="81" t="s">
        <v>121</v>
      </c>
      <c r="P17" s="82">
        <v>45017</v>
      </c>
      <c r="Q17" s="82">
        <v>45018</v>
      </c>
      <c r="R17" s="80">
        <v>0</v>
      </c>
      <c r="S17" s="81" t="s">
        <v>116</v>
      </c>
      <c r="T17" s="81" t="s">
        <v>116</v>
      </c>
      <c r="U17" s="81" t="s">
        <v>319</v>
      </c>
      <c r="V17" s="83">
        <v>44986.154179976853</v>
      </c>
      <c r="W17" s="81" t="s">
        <v>116</v>
      </c>
      <c r="X17" s="81" t="s">
        <v>116</v>
      </c>
      <c r="Y17" s="83">
        <v>45017</v>
      </c>
      <c r="Z17" s="83">
        <v>45047</v>
      </c>
      <c r="AA17" s="83">
        <v>45047.867853668984</v>
      </c>
      <c r="AB17" s="81" t="s">
        <v>118</v>
      </c>
      <c r="AC17" s="81" t="s">
        <v>116</v>
      </c>
    </row>
    <row r="18" spans="1:29" s="90" customFormat="1" hidden="1" outlineLevel="6" collapsed="1" x14ac:dyDescent="0.25">
      <c r="A18" s="99" t="s">
        <v>116</v>
      </c>
      <c r="B18" s="86">
        <v>0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7" t="s">
        <v>120</v>
      </c>
      <c r="I18" s="87" t="s">
        <v>128</v>
      </c>
      <c r="J18" s="87" t="s">
        <v>116</v>
      </c>
      <c r="K18" s="86">
        <v>0</v>
      </c>
      <c r="L18" s="86">
        <v>0</v>
      </c>
      <c r="M18" s="87" t="s">
        <v>127</v>
      </c>
      <c r="N18" s="87" t="s">
        <v>119</v>
      </c>
      <c r="O18" s="87" t="s">
        <v>121</v>
      </c>
      <c r="P18" s="88">
        <v>45017</v>
      </c>
      <c r="Q18" s="88">
        <v>45018</v>
      </c>
      <c r="R18" s="86">
        <v>0</v>
      </c>
      <c r="S18" s="87" t="s">
        <v>116</v>
      </c>
      <c r="T18" s="87" t="s">
        <v>116</v>
      </c>
      <c r="U18" s="87" t="s">
        <v>319</v>
      </c>
      <c r="V18" s="89">
        <v>44986.154179976853</v>
      </c>
      <c r="W18" s="87" t="s">
        <v>116</v>
      </c>
      <c r="X18" s="87" t="s">
        <v>116</v>
      </c>
      <c r="Y18" s="89">
        <v>45017</v>
      </c>
      <c r="Z18" s="89">
        <v>45047</v>
      </c>
      <c r="AA18" s="89">
        <v>45047.867853668984</v>
      </c>
      <c r="AB18" s="87" t="s">
        <v>118</v>
      </c>
      <c r="AC18" s="87" t="s">
        <v>116</v>
      </c>
    </row>
    <row r="19" spans="1:29" s="96" customFormat="1" hidden="1" outlineLevel="7" collapsed="1" x14ac:dyDescent="0.25">
      <c r="A19" s="100" t="s">
        <v>116</v>
      </c>
      <c r="B19" s="92">
        <v>209254.09</v>
      </c>
      <c r="C19" s="92">
        <v>12472407.47954</v>
      </c>
      <c r="D19" s="92">
        <v>0</v>
      </c>
      <c r="E19" s="92">
        <v>0</v>
      </c>
      <c r="F19" s="92">
        <v>209254.09</v>
      </c>
      <c r="G19" s="92">
        <v>12472407.47954</v>
      </c>
      <c r="H19" s="93" t="s">
        <v>120</v>
      </c>
      <c r="I19" s="93" t="s">
        <v>128</v>
      </c>
      <c r="J19" s="93" t="s">
        <v>116</v>
      </c>
      <c r="K19" s="92">
        <v>59.604127592153603</v>
      </c>
      <c r="L19" s="92">
        <v>0</v>
      </c>
      <c r="M19" s="93" t="s">
        <v>127</v>
      </c>
      <c r="N19" s="93" t="s">
        <v>119</v>
      </c>
      <c r="O19" s="93" t="s">
        <v>121</v>
      </c>
      <c r="P19" s="94">
        <v>45017</v>
      </c>
      <c r="Q19" s="94">
        <v>45018</v>
      </c>
      <c r="R19" s="92">
        <v>0</v>
      </c>
      <c r="S19" s="93" t="s">
        <v>116</v>
      </c>
      <c r="T19" s="93" t="s">
        <v>116</v>
      </c>
      <c r="U19" s="93" t="s">
        <v>319</v>
      </c>
      <c r="V19" s="95">
        <v>44986.154179976853</v>
      </c>
      <c r="W19" s="93" t="s">
        <v>116</v>
      </c>
      <c r="X19" s="93" t="s">
        <v>116</v>
      </c>
      <c r="Y19" s="95">
        <v>45017</v>
      </c>
      <c r="Z19" s="95">
        <v>45047</v>
      </c>
      <c r="AA19" s="95">
        <v>45047.867853668984</v>
      </c>
      <c r="AB19" s="93" t="s">
        <v>118</v>
      </c>
      <c r="AC19" s="93" t="s">
        <v>116</v>
      </c>
    </row>
    <row r="20" spans="1:29" s="107" customFormat="1" hidden="1" outlineLevel="7" collapsed="1" x14ac:dyDescent="0.25">
      <c r="A20" s="102" t="s">
        <v>116</v>
      </c>
      <c r="B20" s="103">
        <v>-654733.24899999995</v>
      </c>
      <c r="C20" s="103">
        <v>-38986635.830080003</v>
      </c>
      <c r="D20" s="103">
        <v>0</v>
      </c>
      <c r="E20" s="103">
        <v>0</v>
      </c>
      <c r="F20" s="103">
        <v>-654733.24899999995</v>
      </c>
      <c r="G20" s="103">
        <v>-38986635.830080003</v>
      </c>
      <c r="H20" s="104" t="s">
        <v>120</v>
      </c>
      <c r="I20" s="104" t="s">
        <v>128</v>
      </c>
      <c r="J20" s="104" t="s">
        <v>116</v>
      </c>
      <c r="K20" s="103">
        <v>59.545831664461602</v>
      </c>
      <c r="L20" s="103">
        <v>0</v>
      </c>
      <c r="M20" s="104" t="s">
        <v>127</v>
      </c>
      <c r="N20" s="104" t="s">
        <v>119</v>
      </c>
      <c r="O20" s="104" t="s">
        <v>121</v>
      </c>
      <c r="P20" s="105">
        <v>45017</v>
      </c>
      <c r="Q20" s="105">
        <v>45018</v>
      </c>
      <c r="R20" s="103">
        <v>0</v>
      </c>
      <c r="S20" s="104" t="s">
        <v>116</v>
      </c>
      <c r="T20" s="104" t="s">
        <v>116</v>
      </c>
      <c r="U20" s="104" t="s">
        <v>319</v>
      </c>
      <c r="V20" s="106">
        <v>44986.154179976853</v>
      </c>
      <c r="W20" s="104" t="s">
        <v>116</v>
      </c>
      <c r="X20" s="104" t="s">
        <v>116</v>
      </c>
      <c r="Y20" s="106">
        <v>45017</v>
      </c>
      <c r="Z20" s="106">
        <v>45047</v>
      </c>
      <c r="AA20" s="106">
        <v>45047.867853668984</v>
      </c>
      <c r="AB20" s="104" t="s">
        <v>118</v>
      </c>
      <c r="AC20" s="104" t="s">
        <v>116</v>
      </c>
    </row>
    <row r="21" spans="1:29" s="96" customFormat="1" hidden="1" outlineLevel="7" collapsed="1" x14ac:dyDescent="0.25">
      <c r="A21" s="100" t="s">
        <v>116</v>
      </c>
      <c r="B21" s="92">
        <v>-17773.1901</v>
      </c>
      <c r="C21" s="92">
        <v>-1149168.2384800001</v>
      </c>
      <c r="D21" s="92">
        <v>0</v>
      </c>
      <c r="E21" s="92">
        <v>0</v>
      </c>
      <c r="F21" s="92">
        <v>-17773.1901</v>
      </c>
      <c r="G21" s="92">
        <v>-1149168.2384800001</v>
      </c>
      <c r="H21" s="93" t="s">
        <v>120</v>
      </c>
      <c r="I21" s="93" t="s">
        <v>128</v>
      </c>
      <c r="J21" s="93" t="s">
        <v>116</v>
      </c>
      <c r="K21" s="92">
        <v>64.657398700754399</v>
      </c>
      <c r="L21" s="92">
        <v>0</v>
      </c>
      <c r="M21" s="93" t="s">
        <v>127</v>
      </c>
      <c r="N21" s="93" t="s">
        <v>119</v>
      </c>
      <c r="O21" s="93" t="s">
        <v>121</v>
      </c>
      <c r="P21" s="94">
        <v>45017</v>
      </c>
      <c r="Q21" s="94">
        <v>45018</v>
      </c>
      <c r="R21" s="92">
        <v>0</v>
      </c>
      <c r="S21" s="93" t="s">
        <v>116</v>
      </c>
      <c r="T21" s="93" t="s">
        <v>116</v>
      </c>
      <c r="U21" s="93" t="s">
        <v>319</v>
      </c>
      <c r="V21" s="95">
        <v>44986.154179976853</v>
      </c>
      <c r="W21" s="93" t="s">
        <v>116</v>
      </c>
      <c r="X21" s="93" t="s">
        <v>116</v>
      </c>
      <c r="Y21" s="95">
        <v>45017</v>
      </c>
      <c r="Z21" s="95">
        <v>45047</v>
      </c>
      <c r="AA21" s="95">
        <v>45047.867853668984</v>
      </c>
      <c r="AB21" s="93" t="s">
        <v>118</v>
      </c>
      <c r="AC21" s="93" t="s">
        <v>116</v>
      </c>
    </row>
    <row r="22" spans="1:29" s="107" customFormat="1" hidden="1" outlineLevel="7" collapsed="1" x14ac:dyDescent="0.25">
      <c r="A22" s="102" t="s">
        <v>116</v>
      </c>
      <c r="B22" s="103">
        <v>109347.0851</v>
      </c>
      <c r="C22" s="103">
        <v>8872906.1885899995</v>
      </c>
      <c r="D22" s="103">
        <v>0</v>
      </c>
      <c r="E22" s="103">
        <v>0</v>
      </c>
      <c r="F22" s="103">
        <v>109347.0851</v>
      </c>
      <c r="G22" s="103">
        <v>8872906.1885899995</v>
      </c>
      <c r="H22" s="104" t="s">
        <v>120</v>
      </c>
      <c r="I22" s="104" t="s">
        <v>128</v>
      </c>
      <c r="J22" s="104" t="s">
        <v>116</v>
      </c>
      <c r="K22" s="103">
        <v>81.144423561684903</v>
      </c>
      <c r="L22" s="103">
        <v>0</v>
      </c>
      <c r="M22" s="104" t="s">
        <v>127</v>
      </c>
      <c r="N22" s="104" t="s">
        <v>119</v>
      </c>
      <c r="O22" s="104" t="s">
        <v>121</v>
      </c>
      <c r="P22" s="105">
        <v>45017</v>
      </c>
      <c r="Q22" s="105">
        <v>45018</v>
      </c>
      <c r="R22" s="103">
        <v>0</v>
      </c>
      <c r="S22" s="104" t="s">
        <v>116</v>
      </c>
      <c r="T22" s="104" t="s">
        <v>116</v>
      </c>
      <c r="U22" s="104" t="s">
        <v>319</v>
      </c>
      <c r="V22" s="106">
        <v>44986.154179976853</v>
      </c>
      <c r="W22" s="104" t="s">
        <v>116</v>
      </c>
      <c r="X22" s="104" t="s">
        <v>116</v>
      </c>
      <c r="Y22" s="106">
        <v>45017</v>
      </c>
      <c r="Z22" s="106">
        <v>45047</v>
      </c>
      <c r="AA22" s="106">
        <v>45047.867853668984</v>
      </c>
      <c r="AB22" s="104" t="s">
        <v>118</v>
      </c>
      <c r="AC22" s="104" t="s">
        <v>116</v>
      </c>
    </row>
    <row r="23" spans="1:29" s="96" customFormat="1" hidden="1" outlineLevel="7" collapsed="1" x14ac:dyDescent="0.25">
      <c r="A23" s="100" t="s">
        <v>116</v>
      </c>
      <c r="B23" s="92">
        <v>587557.50699999998</v>
      </c>
      <c r="C23" s="92">
        <v>37500882.640589997</v>
      </c>
      <c r="D23" s="92">
        <v>0</v>
      </c>
      <c r="E23" s="92">
        <v>0</v>
      </c>
      <c r="F23" s="92">
        <v>587557.50699999998</v>
      </c>
      <c r="G23" s="92">
        <v>37500882.640589997</v>
      </c>
      <c r="H23" s="93" t="s">
        <v>120</v>
      </c>
      <c r="I23" s="93" t="s">
        <v>128</v>
      </c>
      <c r="J23" s="93" t="s">
        <v>116</v>
      </c>
      <c r="K23" s="92">
        <v>63.825042134284203</v>
      </c>
      <c r="L23" s="92">
        <v>0</v>
      </c>
      <c r="M23" s="93" t="s">
        <v>127</v>
      </c>
      <c r="N23" s="93" t="s">
        <v>119</v>
      </c>
      <c r="O23" s="93" t="s">
        <v>121</v>
      </c>
      <c r="P23" s="94">
        <v>45017</v>
      </c>
      <c r="Q23" s="94">
        <v>45018</v>
      </c>
      <c r="R23" s="92">
        <v>0</v>
      </c>
      <c r="S23" s="93" t="s">
        <v>116</v>
      </c>
      <c r="T23" s="93" t="s">
        <v>116</v>
      </c>
      <c r="U23" s="93" t="s">
        <v>319</v>
      </c>
      <c r="V23" s="95">
        <v>44986.154179976853</v>
      </c>
      <c r="W23" s="93" t="s">
        <v>116</v>
      </c>
      <c r="X23" s="93" t="s">
        <v>116</v>
      </c>
      <c r="Y23" s="95">
        <v>45017</v>
      </c>
      <c r="Z23" s="95">
        <v>45047</v>
      </c>
      <c r="AA23" s="95">
        <v>45047.867853668984</v>
      </c>
      <c r="AB23" s="93" t="s">
        <v>118</v>
      </c>
      <c r="AC23" s="93" t="s">
        <v>116</v>
      </c>
    </row>
    <row r="24" spans="1:29" s="107" customFormat="1" hidden="1" outlineLevel="7" collapsed="1" x14ac:dyDescent="0.25">
      <c r="A24" s="102" t="s">
        <v>116</v>
      </c>
      <c r="B24" s="103">
        <v>-233652.24299999999</v>
      </c>
      <c r="C24" s="103">
        <v>-18710392.24016</v>
      </c>
      <c r="D24" s="103">
        <v>0</v>
      </c>
      <c r="E24" s="103">
        <v>0</v>
      </c>
      <c r="F24" s="103">
        <v>-233652.24299999999</v>
      </c>
      <c r="G24" s="103">
        <v>-18710392.24016</v>
      </c>
      <c r="H24" s="104" t="s">
        <v>120</v>
      </c>
      <c r="I24" s="104" t="s">
        <v>128</v>
      </c>
      <c r="J24" s="104" t="s">
        <v>116</v>
      </c>
      <c r="K24" s="103">
        <v>80.077948321514697</v>
      </c>
      <c r="L24" s="103">
        <v>0</v>
      </c>
      <c r="M24" s="104" t="s">
        <v>127</v>
      </c>
      <c r="N24" s="104" t="s">
        <v>119</v>
      </c>
      <c r="O24" s="104" t="s">
        <v>121</v>
      </c>
      <c r="P24" s="105">
        <v>45017</v>
      </c>
      <c r="Q24" s="105">
        <v>45018</v>
      </c>
      <c r="R24" s="103">
        <v>0</v>
      </c>
      <c r="S24" s="104" t="s">
        <v>116</v>
      </c>
      <c r="T24" s="104" t="s">
        <v>116</v>
      </c>
      <c r="U24" s="104" t="s">
        <v>319</v>
      </c>
      <c r="V24" s="106">
        <v>44986.154179976853</v>
      </c>
      <c r="W24" s="104" t="s">
        <v>116</v>
      </c>
      <c r="X24" s="104" t="s">
        <v>116</v>
      </c>
      <c r="Y24" s="106">
        <v>45017</v>
      </c>
      <c r="Z24" s="106">
        <v>45047</v>
      </c>
      <c r="AA24" s="106">
        <v>45047.867853668984</v>
      </c>
      <c r="AB24" s="104" t="s">
        <v>118</v>
      </c>
      <c r="AC24" s="104" t="s">
        <v>116</v>
      </c>
    </row>
    <row r="25" spans="1:29" s="113" customFormat="1" hidden="1" outlineLevel="2" collapsed="1" x14ac:dyDescent="0.25">
      <c r="A25" s="108" t="s">
        <v>123</v>
      </c>
      <c r="B25" s="109">
        <v>4.0000000000000003E-5</v>
      </c>
      <c r="C25" s="109">
        <v>2.9499999999999999E-3</v>
      </c>
      <c r="D25" s="109">
        <v>0</v>
      </c>
      <c r="E25" s="109">
        <v>0</v>
      </c>
      <c r="F25" s="109">
        <v>4.0000000000000003E-5</v>
      </c>
      <c r="G25" s="109">
        <v>2.9499999999999999E-3</v>
      </c>
      <c r="H25" s="110" t="s">
        <v>120</v>
      </c>
      <c r="I25" s="110" t="s">
        <v>123</v>
      </c>
      <c r="J25" s="110" t="s">
        <v>116</v>
      </c>
      <c r="K25" s="109">
        <v>73.75</v>
      </c>
      <c r="L25" s="109">
        <v>0</v>
      </c>
      <c r="M25" s="110" t="s">
        <v>122</v>
      </c>
      <c r="N25" s="110" t="s">
        <v>119</v>
      </c>
      <c r="O25" s="110" t="s">
        <v>121</v>
      </c>
      <c r="P25" s="111">
        <v>45017</v>
      </c>
      <c r="Q25" s="111">
        <v>45018</v>
      </c>
      <c r="R25" s="109">
        <v>0</v>
      </c>
      <c r="S25" s="110" t="s">
        <v>116</v>
      </c>
      <c r="T25" s="110" t="s">
        <v>116</v>
      </c>
      <c r="U25" s="110" t="s">
        <v>319</v>
      </c>
      <c r="V25" s="112">
        <v>44986.154179976853</v>
      </c>
      <c r="W25" s="110" t="s">
        <v>116</v>
      </c>
      <c r="X25" s="110" t="s">
        <v>116</v>
      </c>
      <c r="Y25" s="112">
        <v>45017</v>
      </c>
      <c r="Z25" s="112">
        <v>45047</v>
      </c>
      <c r="AA25" s="112">
        <v>45047.867853668984</v>
      </c>
      <c r="AB25" s="110" t="s">
        <v>118</v>
      </c>
      <c r="AC25" s="110" t="s">
        <v>116</v>
      </c>
    </row>
    <row r="26" spans="1:29" s="96" customFormat="1" hidden="1" outlineLevel="3" collapsed="1" x14ac:dyDescent="0.25">
      <c r="A26" s="91" t="s">
        <v>121</v>
      </c>
      <c r="B26" s="92">
        <v>4.0000000000000003E-5</v>
      </c>
      <c r="C26" s="92">
        <v>2.9499999999999999E-3</v>
      </c>
      <c r="D26" s="92">
        <v>0</v>
      </c>
      <c r="E26" s="92">
        <v>0</v>
      </c>
      <c r="F26" s="92">
        <v>4.0000000000000003E-5</v>
      </c>
      <c r="G26" s="92">
        <v>2.9499999999999999E-3</v>
      </c>
      <c r="H26" s="93" t="s">
        <v>120</v>
      </c>
      <c r="I26" s="93" t="s">
        <v>123</v>
      </c>
      <c r="J26" s="93" t="s">
        <v>116</v>
      </c>
      <c r="K26" s="92">
        <v>73.75</v>
      </c>
      <c r="L26" s="92">
        <v>0</v>
      </c>
      <c r="M26" s="93" t="s">
        <v>122</v>
      </c>
      <c r="N26" s="93" t="s">
        <v>119</v>
      </c>
      <c r="O26" s="93" t="s">
        <v>121</v>
      </c>
      <c r="P26" s="94">
        <v>45017</v>
      </c>
      <c r="Q26" s="94">
        <v>45018</v>
      </c>
      <c r="R26" s="92">
        <v>0</v>
      </c>
      <c r="S26" s="93" t="s">
        <v>116</v>
      </c>
      <c r="T26" s="93" t="s">
        <v>116</v>
      </c>
      <c r="U26" s="93" t="s">
        <v>319</v>
      </c>
      <c r="V26" s="95">
        <v>44986.154179976853</v>
      </c>
      <c r="W26" s="93" t="s">
        <v>116</v>
      </c>
      <c r="X26" s="93" t="s">
        <v>116</v>
      </c>
      <c r="Y26" s="95">
        <v>45017</v>
      </c>
      <c r="Z26" s="95">
        <v>45047</v>
      </c>
      <c r="AA26" s="95">
        <v>45047.867853668984</v>
      </c>
      <c r="AB26" s="93" t="s">
        <v>118</v>
      </c>
      <c r="AC26" s="93" t="s">
        <v>116</v>
      </c>
    </row>
    <row r="27" spans="1:29" s="78" customFormat="1" hidden="1" outlineLevel="4" collapsed="1" x14ac:dyDescent="0.25">
      <c r="A27" s="97" t="s">
        <v>116</v>
      </c>
      <c r="B27" s="75">
        <v>4.0000000000000003E-5</v>
      </c>
      <c r="C27" s="75">
        <v>2.9499999999999999E-3</v>
      </c>
      <c r="D27" s="75">
        <v>0</v>
      </c>
      <c r="E27" s="75">
        <v>0</v>
      </c>
      <c r="F27" s="75">
        <v>4.0000000000000003E-5</v>
      </c>
      <c r="G27" s="75">
        <v>2.9499999999999999E-3</v>
      </c>
      <c r="H27" s="74" t="s">
        <v>120</v>
      </c>
      <c r="I27" s="74" t="s">
        <v>123</v>
      </c>
      <c r="J27" s="74" t="s">
        <v>116</v>
      </c>
      <c r="K27" s="75">
        <v>73.75</v>
      </c>
      <c r="L27" s="75">
        <v>0</v>
      </c>
      <c r="M27" s="74" t="s">
        <v>122</v>
      </c>
      <c r="N27" s="74" t="s">
        <v>119</v>
      </c>
      <c r="O27" s="74" t="s">
        <v>121</v>
      </c>
      <c r="P27" s="76">
        <v>45017</v>
      </c>
      <c r="Q27" s="76">
        <v>45018</v>
      </c>
      <c r="R27" s="75">
        <v>0</v>
      </c>
      <c r="S27" s="74" t="s">
        <v>116</v>
      </c>
      <c r="T27" s="74" t="s">
        <v>116</v>
      </c>
      <c r="U27" s="74" t="s">
        <v>319</v>
      </c>
      <c r="V27" s="77">
        <v>44986.154179976853</v>
      </c>
      <c r="W27" s="74" t="s">
        <v>116</v>
      </c>
      <c r="X27" s="74" t="s">
        <v>116</v>
      </c>
      <c r="Y27" s="77">
        <v>45017</v>
      </c>
      <c r="Z27" s="77">
        <v>45047</v>
      </c>
      <c r="AA27" s="77">
        <v>45047.867853668984</v>
      </c>
      <c r="AB27" s="74" t="s">
        <v>118</v>
      </c>
      <c r="AC27" s="74" t="s">
        <v>116</v>
      </c>
    </row>
    <row r="28" spans="1:29" s="84" customFormat="1" hidden="1" outlineLevel="5" collapsed="1" x14ac:dyDescent="0.25">
      <c r="A28" s="98" t="s">
        <v>122</v>
      </c>
      <c r="B28" s="80">
        <v>4.0000000000000003E-5</v>
      </c>
      <c r="C28" s="80">
        <v>2.9499999999999999E-3</v>
      </c>
      <c r="D28" s="80">
        <v>0</v>
      </c>
      <c r="E28" s="80">
        <v>0</v>
      </c>
      <c r="F28" s="80">
        <v>4.0000000000000003E-5</v>
      </c>
      <c r="G28" s="80">
        <v>2.9499999999999999E-3</v>
      </c>
      <c r="H28" s="81" t="s">
        <v>120</v>
      </c>
      <c r="I28" s="81" t="s">
        <v>123</v>
      </c>
      <c r="J28" s="81" t="s">
        <v>116</v>
      </c>
      <c r="K28" s="80">
        <v>73.75</v>
      </c>
      <c r="L28" s="80">
        <v>0</v>
      </c>
      <c r="M28" s="81" t="s">
        <v>122</v>
      </c>
      <c r="N28" s="81" t="s">
        <v>119</v>
      </c>
      <c r="O28" s="81" t="s">
        <v>121</v>
      </c>
      <c r="P28" s="82">
        <v>45017</v>
      </c>
      <c r="Q28" s="82">
        <v>45018</v>
      </c>
      <c r="R28" s="80">
        <v>0</v>
      </c>
      <c r="S28" s="81" t="s">
        <v>116</v>
      </c>
      <c r="T28" s="81" t="s">
        <v>116</v>
      </c>
      <c r="U28" s="81" t="s">
        <v>319</v>
      </c>
      <c r="V28" s="83">
        <v>44986.154179976853</v>
      </c>
      <c r="W28" s="81" t="s">
        <v>116</v>
      </c>
      <c r="X28" s="81" t="s">
        <v>116</v>
      </c>
      <c r="Y28" s="83">
        <v>45017</v>
      </c>
      <c r="Z28" s="83">
        <v>45047</v>
      </c>
      <c r="AA28" s="83">
        <v>45047.867853668984</v>
      </c>
      <c r="AB28" s="81" t="s">
        <v>118</v>
      </c>
      <c r="AC28" s="81" t="s">
        <v>116</v>
      </c>
    </row>
    <row r="29" spans="1:29" s="90" customFormat="1" hidden="1" outlineLevel="6" collapsed="1" x14ac:dyDescent="0.25">
      <c r="A29" s="99" t="s">
        <v>116</v>
      </c>
      <c r="B29" s="86">
        <v>4.0000000000000003E-5</v>
      </c>
      <c r="C29" s="86">
        <v>2.9499999999999999E-3</v>
      </c>
      <c r="D29" s="86">
        <v>0</v>
      </c>
      <c r="E29" s="86">
        <v>0</v>
      </c>
      <c r="F29" s="86">
        <v>4.0000000000000003E-5</v>
      </c>
      <c r="G29" s="86">
        <v>2.9499999999999999E-3</v>
      </c>
      <c r="H29" s="87" t="s">
        <v>120</v>
      </c>
      <c r="I29" s="87" t="s">
        <v>123</v>
      </c>
      <c r="J29" s="87" t="s">
        <v>116</v>
      </c>
      <c r="K29" s="86">
        <v>73.75</v>
      </c>
      <c r="L29" s="86">
        <v>0</v>
      </c>
      <c r="M29" s="87" t="s">
        <v>122</v>
      </c>
      <c r="N29" s="87" t="s">
        <v>119</v>
      </c>
      <c r="O29" s="87" t="s">
        <v>121</v>
      </c>
      <c r="P29" s="88">
        <v>45017</v>
      </c>
      <c r="Q29" s="88">
        <v>45018</v>
      </c>
      <c r="R29" s="86">
        <v>0</v>
      </c>
      <c r="S29" s="87" t="s">
        <v>116</v>
      </c>
      <c r="T29" s="87" t="s">
        <v>116</v>
      </c>
      <c r="U29" s="87" t="s">
        <v>319</v>
      </c>
      <c r="V29" s="89">
        <v>44986.154179976853</v>
      </c>
      <c r="W29" s="87" t="s">
        <v>116</v>
      </c>
      <c r="X29" s="87" t="s">
        <v>116</v>
      </c>
      <c r="Y29" s="89">
        <v>45017</v>
      </c>
      <c r="Z29" s="89">
        <v>45047</v>
      </c>
      <c r="AA29" s="89">
        <v>45047.867853668984</v>
      </c>
      <c r="AB29" s="87" t="s">
        <v>118</v>
      </c>
      <c r="AC29" s="87" t="s">
        <v>116</v>
      </c>
    </row>
    <row r="30" spans="1:29" s="96" customFormat="1" hidden="1" outlineLevel="7" collapsed="1" x14ac:dyDescent="0.25">
      <c r="A30" s="100" t="s">
        <v>116</v>
      </c>
      <c r="B30" s="92">
        <v>-158963.71160000001</v>
      </c>
      <c r="C30" s="92">
        <v>-11087205.828469999</v>
      </c>
      <c r="D30" s="92">
        <v>0</v>
      </c>
      <c r="E30" s="92">
        <v>0</v>
      </c>
      <c r="F30" s="92">
        <v>-158963.71160000001</v>
      </c>
      <c r="G30" s="92">
        <v>-11087205.828469999</v>
      </c>
      <c r="H30" s="93" t="s">
        <v>120</v>
      </c>
      <c r="I30" s="93" t="s">
        <v>123</v>
      </c>
      <c r="J30" s="93" t="s">
        <v>116</v>
      </c>
      <c r="K30" s="92">
        <v>69.746772498422203</v>
      </c>
      <c r="L30" s="92">
        <v>0</v>
      </c>
      <c r="M30" s="93" t="s">
        <v>122</v>
      </c>
      <c r="N30" s="93" t="s">
        <v>119</v>
      </c>
      <c r="O30" s="93" t="s">
        <v>121</v>
      </c>
      <c r="P30" s="94">
        <v>45017</v>
      </c>
      <c r="Q30" s="94">
        <v>45018</v>
      </c>
      <c r="R30" s="92">
        <v>0</v>
      </c>
      <c r="S30" s="93" t="s">
        <v>116</v>
      </c>
      <c r="T30" s="93" t="s">
        <v>116</v>
      </c>
      <c r="U30" s="93" t="s">
        <v>319</v>
      </c>
      <c r="V30" s="95">
        <v>44986.154179976853</v>
      </c>
      <c r="W30" s="93" t="s">
        <v>116</v>
      </c>
      <c r="X30" s="93" t="s">
        <v>116</v>
      </c>
      <c r="Y30" s="95">
        <v>45017</v>
      </c>
      <c r="Z30" s="95">
        <v>45047</v>
      </c>
      <c r="AA30" s="95">
        <v>45047.867853668984</v>
      </c>
      <c r="AB30" s="93" t="s">
        <v>118</v>
      </c>
      <c r="AC30" s="93" t="s">
        <v>116</v>
      </c>
    </row>
    <row r="31" spans="1:29" s="107" customFormat="1" hidden="1" outlineLevel="7" collapsed="1" x14ac:dyDescent="0.25">
      <c r="A31" s="102" t="s">
        <v>116</v>
      </c>
      <c r="B31" s="103">
        <v>4420.7043000000003</v>
      </c>
      <c r="C31" s="103">
        <v>-64306.62</v>
      </c>
      <c r="D31" s="103">
        <v>0</v>
      </c>
      <c r="E31" s="103">
        <v>0</v>
      </c>
      <c r="F31" s="103">
        <v>4420.7043000000003</v>
      </c>
      <c r="G31" s="103">
        <v>-64306.62</v>
      </c>
      <c r="H31" s="104" t="s">
        <v>120</v>
      </c>
      <c r="I31" s="104" t="s">
        <v>123</v>
      </c>
      <c r="J31" s="104" t="s">
        <v>116</v>
      </c>
      <c r="K31" s="103">
        <v>-14.5466911234031</v>
      </c>
      <c r="L31" s="103">
        <v>0</v>
      </c>
      <c r="M31" s="104" t="s">
        <v>122</v>
      </c>
      <c r="N31" s="104" t="s">
        <v>119</v>
      </c>
      <c r="O31" s="104" t="s">
        <v>121</v>
      </c>
      <c r="P31" s="105">
        <v>45017</v>
      </c>
      <c r="Q31" s="105">
        <v>45018</v>
      </c>
      <c r="R31" s="103">
        <v>0</v>
      </c>
      <c r="S31" s="104" t="s">
        <v>116</v>
      </c>
      <c r="T31" s="104" t="s">
        <v>116</v>
      </c>
      <c r="U31" s="104" t="s">
        <v>319</v>
      </c>
      <c r="V31" s="106">
        <v>44986.154179976853</v>
      </c>
      <c r="W31" s="104" t="s">
        <v>116</v>
      </c>
      <c r="X31" s="104" t="s">
        <v>116</v>
      </c>
      <c r="Y31" s="106">
        <v>45017</v>
      </c>
      <c r="Z31" s="106">
        <v>45047</v>
      </c>
      <c r="AA31" s="106">
        <v>45047.867853668984</v>
      </c>
      <c r="AB31" s="104" t="s">
        <v>118</v>
      </c>
      <c r="AC31" s="104" t="s">
        <v>116</v>
      </c>
    </row>
    <row r="32" spans="1:29" s="96" customFormat="1" hidden="1" outlineLevel="7" collapsed="1" x14ac:dyDescent="0.25">
      <c r="A32" s="100" t="s">
        <v>116</v>
      </c>
      <c r="B32" s="92">
        <v>154543.00734000001</v>
      </c>
      <c r="C32" s="92">
        <v>11151512.45142</v>
      </c>
      <c r="D32" s="92">
        <v>0</v>
      </c>
      <c r="E32" s="92">
        <v>0</v>
      </c>
      <c r="F32" s="92">
        <v>154543.00734000001</v>
      </c>
      <c r="G32" s="92">
        <v>11151512.45142</v>
      </c>
      <c r="H32" s="93" t="s">
        <v>120</v>
      </c>
      <c r="I32" s="93" t="s">
        <v>123</v>
      </c>
      <c r="J32" s="93" t="s">
        <v>116</v>
      </c>
      <c r="K32" s="92">
        <v>72.157987885445294</v>
      </c>
      <c r="L32" s="92">
        <v>0</v>
      </c>
      <c r="M32" s="93" t="s">
        <v>122</v>
      </c>
      <c r="N32" s="93" t="s">
        <v>119</v>
      </c>
      <c r="O32" s="93" t="s">
        <v>121</v>
      </c>
      <c r="P32" s="94">
        <v>45017</v>
      </c>
      <c r="Q32" s="94">
        <v>45018</v>
      </c>
      <c r="R32" s="92">
        <v>0</v>
      </c>
      <c r="S32" s="93" t="s">
        <v>116</v>
      </c>
      <c r="T32" s="93" t="s">
        <v>116</v>
      </c>
      <c r="U32" s="93" t="s">
        <v>319</v>
      </c>
      <c r="V32" s="95">
        <v>44986.154179976853</v>
      </c>
      <c r="W32" s="93" t="s">
        <v>116</v>
      </c>
      <c r="X32" s="93" t="s">
        <v>116</v>
      </c>
      <c r="Y32" s="95">
        <v>45017</v>
      </c>
      <c r="Z32" s="95">
        <v>45047</v>
      </c>
      <c r="AA32" s="95">
        <v>45047.867853668984</v>
      </c>
      <c r="AB32" s="93" t="s">
        <v>118</v>
      </c>
      <c r="AC32" s="93" t="s">
        <v>116</v>
      </c>
    </row>
    <row r="33" spans="1:29" s="119" customFormat="1" outlineLevel="1" collapsed="1" x14ac:dyDescent="0.25">
      <c r="A33" s="114" t="s">
        <v>135</v>
      </c>
      <c r="B33" s="115">
        <v>263744.04440000001</v>
      </c>
      <c r="C33" s="115">
        <v>27278967.093389001</v>
      </c>
      <c r="D33" s="115">
        <v>12501.575000000001</v>
      </c>
      <c r="E33" s="115">
        <v>798225.56374999997</v>
      </c>
      <c r="F33" s="115">
        <v>251242.4694</v>
      </c>
      <c r="G33" s="115">
        <v>26480741.529638998</v>
      </c>
      <c r="H33" s="116" t="s">
        <v>116</v>
      </c>
      <c r="I33" s="116" t="s">
        <v>116</v>
      </c>
      <c r="J33" s="116" t="s">
        <v>116</v>
      </c>
      <c r="K33" s="115">
        <v>105.399145267432</v>
      </c>
      <c r="L33" s="115">
        <v>63.85</v>
      </c>
      <c r="M33" s="116" t="s">
        <v>116</v>
      </c>
      <c r="N33" s="116" t="s">
        <v>135</v>
      </c>
      <c r="O33" s="116" t="s">
        <v>116</v>
      </c>
      <c r="P33" s="117" t="s">
        <v>116</v>
      </c>
      <c r="Q33" s="117" t="s">
        <v>116</v>
      </c>
      <c r="R33" s="115">
        <v>0</v>
      </c>
      <c r="S33" s="116" t="s">
        <v>116</v>
      </c>
      <c r="T33" s="116" t="s">
        <v>116</v>
      </c>
      <c r="U33" s="116" t="s">
        <v>116</v>
      </c>
      <c r="V33" s="116" t="s">
        <v>116</v>
      </c>
      <c r="W33" s="116" t="s">
        <v>116</v>
      </c>
      <c r="X33" s="116" t="s">
        <v>116</v>
      </c>
      <c r="Y33" s="118">
        <v>45017</v>
      </c>
      <c r="Z33" s="118">
        <v>45047</v>
      </c>
      <c r="AA33" s="118">
        <v>45047.867853668984</v>
      </c>
      <c r="AB33" s="116" t="s">
        <v>118</v>
      </c>
      <c r="AC33" s="116" t="s">
        <v>116</v>
      </c>
    </row>
    <row r="34" spans="1:29" s="90" customFormat="1" hidden="1" outlineLevel="2" collapsed="1" x14ac:dyDescent="0.25">
      <c r="A34" s="85" t="s">
        <v>157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H34" s="87" t="s">
        <v>120</v>
      </c>
      <c r="I34" s="87" t="s">
        <v>157</v>
      </c>
      <c r="J34" s="87" t="s">
        <v>116</v>
      </c>
      <c r="K34" s="86">
        <v>0</v>
      </c>
      <c r="L34" s="86">
        <v>0</v>
      </c>
      <c r="M34" s="87" t="s">
        <v>116</v>
      </c>
      <c r="N34" s="87" t="s">
        <v>135</v>
      </c>
      <c r="O34" s="87" t="s">
        <v>121</v>
      </c>
      <c r="P34" s="88">
        <v>45017</v>
      </c>
      <c r="Q34" s="88">
        <v>45018</v>
      </c>
      <c r="R34" s="86">
        <v>0</v>
      </c>
      <c r="S34" s="87" t="s">
        <v>116</v>
      </c>
      <c r="T34" s="87" t="s">
        <v>116</v>
      </c>
      <c r="U34" s="87" t="s">
        <v>319</v>
      </c>
      <c r="V34" s="89">
        <v>44986.154179976853</v>
      </c>
      <c r="W34" s="87" t="s">
        <v>116</v>
      </c>
      <c r="X34" s="87" t="s">
        <v>116</v>
      </c>
      <c r="Y34" s="89">
        <v>45017</v>
      </c>
      <c r="Z34" s="89">
        <v>45047</v>
      </c>
      <c r="AA34" s="89">
        <v>45047.867853668984</v>
      </c>
      <c r="AB34" s="87" t="s">
        <v>118</v>
      </c>
      <c r="AC34" s="87" t="s">
        <v>116</v>
      </c>
    </row>
    <row r="35" spans="1:29" s="96" customFormat="1" hidden="1" outlineLevel="3" collapsed="1" x14ac:dyDescent="0.25">
      <c r="A35" s="91" t="s">
        <v>121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3" t="s">
        <v>120</v>
      </c>
      <c r="I35" s="93" t="s">
        <v>157</v>
      </c>
      <c r="J35" s="93" t="s">
        <v>116</v>
      </c>
      <c r="K35" s="92">
        <v>0</v>
      </c>
      <c r="L35" s="92">
        <v>0</v>
      </c>
      <c r="M35" s="93" t="s">
        <v>116</v>
      </c>
      <c r="N35" s="93" t="s">
        <v>135</v>
      </c>
      <c r="O35" s="93" t="s">
        <v>121</v>
      </c>
      <c r="P35" s="94">
        <v>45017</v>
      </c>
      <c r="Q35" s="94">
        <v>45018</v>
      </c>
      <c r="R35" s="92">
        <v>0</v>
      </c>
      <c r="S35" s="93" t="s">
        <v>116</v>
      </c>
      <c r="T35" s="93" t="s">
        <v>116</v>
      </c>
      <c r="U35" s="93" t="s">
        <v>319</v>
      </c>
      <c r="V35" s="95">
        <v>44986.154179976853</v>
      </c>
      <c r="W35" s="93" t="s">
        <v>116</v>
      </c>
      <c r="X35" s="93" t="s">
        <v>116</v>
      </c>
      <c r="Y35" s="95">
        <v>45017</v>
      </c>
      <c r="Z35" s="95">
        <v>45047</v>
      </c>
      <c r="AA35" s="95">
        <v>45047.867853668984</v>
      </c>
      <c r="AB35" s="93" t="s">
        <v>118</v>
      </c>
      <c r="AC35" s="93" t="s">
        <v>116</v>
      </c>
    </row>
    <row r="36" spans="1:29" s="78" customFormat="1" hidden="1" outlineLevel="4" collapsed="1" x14ac:dyDescent="0.25">
      <c r="A36" s="97" t="s">
        <v>116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  <c r="H36" s="74" t="s">
        <v>120</v>
      </c>
      <c r="I36" s="74" t="s">
        <v>157</v>
      </c>
      <c r="J36" s="74" t="s">
        <v>116</v>
      </c>
      <c r="K36" s="75">
        <v>0</v>
      </c>
      <c r="L36" s="75">
        <v>0</v>
      </c>
      <c r="M36" s="74" t="s">
        <v>116</v>
      </c>
      <c r="N36" s="74" t="s">
        <v>135</v>
      </c>
      <c r="O36" s="74" t="s">
        <v>121</v>
      </c>
      <c r="P36" s="76">
        <v>45017</v>
      </c>
      <c r="Q36" s="76">
        <v>45018</v>
      </c>
      <c r="R36" s="75">
        <v>0</v>
      </c>
      <c r="S36" s="74" t="s">
        <v>116</v>
      </c>
      <c r="T36" s="74" t="s">
        <v>116</v>
      </c>
      <c r="U36" s="74" t="s">
        <v>319</v>
      </c>
      <c r="V36" s="77">
        <v>44986.154179976853</v>
      </c>
      <c r="W36" s="74" t="s">
        <v>116</v>
      </c>
      <c r="X36" s="74" t="s">
        <v>116</v>
      </c>
      <c r="Y36" s="77">
        <v>45017</v>
      </c>
      <c r="Z36" s="77">
        <v>45047</v>
      </c>
      <c r="AA36" s="77">
        <v>45047.867853668984</v>
      </c>
      <c r="AB36" s="74" t="s">
        <v>118</v>
      </c>
      <c r="AC36" s="74" t="s">
        <v>116</v>
      </c>
    </row>
    <row r="37" spans="1:29" s="84" customFormat="1" hidden="1" outlineLevel="5" collapsed="1" x14ac:dyDescent="0.25">
      <c r="A37" s="98" t="s">
        <v>122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1" t="s">
        <v>120</v>
      </c>
      <c r="I37" s="81" t="s">
        <v>157</v>
      </c>
      <c r="J37" s="81" t="s">
        <v>116</v>
      </c>
      <c r="K37" s="80">
        <v>0</v>
      </c>
      <c r="L37" s="80">
        <v>0</v>
      </c>
      <c r="M37" s="81" t="s">
        <v>122</v>
      </c>
      <c r="N37" s="81" t="s">
        <v>135</v>
      </c>
      <c r="O37" s="81" t="s">
        <v>121</v>
      </c>
      <c r="P37" s="82">
        <v>45017</v>
      </c>
      <c r="Q37" s="82">
        <v>45018</v>
      </c>
      <c r="R37" s="80">
        <v>0</v>
      </c>
      <c r="S37" s="81" t="s">
        <v>116</v>
      </c>
      <c r="T37" s="81" t="s">
        <v>116</v>
      </c>
      <c r="U37" s="81" t="s">
        <v>319</v>
      </c>
      <c r="V37" s="83">
        <v>44986.154179976853</v>
      </c>
      <c r="W37" s="81" t="s">
        <v>116</v>
      </c>
      <c r="X37" s="81" t="s">
        <v>116</v>
      </c>
      <c r="Y37" s="83">
        <v>45017</v>
      </c>
      <c r="Z37" s="83">
        <v>45047</v>
      </c>
      <c r="AA37" s="83">
        <v>45047.867853668984</v>
      </c>
      <c r="AB37" s="81" t="s">
        <v>118</v>
      </c>
      <c r="AC37" s="81" t="s">
        <v>116</v>
      </c>
    </row>
    <row r="38" spans="1:29" s="90" customFormat="1" hidden="1" outlineLevel="6" collapsed="1" x14ac:dyDescent="0.25">
      <c r="A38" s="99" t="s">
        <v>116</v>
      </c>
      <c r="B38" s="86">
        <v>0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H38" s="87" t="s">
        <v>120</v>
      </c>
      <c r="I38" s="87" t="s">
        <v>157</v>
      </c>
      <c r="J38" s="87" t="s">
        <v>116</v>
      </c>
      <c r="K38" s="86">
        <v>0</v>
      </c>
      <c r="L38" s="86">
        <v>0</v>
      </c>
      <c r="M38" s="87" t="s">
        <v>122</v>
      </c>
      <c r="N38" s="87" t="s">
        <v>135</v>
      </c>
      <c r="O38" s="87" t="s">
        <v>121</v>
      </c>
      <c r="P38" s="88">
        <v>45017</v>
      </c>
      <c r="Q38" s="88">
        <v>45018</v>
      </c>
      <c r="R38" s="86">
        <v>0</v>
      </c>
      <c r="S38" s="87" t="s">
        <v>116</v>
      </c>
      <c r="T38" s="87" t="s">
        <v>116</v>
      </c>
      <c r="U38" s="87" t="s">
        <v>319</v>
      </c>
      <c r="V38" s="89">
        <v>44986.154179976853</v>
      </c>
      <c r="W38" s="87" t="s">
        <v>116</v>
      </c>
      <c r="X38" s="87" t="s">
        <v>116</v>
      </c>
      <c r="Y38" s="89">
        <v>45017</v>
      </c>
      <c r="Z38" s="89">
        <v>45047</v>
      </c>
      <c r="AA38" s="89">
        <v>45047.867853668984</v>
      </c>
      <c r="AB38" s="87" t="s">
        <v>118</v>
      </c>
      <c r="AC38" s="87" t="s">
        <v>116</v>
      </c>
    </row>
    <row r="39" spans="1:29" s="96" customFormat="1" hidden="1" outlineLevel="7" collapsed="1" x14ac:dyDescent="0.25">
      <c r="A39" s="100" t="s">
        <v>116</v>
      </c>
      <c r="B39" s="92">
        <v>0</v>
      </c>
      <c r="C39" s="92">
        <v>14067.49898</v>
      </c>
      <c r="D39" s="92">
        <v>0</v>
      </c>
      <c r="E39" s="92">
        <v>0</v>
      </c>
      <c r="F39" s="92">
        <v>0</v>
      </c>
      <c r="G39" s="92">
        <v>14067.49898</v>
      </c>
      <c r="H39" s="93" t="s">
        <v>120</v>
      </c>
      <c r="I39" s="93" t="s">
        <v>157</v>
      </c>
      <c r="J39" s="93" t="s">
        <v>116</v>
      </c>
      <c r="K39" s="92">
        <v>0</v>
      </c>
      <c r="L39" s="92">
        <v>0</v>
      </c>
      <c r="M39" s="93" t="s">
        <v>122</v>
      </c>
      <c r="N39" s="93" t="s">
        <v>135</v>
      </c>
      <c r="O39" s="93" t="s">
        <v>121</v>
      </c>
      <c r="P39" s="94">
        <v>45017</v>
      </c>
      <c r="Q39" s="94">
        <v>45018</v>
      </c>
      <c r="R39" s="92">
        <v>0</v>
      </c>
      <c r="S39" s="93" t="s">
        <v>116</v>
      </c>
      <c r="T39" s="93" t="s">
        <v>116</v>
      </c>
      <c r="U39" s="93" t="s">
        <v>319</v>
      </c>
      <c r="V39" s="95">
        <v>44986.154179976853</v>
      </c>
      <c r="W39" s="93" t="s">
        <v>116</v>
      </c>
      <c r="X39" s="93" t="s">
        <v>116</v>
      </c>
      <c r="Y39" s="95">
        <v>45017</v>
      </c>
      <c r="Z39" s="95">
        <v>45047</v>
      </c>
      <c r="AA39" s="95">
        <v>45047.867853668984</v>
      </c>
      <c r="AB39" s="93" t="s">
        <v>118</v>
      </c>
      <c r="AC39" s="93" t="s">
        <v>116</v>
      </c>
    </row>
    <row r="40" spans="1:29" s="107" customFormat="1" hidden="1" outlineLevel="7" collapsed="1" x14ac:dyDescent="0.25">
      <c r="A40" s="102" t="s">
        <v>116</v>
      </c>
      <c r="B40" s="103">
        <v>0</v>
      </c>
      <c r="C40" s="103">
        <v>-14067.49898</v>
      </c>
      <c r="D40" s="103">
        <v>0</v>
      </c>
      <c r="E40" s="103">
        <v>0</v>
      </c>
      <c r="F40" s="103">
        <v>0</v>
      </c>
      <c r="G40" s="103">
        <v>-14067.49898</v>
      </c>
      <c r="H40" s="104" t="s">
        <v>120</v>
      </c>
      <c r="I40" s="104" t="s">
        <v>157</v>
      </c>
      <c r="J40" s="104" t="s">
        <v>116</v>
      </c>
      <c r="K40" s="103">
        <v>0</v>
      </c>
      <c r="L40" s="103">
        <v>0</v>
      </c>
      <c r="M40" s="104" t="s">
        <v>122</v>
      </c>
      <c r="N40" s="104" t="s">
        <v>135</v>
      </c>
      <c r="O40" s="104" t="s">
        <v>121</v>
      </c>
      <c r="P40" s="105">
        <v>45017</v>
      </c>
      <c r="Q40" s="105">
        <v>45018</v>
      </c>
      <c r="R40" s="103">
        <v>0</v>
      </c>
      <c r="S40" s="104" t="s">
        <v>116</v>
      </c>
      <c r="T40" s="104" t="s">
        <v>116</v>
      </c>
      <c r="U40" s="104" t="s">
        <v>319</v>
      </c>
      <c r="V40" s="106">
        <v>44986.154179976853</v>
      </c>
      <c r="W40" s="104" t="s">
        <v>116</v>
      </c>
      <c r="X40" s="104" t="s">
        <v>116</v>
      </c>
      <c r="Y40" s="106">
        <v>45017</v>
      </c>
      <c r="Z40" s="106">
        <v>45047</v>
      </c>
      <c r="AA40" s="106">
        <v>45047.867853668984</v>
      </c>
      <c r="AB40" s="104" t="s">
        <v>118</v>
      </c>
      <c r="AC40" s="104" t="s">
        <v>116</v>
      </c>
    </row>
    <row r="41" spans="1:29" s="119" customFormat="1" hidden="1" outlineLevel="5" collapsed="1" x14ac:dyDescent="0.25">
      <c r="A41" s="120" t="s">
        <v>213</v>
      </c>
      <c r="B41" s="115">
        <v>0</v>
      </c>
      <c r="C41" s="115">
        <v>0</v>
      </c>
      <c r="D41" s="115">
        <v>0</v>
      </c>
      <c r="E41" s="115">
        <v>0</v>
      </c>
      <c r="F41" s="115">
        <v>0</v>
      </c>
      <c r="G41" s="115">
        <v>0</v>
      </c>
      <c r="H41" s="116" t="s">
        <v>120</v>
      </c>
      <c r="I41" s="116" t="s">
        <v>157</v>
      </c>
      <c r="J41" s="116" t="s">
        <v>116</v>
      </c>
      <c r="K41" s="115">
        <v>0</v>
      </c>
      <c r="L41" s="115">
        <v>0</v>
      </c>
      <c r="M41" s="116" t="s">
        <v>213</v>
      </c>
      <c r="N41" s="116" t="s">
        <v>135</v>
      </c>
      <c r="O41" s="116" t="s">
        <v>121</v>
      </c>
      <c r="P41" s="117">
        <v>45017</v>
      </c>
      <c r="Q41" s="117">
        <v>45018</v>
      </c>
      <c r="R41" s="115">
        <v>0</v>
      </c>
      <c r="S41" s="116" t="s">
        <v>116</v>
      </c>
      <c r="T41" s="116" t="s">
        <v>116</v>
      </c>
      <c r="U41" s="116" t="s">
        <v>319</v>
      </c>
      <c r="V41" s="118">
        <v>44986.154179976853</v>
      </c>
      <c r="W41" s="116" t="s">
        <v>116</v>
      </c>
      <c r="X41" s="116" t="s">
        <v>116</v>
      </c>
      <c r="Y41" s="118">
        <v>45017</v>
      </c>
      <c r="Z41" s="118">
        <v>45047</v>
      </c>
      <c r="AA41" s="118">
        <v>45047.867853668984</v>
      </c>
      <c r="AB41" s="116" t="s">
        <v>118</v>
      </c>
      <c r="AC41" s="116" t="s">
        <v>116</v>
      </c>
    </row>
    <row r="42" spans="1:29" s="90" customFormat="1" hidden="1" outlineLevel="6" collapsed="1" x14ac:dyDescent="0.25">
      <c r="A42" s="99" t="s">
        <v>116</v>
      </c>
      <c r="B42" s="86">
        <v>0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7" t="s">
        <v>120</v>
      </c>
      <c r="I42" s="87" t="s">
        <v>157</v>
      </c>
      <c r="J42" s="87" t="s">
        <v>116</v>
      </c>
      <c r="K42" s="86">
        <v>0</v>
      </c>
      <c r="L42" s="86">
        <v>0</v>
      </c>
      <c r="M42" s="87" t="s">
        <v>213</v>
      </c>
      <c r="N42" s="87" t="s">
        <v>135</v>
      </c>
      <c r="O42" s="87" t="s">
        <v>121</v>
      </c>
      <c r="P42" s="88">
        <v>45017</v>
      </c>
      <c r="Q42" s="88">
        <v>45018</v>
      </c>
      <c r="R42" s="86">
        <v>0</v>
      </c>
      <c r="S42" s="87" t="s">
        <v>116</v>
      </c>
      <c r="T42" s="87" t="s">
        <v>116</v>
      </c>
      <c r="U42" s="87" t="s">
        <v>319</v>
      </c>
      <c r="V42" s="89">
        <v>44986.154179976853</v>
      </c>
      <c r="W42" s="87" t="s">
        <v>116</v>
      </c>
      <c r="X42" s="87" t="s">
        <v>116</v>
      </c>
      <c r="Y42" s="89">
        <v>45017</v>
      </c>
      <c r="Z42" s="89">
        <v>45047</v>
      </c>
      <c r="AA42" s="89">
        <v>45047.867853668984</v>
      </c>
      <c r="AB42" s="87" t="s">
        <v>118</v>
      </c>
      <c r="AC42" s="87" t="s">
        <v>116</v>
      </c>
    </row>
    <row r="43" spans="1:29" s="96" customFormat="1" hidden="1" outlineLevel="7" collapsed="1" x14ac:dyDescent="0.25">
      <c r="A43" s="100" t="s">
        <v>116</v>
      </c>
      <c r="B43" s="92">
        <v>0</v>
      </c>
      <c r="C43" s="92">
        <v>0</v>
      </c>
      <c r="D43" s="92">
        <v>0</v>
      </c>
      <c r="E43" s="92">
        <v>0</v>
      </c>
      <c r="F43" s="92">
        <v>0</v>
      </c>
      <c r="G43" s="92">
        <v>0</v>
      </c>
      <c r="H43" s="93" t="s">
        <v>120</v>
      </c>
      <c r="I43" s="93" t="s">
        <v>157</v>
      </c>
      <c r="J43" s="93" t="s">
        <v>116</v>
      </c>
      <c r="K43" s="92">
        <v>0</v>
      </c>
      <c r="L43" s="92">
        <v>0</v>
      </c>
      <c r="M43" s="93" t="s">
        <v>213</v>
      </c>
      <c r="N43" s="93" t="s">
        <v>135</v>
      </c>
      <c r="O43" s="93" t="s">
        <v>121</v>
      </c>
      <c r="P43" s="94">
        <v>45017</v>
      </c>
      <c r="Q43" s="94">
        <v>45018</v>
      </c>
      <c r="R43" s="92">
        <v>0</v>
      </c>
      <c r="S43" s="93" t="s">
        <v>116</v>
      </c>
      <c r="T43" s="93" t="s">
        <v>116</v>
      </c>
      <c r="U43" s="93" t="s">
        <v>319</v>
      </c>
      <c r="V43" s="95">
        <v>44986.154179976853</v>
      </c>
      <c r="W43" s="93" t="s">
        <v>116</v>
      </c>
      <c r="X43" s="93" t="s">
        <v>116</v>
      </c>
      <c r="Y43" s="95">
        <v>45017</v>
      </c>
      <c r="Z43" s="95">
        <v>45047</v>
      </c>
      <c r="AA43" s="95">
        <v>45047.867853668984</v>
      </c>
      <c r="AB43" s="93" t="s">
        <v>118</v>
      </c>
      <c r="AC43" s="93" t="s">
        <v>116</v>
      </c>
    </row>
    <row r="44" spans="1:29" s="113" customFormat="1" hidden="1" outlineLevel="2" collapsed="1" x14ac:dyDescent="0.25">
      <c r="A44" s="108" t="s">
        <v>214</v>
      </c>
      <c r="B44" s="109">
        <v>0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10" t="s">
        <v>120</v>
      </c>
      <c r="I44" s="110" t="s">
        <v>214</v>
      </c>
      <c r="J44" s="110" t="s">
        <v>116</v>
      </c>
      <c r="K44" s="109">
        <v>0</v>
      </c>
      <c r="L44" s="109">
        <v>0</v>
      </c>
      <c r="M44" s="110" t="s">
        <v>213</v>
      </c>
      <c r="N44" s="110" t="s">
        <v>135</v>
      </c>
      <c r="O44" s="110" t="s">
        <v>121</v>
      </c>
      <c r="P44" s="111">
        <v>45017</v>
      </c>
      <c r="Q44" s="111">
        <v>45018</v>
      </c>
      <c r="R44" s="109">
        <v>0</v>
      </c>
      <c r="S44" s="110" t="s">
        <v>116</v>
      </c>
      <c r="T44" s="110" t="s">
        <v>116</v>
      </c>
      <c r="U44" s="110" t="s">
        <v>319</v>
      </c>
      <c r="V44" s="112">
        <v>44986.154179976853</v>
      </c>
      <c r="W44" s="110" t="s">
        <v>116</v>
      </c>
      <c r="X44" s="110" t="s">
        <v>116</v>
      </c>
      <c r="Y44" s="112">
        <v>45017</v>
      </c>
      <c r="Z44" s="112">
        <v>45047</v>
      </c>
      <c r="AA44" s="112">
        <v>45047.867853668984</v>
      </c>
      <c r="AB44" s="110" t="s">
        <v>118</v>
      </c>
      <c r="AC44" s="110" t="s">
        <v>116</v>
      </c>
    </row>
    <row r="45" spans="1:29" s="96" customFormat="1" hidden="1" outlineLevel="3" collapsed="1" x14ac:dyDescent="0.25">
      <c r="A45" s="91" t="s">
        <v>121</v>
      </c>
      <c r="B45" s="92">
        <v>0</v>
      </c>
      <c r="C45" s="92">
        <v>0</v>
      </c>
      <c r="D45" s="92">
        <v>0</v>
      </c>
      <c r="E45" s="92">
        <v>0</v>
      </c>
      <c r="F45" s="92">
        <v>0</v>
      </c>
      <c r="G45" s="92">
        <v>0</v>
      </c>
      <c r="H45" s="93" t="s">
        <v>120</v>
      </c>
      <c r="I45" s="93" t="s">
        <v>214</v>
      </c>
      <c r="J45" s="93" t="s">
        <v>116</v>
      </c>
      <c r="K45" s="92">
        <v>0</v>
      </c>
      <c r="L45" s="92">
        <v>0</v>
      </c>
      <c r="M45" s="93" t="s">
        <v>213</v>
      </c>
      <c r="N45" s="93" t="s">
        <v>135</v>
      </c>
      <c r="O45" s="93" t="s">
        <v>121</v>
      </c>
      <c r="P45" s="94">
        <v>45017</v>
      </c>
      <c r="Q45" s="94">
        <v>45018</v>
      </c>
      <c r="R45" s="92">
        <v>0</v>
      </c>
      <c r="S45" s="93" t="s">
        <v>116</v>
      </c>
      <c r="T45" s="93" t="s">
        <v>116</v>
      </c>
      <c r="U45" s="93" t="s">
        <v>319</v>
      </c>
      <c r="V45" s="95">
        <v>44986.154179976853</v>
      </c>
      <c r="W45" s="93" t="s">
        <v>116</v>
      </c>
      <c r="X45" s="93" t="s">
        <v>116</v>
      </c>
      <c r="Y45" s="95">
        <v>45017</v>
      </c>
      <c r="Z45" s="95">
        <v>45047</v>
      </c>
      <c r="AA45" s="95">
        <v>45047.867853668984</v>
      </c>
      <c r="AB45" s="93" t="s">
        <v>118</v>
      </c>
      <c r="AC45" s="93" t="s">
        <v>116</v>
      </c>
    </row>
    <row r="46" spans="1:29" s="78" customFormat="1" hidden="1" outlineLevel="4" collapsed="1" x14ac:dyDescent="0.25">
      <c r="A46" s="97" t="s">
        <v>116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74" t="s">
        <v>120</v>
      </c>
      <c r="I46" s="74" t="s">
        <v>214</v>
      </c>
      <c r="J46" s="74" t="s">
        <v>116</v>
      </c>
      <c r="K46" s="75">
        <v>0</v>
      </c>
      <c r="L46" s="75">
        <v>0</v>
      </c>
      <c r="M46" s="74" t="s">
        <v>213</v>
      </c>
      <c r="N46" s="74" t="s">
        <v>135</v>
      </c>
      <c r="O46" s="74" t="s">
        <v>121</v>
      </c>
      <c r="P46" s="76">
        <v>45017</v>
      </c>
      <c r="Q46" s="76">
        <v>45018</v>
      </c>
      <c r="R46" s="75">
        <v>0</v>
      </c>
      <c r="S46" s="74" t="s">
        <v>116</v>
      </c>
      <c r="T46" s="74" t="s">
        <v>116</v>
      </c>
      <c r="U46" s="74" t="s">
        <v>319</v>
      </c>
      <c r="V46" s="77">
        <v>44986.154179976853</v>
      </c>
      <c r="W46" s="74" t="s">
        <v>116</v>
      </c>
      <c r="X46" s="74" t="s">
        <v>116</v>
      </c>
      <c r="Y46" s="77">
        <v>45017</v>
      </c>
      <c r="Z46" s="77">
        <v>45047</v>
      </c>
      <c r="AA46" s="77">
        <v>45047.867853668984</v>
      </c>
      <c r="AB46" s="74" t="s">
        <v>118</v>
      </c>
      <c r="AC46" s="74" t="s">
        <v>116</v>
      </c>
    </row>
    <row r="47" spans="1:29" s="84" customFormat="1" hidden="1" outlineLevel="5" collapsed="1" x14ac:dyDescent="0.25">
      <c r="A47" s="98" t="s">
        <v>213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1" t="s">
        <v>120</v>
      </c>
      <c r="I47" s="81" t="s">
        <v>214</v>
      </c>
      <c r="J47" s="81" t="s">
        <v>116</v>
      </c>
      <c r="K47" s="80">
        <v>0</v>
      </c>
      <c r="L47" s="80">
        <v>0</v>
      </c>
      <c r="M47" s="81" t="s">
        <v>213</v>
      </c>
      <c r="N47" s="81" t="s">
        <v>135</v>
      </c>
      <c r="O47" s="81" t="s">
        <v>121</v>
      </c>
      <c r="P47" s="82">
        <v>45017</v>
      </c>
      <c r="Q47" s="82">
        <v>45018</v>
      </c>
      <c r="R47" s="80">
        <v>0</v>
      </c>
      <c r="S47" s="81" t="s">
        <v>116</v>
      </c>
      <c r="T47" s="81" t="s">
        <v>116</v>
      </c>
      <c r="U47" s="81" t="s">
        <v>319</v>
      </c>
      <c r="V47" s="83">
        <v>44986.154179976853</v>
      </c>
      <c r="W47" s="81" t="s">
        <v>116</v>
      </c>
      <c r="X47" s="81" t="s">
        <v>116</v>
      </c>
      <c r="Y47" s="83">
        <v>45017</v>
      </c>
      <c r="Z47" s="83">
        <v>45047</v>
      </c>
      <c r="AA47" s="83">
        <v>45047.867853668984</v>
      </c>
      <c r="AB47" s="81" t="s">
        <v>118</v>
      </c>
      <c r="AC47" s="81" t="s">
        <v>116</v>
      </c>
    </row>
    <row r="48" spans="1:29" s="90" customFormat="1" hidden="1" outlineLevel="6" collapsed="1" x14ac:dyDescent="0.25">
      <c r="A48" s="99" t="s">
        <v>116</v>
      </c>
      <c r="B48" s="86">
        <v>0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H48" s="87" t="s">
        <v>120</v>
      </c>
      <c r="I48" s="87" t="s">
        <v>214</v>
      </c>
      <c r="J48" s="87" t="s">
        <v>116</v>
      </c>
      <c r="K48" s="86">
        <v>0</v>
      </c>
      <c r="L48" s="86">
        <v>0</v>
      </c>
      <c r="M48" s="87" t="s">
        <v>213</v>
      </c>
      <c r="N48" s="87" t="s">
        <v>135</v>
      </c>
      <c r="O48" s="87" t="s">
        <v>121</v>
      </c>
      <c r="P48" s="88">
        <v>45017</v>
      </c>
      <c r="Q48" s="88">
        <v>45018</v>
      </c>
      <c r="R48" s="86">
        <v>0</v>
      </c>
      <c r="S48" s="87" t="s">
        <v>116</v>
      </c>
      <c r="T48" s="87" t="s">
        <v>116</v>
      </c>
      <c r="U48" s="87" t="s">
        <v>319</v>
      </c>
      <c r="V48" s="89">
        <v>44986.154179976853</v>
      </c>
      <c r="W48" s="87" t="s">
        <v>116</v>
      </c>
      <c r="X48" s="87" t="s">
        <v>116</v>
      </c>
      <c r="Y48" s="89">
        <v>45017</v>
      </c>
      <c r="Z48" s="89">
        <v>45047</v>
      </c>
      <c r="AA48" s="89">
        <v>45047.867853668984</v>
      </c>
      <c r="AB48" s="87" t="s">
        <v>118</v>
      </c>
      <c r="AC48" s="87" t="s">
        <v>116</v>
      </c>
    </row>
    <row r="49" spans="1:29" s="96" customFormat="1" hidden="1" outlineLevel="7" collapsed="1" x14ac:dyDescent="0.25">
      <c r="A49" s="100" t="s">
        <v>116</v>
      </c>
      <c r="B49" s="92">
        <v>0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3" t="s">
        <v>120</v>
      </c>
      <c r="I49" s="93" t="s">
        <v>214</v>
      </c>
      <c r="J49" s="93" t="s">
        <v>116</v>
      </c>
      <c r="K49" s="92">
        <v>0</v>
      </c>
      <c r="L49" s="92">
        <v>0</v>
      </c>
      <c r="M49" s="93" t="s">
        <v>213</v>
      </c>
      <c r="N49" s="93" t="s">
        <v>135</v>
      </c>
      <c r="O49" s="93" t="s">
        <v>121</v>
      </c>
      <c r="P49" s="94">
        <v>45017</v>
      </c>
      <c r="Q49" s="94">
        <v>45018</v>
      </c>
      <c r="R49" s="92">
        <v>0</v>
      </c>
      <c r="S49" s="93" t="s">
        <v>116</v>
      </c>
      <c r="T49" s="93" t="s">
        <v>116</v>
      </c>
      <c r="U49" s="93" t="s">
        <v>319</v>
      </c>
      <c r="V49" s="95">
        <v>44986.154179976853</v>
      </c>
      <c r="W49" s="93" t="s">
        <v>116</v>
      </c>
      <c r="X49" s="93" t="s">
        <v>116</v>
      </c>
      <c r="Y49" s="95">
        <v>45017</v>
      </c>
      <c r="Z49" s="95">
        <v>45047</v>
      </c>
      <c r="AA49" s="95">
        <v>45047.867853668984</v>
      </c>
      <c r="AB49" s="93" t="s">
        <v>118</v>
      </c>
      <c r="AC49" s="93" t="s">
        <v>116</v>
      </c>
    </row>
    <row r="50" spans="1:29" s="90" customFormat="1" hidden="1" outlineLevel="2" collapsed="1" x14ac:dyDescent="0.25">
      <c r="A50" s="85" t="s">
        <v>158</v>
      </c>
      <c r="B50" s="86">
        <v>0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  <c r="H50" s="87" t="s">
        <v>120</v>
      </c>
      <c r="I50" s="87" t="s">
        <v>158</v>
      </c>
      <c r="J50" s="87" t="s">
        <v>116</v>
      </c>
      <c r="K50" s="86">
        <v>0</v>
      </c>
      <c r="L50" s="86">
        <v>0</v>
      </c>
      <c r="M50" s="87" t="s">
        <v>122</v>
      </c>
      <c r="N50" s="87" t="s">
        <v>135</v>
      </c>
      <c r="O50" s="87" t="s">
        <v>121</v>
      </c>
      <c r="P50" s="88">
        <v>45017</v>
      </c>
      <c r="Q50" s="88">
        <v>45018</v>
      </c>
      <c r="R50" s="86">
        <v>0</v>
      </c>
      <c r="S50" s="87" t="s">
        <v>116</v>
      </c>
      <c r="T50" s="87" t="s">
        <v>116</v>
      </c>
      <c r="U50" s="87" t="s">
        <v>319</v>
      </c>
      <c r="V50" s="89">
        <v>44986.154179976853</v>
      </c>
      <c r="W50" s="87" t="s">
        <v>116</v>
      </c>
      <c r="X50" s="87" t="s">
        <v>116</v>
      </c>
      <c r="Y50" s="89">
        <v>45017</v>
      </c>
      <c r="Z50" s="89">
        <v>45047</v>
      </c>
      <c r="AA50" s="89">
        <v>45047.867853668984</v>
      </c>
      <c r="AB50" s="87" t="s">
        <v>118</v>
      </c>
      <c r="AC50" s="87" t="s">
        <v>116</v>
      </c>
    </row>
    <row r="51" spans="1:29" s="96" customFormat="1" hidden="1" outlineLevel="3" collapsed="1" x14ac:dyDescent="0.25">
      <c r="A51" s="91" t="s">
        <v>121</v>
      </c>
      <c r="B51" s="92">
        <v>0</v>
      </c>
      <c r="C51" s="92">
        <v>0</v>
      </c>
      <c r="D51" s="92">
        <v>0</v>
      </c>
      <c r="E51" s="92">
        <v>0</v>
      </c>
      <c r="F51" s="92">
        <v>0</v>
      </c>
      <c r="G51" s="92">
        <v>0</v>
      </c>
      <c r="H51" s="93" t="s">
        <v>120</v>
      </c>
      <c r="I51" s="93" t="s">
        <v>158</v>
      </c>
      <c r="J51" s="93" t="s">
        <v>116</v>
      </c>
      <c r="K51" s="92">
        <v>0</v>
      </c>
      <c r="L51" s="92">
        <v>0</v>
      </c>
      <c r="M51" s="93" t="s">
        <v>122</v>
      </c>
      <c r="N51" s="93" t="s">
        <v>135</v>
      </c>
      <c r="O51" s="93" t="s">
        <v>121</v>
      </c>
      <c r="P51" s="94">
        <v>45017</v>
      </c>
      <c r="Q51" s="94">
        <v>45018</v>
      </c>
      <c r="R51" s="92">
        <v>0</v>
      </c>
      <c r="S51" s="93" t="s">
        <v>116</v>
      </c>
      <c r="T51" s="93" t="s">
        <v>116</v>
      </c>
      <c r="U51" s="93" t="s">
        <v>319</v>
      </c>
      <c r="V51" s="95">
        <v>44986.154179976853</v>
      </c>
      <c r="W51" s="93" t="s">
        <v>116</v>
      </c>
      <c r="X51" s="93" t="s">
        <v>116</v>
      </c>
      <c r="Y51" s="95">
        <v>45017</v>
      </c>
      <c r="Z51" s="95">
        <v>45047</v>
      </c>
      <c r="AA51" s="95">
        <v>45047.867853668984</v>
      </c>
      <c r="AB51" s="93" t="s">
        <v>118</v>
      </c>
      <c r="AC51" s="93" t="s">
        <v>116</v>
      </c>
    </row>
    <row r="52" spans="1:29" s="78" customFormat="1" hidden="1" outlineLevel="4" collapsed="1" x14ac:dyDescent="0.25">
      <c r="A52" s="97" t="s">
        <v>116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4" t="s">
        <v>120</v>
      </c>
      <c r="I52" s="74" t="s">
        <v>158</v>
      </c>
      <c r="J52" s="74" t="s">
        <v>116</v>
      </c>
      <c r="K52" s="75">
        <v>0</v>
      </c>
      <c r="L52" s="75">
        <v>0</v>
      </c>
      <c r="M52" s="74" t="s">
        <v>122</v>
      </c>
      <c r="N52" s="74" t="s">
        <v>135</v>
      </c>
      <c r="O52" s="74" t="s">
        <v>121</v>
      </c>
      <c r="P52" s="76">
        <v>45017</v>
      </c>
      <c r="Q52" s="76">
        <v>45018</v>
      </c>
      <c r="R52" s="75">
        <v>0</v>
      </c>
      <c r="S52" s="74" t="s">
        <v>116</v>
      </c>
      <c r="T52" s="74" t="s">
        <v>116</v>
      </c>
      <c r="U52" s="74" t="s">
        <v>319</v>
      </c>
      <c r="V52" s="77">
        <v>44986.154179976853</v>
      </c>
      <c r="W52" s="74" t="s">
        <v>116</v>
      </c>
      <c r="X52" s="74" t="s">
        <v>116</v>
      </c>
      <c r="Y52" s="77">
        <v>45017</v>
      </c>
      <c r="Z52" s="77">
        <v>45047</v>
      </c>
      <c r="AA52" s="77">
        <v>45047.867853668984</v>
      </c>
      <c r="AB52" s="74" t="s">
        <v>118</v>
      </c>
      <c r="AC52" s="74" t="s">
        <v>116</v>
      </c>
    </row>
    <row r="53" spans="1:29" s="84" customFormat="1" hidden="1" outlineLevel="5" collapsed="1" x14ac:dyDescent="0.25">
      <c r="A53" s="98" t="s">
        <v>122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1" t="s">
        <v>120</v>
      </c>
      <c r="I53" s="81" t="s">
        <v>158</v>
      </c>
      <c r="J53" s="81" t="s">
        <v>116</v>
      </c>
      <c r="K53" s="80">
        <v>0</v>
      </c>
      <c r="L53" s="80">
        <v>0</v>
      </c>
      <c r="M53" s="81" t="s">
        <v>122</v>
      </c>
      <c r="N53" s="81" t="s">
        <v>135</v>
      </c>
      <c r="O53" s="81" t="s">
        <v>121</v>
      </c>
      <c r="P53" s="82">
        <v>45017</v>
      </c>
      <c r="Q53" s="82">
        <v>45018</v>
      </c>
      <c r="R53" s="80">
        <v>0</v>
      </c>
      <c r="S53" s="81" t="s">
        <v>116</v>
      </c>
      <c r="T53" s="81" t="s">
        <v>116</v>
      </c>
      <c r="U53" s="81" t="s">
        <v>319</v>
      </c>
      <c r="V53" s="83">
        <v>44986.154179976853</v>
      </c>
      <c r="W53" s="81" t="s">
        <v>116</v>
      </c>
      <c r="X53" s="81" t="s">
        <v>116</v>
      </c>
      <c r="Y53" s="83">
        <v>45017</v>
      </c>
      <c r="Z53" s="83">
        <v>45047</v>
      </c>
      <c r="AA53" s="83">
        <v>45047.867853668984</v>
      </c>
      <c r="AB53" s="81" t="s">
        <v>118</v>
      </c>
      <c r="AC53" s="81" t="s">
        <v>116</v>
      </c>
    </row>
    <row r="54" spans="1:29" s="90" customFormat="1" hidden="1" outlineLevel="6" collapsed="1" x14ac:dyDescent="0.25">
      <c r="A54" s="99" t="s">
        <v>116</v>
      </c>
      <c r="B54" s="86">
        <v>0</v>
      </c>
      <c r="C54" s="86">
        <v>0</v>
      </c>
      <c r="D54" s="86">
        <v>0</v>
      </c>
      <c r="E54" s="86">
        <v>0</v>
      </c>
      <c r="F54" s="86">
        <v>0</v>
      </c>
      <c r="G54" s="86">
        <v>0</v>
      </c>
      <c r="H54" s="87" t="s">
        <v>120</v>
      </c>
      <c r="I54" s="87" t="s">
        <v>158</v>
      </c>
      <c r="J54" s="87" t="s">
        <v>116</v>
      </c>
      <c r="K54" s="86">
        <v>0</v>
      </c>
      <c r="L54" s="86">
        <v>0</v>
      </c>
      <c r="M54" s="87" t="s">
        <v>122</v>
      </c>
      <c r="N54" s="87" t="s">
        <v>135</v>
      </c>
      <c r="O54" s="87" t="s">
        <v>121</v>
      </c>
      <c r="P54" s="88">
        <v>45017</v>
      </c>
      <c r="Q54" s="88">
        <v>45018</v>
      </c>
      <c r="R54" s="86">
        <v>0</v>
      </c>
      <c r="S54" s="87" t="s">
        <v>116</v>
      </c>
      <c r="T54" s="87" t="s">
        <v>116</v>
      </c>
      <c r="U54" s="87" t="s">
        <v>319</v>
      </c>
      <c r="V54" s="89">
        <v>44986.154179976853</v>
      </c>
      <c r="W54" s="87" t="s">
        <v>116</v>
      </c>
      <c r="X54" s="87" t="s">
        <v>116</v>
      </c>
      <c r="Y54" s="89">
        <v>45017</v>
      </c>
      <c r="Z54" s="89">
        <v>45047</v>
      </c>
      <c r="AA54" s="89">
        <v>45047.867853668984</v>
      </c>
      <c r="AB54" s="87" t="s">
        <v>118</v>
      </c>
      <c r="AC54" s="87" t="s">
        <v>116</v>
      </c>
    </row>
    <row r="55" spans="1:29" s="96" customFormat="1" hidden="1" outlineLevel="7" collapsed="1" x14ac:dyDescent="0.25">
      <c r="A55" s="100" t="s">
        <v>116</v>
      </c>
      <c r="B55" s="92">
        <v>-14931.42</v>
      </c>
      <c r="C55" s="92">
        <v>-1008401.74</v>
      </c>
      <c r="D55" s="92">
        <v>0</v>
      </c>
      <c r="E55" s="92">
        <v>0</v>
      </c>
      <c r="F55" s="92">
        <v>-14931.42</v>
      </c>
      <c r="G55" s="92">
        <v>-1008401.74</v>
      </c>
      <c r="H55" s="93" t="s">
        <v>120</v>
      </c>
      <c r="I55" s="93" t="s">
        <v>158</v>
      </c>
      <c r="J55" s="93" t="s">
        <v>116</v>
      </c>
      <c r="K55" s="92">
        <v>67.535555225156102</v>
      </c>
      <c r="L55" s="92">
        <v>0</v>
      </c>
      <c r="M55" s="93" t="s">
        <v>122</v>
      </c>
      <c r="N55" s="93" t="s">
        <v>135</v>
      </c>
      <c r="O55" s="93" t="s">
        <v>121</v>
      </c>
      <c r="P55" s="94">
        <v>45017</v>
      </c>
      <c r="Q55" s="94">
        <v>45018</v>
      </c>
      <c r="R55" s="92">
        <v>0</v>
      </c>
      <c r="S55" s="93" t="s">
        <v>116</v>
      </c>
      <c r="T55" s="93" t="s">
        <v>116</v>
      </c>
      <c r="U55" s="93" t="s">
        <v>319</v>
      </c>
      <c r="V55" s="95">
        <v>44986.154179976853</v>
      </c>
      <c r="W55" s="93" t="s">
        <v>116</v>
      </c>
      <c r="X55" s="93" t="s">
        <v>116</v>
      </c>
      <c r="Y55" s="95">
        <v>45017</v>
      </c>
      <c r="Z55" s="95">
        <v>45047</v>
      </c>
      <c r="AA55" s="95">
        <v>45047.867853668984</v>
      </c>
      <c r="AB55" s="93" t="s">
        <v>118</v>
      </c>
      <c r="AC55" s="93" t="s">
        <v>116</v>
      </c>
    </row>
    <row r="56" spans="1:29" s="107" customFormat="1" hidden="1" outlineLevel="7" collapsed="1" x14ac:dyDescent="0.25">
      <c r="A56" s="102" t="s">
        <v>116</v>
      </c>
      <c r="B56" s="103">
        <v>342021.5</v>
      </c>
      <c r="C56" s="103">
        <v>28067183.55232</v>
      </c>
      <c r="D56" s="103">
        <v>0</v>
      </c>
      <c r="E56" s="103">
        <v>0</v>
      </c>
      <c r="F56" s="103">
        <v>342021.5</v>
      </c>
      <c r="G56" s="103">
        <v>28067183.55232</v>
      </c>
      <c r="H56" s="104" t="s">
        <v>120</v>
      </c>
      <c r="I56" s="104" t="s">
        <v>158</v>
      </c>
      <c r="J56" s="104" t="s">
        <v>116</v>
      </c>
      <c r="K56" s="103">
        <v>82.062629256698798</v>
      </c>
      <c r="L56" s="103">
        <v>0</v>
      </c>
      <c r="M56" s="104" t="s">
        <v>122</v>
      </c>
      <c r="N56" s="104" t="s">
        <v>135</v>
      </c>
      <c r="O56" s="104" t="s">
        <v>121</v>
      </c>
      <c r="P56" s="105">
        <v>45017</v>
      </c>
      <c r="Q56" s="105">
        <v>45018</v>
      </c>
      <c r="R56" s="103">
        <v>0</v>
      </c>
      <c r="S56" s="104" t="s">
        <v>116</v>
      </c>
      <c r="T56" s="104" t="s">
        <v>116</v>
      </c>
      <c r="U56" s="104" t="s">
        <v>319</v>
      </c>
      <c r="V56" s="106">
        <v>44986.154179976853</v>
      </c>
      <c r="W56" s="104" t="s">
        <v>116</v>
      </c>
      <c r="X56" s="104" t="s">
        <v>116</v>
      </c>
      <c r="Y56" s="106">
        <v>45017</v>
      </c>
      <c r="Z56" s="106">
        <v>45047</v>
      </c>
      <c r="AA56" s="106">
        <v>45047.867853668984</v>
      </c>
      <c r="AB56" s="104" t="s">
        <v>118</v>
      </c>
      <c r="AC56" s="104" t="s">
        <v>116</v>
      </c>
    </row>
    <row r="57" spans="1:29" s="96" customFormat="1" hidden="1" outlineLevel="7" collapsed="1" x14ac:dyDescent="0.25">
      <c r="A57" s="100" t="s">
        <v>116</v>
      </c>
      <c r="B57" s="92">
        <v>-362609.08</v>
      </c>
      <c r="C57" s="92">
        <v>-30034550.565250002</v>
      </c>
      <c r="D57" s="92">
        <v>0</v>
      </c>
      <c r="E57" s="92">
        <v>0</v>
      </c>
      <c r="F57" s="92">
        <v>-362609.08</v>
      </c>
      <c r="G57" s="92">
        <v>-30034550.565250002</v>
      </c>
      <c r="H57" s="93" t="s">
        <v>120</v>
      </c>
      <c r="I57" s="93" t="s">
        <v>158</v>
      </c>
      <c r="J57" s="93" t="s">
        <v>116</v>
      </c>
      <c r="K57" s="92">
        <v>82.829008488287201</v>
      </c>
      <c r="L57" s="92">
        <v>0</v>
      </c>
      <c r="M57" s="93" t="s">
        <v>122</v>
      </c>
      <c r="N57" s="93" t="s">
        <v>135</v>
      </c>
      <c r="O57" s="93" t="s">
        <v>121</v>
      </c>
      <c r="P57" s="94">
        <v>45017</v>
      </c>
      <c r="Q57" s="94">
        <v>45018</v>
      </c>
      <c r="R57" s="92">
        <v>0</v>
      </c>
      <c r="S57" s="93" t="s">
        <v>116</v>
      </c>
      <c r="T57" s="93" t="s">
        <v>116</v>
      </c>
      <c r="U57" s="93" t="s">
        <v>319</v>
      </c>
      <c r="V57" s="95">
        <v>44986.154179976853</v>
      </c>
      <c r="W57" s="93" t="s">
        <v>116</v>
      </c>
      <c r="X57" s="93" t="s">
        <v>116</v>
      </c>
      <c r="Y57" s="95">
        <v>45017</v>
      </c>
      <c r="Z57" s="95">
        <v>45047</v>
      </c>
      <c r="AA57" s="95">
        <v>45047.867853668984</v>
      </c>
      <c r="AB57" s="93" t="s">
        <v>118</v>
      </c>
      <c r="AC57" s="93" t="s">
        <v>116</v>
      </c>
    </row>
    <row r="58" spans="1:29" s="107" customFormat="1" hidden="1" outlineLevel="7" collapsed="1" x14ac:dyDescent="0.25">
      <c r="A58" s="102" t="s">
        <v>116</v>
      </c>
      <c r="B58" s="103">
        <v>35519</v>
      </c>
      <c r="C58" s="103">
        <v>2975768.75293</v>
      </c>
      <c r="D58" s="103">
        <v>0</v>
      </c>
      <c r="E58" s="103">
        <v>0</v>
      </c>
      <c r="F58" s="103">
        <v>35519</v>
      </c>
      <c r="G58" s="103">
        <v>2975768.75293</v>
      </c>
      <c r="H58" s="104" t="s">
        <v>120</v>
      </c>
      <c r="I58" s="104" t="s">
        <v>158</v>
      </c>
      <c r="J58" s="104" t="s">
        <v>116</v>
      </c>
      <c r="K58" s="103">
        <v>83.779632110419797</v>
      </c>
      <c r="L58" s="103">
        <v>0</v>
      </c>
      <c r="M58" s="104" t="s">
        <v>122</v>
      </c>
      <c r="N58" s="104" t="s">
        <v>135</v>
      </c>
      <c r="O58" s="104" t="s">
        <v>121</v>
      </c>
      <c r="P58" s="105">
        <v>45017</v>
      </c>
      <c r="Q58" s="105">
        <v>45018</v>
      </c>
      <c r="R58" s="103">
        <v>0</v>
      </c>
      <c r="S58" s="104" t="s">
        <v>116</v>
      </c>
      <c r="T58" s="104" t="s">
        <v>116</v>
      </c>
      <c r="U58" s="104" t="s">
        <v>319</v>
      </c>
      <c r="V58" s="106">
        <v>44986.154179976853</v>
      </c>
      <c r="W58" s="104" t="s">
        <v>116</v>
      </c>
      <c r="X58" s="104" t="s">
        <v>116</v>
      </c>
      <c r="Y58" s="106">
        <v>45017</v>
      </c>
      <c r="Z58" s="106">
        <v>45047</v>
      </c>
      <c r="AA58" s="106">
        <v>45047.867853668984</v>
      </c>
      <c r="AB58" s="104" t="s">
        <v>118</v>
      </c>
      <c r="AC58" s="104" t="s">
        <v>116</v>
      </c>
    </row>
    <row r="59" spans="1:29" s="113" customFormat="1" hidden="1" outlineLevel="2" collapsed="1" x14ac:dyDescent="0.25">
      <c r="A59" s="108" t="s">
        <v>215</v>
      </c>
      <c r="B59" s="109">
        <v>0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10" t="s">
        <v>120</v>
      </c>
      <c r="I59" s="110" t="s">
        <v>215</v>
      </c>
      <c r="J59" s="110" t="s">
        <v>116</v>
      </c>
      <c r="K59" s="109">
        <v>0</v>
      </c>
      <c r="L59" s="109">
        <v>0</v>
      </c>
      <c r="M59" s="110" t="s">
        <v>213</v>
      </c>
      <c r="N59" s="110" t="s">
        <v>135</v>
      </c>
      <c r="O59" s="110" t="s">
        <v>121</v>
      </c>
      <c r="P59" s="111">
        <v>45017</v>
      </c>
      <c r="Q59" s="111">
        <v>45018</v>
      </c>
      <c r="R59" s="109">
        <v>0</v>
      </c>
      <c r="S59" s="110" t="s">
        <v>116</v>
      </c>
      <c r="T59" s="110" t="s">
        <v>116</v>
      </c>
      <c r="U59" s="110" t="s">
        <v>319</v>
      </c>
      <c r="V59" s="112">
        <v>44986.154179976853</v>
      </c>
      <c r="W59" s="110" t="s">
        <v>116</v>
      </c>
      <c r="X59" s="110" t="s">
        <v>116</v>
      </c>
      <c r="Y59" s="112">
        <v>45017</v>
      </c>
      <c r="Z59" s="112">
        <v>45047</v>
      </c>
      <c r="AA59" s="112">
        <v>45047.867853668984</v>
      </c>
      <c r="AB59" s="110" t="s">
        <v>118</v>
      </c>
      <c r="AC59" s="110" t="s">
        <v>116</v>
      </c>
    </row>
    <row r="60" spans="1:29" s="96" customFormat="1" hidden="1" outlineLevel="3" collapsed="1" x14ac:dyDescent="0.25">
      <c r="A60" s="91" t="s">
        <v>121</v>
      </c>
      <c r="B60" s="92">
        <v>0</v>
      </c>
      <c r="C60" s="92">
        <v>0</v>
      </c>
      <c r="D60" s="92">
        <v>0</v>
      </c>
      <c r="E60" s="92">
        <v>0</v>
      </c>
      <c r="F60" s="92">
        <v>0</v>
      </c>
      <c r="G60" s="92">
        <v>0</v>
      </c>
      <c r="H60" s="93" t="s">
        <v>120</v>
      </c>
      <c r="I60" s="93" t="s">
        <v>215</v>
      </c>
      <c r="J60" s="93" t="s">
        <v>116</v>
      </c>
      <c r="K60" s="92">
        <v>0</v>
      </c>
      <c r="L60" s="92">
        <v>0</v>
      </c>
      <c r="M60" s="93" t="s">
        <v>213</v>
      </c>
      <c r="N60" s="93" t="s">
        <v>135</v>
      </c>
      <c r="O60" s="93" t="s">
        <v>121</v>
      </c>
      <c r="P60" s="94">
        <v>45017</v>
      </c>
      <c r="Q60" s="94">
        <v>45018</v>
      </c>
      <c r="R60" s="92">
        <v>0</v>
      </c>
      <c r="S60" s="93" t="s">
        <v>116</v>
      </c>
      <c r="T60" s="93" t="s">
        <v>116</v>
      </c>
      <c r="U60" s="93" t="s">
        <v>319</v>
      </c>
      <c r="V60" s="95">
        <v>44986.154179976853</v>
      </c>
      <c r="W60" s="93" t="s">
        <v>116</v>
      </c>
      <c r="X60" s="93" t="s">
        <v>116</v>
      </c>
      <c r="Y60" s="95">
        <v>45017</v>
      </c>
      <c r="Z60" s="95">
        <v>45047</v>
      </c>
      <c r="AA60" s="95">
        <v>45047.867853668984</v>
      </c>
      <c r="AB60" s="93" t="s">
        <v>118</v>
      </c>
      <c r="AC60" s="93" t="s">
        <v>116</v>
      </c>
    </row>
    <row r="61" spans="1:29" s="78" customFormat="1" hidden="1" outlineLevel="4" collapsed="1" x14ac:dyDescent="0.25">
      <c r="A61" s="97" t="s">
        <v>116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4" t="s">
        <v>120</v>
      </c>
      <c r="I61" s="74" t="s">
        <v>215</v>
      </c>
      <c r="J61" s="74" t="s">
        <v>116</v>
      </c>
      <c r="K61" s="75">
        <v>0</v>
      </c>
      <c r="L61" s="75">
        <v>0</v>
      </c>
      <c r="M61" s="74" t="s">
        <v>213</v>
      </c>
      <c r="N61" s="74" t="s">
        <v>135</v>
      </c>
      <c r="O61" s="74" t="s">
        <v>121</v>
      </c>
      <c r="P61" s="76">
        <v>45017</v>
      </c>
      <c r="Q61" s="76">
        <v>45018</v>
      </c>
      <c r="R61" s="75">
        <v>0</v>
      </c>
      <c r="S61" s="74" t="s">
        <v>116</v>
      </c>
      <c r="T61" s="74" t="s">
        <v>116</v>
      </c>
      <c r="U61" s="74" t="s">
        <v>319</v>
      </c>
      <c r="V61" s="77">
        <v>44986.154179976853</v>
      </c>
      <c r="W61" s="74" t="s">
        <v>116</v>
      </c>
      <c r="X61" s="74" t="s">
        <v>116</v>
      </c>
      <c r="Y61" s="77">
        <v>45017</v>
      </c>
      <c r="Z61" s="77">
        <v>45047</v>
      </c>
      <c r="AA61" s="77">
        <v>45047.867853668984</v>
      </c>
      <c r="AB61" s="74" t="s">
        <v>118</v>
      </c>
      <c r="AC61" s="74" t="s">
        <v>116</v>
      </c>
    </row>
    <row r="62" spans="1:29" s="84" customFormat="1" hidden="1" outlineLevel="5" collapsed="1" x14ac:dyDescent="0.25">
      <c r="A62" s="98" t="s">
        <v>213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1" t="s">
        <v>120</v>
      </c>
      <c r="I62" s="81" t="s">
        <v>215</v>
      </c>
      <c r="J62" s="81" t="s">
        <v>116</v>
      </c>
      <c r="K62" s="80">
        <v>0</v>
      </c>
      <c r="L62" s="80">
        <v>0</v>
      </c>
      <c r="M62" s="81" t="s">
        <v>213</v>
      </c>
      <c r="N62" s="81" t="s">
        <v>135</v>
      </c>
      <c r="O62" s="81" t="s">
        <v>121</v>
      </c>
      <c r="P62" s="82">
        <v>45017</v>
      </c>
      <c r="Q62" s="82">
        <v>45018</v>
      </c>
      <c r="R62" s="80">
        <v>0</v>
      </c>
      <c r="S62" s="81" t="s">
        <v>116</v>
      </c>
      <c r="T62" s="81" t="s">
        <v>116</v>
      </c>
      <c r="U62" s="81" t="s">
        <v>319</v>
      </c>
      <c r="V62" s="83">
        <v>44986.154179976853</v>
      </c>
      <c r="W62" s="81" t="s">
        <v>116</v>
      </c>
      <c r="X62" s="81" t="s">
        <v>116</v>
      </c>
      <c r="Y62" s="83">
        <v>45017</v>
      </c>
      <c r="Z62" s="83">
        <v>45047</v>
      </c>
      <c r="AA62" s="83">
        <v>45047.867853668984</v>
      </c>
      <c r="AB62" s="81" t="s">
        <v>118</v>
      </c>
      <c r="AC62" s="81" t="s">
        <v>116</v>
      </c>
    </row>
    <row r="63" spans="1:29" s="90" customFormat="1" hidden="1" outlineLevel="6" collapsed="1" x14ac:dyDescent="0.25">
      <c r="A63" s="99" t="s">
        <v>116</v>
      </c>
      <c r="B63" s="86">
        <v>0</v>
      </c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7" t="s">
        <v>120</v>
      </c>
      <c r="I63" s="87" t="s">
        <v>215</v>
      </c>
      <c r="J63" s="87" t="s">
        <v>116</v>
      </c>
      <c r="K63" s="86">
        <v>0</v>
      </c>
      <c r="L63" s="86">
        <v>0</v>
      </c>
      <c r="M63" s="87" t="s">
        <v>213</v>
      </c>
      <c r="N63" s="87" t="s">
        <v>135</v>
      </c>
      <c r="O63" s="87" t="s">
        <v>121</v>
      </c>
      <c r="P63" s="88">
        <v>45017</v>
      </c>
      <c r="Q63" s="88">
        <v>45018</v>
      </c>
      <c r="R63" s="86">
        <v>0</v>
      </c>
      <c r="S63" s="87" t="s">
        <v>116</v>
      </c>
      <c r="T63" s="87" t="s">
        <v>116</v>
      </c>
      <c r="U63" s="87" t="s">
        <v>319</v>
      </c>
      <c r="V63" s="89">
        <v>44986.154179976853</v>
      </c>
      <c r="W63" s="87" t="s">
        <v>116</v>
      </c>
      <c r="X63" s="87" t="s">
        <v>116</v>
      </c>
      <c r="Y63" s="89">
        <v>45017</v>
      </c>
      <c r="Z63" s="89">
        <v>45047</v>
      </c>
      <c r="AA63" s="89">
        <v>45047.867853668984</v>
      </c>
      <c r="AB63" s="87" t="s">
        <v>118</v>
      </c>
      <c r="AC63" s="87" t="s">
        <v>116</v>
      </c>
    </row>
    <row r="64" spans="1:29" s="96" customFormat="1" hidden="1" outlineLevel="7" collapsed="1" x14ac:dyDescent="0.25">
      <c r="A64" s="100" t="s">
        <v>116</v>
      </c>
      <c r="B64" s="92">
        <v>0</v>
      </c>
      <c r="C64" s="92">
        <v>0</v>
      </c>
      <c r="D64" s="92">
        <v>0</v>
      </c>
      <c r="E64" s="92">
        <v>0</v>
      </c>
      <c r="F64" s="92">
        <v>0</v>
      </c>
      <c r="G64" s="92">
        <v>0</v>
      </c>
      <c r="H64" s="93" t="s">
        <v>120</v>
      </c>
      <c r="I64" s="93" t="s">
        <v>215</v>
      </c>
      <c r="J64" s="93" t="s">
        <v>116</v>
      </c>
      <c r="K64" s="92">
        <v>0</v>
      </c>
      <c r="L64" s="92">
        <v>0</v>
      </c>
      <c r="M64" s="93" t="s">
        <v>213</v>
      </c>
      <c r="N64" s="93" t="s">
        <v>135</v>
      </c>
      <c r="O64" s="93" t="s">
        <v>121</v>
      </c>
      <c r="P64" s="94">
        <v>45017</v>
      </c>
      <c r="Q64" s="94">
        <v>45018</v>
      </c>
      <c r="R64" s="92">
        <v>0</v>
      </c>
      <c r="S64" s="93" t="s">
        <v>116</v>
      </c>
      <c r="T64" s="93" t="s">
        <v>116</v>
      </c>
      <c r="U64" s="93" t="s">
        <v>319</v>
      </c>
      <c r="V64" s="95">
        <v>44986.154179976853</v>
      </c>
      <c r="W64" s="93" t="s">
        <v>116</v>
      </c>
      <c r="X64" s="93" t="s">
        <v>116</v>
      </c>
      <c r="Y64" s="95">
        <v>45017</v>
      </c>
      <c r="Z64" s="95">
        <v>45047</v>
      </c>
      <c r="AA64" s="95">
        <v>45047.867853668984</v>
      </c>
      <c r="AB64" s="93" t="s">
        <v>118</v>
      </c>
      <c r="AC64" s="93" t="s">
        <v>116</v>
      </c>
    </row>
    <row r="65" spans="1:29" s="107" customFormat="1" hidden="1" outlineLevel="7" collapsed="1" x14ac:dyDescent="0.25">
      <c r="A65" s="102" t="s">
        <v>116</v>
      </c>
      <c r="B65" s="103">
        <v>0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4" t="s">
        <v>120</v>
      </c>
      <c r="I65" s="104" t="s">
        <v>215</v>
      </c>
      <c r="J65" s="104" t="s">
        <v>116</v>
      </c>
      <c r="K65" s="103">
        <v>0</v>
      </c>
      <c r="L65" s="103">
        <v>0</v>
      </c>
      <c r="M65" s="104" t="s">
        <v>213</v>
      </c>
      <c r="N65" s="104" t="s">
        <v>135</v>
      </c>
      <c r="O65" s="104" t="s">
        <v>121</v>
      </c>
      <c r="P65" s="105">
        <v>45017</v>
      </c>
      <c r="Q65" s="105">
        <v>45018</v>
      </c>
      <c r="R65" s="103">
        <v>0</v>
      </c>
      <c r="S65" s="104" t="s">
        <v>116</v>
      </c>
      <c r="T65" s="104" t="s">
        <v>116</v>
      </c>
      <c r="U65" s="104" t="s">
        <v>319</v>
      </c>
      <c r="V65" s="106">
        <v>44986.154179976853</v>
      </c>
      <c r="W65" s="104" t="s">
        <v>116</v>
      </c>
      <c r="X65" s="104" t="s">
        <v>116</v>
      </c>
      <c r="Y65" s="106">
        <v>45017</v>
      </c>
      <c r="Z65" s="106">
        <v>45047</v>
      </c>
      <c r="AA65" s="106">
        <v>45047.867853668984</v>
      </c>
      <c r="AB65" s="104" t="s">
        <v>118</v>
      </c>
      <c r="AC65" s="104" t="s">
        <v>116</v>
      </c>
    </row>
    <row r="66" spans="1:29" s="90" customFormat="1" hidden="1" outlineLevel="2" collapsed="1" x14ac:dyDescent="0.25">
      <c r="A66" s="85" t="s">
        <v>147</v>
      </c>
      <c r="B66" s="86">
        <v>0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  <c r="H66" s="87" t="s">
        <v>120</v>
      </c>
      <c r="I66" s="87" t="s">
        <v>147</v>
      </c>
      <c r="J66" s="87" t="s">
        <v>116</v>
      </c>
      <c r="K66" s="86">
        <v>0</v>
      </c>
      <c r="L66" s="86">
        <v>0</v>
      </c>
      <c r="M66" s="87" t="s">
        <v>122</v>
      </c>
      <c r="N66" s="87" t="s">
        <v>135</v>
      </c>
      <c r="O66" s="87" t="s">
        <v>121</v>
      </c>
      <c r="P66" s="88">
        <v>45017</v>
      </c>
      <c r="Q66" s="88">
        <v>45018</v>
      </c>
      <c r="R66" s="86">
        <v>0</v>
      </c>
      <c r="S66" s="87" t="s">
        <v>116</v>
      </c>
      <c r="T66" s="87" t="s">
        <v>116</v>
      </c>
      <c r="U66" s="87" t="s">
        <v>319</v>
      </c>
      <c r="V66" s="89">
        <v>44986.154179976853</v>
      </c>
      <c r="W66" s="87" t="s">
        <v>116</v>
      </c>
      <c r="X66" s="87" t="s">
        <v>116</v>
      </c>
      <c r="Y66" s="89">
        <v>45017</v>
      </c>
      <c r="Z66" s="89">
        <v>45047</v>
      </c>
      <c r="AA66" s="89">
        <v>45047.867853668984</v>
      </c>
      <c r="AB66" s="87" t="s">
        <v>118</v>
      </c>
      <c r="AC66" s="87" t="s">
        <v>116</v>
      </c>
    </row>
    <row r="67" spans="1:29" s="96" customFormat="1" hidden="1" outlineLevel="3" collapsed="1" x14ac:dyDescent="0.25">
      <c r="A67" s="91" t="s">
        <v>121</v>
      </c>
      <c r="B67" s="92">
        <v>0</v>
      </c>
      <c r="C67" s="92">
        <v>0</v>
      </c>
      <c r="D67" s="92">
        <v>0</v>
      </c>
      <c r="E67" s="92">
        <v>0</v>
      </c>
      <c r="F67" s="92">
        <v>0</v>
      </c>
      <c r="G67" s="92">
        <v>0</v>
      </c>
      <c r="H67" s="93" t="s">
        <v>120</v>
      </c>
      <c r="I67" s="93" t="s">
        <v>147</v>
      </c>
      <c r="J67" s="93" t="s">
        <v>116</v>
      </c>
      <c r="K67" s="92">
        <v>0</v>
      </c>
      <c r="L67" s="92">
        <v>0</v>
      </c>
      <c r="M67" s="93" t="s">
        <v>122</v>
      </c>
      <c r="N67" s="93" t="s">
        <v>135</v>
      </c>
      <c r="O67" s="93" t="s">
        <v>121</v>
      </c>
      <c r="P67" s="94">
        <v>45017</v>
      </c>
      <c r="Q67" s="94">
        <v>45018</v>
      </c>
      <c r="R67" s="92">
        <v>0</v>
      </c>
      <c r="S67" s="93" t="s">
        <v>116</v>
      </c>
      <c r="T67" s="93" t="s">
        <v>116</v>
      </c>
      <c r="U67" s="93" t="s">
        <v>319</v>
      </c>
      <c r="V67" s="95">
        <v>44986.154179976853</v>
      </c>
      <c r="W67" s="93" t="s">
        <v>116</v>
      </c>
      <c r="X67" s="93" t="s">
        <v>116</v>
      </c>
      <c r="Y67" s="95">
        <v>45017</v>
      </c>
      <c r="Z67" s="95">
        <v>45047</v>
      </c>
      <c r="AA67" s="95">
        <v>45047.867853668984</v>
      </c>
      <c r="AB67" s="93" t="s">
        <v>118</v>
      </c>
      <c r="AC67" s="93" t="s">
        <v>116</v>
      </c>
    </row>
    <row r="68" spans="1:29" s="78" customFormat="1" hidden="1" outlineLevel="4" collapsed="1" x14ac:dyDescent="0.25">
      <c r="A68" s="97" t="s">
        <v>116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4" t="s">
        <v>120</v>
      </c>
      <c r="I68" s="74" t="s">
        <v>147</v>
      </c>
      <c r="J68" s="74" t="s">
        <v>116</v>
      </c>
      <c r="K68" s="75">
        <v>0</v>
      </c>
      <c r="L68" s="75">
        <v>0</v>
      </c>
      <c r="M68" s="74" t="s">
        <v>122</v>
      </c>
      <c r="N68" s="74" t="s">
        <v>135</v>
      </c>
      <c r="O68" s="74" t="s">
        <v>121</v>
      </c>
      <c r="P68" s="76">
        <v>45017</v>
      </c>
      <c r="Q68" s="76">
        <v>45018</v>
      </c>
      <c r="R68" s="75">
        <v>0</v>
      </c>
      <c r="S68" s="74" t="s">
        <v>116</v>
      </c>
      <c r="T68" s="74" t="s">
        <v>116</v>
      </c>
      <c r="U68" s="74" t="s">
        <v>319</v>
      </c>
      <c r="V68" s="77">
        <v>44986.154179976853</v>
      </c>
      <c r="W68" s="74" t="s">
        <v>116</v>
      </c>
      <c r="X68" s="74" t="s">
        <v>116</v>
      </c>
      <c r="Y68" s="77">
        <v>45017</v>
      </c>
      <c r="Z68" s="77">
        <v>45047</v>
      </c>
      <c r="AA68" s="77">
        <v>45047.867853668984</v>
      </c>
      <c r="AB68" s="74" t="s">
        <v>118</v>
      </c>
      <c r="AC68" s="74" t="s">
        <v>116</v>
      </c>
    </row>
    <row r="69" spans="1:29" s="84" customFormat="1" hidden="1" outlineLevel="5" collapsed="1" x14ac:dyDescent="0.25">
      <c r="A69" s="98" t="s">
        <v>122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1" t="s">
        <v>120</v>
      </c>
      <c r="I69" s="81" t="s">
        <v>147</v>
      </c>
      <c r="J69" s="81" t="s">
        <v>116</v>
      </c>
      <c r="K69" s="80">
        <v>0</v>
      </c>
      <c r="L69" s="80">
        <v>0</v>
      </c>
      <c r="M69" s="81" t="s">
        <v>122</v>
      </c>
      <c r="N69" s="81" t="s">
        <v>135</v>
      </c>
      <c r="O69" s="81" t="s">
        <v>121</v>
      </c>
      <c r="P69" s="82">
        <v>45017</v>
      </c>
      <c r="Q69" s="82">
        <v>45018</v>
      </c>
      <c r="R69" s="80">
        <v>0</v>
      </c>
      <c r="S69" s="81" t="s">
        <v>116</v>
      </c>
      <c r="T69" s="81" t="s">
        <v>116</v>
      </c>
      <c r="U69" s="81" t="s">
        <v>319</v>
      </c>
      <c r="V69" s="83">
        <v>44986.154179976853</v>
      </c>
      <c r="W69" s="81" t="s">
        <v>116</v>
      </c>
      <c r="X69" s="81" t="s">
        <v>116</v>
      </c>
      <c r="Y69" s="83">
        <v>45017</v>
      </c>
      <c r="Z69" s="83">
        <v>45047</v>
      </c>
      <c r="AA69" s="83">
        <v>45047.867853668984</v>
      </c>
      <c r="AB69" s="81" t="s">
        <v>118</v>
      </c>
      <c r="AC69" s="81" t="s">
        <v>116</v>
      </c>
    </row>
    <row r="70" spans="1:29" s="90" customFormat="1" hidden="1" outlineLevel="6" collapsed="1" x14ac:dyDescent="0.25">
      <c r="A70" s="99" t="s">
        <v>116</v>
      </c>
      <c r="B70" s="86">
        <v>0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  <c r="H70" s="87" t="s">
        <v>120</v>
      </c>
      <c r="I70" s="87" t="s">
        <v>147</v>
      </c>
      <c r="J70" s="87" t="s">
        <v>116</v>
      </c>
      <c r="K70" s="86">
        <v>0</v>
      </c>
      <c r="L70" s="86">
        <v>0</v>
      </c>
      <c r="M70" s="87" t="s">
        <v>122</v>
      </c>
      <c r="N70" s="87" t="s">
        <v>135</v>
      </c>
      <c r="O70" s="87" t="s">
        <v>121</v>
      </c>
      <c r="P70" s="88">
        <v>45017</v>
      </c>
      <c r="Q70" s="88">
        <v>45018</v>
      </c>
      <c r="R70" s="86">
        <v>0</v>
      </c>
      <c r="S70" s="87" t="s">
        <v>116</v>
      </c>
      <c r="T70" s="87" t="s">
        <v>116</v>
      </c>
      <c r="U70" s="87" t="s">
        <v>319</v>
      </c>
      <c r="V70" s="89">
        <v>44986.154179976853</v>
      </c>
      <c r="W70" s="87" t="s">
        <v>116</v>
      </c>
      <c r="X70" s="87" t="s">
        <v>116</v>
      </c>
      <c r="Y70" s="89">
        <v>45017</v>
      </c>
      <c r="Z70" s="89">
        <v>45047</v>
      </c>
      <c r="AA70" s="89">
        <v>45047.867853668984</v>
      </c>
      <c r="AB70" s="87" t="s">
        <v>118</v>
      </c>
      <c r="AC70" s="87" t="s">
        <v>116</v>
      </c>
    </row>
    <row r="71" spans="1:29" s="96" customFormat="1" hidden="1" outlineLevel="7" collapsed="1" x14ac:dyDescent="0.25">
      <c r="A71" s="100" t="s">
        <v>116</v>
      </c>
      <c r="B71" s="92">
        <v>23152.71</v>
      </c>
      <c r="C71" s="92">
        <v>1774894.98688</v>
      </c>
      <c r="D71" s="92">
        <v>0</v>
      </c>
      <c r="E71" s="92">
        <v>0</v>
      </c>
      <c r="F71" s="92">
        <v>23152.71</v>
      </c>
      <c r="G71" s="92">
        <v>1774894.98688</v>
      </c>
      <c r="H71" s="93" t="s">
        <v>120</v>
      </c>
      <c r="I71" s="93" t="s">
        <v>147</v>
      </c>
      <c r="J71" s="93" t="s">
        <v>116</v>
      </c>
      <c r="K71" s="92">
        <v>76.660355823573099</v>
      </c>
      <c r="L71" s="92">
        <v>0</v>
      </c>
      <c r="M71" s="93" t="s">
        <v>122</v>
      </c>
      <c r="N71" s="93" t="s">
        <v>135</v>
      </c>
      <c r="O71" s="93" t="s">
        <v>121</v>
      </c>
      <c r="P71" s="94">
        <v>45017</v>
      </c>
      <c r="Q71" s="94">
        <v>45018</v>
      </c>
      <c r="R71" s="92">
        <v>0</v>
      </c>
      <c r="S71" s="93" t="s">
        <v>116</v>
      </c>
      <c r="T71" s="93" t="s">
        <v>116</v>
      </c>
      <c r="U71" s="93" t="s">
        <v>319</v>
      </c>
      <c r="V71" s="95">
        <v>44986.154179976853</v>
      </c>
      <c r="W71" s="93" t="s">
        <v>116</v>
      </c>
      <c r="X71" s="93" t="s">
        <v>116</v>
      </c>
      <c r="Y71" s="95">
        <v>45017</v>
      </c>
      <c r="Z71" s="95">
        <v>45047</v>
      </c>
      <c r="AA71" s="95">
        <v>45047.867853668984</v>
      </c>
      <c r="AB71" s="93" t="s">
        <v>118</v>
      </c>
      <c r="AC71" s="93" t="s">
        <v>116</v>
      </c>
    </row>
    <row r="72" spans="1:29" s="107" customFormat="1" hidden="1" outlineLevel="7" collapsed="1" x14ac:dyDescent="0.25">
      <c r="A72" s="102" t="s">
        <v>116</v>
      </c>
      <c r="B72" s="103">
        <v>9450</v>
      </c>
      <c r="C72" s="103">
        <v>521719.62933999998</v>
      </c>
      <c r="D72" s="103">
        <v>0</v>
      </c>
      <c r="E72" s="103">
        <v>0</v>
      </c>
      <c r="F72" s="103">
        <v>9450</v>
      </c>
      <c r="G72" s="103">
        <v>521719.62933999998</v>
      </c>
      <c r="H72" s="104" t="s">
        <v>120</v>
      </c>
      <c r="I72" s="104" t="s">
        <v>147</v>
      </c>
      <c r="J72" s="104" t="s">
        <v>116</v>
      </c>
      <c r="K72" s="103">
        <v>55.208426385185199</v>
      </c>
      <c r="L72" s="103">
        <v>0</v>
      </c>
      <c r="M72" s="104" t="s">
        <v>122</v>
      </c>
      <c r="N72" s="104" t="s">
        <v>135</v>
      </c>
      <c r="O72" s="104" t="s">
        <v>121</v>
      </c>
      <c r="P72" s="105">
        <v>45017</v>
      </c>
      <c r="Q72" s="105">
        <v>45018</v>
      </c>
      <c r="R72" s="103">
        <v>0</v>
      </c>
      <c r="S72" s="104" t="s">
        <v>116</v>
      </c>
      <c r="T72" s="104" t="s">
        <v>116</v>
      </c>
      <c r="U72" s="104" t="s">
        <v>319</v>
      </c>
      <c r="V72" s="106">
        <v>44986.154179976853</v>
      </c>
      <c r="W72" s="104" t="s">
        <v>116</v>
      </c>
      <c r="X72" s="104" t="s">
        <v>116</v>
      </c>
      <c r="Y72" s="106">
        <v>45017</v>
      </c>
      <c r="Z72" s="106">
        <v>45047</v>
      </c>
      <c r="AA72" s="106">
        <v>45047.867853668984</v>
      </c>
      <c r="AB72" s="104" t="s">
        <v>118</v>
      </c>
      <c r="AC72" s="104" t="s">
        <v>116</v>
      </c>
    </row>
    <row r="73" spans="1:29" s="96" customFormat="1" hidden="1" outlineLevel="7" collapsed="1" x14ac:dyDescent="0.25">
      <c r="A73" s="100" t="s">
        <v>116</v>
      </c>
      <c r="B73" s="92">
        <v>9925.3490000000002</v>
      </c>
      <c r="C73" s="92">
        <v>631859.12068000005</v>
      </c>
      <c r="D73" s="92">
        <v>0</v>
      </c>
      <c r="E73" s="92">
        <v>0</v>
      </c>
      <c r="F73" s="92">
        <v>9925.3490000000002</v>
      </c>
      <c r="G73" s="92">
        <v>631859.12068000005</v>
      </c>
      <c r="H73" s="93" t="s">
        <v>120</v>
      </c>
      <c r="I73" s="93" t="s">
        <v>147</v>
      </c>
      <c r="J73" s="93" t="s">
        <v>116</v>
      </c>
      <c r="K73" s="92">
        <v>63.661148910733502</v>
      </c>
      <c r="L73" s="92">
        <v>0</v>
      </c>
      <c r="M73" s="93" t="s">
        <v>122</v>
      </c>
      <c r="N73" s="93" t="s">
        <v>135</v>
      </c>
      <c r="O73" s="93" t="s">
        <v>121</v>
      </c>
      <c r="P73" s="94">
        <v>45017</v>
      </c>
      <c r="Q73" s="94">
        <v>45018</v>
      </c>
      <c r="R73" s="92">
        <v>0</v>
      </c>
      <c r="S73" s="93" t="s">
        <v>116</v>
      </c>
      <c r="T73" s="93" t="s">
        <v>116</v>
      </c>
      <c r="U73" s="93" t="s">
        <v>319</v>
      </c>
      <c r="V73" s="95">
        <v>44986.154179976853</v>
      </c>
      <c r="W73" s="93" t="s">
        <v>116</v>
      </c>
      <c r="X73" s="93" t="s">
        <v>116</v>
      </c>
      <c r="Y73" s="95">
        <v>45017</v>
      </c>
      <c r="Z73" s="95">
        <v>45047</v>
      </c>
      <c r="AA73" s="95">
        <v>45047.867853668984</v>
      </c>
      <c r="AB73" s="93" t="s">
        <v>118</v>
      </c>
      <c r="AC73" s="93" t="s">
        <v>116</v>
      </c>
    </row>
    <row r="74" spans="1:29" s="107" customFormat="1" hidden="1" outlineLevel="7" collapsed="1" x14ac:dyDescent="0.25">
      <c r="A74" s="102" t="s">
        <v>116</v>
      </c>
      <c r="B74" s="103">
        <v>-707.54</v>
      </c>
      <c r="C74" s="103">
        <v>-44221.25</v>
      </c>
      <c r="D74" s="103">
        <v>0</v>
      </c>
      <c r="E74" s="103">
        <v>0</v>
      </c>
      <c r="F74" s="103">
        <v>-707.54</v>
      </c>
      <c r="G74" s="103">
        <v>-44221.25</v>
      </c>
      <c r="H74" s="104" t="s">
        <v>120</v>
      </c>
      <c r="I74" s="104" t="s">
        <v>147</v>
      </c>
      <c r="J74" s="104" t="s">
        <v>116</v>
      </c>
      <c r="K74" s="103">
        <v>62.5</v>
      </c>
      <c r="L74" s="103">
        <v>0</v>
      </c>
      <c r="M74" s="104" t="s">
        <v>122</v>
      </c>
      <c r="N74" s="104" t="s">
        <v>135</v>
      </c>
      <c r="O74" s="104" t="s">
        <v>121</v>
      </c>
      <c r="P74" s="105">
        <v>45017</v>
      </c>
      <c r="Q74" s="105">
        <v>45018</v>
      </c>
      <c r="R74" s="103">
        <v>0</v>
      </c>
      <c r="S74" s="104" t="s">
        <v>116</v>
      </c>
      <c r="T74" s="104" t="s">
        <v>116</v>
      </c>
      <c r="U74" s="104" t="s">
        <v>319</v>
      </c>
      <c r="V74" s="106">
        <v>44986.154179976853</v>
      </c>
      <c r="W74" s="104" t="s">
        <v>116</v>
      </c>
      <c r="X74" s="104" t="s">
        <v>116</v>
      </c>
      <c r="Y74" s="106">
        <v>45017</v>
      </c>
      <c r="Z74" s="106">
        <v>45047</v>
      </c>
      <c r="AA74" s="106">
        <v>45047.867853668984</v>
      </c>
      <c r="AB74" s="104" t="s">
        <v>118</v>
      </c>
      <c r="AC74" s="104" t="s">
        <v>116</v>
      </c>
    </row>
    <row r="75" spans="1:29" s="96" customFormat="1" hidden="1" outlineLevel="7" collapsed="1" x14ac:dyDescent="0.25">
      <c r="A75" s="100" t="s">
        <v>116</v>
      </c>
      <c r="B75" s="92">
        <v>-41820.519</v>
      </c>
      <c r="C75" s="92">
        <v>-2884252.4868999999</v>
      </c>
      <c r="D75" s="92">
        <v>0</v>
      </c>
      <c r="E75" s="92">
        <v>0</v>
      </c>
      <c r="F75" s="92">
        <v>-41820.519</v>
      </c>
      <c r="G75" s="92">
        <v>-2884252.4868999999</v>
      </c>
      <c r="H75" s="93" t="s">
        <v>120</v>
      </c>
      <c r="I75" s="93" t="s">
        <v>147</v>
      </c>
      <c r="J75" s="93" t="s">
        <v>116</v>
      </c>
      <c r="K75" s="92">
        <v>68.967400593474196</v>
      </c>
      <c r="L75" s="92">
        <v>0</v>
      </c>
      <c r="M75" s="93" t="s">
        <v>122</v>
      </c>
      <c r="N75" s="93" t="s">
        <v>135</v>
      </c>
      <c r="O75" s="93" t="s">
        <v>121</v>
      </c>
      <c r="P75" s="94">
        <v>45017</v>
      </c>
      <c r="Q75" s="94">
        <v>45018</v>
      </c>
      <c r="R75" s="92">
        <v>0</v>
      </c>
      <c r="S75" s="93" t="s">
        <v>116</v>
      </c>
      <c r="T75" s="93" t="s">
        <v>116</v>
      </c>
      <c r="U75" s="93" t="s">
        <v>319</v>
      </c>
      <c r="V75" s="95">
        <v>44986.154179976853</v>
      </c>
      <c r="W75" s="93" t="s">
        <v>116</v>
      </c>
      <c r="X75" s="93" t="s">
        <v>116</v>
      </c>
      <c r="Y75" s="95">
        <v>45017</v>
      </c>
      <c r="Z75" s="95">
        <v>45047</v>
      </c>
      <c r="AA75" s="95">
        <v>45047.867853668984</v>
      </c>
      <c r="AB75" s="93" t="s">
        <v>118</v>
      </c>
      <c r="AC75" s="93" t="s">
        <v>116</v>
      </c>
    </row>
    <row r="76" spans="1:29" s="113" customFormat="1" hidden="1" outlineLevel="2" collapsed="1" x14ac:dyDescent="0.25">
      <c r="A76" s="108" t="s">
        <v>168</v>
      </c>
      <c r="B76" s="109">
        <v>0</v>
      </c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10" t="s">
        <v>120</v>
      </c>
      <c r="I76" s="110" t="s">
        <v>168</v>
      </c>
      <c r="J76" s="110" t="s">
        <v>116</v>
      </c>
      <c r="K76" s="109">
        <v>0</v>
      </c>
      <c r="L76" s="109">
        <v>0</v>
      </c>
      <c r="M76" s="110" t="s">
        <v>122</v>
      </c>
      <c r="N76" s="110" t="s">
        <v>135</v>
      </c>
      <c r="O76" s="110" t="s">
        <v>121</v>
      </c>
      <c r="P76" s="111">
        <v>45017</v>
      </c>
      <c r="Q76" s="111">
        <v>45018</v>
      </c>
      <c r="R76" s="109">
        <v>0</v>
      </c>
      <c r="S76" s="110" t="s">
        <v>116</v>
      </c>
      <c r="T76" s="110" t="s">
        <v>116</v>
      </c>
      <c r="U76" s="110" t="s">
        <v>319</v>
      </c>
      <c r="V76" s="112">
        <v>44986.154179976853</v>
      </c>
      <c r="W76" s="110" t="s">
        <v>116</v>
      </c>
      <c r="X76" s="110" t="s">
        <v>116</v>
      </c>
      <c r="Y76" s="112">
        <v>45017</v>
      </c>
      <c r="Z76" s="112">
        <v>45047</v>
      </c>
      <c r="AA76" s="112">
        <v>45047.867853668984</v>
      </c>
      <c r="AB76" s="110" t="s">
        <v>118</v>
      </c>
      <c r="AC76" s="110" t="s">
        <v>116</v>
      </c>
    </row>
    <row r="77" spans="1:29" s="96" customFormat="1" hidden="1" outlineLevel="3" collapsed="1" x14ac:dyDescent="0.25">
      <c r="A77" s="91" t="s">
        <v>121</v>
      </c>
      <c r="B77" s="92">
        <v>0</v>
      </c>
      <c r="C77" s="92">
        <v>0</v>
      </c>
      <c r="D77" s="92">
        <v>0</v>
      </c>
      <c r="E77" s="92">
        <v>0</v>
      </c>
      <c r="F77" s="92">
        <v>0</v>
      </c>
      <c r="G77" s="92">
        <v>0</v>
      </c>
      <c r="H77" s="93" t="s">
        <v>120</v>
      </c>
      <c r="I77" s="93" t="s">
        <v>168</v>
      </c>
      <c r="J77" s="93" t="s">
        <v>116</v>
      </c>
      <c r="K77" s="92">
        <v>0</v>
      </c>
      <c r="L77" s="92">
        <v>0</v>
      </c>
      <c r="M77" s="93" t="s">
        <v>122</v>
      </c>
      <c r="N77" s="93" t="s">
        <v>135</v>
      </c>
      <c r="O77" s="93" t="s">
        <v>121</v>
      </c>
      <c r="P77" s="94">
        <v>45017</v>
      </c>
      <c r="Q77" s="94">
        <v>45018</v>
      </c>
      <c r="R77" s="92">
        <v>0</v>
      </c>
      <c r="S77" s="93" t="s">
        <v>116</v>
      </c>
      <c r="T77" s="93" t="s">
        <v>116</v>
      </c>
      <c r="U77" s="93" t="s">
        <v>319</v>
      </c>
      <c r="V77" s="95">
        <v>44986.154179976853</v>
      </c>
      <c r="W77" s="93" t="s">
        <v>116</v>
      </c>
      <c r="X77" s="93" t="s">
        <v>116</v>
      </c>
      <c r="Y77" s="95">
        <v>45017</v>
      </c>
      <c r="Z77" s="95">
        <v>45047</v>
      </c>
      <c r="AA77" s="95">
        <v>45047.867853668984</v>
      </c>
      <c r="AB77" s="93" t="s">
        <v>118</v>
      </c>
      <c r="AC77" s="93" t="s">
        <v>116</v>
      </c>
    </row>
    <row r="78" spans="1:29" s="78" customFormat="1" hidden="1" outlineLevel="4" collapsed="1" x14ac:dyDescent="0.25">
      <c r="A78" s="97" t="s">
        <v>116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74" t="s">
        <v>120</v>
      </c>
      <c r="I78" s="74" t="s">
        <v>168</v>
      </c>
      <c r="J78" s="74" t="s">
        <v>116</v>
      </c>
      <c r="K78" s="75">
        <v>0</v>
      </c>
      <c r="L78" s="75">
        <v>0</v>
      </c>
      <c r="M78" s="74" t="s">
        <v>122</v>
      </c>
      <c r="N78" s="74" t="s">
        <v>135</v>
      </c>
      <c r="O78" s="74" t="s">
        <v>121</v>
      </c>
      <c r="P78" s="76">
        <v>45017</v>
      </c>
      <c r="Q78" s="76">
        <v>45018</v>
      </c>
      <c r="R78" s="75">
        <v>0</v>
      </c>
      <c r="S78" s="74" t="s">
        <v>116</v>
      </c>
      <c r="T78" s="74" t="s">
        <v>116</v>
      </c>
      <c r="U78" s="74" t="s">
        <v>319</v>
      </c>
      <c r="V78" s="77">
        <v>44986.154179976853</v>
      </c>
      <c r="W78" s="74" t="s">
        <v>116</v>
      </c>
      <c r="X78" s="74" t="s">
        <v>116</v>
      </c>
      <c r="Y78" s="77">
        <v>45017</v>
      </c>
      <c r="Z78" s="77">
        <v>45047</v>
      </c>
      <c r="AA78" s="77">
        <v>45047.867853668984</v>
      </c>
      <c r="AB78" s="74" t="s">
        <v>118</v>
      </c>
      <c r="AC78" s="74" t="s">
        <v>116</v>
      </c>
    </row>
    <row r="79" spans="1:29" s="84" customFormat="1" hidden="1" outlineLevel="5" collapsed="1" x14ac:dyDescent="0.25">
      <c r="A79" s="98" t="s">
        <v>122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1" t="s">
        <v>120</v>
      </c>
      <c r="I79" s="81" t="s">
        <v>168</v>
      </c>
      <c r="J79" s="81" t="s">
        <v>116</v>
      </c>
      <c r="K79" s="80">
        <v>0</v>
      </c>
      <c r="L79" s="80">
        <v>0</v>
      </c>
      <c r="M79" s="81" t="s">
        <v>122</v>
      </c>
      <c r="N79" s="81" t="s">
        <v>135</v>
      </c>
      <c r="O79" s="81" t="s">
        <v>121</v>
      </c>
      <c r="P79" s="82">
        <v>45017</v>
      </c>
      <c r="Q79" s="82">
        <v>45018</v>
      </c>
      <c r="R79" s="80">
        <v>0</v>
      </c>
      <c r="S79" s="81" t="s">
        <v>116</v>
      </c>
      <c r="T79" s="81" t="s">
        <v>116</v>
      </c>
      <c r="U79" s="81" t="s">
        <v>319</v>
      </c>
      <c r="V79" s="83">
        <v>44986.154179976853</v>
      </c>
      <c r="W79" s="81" t="s">
        <v>116</v>
      </c>
      <c r="X79" s="81" t="s">
        <v>116</v>
      </c>
      <c r="Y79" s="83">
        <v>45017</v>
      </c>
      <c r="Z79" s="83">
        <v>45047</v>
      </c>
      <c r="AA79" s="83">
        <v>45047.867853668984</v>
      </c>
      <c r="AB79" s="81" t="s">
        <v>118</v>
      </c>
      <c r="AC79" s="81" t="s">
        <v>116</v>
      </c>
    </row>
    <row r="80" spans="1:29" s="90" customFormat="1" hidden="1" outlineLevel="6" collapsed="1" x14ac:dyDescent="0.25">
      <c r="A80" s="99" t="s">
        <v>116</v>
      </c>
      <c r="B80" s="86">
        <v>0</v>
      </c>
      <c r="C80" s="86">
        <v>0</v>
      </c>
      <c r="D80" s="86">
        <v>0</v>
      </c>
      <c r="E80" s="86">
        <v>0</v>
      </c>
      <c r="F80" s="86">
        <v>0</v>
      </c>
      <c r="G80" s="86">
        <v>0</v>
      </c>
      <c r="H80" s="87" t="s">
        <v>120</v>
      </c>
      <c r="I80" s="87" t="s">
        <v>168</v>
      </c>
      <c r="J80" s="87" t="s">
        <v>116</v>
      </c>
      <c r="K80" s="86">
        <v>0</v>
      </c>
      <c r="L80" s="86">
        <v>0</v>
      </c>
      <c r="M80" s="87" t="s">
        <v>122</v>
      </c>
      <c r="N80" s="87" t="s">
        <v>135</v>
      </c>
      <c r="O80" s="87" t="s">
        <v>121</v>
      </c>
      <c r="P80" s="88">
        <v>45017</v>
      </c>
      <c r="Q80" s="88">
        <v>45018</v>
      </c>
      <c r="R80" s="86">
        <v>0</v>
      </c>
      <c r="S80" s="87" t="s">
        <v>116</v>
      </c>
      <c r="T80" s="87" t="s">
        <v>116</v>
      </c>
      <c r="U80" s="87" t="s">
        <v>319</v>
      </c>
      <c r="V80" s="89">
        <v>44986.154179976853</v>
      </c>
      <c r="W80" s="87" t="s">
        <v>116</v>
      </c>
      <c r="X80" s="87" t="s">
        <v>116</v>
      </c>
      <c r="Y80" s="89">
        <v>45017</v>
      </c>
      <c r="Z80" s="89">
        <v>45047</v>
      </c>
      <c r="AA80" s="89">
        <v>45047.867853668984</v>
      </c>
      <c r="AB80" s="87" t="s">
        <v>118</v>
      </c>
      <c r="AC80" s="87" t="s">
        <v>116</v>
      </c>
    </row>
    <row r="81" spans="1:29" s="96" customFormat="1" hidden="1" outlineLevel="7" collapsed="1" x14ac:dyDescent="0.25">
      <c r="A81" s="100" t="s">
        <v>116</v>
      </c>
      <c r="B81" s="92">
        <v>-38695.870000000003</v>
      </c>
      <c r="C81" s="92">
        <v>-3004052.6472700001</v>
      </c>
      <c r="D81" s="92">
        <v>0</v>
      </c>
      <c r="E81" s="92">
        <v>0</v>
      </c>
      <c r="F81" s="92">
        <v>-38695.870000000003</v>
      </c>
      <c r="G81" s="92">
        <v>-3004052.6472700001</v>
      </c>
      <c r="H81" s="93" t="s">
        <v>120</v>
      </c>
      <c r="I81" s="93" t="s">
        <v>168</v>
      </c>
      <c r="J81" s="93" t="s">
        <v>116</v>
      </c>
      <c r="K81" s="92">
        <v>77.632384212320304</v>
      </c>
      <c r="L81" s="92">
        <v>0</v>
      </c>
      <c r="M81" s="93" t="s">
        <v>122</v>
      </c>
      <c r="N81" s="93" t="s">
        <v>135</v>
      </c>
      <c r="O81" s="93" t="s">
        <v>121</v>
      </c>
      <c r="P81" s="94">
        <v>45017</v>
      </c>
      <c r="Q81" s="94">
        <v>45018</v>
      </c>
      <c r="R81" s="92">
        <v>0</v>
      </c>
      <c r="S81" s="93" t="s">
        <v>116</v>
      </c>
      <c r="T81" s="93" t="s">
        <v>116</v>
      </c>
      <c r="U81" s="93" t="s">
        <v>319</v>
      </c>
      <c r="V81" s="95">
        <v>44986.154179976853</v>
      </c>
      <c r="W81" s="93" t="s">
        <v>116</v>
      </c>
      <c r="X81" s="93" t="s">
        <v>116</v>
      </c>
      <c r="Y81" s="95">
        <v>45017</v>
      </c>
      <c r="Z81" s="95">
        <v>45047</v>
      </c>
      <c r="AA81" s="95">
        <v>45047.867853668984</v>
      </c>
      <c r="AB81" s="93" t="s">
        <v>118</v>
      </c>
      <c r="AC81" s="93" t="s">
        <v>116</v>
      </c>
    </row>
    <row r="82" spans="1:29" s="107" customFormat="1" hidden="1" outlineLevel="7" collapsed="1" x14ac:dyDescent="0.25">
      <c r="A82" s="102" t="s">
        <v>116</v>
      </c>
      <c r="B82" s="103">
        <v>2322.87</v>
      </c>
      <c r="C82" s="103">
        <v>155284.51381</v>
      </c>
      <c r="D82" s="103">
        <v>0</v>
      </c>
      <c r="E82" s="103">
        <v>0</v>
      </c>
      <c r="F82" s="103">
        <v>2322.87</v>
      </c>
      <c r="G82" s="103">
        <v>155284.51381</v>
      </c>
      <c r="H82" s="104" t="s">
        <v>120</v>
      </c>
      <c r="I82" s="104" t="s">
        <v>168</v>
      </c>
      <c r="J82" s="104" t="s">
        <v>116</v>
      </c>
      <c r="K82" s="103">
        <v>66.850281681712701</v>
      </c>
      <c r="L82" s="103">
        <v>0</v>
      </c>
      <c r="M82" s="104" t="s">
        <v>122</v>
      </c>
      <c r="N82" s="104" t="s">
        <v>135</v>
      </c>
      <c r="O82" s="104" t="s">
        <v>121</v>
      </c>
      <c r="P82" s="105">
        <v>45017</v>
      </c>
      <c r="Q82" s="105">
        <v>45018</v>
      </c>
      <c r="R82" s="103">
        <v>0</v>
      </c>
      <c r="S82" s="104" t="s">
        <v>116</v>
      </c>
      <c r="T82" s="104" t="s">
        <v>116</v>
      </c>
      <c r="U82" s="104" t="s">
        <v>319</v>
      </c>
      <c r="V82" s="106">
        <v>44986.154179976853</v>
      </c>
      <c r="W82" s="104" t="s">
        <v>116</v>
      </c>
      <c r="X82" s="104" t="s">
        <v>116</v>
      </c>
      <c r="Y82" s="106">
        <v>45017</v>
      </c>
      <c r="Z82" s="106">
        <v>45047</v>
      </c>
      <c r="AA82" s="106">
        <v>45047.867853668984</v>
      </c>
      <c r="AB82" s="104" t="s">
        <v>118</v>
      </c>
      <c r="AC82" s="104" t="s">
        <v>116</v>
      </c>
    </row>
    <row r="83" spans="1:29" s="96" customFormat="1" hidden="1" outlineLevel="7" collapsed="1" x14ac:dyDescent="0.25">
      <c r="A83" s="100" t="s">
        <v>116</v>
      </c>
      <c r="B83" s="92">
        <v>36373</v>
      </c>
      <c r="C83" s="92">
        <v>2848768.1334600002</v>
      </c>
      <c r="D83" s="92">
        <v>0</v>
      </c>
      <c r="E83" s="92">
        <v>0</v>
      </c>
      <c r="F83" s="92">
        <v>36373</v>
      </c>
      <c r="G83" s="92">
        <v>2848768.1334600002</v>
      </c>
      <c r="H83" s="93" t="s">
        <v>120</v>
      </c>
      <c r="I83" s="93" t="s">
        <v>168</v>
      </c>
      <c r="J83" s="93" t="s">
        <v>116</v>
      </c>
      <c r="K83" s="92">
        <v>78.320956023973807</v>
      </c>
      <c r="L83" s="92">
        <v>0</v>
      </c>
      <c r="M83" s="93" t="s">
        <v>122</v>
      </c>
      <c r="N83" s="93" t="s">
        <v>135</v>
      </c>
      <c r="O83" s="93" t="s">
        <v>121</v>
      </c>
      <c r="P83" s="94">
        <v>45017</v>
      </c>
      <c r="Q83" s="94">
        <v>45018</v>
      </c>
      <c r="R83" s="92">
        <v>0</v>
      </c>
      <c r="S83" s="93" t="s">
        <v>116</v>
      </c>
      <c r="T83" s="93" t="s">
        <v>116</v>
      </c>
      <c r="U83" s="93" t="s">
        <v>319</v>
      </c>
      <c r="V83" s="95">
        <v>44986.154179976853</v>
      </c>
      <c r="W83" s="93" t="s">
        <v>116</v>
      </c>
      <c r="X83" s="93" t="s">
        <v>116</v>
      </c>
      <c r="Y83" s="95">
        <v>45017</v>
      </c>
      <c r="Z83" s="95">
        <v>45047</v>
      </c>
      <c r="AA83" s="95">
        <v>45047.867853668984</v>
      </c>
      <c r="AB83" s="93" t="s">
        <v>118</v>
      </c>
      <c r="AC83" s="93" t="s">
        <v>116</v>
      </c>
    </row>
    <row r="84" spans="1:29" s="90" customFormat="1" hidden="1" outlineLevel="2" collapsed="1" x14ac:dyDescent="0.25">
      <c r="A84" s="85" t="s">
        <v>138</v>
      </c>
      <c r="B84" s="86">
        <v>153176.60440000001</v>
      </c>
      <c r="C84" s="86">
        <v>17599414.860320002</v>
      </c>
      <c r="D84" s="86">
        <v>12501.575000000001</v>
      </c>
      <c r="E84" s="86">
        <v>798225.56374999997</v>
      </c>
      <c r="F84" s="86">
        <v>140675.0294</v>
      </c>
      <c r="G84" s="86">
        <v>16801189.296569999</v>
      </c>
      <c r="H84" s="87" t="s">
        <v>116</v>
      </c>
      <c r="I84" s="87" t="s">
        <v>138</v>
      </c>
      <c r="J84" s="87" t="s">
        <v>116</v>
      </c>
      <c r="K84" s="86">
        <v>119.432633980811</v>
      </c>
      <c r="L84" s="86">
        <v>63.85</v>
      </c>
      <c r="M84" s="87" t="s">
        <v>116</v>
      </c>
      <c r="N84" s="87" t="s">
        <v>135</v>
      </c>
      <c r="O84" s="87" t="s">
        <v>116</v>
      </c>
      <c r="P84" s="88" t="s">
        <v>116</v>
      </c>
      <c r="Q84" s="88" t="s">
        <v>116</v>
      </c>
      <c r="R84" s="86">
        <v>0</v>
      </c>
      <c r="S84" s="87" t="s">
        <v>116</v>
      </c>
      <c r="T84" s="87" t="s">
        <v>116</v>
      </c>
      <c r="U84" s="87" t="s">
        <v>116</v>
      </c>
      <c r="V84" s="87" t="s">
        <v>116</v>
      </c>
      <c r="W84" s="87" t="s">
        <v>116</v>
      </c>
      <c r="X84" s="87" t="s">
        <v>116</v>
      </c>
      <c r="Y84" s="89">
        <v>45017</v>
      </c>
      <c r="Z84" s="89">
        <v>45047</v>
      </c>
      <c r="AA84" s="89">
        <v>45047.867853668984</v>
      </c>
      <c r="AB84" s="87" t="s">
        <v>118</v>
      </c>
      <c r="AC84" s="87" t="s">
        <v>116</v>
      </c>
    </row>
    <row r="85" spans="1:29" s="96" customFormat="1" hidden="1" outlineLevel="3" collapsed="1" x14ac:dyDescent="0.25">
      <c r="A85" s="91" t="s">
        <v>145</v>
      </c>
      <c r="B85" s="92">
        <v>0</v>
      </c>
      <c r="C85" s="92">
        <v>205274.36504</v>
      </c>
      <c r="D85" s="92">
        <v>0</v>
      </c>
      <c r="E85" s="92">
        <v>0</v>
      </c>
      <c r="F85" s="92">
        <v>0</v>
      </c>
      <c r="G85" s="92">
        <v>205274.36504</v>
      </c>
      <c r="H85" s="93" t="s">
        <v>440</v>
      </c>
      <c r="I85" s="93" t="s">
        <v>138</v>
      </c>
      <c r="J85" s="93" t="s">
        <v>116</v>
      </c>
      <c r="K85" s="92">
        <v>0</v>
      </c>
      <c r="L85" s="92">
        <v>0</v>
      </c>
      <c r="M85" s="93" t="s">
        <v>122</v>
      </c>
      <c r="N85" s="93" t="s">
        <v>135</v>
      </c>
      <c r="O85" s="93" t="s">
        <v>145</v>
      </c>
      <c r="P85" s="94" t="s">
        <v>116</v>
      </c>
      <c r="Q85" s="94" t="s">
        <v>116</v>
      </c>
      <c r="R85" s="92">
        <v>0</v>
      </c>
      <c r="S85" s="93" t="s">
        <v>116</v>
      </c>
      <c r="T85" s="93" t="s">
        <v>141</v>
      </c>
      <c r="U85" s="93" t="s">
        <v>115</v>
      </c>
      <c r="V85" s="95">
        <v>45047.518704548609</v>
      </c>
      <c r="W85" s="93" t="s">
        <v>115</v>
      </c>
      <c r="X85" s="95">
        <v>45047.518710532408</v>
      </c>
      <c r="Y85" s="95">
        <v>45017</v>
      </c>
      <c r="Z85" s="95">
        <v>45047</v>
      </c>
      <c r="AA85" s="95">
        <v>45047.867853668984</v>
      </c>
      <c r="AB85" s="93" t="s">
        <v>118</v>
      </c>
      <c r="AC85" s="93" t="s">
        <v>440</v>
      </c>
    </row>
    <row r="86" spans="1:29" s="78" customFormat="1" hidden="1" outlineLevel="4" collapsed="1" x14ac:dyDescent="0.25">
      <c r="A86" s="97" t="s">
        <v>440</v>
      </c>
      <c r="B86" s="75">
        <v>0</v>
      </c>
      <c r="C86" s="75">
        <v>205274.36504</v>
      </c>
      <c r="D86" s="75">
        <v>0</v>
      </c>
      <c r="E86" s="75">
        <v>0</v>
      </c>
      <c r="F86" s="75">
        <v>0</v>
      </c>
      <c r="G86" s="75">
        <v>205274.36504</v>
      </c>
      <c r="H86" s="74" t="s">
        <v>440</v>
      </c>
      <c r="I86" s="74" t="s">
        <v>138</v>
      </c>
      <c r="J86" s="74" t="s">
        <v>116</v>
      </c>
      <c r="K86" s="75">
        <v>0</v>
      </c>
      <c r="L86" s="75">
        <v>0</v>
      </c>
      <c r="M86" s="74" t="s">
        <v>122</v>
      </c>
      <c r="N86" s="74" t="s">
        <v>135</v>
      </c>
      <c r="O86" s="74" t="s">
        <v>145</v>
      </c>
      <c r="P86" s="76" t="s">
        <v>116</v>
      </c>
      <c r="Q86" s="76" t="s">
        <v>116</v>
      </c>
      <c r="R86" s="75">
        <v>0</v>
      </c>
      <c r="S86" s="74" t="s">
        <v>116</v>
      </c>
      <c r="T86" s="74" t="s">
        <v>141</v>
      </c>
      <c r="U86" s="74" t="s">
        <v>115</v>
      </c>
      <c r="V86" s="77">
        <v>45047.518704548609</v>
      </c>
      <c r="W86" s="74" t="s">
        <v>115</v>
      </c>
      <c r="X86" s="77">
        <v>45047.518710532408</v>
      </c>
      <c r="Y86" s="77">
        <v>45017</v>
      </c>
      <c r="Z86" s="77">
        <v>45047</v>
      </c>
      <c r="AA86" s="77">
        <v>45047.867853668984</v>
      </c>
      <c r="AB86" s="74" t="s">
        <v>118</v>
      </c>
      <c r="AC86" s="74" t="s">
        <v>440</v>
      </c>
    </row>
    <row r="87" spans="1:29" s="84" customFormat="1" hidden="1" outlineLevel="5" collapsed="1" x14ac:dyDescent="0.25">
      <c r="A87" s="98" t="s">
        <v>122</v>
      </c>
      <c r="B87" s="80">
        <v>0</v>
      </c>
      <c r="C87" s="80">
        <v>205274.36504</v>
      </c>
      <c r="D87" s="80">
        <v>0</v>
      </c>
      <c r="E87" s="80">
        <v>0</v>
      </c>
      <c r="F87" s="80">
        <v>0</v>
      </c>
      <c r="G87" s="80">
        <v>205274.36504</v>
      </c>
      <c r="H87" s="81" t="s">
        <v>440</v>
      </c>
      <c r="I87" s="81" t="s">
        <v>138</v>
      </c>
      <c r="J87" s="81" t="s">
        <v>116</v>
      </c>
      <c r="K87" s="80">
        <v>0</v>
      </c>
      <c r="L87" s="80">
        <v>0</v>
      </c>
      <c r="M87" s="81" t="s">
        <v>122</v>
      </c>
      <c r="N87" s="81" t="s">
        <v>135</v>
      </c>
      <c r="O87" s="81" t="s">
        <v>145</v>
      </c>
      <c r="P87" s="82" t="s">
        <v>116</v>
      </c>
      <c r="Q87" s="82" t="s">
        <v>116</v>
      </c>
      <c r="R87" s="80">
        <v>0</v>
      </c>
      <c r="S87" s="81" t="s">
        <v>116</v>
      </c>
      <c r="T87" s="81" t="s">
        <v>141</v>
      </c>
      <c r="U87" s="81" t="s">
        <v>115</v>
      </c>
      <c r="V87" s="83">
        <v>45047.518704548609</v>
      </c>
      <c r="W87" s="81" t="s">
        <v>115</v>
      </c>
      <c r="X87" s="83">
        <v>45047.518710532408</v>
      </c>
      <c r="Y87" s="83">
        <v>45017</v>
      </c>
      <c r="Z87" s="83">
        <v>45047</v>
      </c>
      <c r="AA87" s="83">
        <v>45047.867853668984</v>
      </c>
      <c r="AB87" s="81" t="s">
        <v>118</v>
      </c>
      <c r="AC87" s="81" t="s">
        <v>440</v>
      </c>
    </row>
    <row r="88" spans="1:29" s="90" customFormat="1" hidden="1" outlineLevel="6" collapsed="1" x14ac:dyDescent="0.25">
      <c r="A88" s="99" t="s">
        <v>467</v>
      </c>
      <c r="B88" s="86">
        <v>0</v>
      </c>
      <c r="C88" s="86">
        <v>70927.461200000005</v>
      </c>
      <c r="D88" s="86">
        <v>0</v>
      </c>
      <c r="E88" s="86">
        <v>0</v>
      </c>
      <c r="F88" s="86">
        <v>0</v>
      </c>
      <c r="G88" s="86">
        <v>70927.461200000005</v>
      </c>
      <c r="H88" s="87" t="s">
        <v>440</v>
      </c>
      <c r="I88" s="87" t="s">
        <v>138</v>
      </c>
      <c r="J88" s="87" t="s">
        <v>467</v>
      </c>
      <c r="K88" s="86">
        <v>0</v>
      </c>
      <c r="L88" s="86">
        <v>0</v>
      </c>
      <c r="M88" s="87" t="s">
        <v>122</v>
      </c>
      <c r="N88" s="87" t="s">
        <v>135</v>
      </c>
      <c r="O88" s="87" t="s">
        <v>145</v>
      </c>
      <c r="P88" s="88" t="s">
        <v>116</v>
      </c>
      <c r="Q88" s="88" t="s">
        <v>116</v>
      </c>
      <c r="R88" s="86">
        <v>0</v>
      </c>
      <c r="S88" s="87" t="s">
        <v>116</v>
      </c>
      <c r="T88" s="87" t="s">
        <v>141</v>
      </c>
      <c r="U88" s="87" t="s">
        <v>115</v>
      </c>
      <c r="V88" s="89">
        <v>45047.518704548609</v>
      </c>
      <c r="W88" s="87" t="s">
        <v>115</v>
      </c>
      <c r="X88" s="89">
        <v>45047.518710532408</v>
      </c>
      <c r="Y88" s="89">
        <v>45017</v>
      </c>
      <c r="Z88" s="89">
        <v>45047</v>
      </c>
      <c r="AA88" s="89">
        <v>45047.867853668984</v>
      </c>
      <c r="AB88" s="87" t="s">
        <v>118</v>
      </c>
      <c r="AC88" s="87" t="s">
        <v>440</v>
      </c>
    </row>
    <row r="89" spans="1:29" s="96" customFormat="1" hidden="1" outlineLevel="7" collapsed="1" x14ac:dyDescent="0.25">
      <c r="A89" s="100" t="s">
        <v>116</v>
      </c>
      <c r="B89" s="92">
        <v>0</v>
      </c>
      <c r="C89" s="92">
        <v>64617.237500000003</v>
      </c>
      <c r="D89" s="92">
        <v>0</v>
      </c>
      <c r="E89" s="92">
        <v>0</v>
      </c>
      <c r="F89" s="92">
        <v>0</v>
      </c>
      <c r="G89" s="92">
        <v>64617.237500000003</v>
      </c>
      <c r="H89" s="93" t="s">
        <v>440</v>
      </c>
      <c r="I89" s="93" t="s">
        <v>138</v>
      </c>
      <c r="J89" s="93" t="s">
        <v>467</v>
      </c>
      <c r="K89" s="92">
        <v>0</v>
      </c>
      <c r="L89" s="92">
        <v>0</v>
      </c>
      <c r="M89" s="93" t="s">
        <v>122</v>
      </c>
      <c r="N89" s="93" t="s">
        <v>135</v>
      </c>
      <c r="O89" s="93" t="s">
        <v>145</v>
      </c>
      <c r="P89" s="94">
        <v>45017</v>
      </c>
      <c r="Q89" s="94">
        <v>45017.000694444447</v>
      </c>
      <c r="R89" s="92">
        <v>0</v>
      </c>
      <c r="S89" s="93" t="s">
        <v>448</v>
      </c>
      <c r="T89" s="93" t="s">
        <v>141</v>
      </c>
      <c r="U89" s="93" t="s">
        <v>115</v>
      </c>
      <c r="V89" s="95">
        <v>45047.518704548609</v>
      </c>
      <c r="W89" s="93" t="s">
        <v>115</v>
      </c>
      <c r="X89" s="95">
        <v>45047.518710532408</v>
      </c>
      <c r="Y89" s="95">
        <v>45017</v>
      </c>
      <c r="Z89" s="95">
        <v>45047</v>
      </c>
      <c r="AA89" s="95">
        <v>45047.867853668984</v>
      </c>
      <c r="AB89" s="93" t="s">
        <v>118</v>
      </c>
      <c r="AC89" s="93" t="s">
        <v>440</v>
      </c>
    </row>
    <row r="90" spans="1:29" s="107" customFormat="1" hidden="1" outlineLevel="7" collapsed="1" x14ac:dyDescent="0.25">
      <c r="A90" s="102" t="s">
        <v>116</v>
      </c>
      <c r="B90" s="103">
        <v>0</v>
      </c>
      <c r="C90" s="103">
        <v>731.80799999999999</v>
      </c>
      <c r="D90" s="103">
        <v>0</v>
      </c>
      <c r="E90" s="103">
        <v>0</v>
      </c>
      <c r="F90" s="103">
        <v>0</v>
      </c>
      <c r="G90" s="103">
        <v>731.80799999999999</v>
      </c>
      <c r="H90" s="104" t="s">
        <v>440</v>
      </c>
      <c r="I90" s="104" t="s">
        <v>138</v>
      </c>
      <c r="J90" s="104" t="s">
        <v>467</v>
      </c>
      <c r="K90" s="103">
        <v>0</v>
      </c>
      <c r="L90" s="103">
        <v>0</v>
      </c>
      <c r="M90" s="104" t="s">
        <v>122</v>
      </c>
      <c r="N90" s="104" t="s">
        <v>135</v>
      </c>
      <c r="O90" s="104" t="s">
        <v>145</v>
      </c>
      <c r="P90" s="105">
        <v>45023</v>
      </c>
      <c r="Q90" s="105">
        <v>45023.000694444447</v>
      </c>
      <c r="R90" s="103">
        <v>0</v>
      </c>
      <c r="S90" s="104" t="s">
        <v>468</v>
      </c>
      <c r="T90" s="104" t="s">
        <v>141</v>
      </c>
      <c r="U90" s="104" t="s">
        <v>115</v>
      </c>
      <c r="V90" s="106">
        <v>45047.518704548609</v>
      </c>
      <c r="W90" s="104" t="s">
        <v>115</v>
      </c>
      <c r="X90" s="106">
        <v>45047.518710532408</v>
      </c>
      <c r="Y90" s="106">
        <v>45017</v>
      </c>
      <c r="Z90" s="106">
        <v>45047</v>
      </c>
      <c r="AA90" s="106">
        <v>45047.867853668984</v>
      </c>
      <c r="AB90" s="104" t="s">
        <v>118</v>
      </c>
      <c r="AC90" s="104" t="s">
        <v>440</v>
      </c>
    </row>
    <row r="91" spans="1:29" s="96" customFormat="1" hidden="1" outlineLevel="7" collapsed="1" x14ac:dyDescent="0.25">
      <c r="A91" s="100" t="s">
        <v>116</v>
      </c>
      <c r="B91" s="92">
        <v>0</v>
      </c>
      <c r="C91" s="92">
        <v>5578.4156999999996</v>
      </c>
      <c r="D91" s="92">
        <v>0</v>
      </c>
      <c r="E91" s="92">
        <v>0</v>
      </c>
      <c r="F91" s="92">
        <v>0</v>
      </c>
      <c r="G91" s="92">
        <v>5578.4156999999996</v>
      </c>
      <c r="H91" s="93" t="s">
        <v>440</v>
      </c>
      <c r="I91" s="93" t="s">
        <v>138</v>
      </c>
      <c r="J91" s="93" t="s">
        <v>467</v>
      </c>
      <c r="K91" s="92">
        <v>0</v>
      </c>
      <c r="L91" s="92">
        <v>0</v>
      </c>
      <c r="M91" s="93" t="s">
        <v>122</v>
      </c>
      <c r="N91" s="93" t="s">
        <v>135</v>
      </c>
      <c r="O91" s="93" t="s">
        <v>145</v>
      </c>
      <c r="P91" s="94">
        <v>45023</v>
      </c>
      <c r="Q91" s="94">
        <v>45023.000694444447</v>
      </c>
      <c r="R91" s="92">
        <v>0</v>
      </c>
      <c r="S91" s="93" t="s">
        <v>468</v>
      </c>
      <c r="T91" s="93" t="s">
        <v>141</v>
      </c>
      <c r="U91" s="93" t="s">
        <v>115</v>
      </c>
      <c r="V91" s="95">
        <v>45047.518704548609</v>
      </c>
      <c r="W91" s="93" t="s">
        <v>115</v>
      </c>
      <c r="X91" s="95">
        <v>45047.518710532408</v>
      </c>
      <c r="Y91" s="95">
        <v>45017</v>
      </c>
      <c r="Z91" s="95">
        <v>45047</v>
      </c>
      <c r="AA91" s="95">
        <v>45047.867853668984</v>
      </c>
      <c r="AB91" s="93" t="s">
        <v>118</v>
      </c>
      <c r="AC91" s="93" t="s">
        <v>440</v>
      </c>
    </row>
    <row r="92" spans="1:29" s="113" customFormat="1" hidden="1" outlineLevel="6" collapsed="1" x14ac:dyDescent="0.25">
      <c r="A92" s="121" t="s">
        <v>469</v>
      </c>
      <c r="B92" s="109">
        <v>0</v>
      </c>
      <c r="C92" s="109">
        <v>70333.464160000003</v>
      </c>
      <c r="D92" s="109">
        <v>0</v>
      </c>
      <c r="E92" s="109">
        <v>0</v>
      </c>
      <c r="F92" s="109">
        <v>0</v>
      </c>
      <c r="G92" s="109">
        <v>70333.464160000003</v>
      </c>
      <c r="H92" s="110" t="s">
        <v>440</v>
      </c>
      <c r="I92" s="110" t="s">
        <v>138</v>
      </c>
      <c r="J92" s="110" t="s">
        <v>469</v>
      </c>
      <c r="K92" s="109">
        <v>0</v>
      </c>
      <c r="L92" s="109">
        <v>0</v>
      </c>
      <c r="M92" s="110" t="s">
        <v>122</v>
      </c>
      <c r="N92" s="110" t="s">
        <v>135</v>
      </c>
      <c r="O92" s="110" t="s">
        <v>145</v>
      </c>
      <c r="P92" s="111" t="s">
        <v>116</v>
      </c>
      <c r="Q92" s="111" t="s">
        <v>116</v>
      </c>
      <c r="R92" s="109">
        <v>0</v>
      </c>
      <c r="S92" s="110" t="s">
        <v>116</v>
      </c>
      <c r="T92" s="110" t="s">
        <v>141</v>
      </c>
      <c r="U92" s="110" t="s">
        <v>115</v>
      </c>
      <c r="V92" s="112">
        <v>45047.518704548609</v>
      </c>
      <c r="W92" s="110" t="s">
        <v>115</v>
      </c>
      <c r="X92" s="112">
        <v>45047.518710532408</v>
      </c>
      <c r="Y92" s="112">
        <v>45017</v>
      </c>
      <c r="Z92" s="112">
        <v>45047</v>
      </c>
      <c r="AA92" s="112">
        <v>45047.867853668984</v>
      </c>
      <c r="AB92" s="110" t="s">
        <v>118</v>
      </c>
      <c r="AC92" s="110" t="s">
        <v>440</v>
      </c>
    </row>
    <row r="93" spans="1:29" s="96" customFormat="1" hidden="1" outlineLevel="7" collapsed="1" x14ac:dyDescent="0.25">
      <c r="A93" s="100" t="s">
        <v>116</v>
      </c>
      <c r="B93" s="92">
        <v>0</v>
      </c>
      <c r="C93" s="92">
        <v>64013.415659999999</v>
      </c>
      <c r="D93" s="92">
        <v>0</v>
      </c>
      <c r="E93" s="92">
        <v>0</v>
      </c>
      <c r="F93" s="92">
        <v>0</v>
      </c>
      <c r="G93" s="92">
        <v>64013.415659999999</v>
      </c>
      <c r="H93" s="93" t="s">
        <v>440</v>
      </c>
      <c r="I93" s="93" t="s">
        <v>138</v>
      </c>
      <c r="J93" s="93" t="s">
        <v>469</v>
      </c>
      <c r="K93" s="92">
        <v>0</v>
      </c>
      <c r="L93" s="92">
        <v>0</v>
      </c>
      <c r="M93" s="93" t="s">
        <v>122</v>
      </c>
      <c r="N93" s="93" t="s">
        <v>135</v>
      </c>
      <c r="O93" s="93" t="s">
        <v>145</v>
      </c>
      <c r="P93" s="94">
        <v>45031</v>
      </c>
      <c r="Q93" s="94">
        <v>45031.000694444447</v>
      </c>
      <c r="R93" s="92">
        <v>0</v>
      </c>
      <c r="S93" s="93" t="s">
        <v>448</v>
      </c>
      <c r="T93" s="93" t="s">
        <v>141</v>
      </c>
      <c r="U93" s="93" t="s">
        <v>115</v>
      </c>
      <c r="V93" s="95">
        <v>45047.518704548609</v>
      </c>
      <c r="W93" s="93" t="s">
        <v>115</v>
      </c>
      <c r="X93" s="95">
        <v>45047.518710532408</v>
      </c>
      <c r="Y93" s="95">
        <v>45017</v>
      </c>
      <c r="Z93" s="95">
        <v>45047</v>
      </c>
      <c r="AA93" s="95">
        <v>45047.867853668984</v>
      </c>
      <c r="AB93" s="93" t="s">
        <v>118</v>
      </c>
      <c r="AC93" s="93" t="s">
        <v>440</v>
      </c>
    </row>
    <row r="94" spans="1:29" s="107" customFormat="1" hidden="1" outlineLevel="7" collapsed="1" x14ac:dyDescent="0.25">
      <c r="A94" s="102" t="s">
        <v>116</v>
      </c>
      <c r="B94" s="103">
        <v>0</v>
      </c>
      <c r="C94" s="103">
        <v>797.14800000000002</v>
      </c>
      <c r="D94" s="103">
        <v>0</v>
      </c>
      <c r="E94" s="103">
        <v>0</v>
      </c>
      <c r="F94" s="103">
        <v>0</v>
      </c>
      <c r="G94" s="103">
        <v>797.14800000000002</v>
      </c>
      <c r="H94" s="104" t="s">
        <v>440</v>
      </c>
      <c r="I94" s="104" t="s">
        <v>138</v>
      </c>
      <c r="J94" s="104" t="s">
        <v>469</v>
      </c>
      <c r="K94" s="103">
        <v>0</v>
      </c>
      <c r="L94" s="103">
        <v>0</v>
      </c>
      <c r="M94" s="104" t="s">
        <v>122</v>
      </c>
      <c r="N94" s="104" t="s">
        <v>135</v>
      </c>
      <c r="O94" s="104" t="s">
        <v>145</v>
      </c>
      <c r="P94" s="105">
        <v>45036</v>
      </c>
      <c r="Q94" s="105">
        <v>45036.000694444447</v>
      </c>
      <c r="R94" s="103">
        <v>0</v>
      </c>
      <c r="S94" s="104" t="s">
        <v>470</v>
      </c>
      <c r="T94" s="104" t="s">
        <v>141</v>
      </c>
      <c r="U94" s="104" t="s">
        <v>115</v>
      </c>
      <c r="V94" s="106">
        <v>45047.518704548609</v>
      </c>
      <c r="W94" s="104" t="s">
        <v>115</v>
      </c>
      <c r="X94" s="106">
        <v>45047.518710532408</v>
      </c>
      <c r="Y94" s="106">
        <v>45017</v>
      </c>
      <c r="Z94" s="106">
        <v>45047</v>
      </c>
      <c r="AA94" s="106">
        <v>45047.867853668984</v>
      </c>
      <c r="AB94" s="104" t="s">
        <v>118</v>
      </c>
      <c r="AC94" s="104" t="s">
        <v>440</v>
      </c>
    </row>
    <row r="95" spans="1:29" s="96" customFormat="1" hidden="1" outlineLevel="7" collapsed="1" x14ac:dyDescent="0.25">
      <c r="A95" s="100" t="s">
        <v>116</v>
      </c>
      <c r="B95" s="92">
        <v>0</v>
      </c>
      <c r="C95" s="92">
        <v>5522.9004999999997</v>
      </c>
      <c r="D95" s="92">
        <v>0</v>
      </c>
      <c r="E95" s="92">
        <v>0</v>
      </c>
      <c r="F95" s="92">
        <v>0</v>
      </c>
      <c r="G95" s="92">
        <v>5522.9004999999997</v>
      </c>
      <c r="H95" s="93" t="s">
        <v>440</v>
      </c>
      <c r="I95" s="93" t="s">
        <v>138</v>
      </c>
      <c r="J95" s="93" t="s">
        <v>469</v>
      </c>
      <c r="K95" s="92">
        <v>0</v>
      </c>
      <c r="L95" s="92">
        <v>0</v>
      </c>
      <c r="M95" s="93" t="s">
        <v>122</v>
      </c>
      <c r="N95" s="93" t="s">
        <v>135</v>
      </c>
      <c r="O95" s="93" t="s">
        <v>145</v>
      </c>
      <c r="P95" s="94">
        <v>45036</v>
      </c>
      <c r="Q95" s="94">
        <v>45036.000694444447</v>
      </c>
      <c r="R95" s="92">
        <v>0</v>
      </c>
      <c r="S95" s="93" t="s">
        <v>470</v>
      </c>
      <c r="T95" s="93" t="s">
        <v>141</v>
      </c>
      <c r="U95" s="93" t="s">
        <v>115</v>
      </c>
      <c r="V95" s="95">
        <v>45047.518704548609</v>
      </c>
      <c r="W95" s="93" t="s">
        <v>115</v>
      </c>
      <c r="X95" s="95">
        <v>45047.518710532408</v>
      </c>
      <c r="Y95" s="95">
        <v>45017</v>
      </c>
      <c r="Z95" s="95">
        <v>45047</v>
      </c>
      <c r="AA95" s="95">
        <v>45047.867853668984</v>
      </c>
      <c r="AB95" s="93" t="s">
        <v>118</v>
      </c>
      <c r="AC95" s="93" t="s">
        <v>440</v>
      </c>
    </row>
    <row r="96" spans="1:29" s="90" customFormat="1" hidden="1" outlineLevel="6" collapsed="1" x14ac:dyDescent="0.25">
      <c r="A96" s="99" t="s">
        <v>441</v>
      </c>
      <c r="B96" s="86">
        <v>0</v>
      </c>
      <c r="C96" s="86">
        <v>64013.439680000003</v>
      </c>
      <c r="D96" s="86">
        <v>0</v>
      </c>
      <c r="E96" s="86">
        <v>0</v>
      </c>
      <c r="F96" s="86">
        <v>0</v>
      </c>
      <c r="G96" s="86">
        <v>64013.439680000003</v>
      </c>
      <c r="H96" s="87" t="s">
        <v>440</v>
      </c>
      <c r="I96" s="87" t="s">
        <v>138</v>
      </c>
      <c r="J96" s="87" t="s">
        <v>441</v>
      </c>
      <c r="K96" s="86">
        <v>0</v>
      </c>
      <c r="L96" s="86">
        <v>0</v>
      </c>
      <c r="M96" s="87" t="s">
        <v>122</v>
      </c>
      <c r="N96" s="87" t="s">
        <v>135</v>
      </c>
      <c r="O96" s="87" t="s">
        <v>145</v>
      </c>
      <c r="P96" s="88">
        <v>45043</v>
      </c>
      <c r="Q96" s="88">
        <v>45043.000694444447</v>
      </c>
      <c r="R96" s="86">
        <v>0</v>
      </c>
      <c r="S96" s="87" t="s">
        <v>448</v>
      </c>
      <c r="T96" s="87" t="s">
        <v>141</v>
      </c>
      <c r="U96" s="87" t="s">
        <v>115</v>
      </c>
      <c r="V96" s="89">
        <v>45047.518704548609</v>
      </c>
      <c r="W96" s="87" t="s">
        <v>115</v>
      </c>
      <c r="X96" s="89">
        <v>45047.518710532408</v>
      </c>
      <c r="Y96" s="89">
        <v>45017</v>
      </c>
      <c r="Z96" s="89">
        <v>45047</v>
      </c>
      <c r="AA96" s="89">
        <v>45047.867853668984</v>
      </c>
      <c r="AB96" s="87" t="s">
        <v>118</v>
      </c>
      <c r="AC96" s="87" t="s">
        <v>440</v>
      </c>
    </row>
    <row r="97" spans="1:29" s="96" customFormat="1" hidden="1" outlineLevel="7" collapsed="1" x14ac:dyDescent="0.25">
      <c r="A97" s="100" t="s">
        <v>116</v>
      </c>
      <c r="B97" s="92">
        <v>0</v>
      </c>
      <c r="C97" s="92">
        <v>64013.439680000003</v>
      </c>
      <c r="D97" s="92">
        <v>0</v>
      </c>
      <c r="E97" s="92">
        <v>0</v>
      </c>
      <c r="F97" s="92">
        <v>0</v>
      </c>
      <c r="G97" s="92">
        <v>64013.439680000003</v>
      </c>
      <c r="H97" s="93" t="s">
        <v>440</v>
      </c>
      <c r="I97" s="93" t="s">
        <v>138</v>
      </c>
      <c r="J97" s="93" t="s">
        <v>441</v>
      </c>
      <c r="K97" s="92">
        <v>0</v>
      </c>
      <c r="L97" s="92">
        <v>0</v>
      </c>
      <c r="M97" s="93" t="s">
        <v>122</v>
      </c>
      <c r="N97" s="93" t="s">
        <v>135</v>
      </c>
      <c r="O97" s="93" t="s">
        <v>145</v>
      </c>
      <c r="P97" s="94">
        <v>45043</v>
      </c>
      <c r="Q97" s="94">
        <v>45043.000694444447</v>
      </c>
      <c r="R97" s="92">
        <v>0</v>
      </c>
      <c r="S97" s="93" t="s">
        <v>448</v>
      </c>
      <c r="T97" s="93" t="s">
        <v>141</v>
      </c>
      <c r="U97" s="93" t="s">
        <v>115</v>
      </c>
      <c r="V97" s="95">
        <v>45047.518704548609</v>
      </c>
      <c r="W97" s="93" t="s">
        <v>115</v>
      </c>
      <c r="X97" s="95">
        <v>45047.518710532408</v>
      </c>
      <c r="Y97" s="95">
        <v>45017</v>
      </c>
      <c r="Z97" s="95">
        <v>45047</v>
      </c>
      <c r="AA97" s="95">
        <v>45047.867853668984</v>
      </c>
      <c r="AB97" s="93" t="s">
        <v>118</v>
      </c>
      <c r="AC97" s="93" t="s">
        <v>440</v>
      </c>
    </row>
    <row r="98" spans="1:29" s="107" customFormat="1" hidden="1" outlineLevel="3" collapsed="1" x14ac:dyDescent="0.25">
      <c r="A98" s="122" t="s">
        <v>111</v>
      </c>
      <c r="B98" s="103">
        <v>-5086</v>
      </c>
      <c r="C98" s="103">
        <v>-601129.4</v>
      </c>
      <c r="D98" s="103">
        <v>0</v>
      </c>
      <c r="E98" s="103">
        <v>0</v>
      </c>
      <c r="F98" s="103">
        <v>-5086</v>
      </c>
      <c r="G98" s="103">
        <v>-601129.4</v>
      </c>
      <c r="H98" s="104" t="s">
        <v>137</v>
      </c>
      <c r="I98" s="104" t="s">
        <v>138</v>
      </c>
      <c r="J98" s="104" t="s">
        <v>471</v>
      </c>
      <c r="K98" s="103">
        <v>118.192961069603</v>
      </c>
      <c r="L98" s="103">
        <v>0</v>
      </c>
      <c r="M98" s="104" t="s">
        <v>136</v>
      </c>
      <c r="N98" s="104" t="s">
        <v>135</v>
      </c>
      <c r="O98" s="104" t="s">
        <v>111</v>
      </c>
      <c r="P98" s="105" t="s">
        <v>116</v>
      </c>
      <c r="Q98" s="105" t="s">
        <v>116</v>
      </c>
      <c r="R98" s="103">
        <v>0</v>
      </c>
      <c r="S98" s="104" t="s">
        <v>140</v>
      </c>
      <c r="T98" s="104" t="s">
        <v>141</v>
      </c>
      <c r="U98" s="104" t="s">
        <v>114</v>
      </c>
      <c r="V98" s="106">
        <v>45047.627906250003</v>
      </c>
      <c r="W98" s="104" t="s">
        <v>146</v>
      </c>
      <c r="X98" s="106">
        <v>45047.628156747684</v>
      </c>
      <c r="Y98" s="106">
        <v>45017</v>
      </c>
      <c r="Z98" s="106">
        <v>45047</v>
      </c>
      <c r="AA98" s="106">
        <v>45047.867853668984</v>
      </c>
      <c r="AB98" s="104" t="s">
        <v>118</v>
      </c>
      <c r="AC98" s="104" t="s">
        <v>116</v>
      </c>
    </row>
    <row r="99" spans="1:29" s="78" customFormat="1" hidden="1" outlineLevel="4" collapsed="1" x14ac:dyDescent="0.25">
      <c r="A99" s="97" t="s">
        <v>116</v>
      </c>
      <c r="B99" s="75">
        <v>-5086</v>
      </c>
      <c r="C99" s="75">
        <v>-601129.4</v>
      </c>
      <c r="D99" s="75">
        <v>0</v>
      </c>
      <c r="E99" s="75">
        <v>0</v>
      </c>
      <c r="F99" s="75">
        <v>-5086</v>
      </c>
      <c r="G99" s="75">
        <v>-601129.4</v>
      </c>
      <c r="H99" s="74" t="s">
        <v>137</v>
      </c>
      <c r="I99" s="74" t="s">
        <v>138</v>
      </c>
      <c r="J99" s="74" t="s">
        <v>471</v>
      </c>
      <c r="K99" s="75">
        <v>118.192961069603</v>
      </c>
      <c r="L99" s="75">
        <v>0</v>
      </c>
      <c r="M99" s="74" t="s">
        <v>136</v>
      </c>
      <c r="N99" s="74" t="s">
        <v>135</v>
      </c>
      <c r="O99" s="74" t="s">
        <v>111</v>
      </c>
      <c r="P99" s="76" t="s">
        <v>116</v>
      </c>
      <c r="Q99" s="76" t="s">
        <v>116</v>
      </c>
      <c r="R99" s="75">
        <v>0</v>
      </c>
      <c r="S99" s="74" t="s">
        <v>140</v>
      </c>
      <c r="T99" s="74" t="s">
        <v>141</v>
      </c>
      <c r="U99" s="74" t="s">
        <v>114</v>
      </c>
      <c r="V99" s="77">
        <v>45047.627906250003</v>
      </c>
      <c r="W99" s="74" t="s">
        <v>146</v>
      </c>
      <c r="X99" s="77">
        <v>45047.628156747684</v>
      </c>
      <c r="Y99" s="77">
        <v>45017</v>
      </c>
      <c r="Z99" s="77">
        <v>45047</v>
      </c>
      <c r="AA99" s="77">
        <v>45047.867853668984</v>
      </c>
      <c r="AB99" s="74" t="s">
        <v>118</v>
      </c>
      <c r="AC99" s="74" t="s">
        <v>116</v>
      </c>
    </row>
    <row r="100" spans="1:29" s="84" customFormat="1" hidden="1" outlineLevel="5" collapsed="1" x14ac:dyDescent="0.25">
      <c r="A100" s="98" t="s">
        <v>136</v>
      </c>
      <c r="B100" s="80">
        <v>-5086</v>
      </c>
      <c r="C100" s="80">
        <v>-601129.4</v>
      </c>
      <c r="D100" s="80">
        <v>0</v>
      </c>
      <c r="E100" s="80">
        <v>0</v>
      </c>
      <c r="F100" s="80">
        <v>-5086</v>
      </c>
      <c r="G100" s="80">
        <v>-601129.4</v>
      </c>
      <c r="H100" s="81" t="s">
        <v>137</v>
      </c>
      <c r="I100" s="81" t="s">
        <v>138</v>
      </c>
      <c r="J100" s="81" t="s">
        <v>471</v>
      </c>
      <c r="K100" s="80">
        <v>118.192961069603</v>
      </c>
      <c r="L100" s="80">
        <v>0</v>
      </c>
      <c r="M100" s="81" t="s">
        <v>136</v>
      </c>
      <c r="N100" s="81" t="s">
        <v>135</v>
      </c>
      <c r="O100" s="81" t="s">
        <v>111</v>
      </c>
      <c r="P100" s="82" t="s">
        <v>116</v>
      </c>
      <c r="Q100" s="82" t="s">
        <v>116</v>
      </c>
      <c r="R100" s="80">
        <v>0</v>
      </c>
      <c r="S100" s="81" t="s">
        <v>140</v>
      </c>
      <c r="T100" s="81" t="s">
        <v>141</v>
      </c>
      <c r="U100" s="81" t="s">
        <v>114</v>
      </c>
      <c r="V100" s="83">
        <v>45047.627906250003</v>
      </c>
      <c r="W100" s="81" t="s">
        <v>146</v>
      </c>
      <c r="X100" s="83">
        <v>45047.628156747684</v>
      </c>
      <c r="Y100" s="83">
        <v>45017</v>
      </c>
      <c r="Z100" s="83">
        <v>45047</v>
      </c>
      <c r="AA100" s="83">
        <v>45047.867853668984</v>
      </c>
      <c r="AB100" s="81" t="s">
        <v>118</v>
      </c>
      <c r="AC100" s="81" t="s">
        <v>116</v>
      </c>
    </row>
    <row r="101" spans="1:29" s="90" customFormat="1" hidden="1" outlineLevel="6" collapsed="1" x14ac:dyDescent="0.25">
      <c r="A101" s="99" t="s">
        <v>471</v>
      </c>
      <c r="B101" s="86">
        <v>-5086</v>
      </c>
      <c r="C101" s="86">
        <v>-601129.4</v>
      </c>
      <c r="D101" s="86">
        <v>0</v>
      </c>
      <c r="E101" s="86">
        <v>0</v>
      </c>
      <c r="F101" s="86">
        <v>-5086</v>
      </c>
      <c r="G101" s="86">
        <v>-601129.4</v>
      </c>
      <c r="H101" s="87" t="s">
        <v>137</v>
      </c>
      <c r="I101" s="87" t="s">
        <v>138</v>
      </c>
      <c r="J101" s="87" t="s">
        <v>471</v>
      </c>
      <c r="K101" s="86">
        <v>118.192961069603</v>
      </c>
      <c r="L101" s="86">
        <v>0</v>
      </c>
      <c r="M101" s="87" t="s">
        <v>136</v>
      </c>
      <c r="N101" s="87" t="s">
        <v>135</v>
      </c>
      <c r="O101" s="87" t="s">
        <v>111</v>
      </c>
      <c r="P101" s="88" t="s">
        <v>116</v>
      </c>
      <c r="Q101" s="88" t="s">
        <v>116</v>
      </c>
      <c r="R101" s="86">
        <v>0</v>
      </c>
      <c r="S101" s="87" t="s">
        <v>140</v>
      </c>
      <c r="T101" s="87" t="s">
        <v>141</v>
      </c>
      <c r="U101" s="87" t="s">
        <v>114</v>
      </c>
      <c r="V101" s="89">
        <v>45047.627906250003</v>
      </c>
      <c r="W101" s="87" t="s">
        <v>146</v>
      </c>
      <c r="X101" s="89">
        <v>45047.628156747684</v>
      </c>
      <c r="Y101" s="89">
        <v>45017</v>
      </c>
      <c r="Z101" s="89">
        <v>45047</v>
      </c>
      <c r="AA101" s="89">
        <v>45047.867853668984</v>
      </c>
      <c r="AB101" s="87" t="s">
        <v>118</v>
      </c>
      <c r="AC101" s="87" t="s">
        <v>116</v>
      </c>
    </row>
    <row r="102" spans="1:29" s="96" customFormat="1" hidden="1" outlineLevel="7" collapsed="1" x14ac:dyDescent="0.25">
      <c r="A102" s="100" t="s">
        <v>116</v>
      </c>
      <c r="B102" s="92">
        <v>-28</v>
      </c>
      <c r="C102" s="92">
        <v>-3309.4</v>
      </c>
      <c r="D102" s="92">
        <v>0</v>
      </c>
      <c r="E102" s="92">
        <v>0</v>
      </c>
      <c r="F102" s="92">
        <v>-28</v>
      </c>
      <c r="G102" s="92">
        <v>-3309.4</v>
      </c>
      <c r="H102" s="93" t="s">
        <v>137</v>
      </c>
      <c r="I102" s="93" t="s">
        <v>138</v>
      </c>
      <c r="J102" s="93" t="s">
        <v>471</v>
      </c>
      <c r="K102" s="92">
        <v>118.19285714285699</v>
      </c>
      <c r="L102" s="92">
        <v>0</v>
      </c>
      <c r="M102" s="93" t="s">
        <v>136</v>
      </c>
      <c r="N102" s="93" t="s">
        <v>135</v>
      </c>
      <c r="O102" s="93" t="s">
        <v>111</v>
      </c>
      <c r="P102" s="94">
        <v>45017</v>
      </c>
      <c r="Q102" s="94">
        <v>45017.000694444447</v>
      </c>
      <c r="R102" s="92">
        <v>0</v>
      </c>
      <c r="S102" s="93" t="s">
        <v>140</v>
      </c>
      <c r="T102" s="93" t="s">
        <v>141</v>
      </c>
      <c r="U102" s="93" t="s">
        <v>114</v>
      </c>
      <c r="V102" s="95">
        <v>45047.627906250003</v>
      </c>
      <c r="W102" s="93" t="s">
        <v>146</v>
      </c>
      <c r="X102" s="95">
        <v>45047.628156747684</v>
      </c>
      <c r="Y102" s="95">
        <v>45017</v>
      </c>
      <c r="Z102" s="95">
        <v>45047</v>
      </c>
      <c r="AA102" s="95">
        <v>45047.867853668984</v>
      </c>
      <c r="AB102" s="93" t="s">
        <v>118</v>
      </c>
      <c r="AC102" s="93" t="s">
        <v>116</v>
      </c>
    </row>
    <row r="103" spans="1:29" s="107" customFormat="1" hidden="1" outlineLevel="7" collapsed="1" x14ac:dyDescent="0.25">
      <c r="A103" s="102" t="s">
        <v>116</v>
      </c>
      <c r="B103" s="103">
        <v>-1110</v>
      </c>
      <c r="C103" s="103">
        <v>-131194.19</v>
      </c>
      <c r="D103" s="103">
        <v>0</v>
      </c>
      <c r="E103" s="103">
        <v>0</v>
      </c>
      <c r="F103" s="103">
        <v>-1110</v>
      </c>
      <c r="G103" s="103">
        <v>-131194.19</v>
      </c>
      <c r="H103" s="104" t="s">
        <v>137</v>
      </c>
      <c r="I103" s="104" t="s">
        <v>138</v>
      </c>
      <c r="J103" s="104" t="s">
        <v>471</v>
      </c>
      <c r="K103" s="103">
        <v>118.192963963964</v>
      </c>
      <c r="L103" s="103">
        <v>0</v>
      </c>
      <c r="M103" s="104" t="s">
        <v>136</v>
      </c>
      <c r="N103" s="104" t="s">
        <v>135</v>
      </c>
      <c r="O103" s="104" t="s">
        <v>111</v>
      </c>
      <c r="P103" s="105">
        <v>45019</v>
      </c>
      <c r="Q103" s="105">
        <v>45019.000694444447</v>
      </c>
      <c r="R103" s="103">
        <v>0</v>
      </c>
      <c r="S103" s="104" t="s">
        <v>140</v>
      </c>
      <c r="T103" s="104" t="s">
        <v>141</v>
      </c>
      <c r="U103" s="104" t="s">
        <v>114</v>
      </c>
      <c r="V103" s="106">
        <v>45047.627906250003</v>
      </c>
      <c r="W103" s="104" t="s">
        <v>146</v>
      </c>
      <c r="X103" s="106">
        <v>45047.628156747684</v>
      </c>
      <c r="Y103" s="106">
        <v>45017</v>
      </c>
      <c r="Z103" s="106">
        <v>45047</v>
      </c>
      <c r="AA103" s="106">
        <v>45047.867853668984</v>
      </c>
      <c r="AB103" s="104" t="s">
        <v>118</v>
      </c>
      <c r="AC103" s="104" t="s">
        <v>116</v>
      </c>
    </row>
    <row r="104" spans="1:29" s="96" customFormat="1" hidden="1" outlineLevel="7" collapsed="1" x14ac:dyDescent="0.25">
      <c r="A104" s="100" t="s">
        <v>116</v>
      </c>
      <c r="B104" s="92">
        <v>-1558</v>
      </c>
      <c r="C104" s="92">
        <v>-184144.63</v>
      </c>
      <c r="D104" s="92">
        <v>0</v>
      </c>
      <c r="E104" s="92">
        <v>0</v>
      </c>
      <c r="F104" s="92">
        <v>-1558</v>
      </c>
      <c r="G104" s="92">
        <v>-184144.63</v>
      </c>
      <c r="H104" s="93" t="s">
        <v>137</v>
      </c>
      <c r="I104" s="93" t="s">
        <v>138</v>
      </c>
      <c r="J104" s="93" t="s">
        <v>471</v>
      </c>
      <c r="K104" s="92">
        <v>118.192958921694</v>
      </c>
      <c r="L104" s="92">
        <v>0</v>
      </c>
      <c r="M104" s="93" t="s">
        <v>136</v>
      </c>
      <c r="N104" s="93" t="s">
        <v>135</v>
      </c>
      <c r="O104" s="93" t="s">
        <v>111</v>
      </c>
      <c r="P104" s="94">
        <v>45020</v>
      </c>
      <c r="Q104" s="94">
        <v>45020.000694444447</v>
      </c>
      <c r="R104" s="92">
        <v>0</v>
      </c>
      <c r="S104" s="93" t="s">
        <v>140</v>
      </c>
      <c r="T104" s="93" t="s">
        <v>141</v>
      </c>
      <c r="U104" s="93" t="s">
        <v>114</v>
      </c>
      <c r="V104" s="95">
        <v>45047.627906250003</v>
      </c>
      <c r="W104" s="93" t="s">
        <v>146</v>
      </c>
      <c r="X104" s="95">
        <v>45047.628156747684</v>
      </c>
      <c r="Y104" s="95">
        <v>45017</v>
      </c>
      <c r="Z104" s="95">
        <v>45047</v>
      </c>
      <c r="AA104" s="95">
        <v>45047.867853668984</v>
      </c>
      <c r="AB104" s="93" t="s">
        <v>118</v>
      </c>
      <c r="AC104" s="93" t="s">
        <v>116</v>
      </c>
    </row>
    <row r="105" spans="1:29" s="107" customFormat="1" hidden="1" outlineLevel="7" collapsed="1" x14ac:dyDescent="0.25">
      <c r="A105" s="102" t="s">
        <v>116</v>
      </c>
      <c r="B105" s="103">
        <v>-2390</v>
      </c>
      <c r="C105" s="103">
        <v>-282481.18</v>
      </c>
      <c r="D105" s="103">
        <v>0</v>
      </c>
      <c r="E105" s="103">
        <v>0</v>
      </c>
      <c r="F105" s="103">
        <v>-2390</v>
      </c>
      <c r="G105" s="103">
        <v>-282481.18</v>
      </c>
      <c r="H105" s="104" t="s">
        <v>137</v>
      </c>
      <c r="I105" s="104" t="s">
        <v>138</v>
      </c>
      <c r="J105" s="104" t="s">
        <v>471</v>
      </c>
      <c r="K105" s="103">
        <v>118.192962343096</v>
      </c>
      <c r="L105" s="103">
        <v>0</v>
      </c>
      <c r="M105" s="104" t="s">
        <v>136</v>
      </c>
      <c r="N105" s="104" t="s">
        <v>135</v>
      </c>
      <c r="O105" s="104" t="s">
        <v>111</v>
      </c>
      <c r="P105" s="105">
        <v>45022</v>
      </c>
      <c r="Q105" s="105">
        <v>45022.000694444447</v>
      </c>
      <c r="R105" s="103">
        <v>0</v>
      </c>
      <c r="S105" s="104" t="s">
        <v>140</v>
      </c>
      <c r="T105" s="104" t="s">
        <v>141</v>
      </c>
      <c r="U105" s="104" t="s">
        <v>114</v>
      </c>
      <c r="V105" s="106">
        <v>45047.627906250003</v>
      </c>
      <c r="W105" s="104" t="s">
        <v>146</v>
      </c>
      <c r="X105" s="106">
        <v>45047.628156747684</v>
      </c>
      <c r="Y105" s="106">
        <v>45017</v>
      </c>
      <c r="Z105" s="106">
        <v>45047</v>
      </c>
      <c r="AA105" s="106">
        <v>45047.867853668984</v>
      </c>
      <c r="AB105" s="104" t="s">
        <v>118</v>
      </c>
      <c r="AC105" s="104" t="s">
        <v>116</v>
      </c>
    </row>
    <row r="106" spans="1:29" s="96" customFormat="1" hidden="1" outlineLevel="3" collapsed="1" x14ac:dyDescent="0.25">
      <c r="A106" s="91" t="s">
        <v>121</v>
      </c>
      <c r="B106" s="92">
        <v>120644.92939999999</v>
      </c>
      <c r="C106" s="92">
        <v>13500617.359030001</v>
      </c>
      <c r="D106" s="92">
        <v>0</v>
      </c>
      <c r="E106" s="92">
        <v>0</v>
      </c>
      <c r="F106" s="92">
        <v>120644.92939999999</v>
      </c>
      <c r="G106" s="92">
        <v>13500617.359030001</v>
      </c>
      <c r="H106" s="93" t="s">
        <v>120</v>
      </c>
      <c r="I106" s="93" t="s">
        <v>138</v>
      </c>
      <c r="J106" s="93" t="s">
        <v>116</v>
      </c>
      <c r="K106" s="92">
        <v>111.903727957505</v>
      </c>
      <c r="L106" s="92">
        <v>0</v>
      </c>
      <c r="M106" s="93" t="s">
        <v>122</v>
      </c>
      <c r="N106" s="93" t="s">
        <v>135</v>
      </c>
      <c r="O106" s="93" t="s">
        <v>121</v>
      </c>
      <c r="P106" s="94">
        <v>45017</v>
      </c>
      <c r="Q106" s="94">
        <v>45018</v>
      </c>
      <c r="R106" s="92">
        <v>0</v>
      </c>
      <c r="S106" s="93" t="s">
        <v>116</v>
      </c>
      <c r="T106" s="93" t="s">
        <v>116</v>
      </c>
      <c r="U106" s="93" t="s">
        <v>319</v>
      </c>
      <c r="V106" s="95">
        <v>44986.154179976853</v>
      </c>
      <c r="W106" s="93" t="s">
        <v>116</v>
      </c>
      <c r="X106" s="93" t="s">
        <v>116</v>
      </c>
      <c r="Y106" s="95">
        <v>45017</v>
      </c>
      <c r="Z106" s="95">
        <v>45047</v>
      </c>
      <c r="AA106" s="95">
        <v>45047.867853668984</v>
      </c>
      <c r="AB106" s="93" t="s">
        <v>118</v>
      </c>
      <c r="AC106" s="93" t="s">
        <v>116</v>
      </c>
    </row>
    <row r="107" spans="1:29" s="78" customFormat="1" hidden="1" outlineLevel="4" collapsed="1" x14ac:dyDescent="0.25">
      <c r="A107" s="97" t="s">
        <v>116</v>
      </c>
      <c r="B107" s="75">
        <v>120644.92939999999</v>
      </c>
      <c r="C107" s="75">
        <v>13500617.359030001</v>
      </c>
      <c r="D107" s="75">
        <v>0</v>
      </c>
      <c r="E107" s="75">
        <v>0</v>
      </c>
      <c r="F107" s="75">
        <v>120644.92939999999</v>
      </c>
      <c r="G107" s="75">
        <v>13500617.359030001</v>
      </c>
      <c r="H107" s="74" t="s">
        <v>120</v>
      </c>
      <c r="I107" s="74" t="s">
        <v>138</v>
      </c>
      <c r="J107" s="74" t="s">
        <v>116</v>
      </c>
      <c r="K107" s="75">
        <v>111.903727957505</v>
      </c>
      <c r="L107" s="75">
        <v>0</v>
      </c>
      <c r="M107" s="74" t="s">
        <v>122</v>
      </c>
      <c r="N107" s="74" t="s">
        <v>135</v>
      </c>
      <c r="O107" s="74" t="s">
        <v>121</v>
      </c>
      <c r="P107" s="76">
        <v>45017</v>
      </c>
      <c r="Q107" s="76">
        <v>45018</v>
      </c>
      <c r="R107" s="75">
        <v>0</v>
      </c>
      <c r="S107" s="74" t="s">
        <v>116</v>
      </c>
      <c r="T107" s="74" t="s">
        <v>116</v>
      </c>
      <c r="U107" s="74" t="s">
        <v>319</v>
      </c>
      <c r="V107" s="77">
        <v>44986.154179976853</v>
      </c>
      <c r="W107" s="74" t="s">
        <v>116</v>
      </c>
      <c r="X107" s="74" t="s">
        <v>116</v>
      </c>
      <c r="Y107" s="77">
        <v>45017</v>
      </c>
      <c r="Z107" s="77">
        <v>45047</v>
      </c>
      <c r="AA107" s="77">
        <v>45047.867853668984</v>
      </c>
      <c r="AB107" s="74" t="s">
        <v>118</v>
      </c>
      <c r="AC107" s="74" t="s">
        <v>116</v>
      </c>
    </row>
    <row r="108" spans="1:29" s="84" customFormat="1" hidden="1" outlineLevel="5" collapsed="1" x14ac:dyDescent="0.25">
      <c r="A108" s="98" t="s">
        <v>122</v>
      </c>
      <c r="B108" s="80">
        <v>120644.92939999999</v>
      </c>
      <c r="C108" s="80">
        <v>13500617.359030001</v>
      </c>
      <c r="D108" s="80">
        <v>0</v>
      </c>
      <c r="E108" s="80">
        <v>0</v>
      </c>
      <c r="F108" s="80">
        <v>120644.92939999999</v>
      </c>
      <c r="G108" s="80">
        <v>13500617.359030001</v>
      </c>
      <c r="H108" s="81" t="s">
        <v>120</v>
      </c>
      <c r="I108" s="81" t="s">
        <v>138</v>
      </c>
      <c r="J108" s="81" t="s">
        <v>116</v>
      </c>
      <c r="K108" s="80">
        <v>111.903727957505</v>
      </c>
      <c r="L108" s="80">
        <v>0</v>
      </c>
      <c r="M108" s="81" t="s">
        <v>122</v>
      </c>
      <c r="N108" s="81" t="s">
        <v>135</v>
      </c>
      <c r="O108" s="81" t="s">
        <v>121</v>
      </c>
      <c r="P108" s="82">
        <v>45017</v>
      </c>
      <c r="Q108" s="82">
        <v>45018</v>
      </c>
      <c r="R108" s="80">
        <v>0</v>
      </c>
      <c r="S108" s="81" t="s">
        <v>116</v>
      </c>
      <c r="T108" s="81" t="s">
        <v>116</v>
      </c>
      <c r="U108" s="81" t="s">
        <v>319</v>
      </c>
      <c r="V108" s="83">
        <v>44986.154179976853</v>
      </c>
      <c r="W108" s="81" t="s">
        <v>116</v>
      </c>
      <c r="X108" s="81" t="s">
        <v>116</v>
      </c>
      <c r="Y108" s="83">
        <v>45017</v>
      </c>
      <c r="Z108" s="83">
        <v>45047</v>
      </c>
      <c r="AA108" s="83">
        <v>45047.867853668984</v>
      </c>
      <c r="AB108" s="81" t="s">
        <v>118</v>
      </c>
      <c r="AC108" s="81" t="s">
        <v>116</v>
      </c>
    </row>
    <row r="109" spans="1:29" s="90" customFormat="1" hidden="1" outlineLevel="6" collapsed="1" x14ac:dyDescent="0.25">
      <c r="A109" s="99" t="s">
        <v>116</v>
      </c>
      <c r="B109" s="86">
        <v>120644.92939999999</v>
      </c>
      <c r="C109" s="86">
        <v>13500617.359030001</v>
      </c>
      <c r="D109" s="86">
        <v>0</v>
      </c>
      <c r="E109" s="86">
        <v>0</v>
      </c>
      <c r="F109" s="86">
        <v>120644.92939999999</v>
      </c>
      <c r="G109" s="86">
        <v>13500617.359030001</v>
      </c>
      <c r="H109" s="87" t="s">
        <v>120</v>
      </c>
      <c r="I109" s="87" t="s">
        <v>138</v>
      </c>
      <c r="J109" s="87" t="s">
        <v>116</v>
      </c>
      <c r="K109" s="86">
        <v>111.903727957505</v>
      </c>
      <c r="L109" s="86">
        <v>0</v>
      </c>
      <c r="M109" s="87" t="s">
        <v>122</v>
      </c>
      <c r="N109" s="87" t="s">
        <v>135</v>
      </c>
      <c r="O109" s="87" t="s">
        <v>121</v>
      </c>
      <c r="P109" s="88">
        <v>45017</v>
      </c>
      <c r="Q109" s="88">
        <v>45018</v>
      </c>
      <c r="R109" s="86">
        <v>0</v>
      </c>
      <c r="S109" s="87" t="s">
        <v>116</v>
      </c>
      <c r="T109" s="87" t="s">
        <v>116</v>
      </c>
      <c r="U109" s="87" t="s">
        <v>319</v>
      </c>
      <c r="V109" s="89">
        <v>44986.154179976853</v>
      </c>
      <c r="W109" s="87" t="s">
        <v>116</v>
      </c>
      <c r="X109" s="87" t="s">
        <v>116</v>
      </c>
      <c r="Y109" s="89">
        <v>45017</v>
      </c>
      <c r="Z109" s="89">
        <v>45047</v>
      </c>
      <c r="AA109" s="89">
        <v>45047.867853668984</v>
      </c>
      <c r="AB109" s="87" t="s">
        <v>118</v>
      </c>
      <c r="AC109" s="87" t="s">
        <v>116</v>
      </c>
    </row>
    <row r="110" spans="1:29" s="96" customFormat="1" hidden="1" outlineLevel="7" collapsed="1" x14ac:dyDescent="0.25">
      <c r="A110" s="100" t="s">
        <v>116</v>
      </c>
      <c r="B110" s="92">
        <v>45429.773999999998</v>
      </c>
      <c r="C110" s="92">
        <v>3567363.8042700002</v>
      </c>
      <c r="D110" s="92">
        <v>0</v>
      </c>
      <c r="E110" s="92">
        <v>0</v>
      </c>
      <c r="F110" s="92">
        <v>45429.773999999998</v>
      </c>
      <c r="G110" s="92">
        <v>3567363.8042700002</v>
      </c>
      <c r="H110" s="93" t="s">
        <v>120</v>
      </c>
      <c r="I110" s="93" t="s">
        <v>138</v>
      </c>
      <c r="J110" s="93" t="s">
        <v>116</v>
      </c>
      <c r="K110" s="92">
        <v>78.5247975098886</v>
      </c>
      <c r="L110" s="92">
        <v>0</v>
      </c>
      <c r="M110" s="93" t="s">
        <v>122</v>
      </c>
      <c r="N110" s="93" t="s">
        <v>135</v>
      </c>
      <c r="O110" s="93" t="s">
        <v>121</v>
      </c>
      <c r="P110" s="94">
        <v>45017</v>
      </c>
      <c r="Q110" s="94">
        <v>45018</v>
      </c>
      <c r="R110" s="92">
        <v>0</v>
      </c>
      <c r="S110" s="93" t="s">
        <v>116</v>
      </c>
      <c r="T110" s="93" t="s">
        <v>116</v>
      </c>
      <c r="U110" s="93" t="s">
        <v>319</v>
      </c>
      <c r="V110" s="95">
        <v>44986.154179976853</v>
      </c>
      <c r="W110" s="93" t="s">
        <v>116</v>
      </c>
      <c r="X110" s="93" t="s">
        <v>116</v>
      </c>
      <c r="Y110" s="95">
        <v>45017</v>
      </c>
      <c r="Z110" s="95">
        <v>45047</v>
      </c>
      <c r="AA110" s="95">
        <v>45047.867853668984</v>
      </c>
      <c r="AB110" s="93" t="s">
        <v>118</v>
      </c>
      <c r="AC110" s="93" t="s">
        <v>116</v>
      </c>
    </row>
    <row r="111" spans="1:29" s="107" customFormat="1" hidden="1" outlineLevel="7" collapsed="1" x14ac:dyDescent="0.25">
      <c r="A111" s="102" t="s">
        <v>116</v>
      </c>
      <c r="B111" s="103">
        <v>-25683.869699999999</v>
      </c>
      <c r="C111" s="103">
        <v>-806693.79</v>
      </c>
      <c r="D111" s="103">
        <v>0</v>
      </c>
      <c r="E111" s="103">
        <v>0</v>
      </c>
      <c r="F111" s="103">
        <v>-25683.869699999999</v>
      </c>
      <c r="G111" s="103">
        <v>-806693.79</v>
      </c>
      <c r="H111" s="104" t="s">
        <v>120</v>
      </c>
      <c r="I111" s="104" t="s">
        <v>138</v>
      </c>
      <c r="J111" s="104" t="s">
        <v>116</v>
      </c>
      <c r="K111" s="103">
        <v>31.408576644507701</v>
      </c>
      <c r="L111" s="103">
        <v>0</v>
      </c>
      <c r="M111" s="104" t="s">
        <v>122</v>
      </c>
      <c r="N111" s="104" t="s">
        <v>135</v>
      </c>
      <c r="O111" s="104" t="s">
        <v>121</v>
      </c>
      <c r="P111" s="105">
        <v>45017</v>
      </c>
      <c r="Q111" s="105">
        <v>45018</v>
      </c>
      <c r="R111" s="103">
        <v>0</v>
      </c>
      <c r="S111" s="104" t="s">
        <v>116</v>
      </c>
      <c r="T111" s="104" t="s">
        <v>116</v>
      </c>
      <c r="U111" s="104" t="s">
        <v>319</v>
      </c>
      <c r="V111" s="106">
        <v>44986.154179976853</v>
      </c>
      <c r="W111" s="104" t="s">
        <v>116</v>
      </c>
      <c r="X111" s="104" t="s">
        <v>116</v>
      </c>
      <c r="Y111" s="106">
        <v>45017</v>
      </c>
      <c r="Z111" s="106">
        <v>45047</v>
      </c>
      <c r="AA111" s="106">
        <v>45047.867853668984</v>
      </c>
      <c r="AB111" s="104" t="s">
        <v>118</v>
      </c>
      <c r="AC111" s="104" t="s">
        <v>116</v>
      </c>
    </row>
    <row r="112" spans="1:29" s="96" customFormat="1" hidden="1" outlineLevel="7" collapsed="1" x14ac:dyDescent="0.25">
      <c r="A112" s="100" t="s">
        <v>116</v>
      </c>
      <c r="B112" s="92">
        <v>-1849167.26</v>
      </c>
      <c r="C112" s="92">
        <v>-135430594.87408</v>
      </c>
      <c r="D112" s="92">
        <v>0</v>
      </c>
      <c r="E112" s="92">
        <v>0</v>
      </c>
      <c r="F112" s="92">
        <v>-1849167.26</v>
      </c>
      <c r="G112" s="92">
        <v>-135430594.87408</v>
      </c>
      <c r="H112" s="93" t="s">
        <v>120</v>
      </c>
      <c r="I112" s="93" t="s">
        <v>138</v>
      </c>
      <c r="J112" s="93" t="s">
        <v>116</v>
      </c>
      <c r="K112" s="92">
        <v>73.238693872440706</v>
      </c>
      <c r="L112" s="92">
        <v>0</v>
      </c>
      <c r="M112" s="93" t="s">
        <v>122</v>
      </c>
      <c r="N112" s="93" t="s">
        <v>135</v>
      </c>
      <c r="O112" s="93" t="s">
        <v>121</v>
      </c>
      <c r="P112" s="94">
        <v>45017</v>
      </c>
      <c r="Q112" s="94">
        <v>45018</v>
      </c>
      <c r="R112" s="92">
        <v>0</v>
      </c>
      <c r="S112" s="93" t="s">
        <v>116</v>
      </c>
      <c r="T112" s="93" t="s">
        <v>116</v>
      </c>
      <c r="U112" s="93" t="s">
        <v>319</v>
      </c>
      <c r="V112" s="95">
        <v>44986.154179976853</v>
      </c>
      <c r="W112" s="93" t="s">
        <v>146</v>
      </c>
      <c r="X112" s="95">
        <v>45019.560537233796</v>
      </c>
      <c r="Y112" s="95">
        <v>45017</v>
      </c>
      <c r="Z112" s="95">
        <v>45047</v>
      </c>
      <c r="AA112" s="95">
        <v>45047.867853668984</v>
      </c>
      <c r="AB112" s="93" t="s">
        <v>118</v>
      </c>
      <c r="AC112" s="93" t="s">
        <v>116</v>
      </c>
    </row>
    <row r="113" spans="1:29" s="107" customFormat="1" hidden="1" outlineLevel="7" collapsed="1" x14ac:dyDescent="0.25">
      <c r="A113" s="102" t="s">
        <v>116</v>
      </c>
      <c r="B113" s="103">
        <v>1950066.2851</v>
      </c>
      <c r="C113" s="103">
        <v>146170542.21884</v>
      </c>
      <c r="D113" s="103">
        <v>0</v>
      </c>
      <c r="E113" s="103">
        <v>0</v>
      </c>
      <c r="F113" s="103">
        <v>1950066.2851</v>
      </c>
      <c r="G113" s="103">
        <v>146170542.21884</v>
      </c>
      <c r="H113" s="104" t="s">
        <v>120</v>
      </c>
      <c r="I113" s="104" t="s">
        <v>138</v>
      </c>
      <c r="J113" s="104" t="s">
        <v>116</v>
      </c>
      <c r="K113" s="103">
        <v>74.956704464712203</v>
      </c>
      <c r="L113" s="103">
        <v>0</v>
      </c>
      <c r="M113" s="104" t="s">
        <v>122</v>
      </c>
      <c r="N113" s="104" t="s">
        <v>135</v>
      </c>
      <c r="O113" s="104" t="s">
        <v>121</v>
      </c>
      <c r="P113" s="105">
        <v>45017</v>
      </c>
      <c r="Q113" s="105">
        <v>45018</v>
      </c>
      <c r="R113" s="103">
        <v>0</v>
      </c>
      <c r="S113" s="104" t="s">
        <v>116</v>
      </c>
      <c r="T113" s="104" t="s">
        <v>116</v>
      </c>
      <c r="U113" s="104" t="s">
        <v>319</v>
      </c>
      <c r="V113" s="106">
        <v>44986.154179976853</v>
      </c>
      <c r="W113" s="104" t="s">
        <v>142</v>
      </c>
      <c r="X113" s="106">
        <v>45016.155206446761</v>
      </c>
      <c r="Y113" s="106">
        <v>45017</v>
      </c>
      <c r="Z113" s="106">
        <v>45047</v>
      </c>
      <c r="AA113" s="106">
        <v>45047.867853668984</v>
      </c>
      <c r="AB113" s="104" t="s">
        <v>118</v>
      </c>
      <c r="AC113" s="104" t="s">
        <v>116</v>
      </c>
    </row>
    <row r="114" spans="1:29" s="107" customFormat="1" hidden="1" outlineLevel="3" collapsed="1" x14ac:dyDescent="0.25">
      <c r="A114" s="122" t="s">
        <v>191</v>
      </c>
      <c r="B114" s="103">
        <v>37617.675000000003</v>
      </c>
      <c r="C114" s="103">
        <v>4494652.5362499999</v>
      </c>
      <c r="D114" s="103">
        <v>12501.575000000001</v>
      </c>
      <c r="E114" s="103">
        <v>798225.56374999997</v>
      </c>
      <c r="F114" s="103">
        <v>25116.1</v>
      </c>
      <c r="G114" s="103">
        <v>3696426.9725000001</v>
      </c>
      <c r="H114" s="104" t="s">
        <v>116</v>
      </c>
      <c r="I114" s="104" t="s">
        <v>138</v>
      </c>
      <c r="J114" s="104" t="s">
        <v>116</v>
      </c>
      <c r="K114" s="103">
        <v>147.173604679867</v>
      </c>
      <c r="L114" s="103">
        <v>63.85</v>
      </c>
      <c r="M114" s="104" t="s">
        <v>122</v>
      </c>
      <c r="N114" s="104" t="s">
        <v>135</v>
      </c>
      <c r="O114" s="104" t="s">
        <v>191</v>
      </c>
      <c r="P114" s="105" t="s">
        <v>116</v>
      </c>
      <c r="Q114" s="105" t="s">
        <v>116</v>
      </c>
      <c r="R114" s="103">
        <v>0</v>
      </c>
      <c r="S114" s="104" t="s">
        <v>116</v>
      </c>
      <c r="T114" s="104" t="s">
        <v>141</v>
      </c>
      <c r="U114" s="104" t="s">
        <v>116</v>
      </c>
      <c r="V114" s="104" t="s">
        <v>116</v>
      </c>
      <c r="W114" s="104" t="s">
        <v>116</v>
      </c>
      <c r="X114" s="104" t="s">
        <v>116</v>
      </c>
      <c r="Y114" s="106">
        <v>45017</v>
      </c>
      <c r="Z114" s="106">
        <v>45047</v>
      </c>
      <c r="AA114" s="106">
        <v>45047.867853668984</v>
      </c>
      <c r="AB114" s="104" t="s">
        <v>118</v>
      </c>
      <c r="AC114" s="104" t="s">
        <v>116</v>
      </c>
    </row>
    <row r="115" spans="1:29" s="78" customFormat="1" hidden="1" outlineLevel="4" collapsed="1" x14ac:dyDescent="0.25">
      <c r="A115" s="97" t="s">
        <v>116</v>
      </c>
      <c r="B115" s="75">
        <v>37617.675000000003</v>
      </c>
      <c r="C115" s="75">
        <v>2425680.4112499999</v>
      </c>
      <c r="D115" s="75">
        <v>12501.575000000001</v>
      </c>
      <c r="E115" s="75">
        <v>798225.56374999997</v>
      </c>
      <c r="F115" s="75">
        <v>25116.1</v>
      </c>
      <c r="G115" s="75">
        <v>1627454.8474999999</v>
      </c>
      <c r="H115" s="74" t="s">
        <v>195</v>
      </c>
      <c r="I115" s="74" t="s">
        <v>138</v>
      </c>
      <c r="J115" s="74" t="s">
        <v>116</v>
      </c>
      <c r="K115" s="75">
        <v>64.797275353259494</v>
      </c>
      <c r="L115" s="75">
        <v>63.85</v>
      </c>
      <c r="M115" s="74" t="s">
        <v>122</v>
      </c>
      <c r="N115" s="74" t="s">
        <v>135</v>
      </c>
      <c r="O115" s="74" t="s">
        <v>191</v>
      </c>
      <c r="P115" s="76" t="s">
        <v>116</v>
      </c>
      <c r="Q115" s="76" t="s">
        <v>116</v>
      </c>
      <c r="R115" s="75">
        <v>0</v>
      </c>
      <c r="S115" s="74" t="s">
        <v>116</v>
      </c>
      <c r="T115" s="74" t="s">
        <v>141</v>
      </c>
      <c r="U115" s="74" t="s">
        <v>116</v>
      </c>
      <c r="V115" s="74" t="s">
        <v>116</v>
      </c>
      <c r="W115" s="74" t="s">
        <v>116</v>
      </c>
      <c r="X115" s="74" t="s">
        <v>116</v>
      </c>
      <c r="Y115" s="77">
        <v>45017</v>
      </c>
      <c r="Z115" s="77">
        <v>45047</v>
      </c>
      <c r="AA115" s="77">
        <v>45047.867853668984</v>
      </c>
      <c r="AB115" s="74" t="s">
        <v>118</v>
      </c>
      <c r="AC115" s="74" t="s">
        <v>116</v>
      </c>
    </row>
    <row r="116" spans="1:29" s="84" customFormat="1" hidden="1" outlineLevel="5" collapsed="1" x14ac:dyDescent="0.25">
      <c r="A116" s="98" t="s">
        <v>122</v>
      </c>
      <c r="B116" s="80">
        <v>37617.675000000003</v>
      </c>
      <c r="C116" s="80">
        <v>2425680.4112499999</v>
      </c>
      <c r="D116" s="80">
        <v>12501.575000000001</v>
      </c>
      <c r="E116" s="80">
        <v>798225.56374999997</v>
      </c>
      <c r="F116" s="80">
        <v>25116.1</v>
      </c>
      <c r="G116" s="80">
        <v>1627454.8474999999</v>
      </c>
      <c r="H116" s="81" t="s">
        <v>195</v>
      </c>
      <c r="I116" s="81" t="s">
        <v>138</v>
      </c>
      <c r="J116" s="81" t="s">
        <v>116</v>
      </c>
      <c r="K116" s="80">
        <v>64.797275353259494</v>
      </c>
      <c r="L116" s="80">
        <v>63.85</v>
      </c>
      <c r="M116" s="81" t="s">
        <v>122</v>
      </c>
      <c r="N116" s="81" t="s">
        <v>135</v>
      </c>
      <c r="O116" s="81" t="s">
        <v>191</v>
      </c>
      <c r="P116" s="82" t="s">
        <v>116</v>
      </c>
      <c r="Q116" s="82" t="s">
        <v>116</v>
      </c>
      <c r="R116" s="80">
        <v>0</v>
      </c>
      <c r="S116" s="81" t="s">
        <v>116</v>
      </c>
      <c r="T116" s="81" t="s">
        <v>141</v>
      </c>
      <c r="U116" s="81" t="s">
        <v>116</v>
      </c>
      <c r="V116" s="81" t="s">
        <v>116</v>
      </c>
      <c r="W116" s="81" t="s">
        <v>116</v>
      </c>
      <c r="X116" s="81" t="s">
        <v>116</v>
      </c>
      <c r="Y116" s="83">
        <v>45017</v>
      </c>
      <c r="Z116" s="83">
        <v>45047</v>
      </c>
      <c r="AA116" s="83">
        <v>45047.867853668984</v>
      </c>
      <c r="AB116" s="81" t="s">
        <v>118</v>
      </c>
      <c r="AC116" s="81" t="s">
        <v>116</v>
      </c>
    </row>
    <row r="117" spans="1:29" s="90" customFormat="1" hidden="1" outlineLevel="6" collapsed="1" x14ac:dyDescent="0.25">
      <c r="A117" s="99" t="s">
        <v>467</v>
      </c>
      <c r="B117" s="86">
        <v>12620.85</v>
      </c>
      <c r="C117" s="86">
        <v>823510.46250000002</v>
      </c>
      <c r="D117" s="86">
        <v>0</v>
      </c>
      <c r="E117" s="86">
        <v>0</v>
      </c>
      <c r="F117" s="86">
        <v>12620.85</v>
      </c>
      <c r="G117" s="86">
        <v>823510.46250000002</v>
      </c>
      <c r="H117" s="87" t="s">
        <v>195</v>
      </c>
      <c r="I117" s="87" t="s">
        <v>138</v>
      </c>
      <c r="J117" s="87" t="s">
        <v>467</v>
      </c>
      <c r="K117" s="86">
        <v>65.25</v>
      </c>
      <c r="L117" s="86">
        <v>0</v>
      </c>
      <c r="M117" s="87" t="s">
        <v>122</v>
      </c>
      <c r="N117" s="87" t="s">
        <v>135</v>
      </c>
      <c r="O117" s="87" t="s">
        <v>191</v>
      </c>
      <c r="P117" s="88">
        <v>45023</v>
      </c>
      <c r="Q117" s="88">
        <v>45023.000694444447</v>
      </c>
      <c r="R117" s="86">
        <v>0</v>
      </c>
      <c r="S117" s="87" t="s">
        <v>468</v>
      </c>
      <c r="T117" s="87" t="s">
        <v>141</v>
      </c>
      <c r="U117" s="87" t="s">
        <v>115</v>
      </c>
      <c r="V117" s="89">
        <v>45047.518704548609</v>
      </c>
      <c r="W117" s="87" t="s">
        <v>115</v>
      </c>
      <c r="X117" s="89">
        <v>45047.518710532408</v>
      </c>
      <c r="Y117" s="89">
        <v>45017</v>
      </c>
      <c r="Z117" s="89">
        <v>45047</v>
      </c>
      <c r="AA117" s="89">
        <v>45047.867853668984</v>
      </c>
      <c r="AB117" s="87" t="s">
        <v>118</v>
      </c>
      <c r="AC117" s="87" t="s">
        <v>116</v>
      </c>
    </row>
    <row r="118" spans="1:29" s="96" customFormat="1" hidden="1" outlineLevel="7" collapsed="1" x14ac:dyDescent="0.25">
      <c r="A118" s="100" t="s">
        <v>116</v>
      </c>
      <c r="B118" s="92">
        <v>12620.85</v>
      </c>
      <c r="C118" s="92">
        <v>823510.46250000002</v>
      </c>
      <c r="D118" s="92">
        <v>0</v>
      </c>
      <c r="E118" s="92">
        <v>0</v>
      </c>
      <c r="F118" s="92">
        <v>12620.85</v>
      </c>
      <c r="G118" s="92">
        <v>823510.46250000002</v>
      </c>
      <c r="H118" s="93" t="s">
        <v>195</v>
      </c>
      <c r="I118" s="93" t="s">
        <v>138</v>
      </c>
      <c r="J118" s="93" t="s">
        <v>467</v>
      </c>
      <c r="K118" s="92">
        <v>65.25</v>
      </c>
      <c r="L118" s="92">
        <v>0</v>
      </c>
      <c r="M118" s="93" t="s">
        <v>122</v>
      </c>
      <c r="N118" s="93" t="s">
        <v>135</v>
      </c>
      <c r="O118" s="93" t="s">
        <v>191</v>
      </c>
      <c r="P118" s="94">
        <v>45023</v>
      </c>
      <c r="Q118" s="94">
        <v>45023.000694444447</v>
      </c>
      <c r="R118" s="92">
        <v>0</v>
      </c>
      <c r="S118" s="93" t="s">
        <v>468</v>
      </c>
      <c r="T118" s="93" t="s">
        <v>141</v>
      </c>
      <c r="U118" s="93" t="s">
        <v>115</v>
      </c>
      <c r="V118" s="95">
        <v>45047.518704548609</v>
      </c>
      <c r="W118" s="93" t="s">
        <v>115</v>
      </c>
      <c r="X118" s="95">
        <v>45047.518710532408</v>
      </c>
      <c r="Y118" s="95">
        <v>45017</v>
      </c>
      <c r="Z118" s="95">
        <v>45047</v>
      </c>
      <c r="AA118" s="95">
        <v>45047.867853668984</v>
      </c>
      <c r="AB118" s="93" t="s">
        <v>118</v>
      </c>
      <c r="AC118" s="93" t="s">
        <v>116</v>
      </c>
    </row>
    <row r="119" spans="1:29" s="113" customFormat="1" hidden="1" outlineLevel="6" collapsed="1" x14ac:dyDescent="0.25">
      <c r="A119" s="121" t="s">
        <v>469</v>
      </c>
      <c r="B119" s="109">
        <v>12495.25</v>
      </c>
      <c r="C119" s="109">
        <v>803944.38500000001</v>
      </c>
      <c r="D119" s="109">
        <v>0</v>
      </c>
      <c r="E119" s="109">
        <v>0</v>
      </c>
      <c r="F119" s="109">
        <v>12495.25</v>
      </c>
      <c r="G119" s="109">
        <v>803944.38500000001</v>
      </c>
      <c r="H119" s="110" t="s">
        <v>195</v>
      </c>
      <c r="I119" s="110" t="s">
        <v>138</v>
      </c>
      <c r="J119" s="110" t="s">
        <v>469</v>
      </c>
      <c r="K119" s="109">
        <v>64.34</v>
      </c>
      <c r="L119" s="109">
        <v>0</v>
      </c>
      <c r="M119" s="110" t="s">
        <v>122</v>
      </c>
      <c r="N119" s="110" t="s">
        <v>135</v>
      </c>
      <c r="O119" s="110" t="s">
        <v>191</v>
      </c>
      <c r="P119" s="111">
        <v>45036</v>
      </c>
      <c r="Q119" s="111">
        <v>45036.000694444447</v>
      </c>
      <c r="R119" s="109">
        <v>0</v>
      </c>
      <c r="S119" s="110" t="s">
        <v>470</v>
      </c>
      <c r="T119" s="110" t="s">
        <v>141</v>
      </c>
      <c r="U119" s="110" t="s">
        <v>115</v>
      </c>
      <c r="V119" s="112">
        <v>45047.518704548609</v>
      </c>
      <c r="W119" s="110" t="s">
        <v>115</v>
      </c>
      <c r="X119" s="112">
        <v>45047.518710532408</v>
      </c>
      <c r="Y119" s="112">
        <v>45017</v>
      </c>
      <c r="Z119" s="112">
        <v>45047</v>
      </c>
      <c r="AA119" s="112">
        <v>45047.867853668984</v>
      </c>
      <c r="AB119" s="110" t="s">
        <v>118</v>
      </c>
      <c r="AC119" s="110" t="s">
        <v>116</v>
      </c>
    </row>
    <row r="120" spans="1:29" s="96" customFormat="1" hidden="1" outlineLevel="7" collapsed="1" x14ac:dyDescent="0.25">
      <c r="A120" s="100" t="s">
        <v>116</v>
      </c>
      <c r="B120" s="92">
        <v>12495.25</v>
      </c>
      <c r="C120" s="92">
        <v>803944.38500000001</v>
      </c>
      <c r="D120" s="92">
        <v>0</v>
      </c>
      <c r="E120" s="92">
        <v>0</v>
      </c>
      <c r="F120" s="92">
        <v>12495.25</v>
      </c>
      <c r="G120" s="92">
        <v>803944.38500000001</v>
      </c>
      <c r="H120" s="93" t="s">
        <v>195</v>
      </c>
      <c r="I120" s="93" t="s">
        <v>138</v>
      </c>
      <c r="J120" s="93" t="s">
        <v>469</v>
      </c>
      <c r="K120" s="92">
        <v>64.34</v>
      </c>
      <c r="L120" s="92">
        <v>0</v>
      </c>
      <c r="M120" s="93" t="s">
        <v>122</v>
      </c>
      <c r="N120" s="93" t="s">
        <v>135</v>
      </c>
      <c r="O120" s="93" t="s">
        <v>191</v>
      </c>
      <c r="P120" s="94">
        <v>45036</v>
      </c>
      <c r="Q120" s="94">
        <v>45036.000694444447</v>
      </c>
      <c r="R120" s="92">
        <v>0</v>
      </c>
      <c r="S120" s="93" t="s">
        <v>470</v>
      </c>
      <c r="T120" s="93" t="s">
        <v>141</v>
      </c>
      <c r="U120" s="93" t="s">
        <v>115</v>
      </c>
      <c r="V120" s="95">
        <v>45047.518704548609</v>
      </c>
      <c r="W120" s="93" t="s">
        <v>115</v>
      </c>
      <c r="X120" s="95">
        <v>45047.518710532408</v>
      </c>
      <c r="Y120" s="95">
        <v>45017</v>
      </c>
      <c r="Z120" s="95">
        <v>45047</v>
      </c>
      <c r="AA120" s="95">
        <v>45047.867853668984</v>
      </c>
      <c r="AB120" s="93" t="s">
        <v>118</v>
      </c>
      <c r="AC120" s="93" t="s">
        <v>116</v>
      </c>
    </row>
    <row r="121" spans="1:29" s="90" customFormat="1" hidden="1" outlineLevel="6" collapsed="1" x14ac:dyDescent="0.25">
      <c r="A121" s="99" t="s">
        <v>441</v>
      </c>
      <c r="B121" s="86">
        <v>12501.575000000001</v>
      </c>
      <c r="C121" s="86">
        <v>798225.56374999997</v>
      </c>
      <c r="D121" s="86">
        <v>12501.575000000001</v>
      </c>
      <c r="E121" s="86">
        <v>798225.56374999997</v>
      </c>
      <c r="F121" s="86">
        <v>0</v>
      </c>
      <c r="G121" s="86">
        <v>0</v>
      </c>
      <c r="H121" s="87" t="s">
        <v>195</v>
      </c>
      <c r="I121" s="87" t="s">
        <v>138</v>
      </c>
      <c r="J121" s="87" t="s">
        <v>441</v>
      </c>
      <c r="K121" s="86">
        <v>0</v>
      </c>
      <c r="L121" s="86">
        <v>63.85</v>
      </c>
      <c r="M121" s="87" t="s">
        <v>122</v>
      </c>
      <c r="N121" s="87" t="s">
        <v>135</v>
      </c>
      <c r="O121" s="87" t="s">
        <v>191</v>
      </c>
      <c r="P121" s="88">
        <v>45077</v>
      </c>
      <c r="Q121" s="88">
        <v>45077.000694444447</v>
      </c>
      <c r="R121" s="86">
        <v>0</v>
      </c>
      <c r="S121" s="87" t="s">
        <v>442</v>
      </c>
      <c r="T121" s="87" t="s">
        <v>141</v>
      </c>
      <c r="U121" s="87" t="s">
        <v>142</v>
      </c>
      <c r="V121" s="89">
        <v>45047.518762418978</v>
      </c>
      <c r="W121" s="87" t="s">
        <v>142</v>
      </c>
      <c r="X121" s="89">
        <v>45047.518766238427</v>
      </c>
      <c r="Y121" s="89">
        <v>45017</v>
      </c>
      <c r="Z121" s="89">
        <v>45047</v>
      </c>
      <c r="AA121" s="89">
        <v>45047.867853668984</v>
      </c>
      <c r="AB121" s="87" t="s">
        <v>118</v>
      </c>
      <c r="AC121" s="87" t="s">
        <v>116</v>
      </c>
    </row>
    <row r="122" spans="1:29" s="96" customFormat="1" hidden="1" outlineLevel="7" collapsed="1" x14ac:dyDescent="0.25">
      <c r="A122" s="100" t="s">
        <v>116</v>
      </c>
      <c r="B122" s="92">
        <v>12501.575000000001</v>
      </c>
      <c r="C122" s="92">
        <v>798225.56374999997</v>
      </c>
      <c r="D122" s="92">
        <v>12501.575000000001</v>
      </c>
      <c r="E122" s="92">
        <v>798225.56374999997</v>
      </c>
      <c r="F122" s="92">
        <v>0</v>
      </c>
      <c r="G122" s="92">
        <v>0</v>
      </c>
      <c r="H122" s="93" t="s">
        <v>195</v>
      </c>
      <c r="I122" s="93" t="s">
        <v>138</v>
      </c>
      <c r="J122" s="93" t="s">
        <v>441</v>
      </c>
      <c r="K122" s="92">
        <v>0</v>
      </c>
      <c r="L122" s="92">
        <v>63.85</v>
      </c>
      <c r="M122" s="93" t="s">
        <v>122</v>
      </c>
      <c r="N122" s="93" t="s">
        <v>135</v>
      </c>
      <c r="O122" s="93" t="s">
        <v>191</v>
      </c>
      <c r="P122" s="94">
        <v>45077</v>
      </c>
      <c r="Q122" s="94">
        <v>45077.000694444447</v>
      </c>
      <c r="R122" s="92">
        <v>0</v>
      </c>
      <c r="S122" s="93" t="s">
        <v>442</v>
      </c>
      <c r="T122" s="93" t="s">
        <v>141</v>
      </c>
      <c r="U122" s="93" t="s">
        <v>142</v>
      </c>
      <c r="V122" s="95">
        <v>45047.518762418978</v>
      </c>
      <c r="W122" s="93" t="s">
        <v>142</v>
      </c>
      <c r="X122" s="95">
        <v>45047.518766238427</v>
      </c>
      <c r="Y122" s="95">
        <v>45017</v>
      </c>
      <c r="Z122" s="95">
        <v>45047</v>
      </c>
      <c r="AA122" s="95">
        <v>45047.867853668984</v>
      </c>
      <c r="AB122" s="93" t="s">
        <v>118</v>
      </c>
      <c r="AC122" s="93" t="s">
        <v>116</v>
      </c>
    </row>
    <row r="123" spans="1:29" s="128" customFormat="1" hidden="1" outlineLevel="4" collapsed="1" x14ac:dyDescent="0.25">
      <c r="A123" s="129" t="s">
        <v>192</v>
      </c>
      <c r="B123" s="124">
        <v>0</v>
      </c>
      <c r="C123" s="124">
        <v>2068972.125</v>
      </c>
      <c r="D123" s="124">
        <v>0</v>
      </c>
      <c r="E123" s="124">
        <v>0</v>
      </c>
      <c r="F123" s="124">
        <v>0</v>
      </c>
      <c r="G123" s="124">
        <v>2068972.125</v>
      </c>
      <c r="H123" s="125" t="s">
        <v>192</v>
      </c>
      <c r="I123" s="125" t="s">
        <v>138</v>
      </c>
      <c r="J123" s="125" t="s">
        <v>116</v>
      </c>
      <c r="K123" s="124">
        <v>0</v>
      </c>
      <c r="L123" s="124">
        <v>0</v>
      </c>
      <c r="M123" s="125" t="s">
        <v>122</v>
      </c>
      <c r="N123" s="125" t="s">
        <v>135</v>
      </c>
      <c r="O123" s="125" t="s">
        <v>191</v>
      </c>
      <c r="P123" s="126" t="s">
        <v>116</v>
      </c>
      <c r="Q123" s="126" t="s">
        <v>116</v>
      </c>
      <c r="R123" s="124">
        <v>0</v>
      </c>
      <c r="S123" s="125" t="s">
        <v>448</v>
      </c>
      <c r="T123" s="125" t="s">
        <v>141</v>
      </c>
      <c r="U123" s="125" t="s">
        <v>115</v>
      </c>
      <c r="V123" s="127">
        <v>45047.518704548609</v>
      </c>
      <c r="W123" s="125" t="s">
        <v>115</v>
      </c>
      <c r="X123" s="127">
        <v>45047.518710532408</v>
      </c>
      <c r="Y123" s="127">
        <v>45017</v>
      </c>
      <c r="Z123" s="127">
        <v>45047</v>
      </c>
      <c r="AA123" s="127">
        <v>45047.867853668984</v>
      </c>
      <c r="AB123" s="125" t="s">
        <v>118</v>
      </c>
      <c r="AC123" s="125" t="s">
        <v>192</v>
      </c>
    </row>
    <row r="124" spans="1:29" s="84" customFormat="1" hidden="1" outlineLevel="5" collapsed="1" x14ac:dyDescent="0.25">
      <c r="A124" s="98" t="s">
        <v>122</v>
      </c>
      <c r="B124" s="80">
        <v>0</v>
      </c>
      <c r="C124" s="80">
        <v>2068972.125</v>
      </c>
      <c r="D124" s="80">
        <v>0</v>
      </c>
      <c r="E124" s="80">
        <v>0</v>
      </c>
      <c r="F124" s="80">
        <v>0</v>
      </c>
      <c r="G124" s="80">
        <v>2068972.125</v>
      </c>
      <c r="H124" s="81" t="s">
        <v>192</v>
      </c>
      <c r="I124" s="81" t="s">
        <v>138</v>
      </c>
      <c r="J124" s="81" t="s">
        <v>116</v>
      </c>
      <c r="K124" s="80">
        <v>0</v>
      </c>
      <c r="L124" s="80">
        <v>0</v>
      </c>
      <c r="M124" s="81" t="s">
        <v>122</v>
      </c>
      <c r="N124" s="81" t="s">
        <v>135</v>
      </c>
      <c r="O124" s="81" t="s">
        <v>191</v>
      </c>
      <c r="P124" s="82" t="s">
        <v>116</v>
      </c>
      <c r="Q124" s="82" t="s">
        <v>116</v>
      </c>
      <c r="R124" s="80">
        <v>0</v>
      </c>
      <c r="S124" s="81" t="s">
        <v>448</v>
      </c>
      <c r="T124" s="81" t="s">
        <v>141</v>
      </c>
      <c r="U124" s="81" t="s">
        <v>115</v>
      </c>
      <c r="V124" s="83">
        <v>45047.518704548609</v>
      </c>
      <c r="W124" s="81" t="s">
        <v>115</v>
      </c>
      <c r="X124" s="83">
        <v>45047.518710532408</v>
      </c>
      <c r="Y124" s="83">
        <v>45017</v>
      </c>
      <c r="Z124" s="83">
        <v>45047</v>
      </c>
      <c r="AA124" s="83">
        <v>45047.867853668984</v>
      </c>
      <c r="AB124" s="81" t="s">
        <v>118</v>
      </c>
      <c r="AC124" s="81" t="s">
        <v>192</v>
      </c>
    </row>
    <row r="125" spans="1:29" s="90" customFormat="1" hidden="1" outlineLevel="6" collapsed="1" x14ac:dyDescent="0.25">
      <c r="A125" s="99" t="s">
        <v>467</v>
      </c>
      <c r="B125" s="86">
        <v>0</v>
      </c>
      <c r="C125" s="86">
        <v>694146.75</v>
      </c>
      <c r="D125" s="86">
        <v>0</v>
      </c>
      <c r="E125" s="86">
        <v>0</v>
      </c>
      <c r="F125" s="86">
        <v>0</v>
      </c>
      <c r="G125" s="86">
        <v>694146.75</v>
      </c>
      <c r="H125" s="87" t="s">
        <v>192</v>
      </c>
      <c r="I125" s="87" t="s">
        <v>138</v>
      </c>
      <c r="J125" s="87" t="s">
        <v>467</v>
      </c>
      <c r="K125" s="86">
        <v>0</v>
      </c>
      <c r="L125" s="86">
        <v>0</v>
      </c>
      <c r="M125" s="87" t="s">
        <v>122</v>
      </c>
      <c r="N125" s="87" t="s">
        <v>135</v>
      </c>
      <c r="O125" s="87" t="s">
        <v>191</v>
      </c>
      <c r="P125" s="88">
        <v>45017</v>
      </c>
      <c r="Q125" s="88">
        <v>45017.000694444447</v>
      </c>
      <c r="R125" s="86">
        <v>0</v>
      </c>
      <c r="S125" s="87" t="s">
        <v>448</v>
      </c>
      <c r="T125" s="87" t="s">
        <v>141</v>
      </c>
      <c r="U125" s="87" t="s">
        <v>115</v>
      </c>
      <c r="V125" s="89">
        <v>45047.518704548609</v>
      </c>
      <c r="W125" s="87" t="s">
        <v>115</v>
      </c>
      <c r="X125" s="89">
        <v>45047.518710532408</v>
      </c>
      <c r="Y125" s="89">
        <v>45017</v>
      </c>
      <c r="Z125" s="89">
        <v>45047</v>
      </c>
      <c r="AA125" s="89">
        <v>45047.867853668984</v>
      </c>
      <c r="AB125" s="87" t="s">
        <v>118</v>
      </c>
      <c r="AC125" s="87" t="s">
        <v>192</v>
      </c>
    </row>
    <row r="126" spans="1:29" s="96" customFormat="1" hidden="1" outlineLevel="7" collapsed="1" x14ac:dyDescent="0.25">
      <c r="A126" s="100" t="s">
        <v>116</v>
      </c>
      <c r="B126" s="92">
        <v>0</v>
      </c>
      <c r="C126" s="92">
        <v>694146.75</v>
      </c>
      <c r="D126" s="92">
        <v>0</v>
      </c>
      <c r="E126" s="92">
        <v>0</v>
      </c>
      <c r="F126" s="92">
        <v>0</v>
      </c>
      <c r="G126" s="92">
        <v>694146.75</v>
      </c>
      <c r="H126" s="93" t="s">
        <v>192</v>
      </c>
      <c r="I126" s="93" t="s">
        <v>138</v>
      </c>
      <c r="J126" s="93" t="s">
        <v>467</v>
      </c>
      <c r="K126" s="92">
        <v>0</v>
      </c>
      <c r="L126" s="92">
        <v>0</v>
      </c>
      <c r="M126" s="93" t="s">
        <v>122</v>
      </c>
      <c r="N126" s="93" t="s">
        <v>135</v>
      </c>
      <c r="O126" s="93" t="s">
        <v>191</v>
      </c>
      <c r="P126" s="94">
        <v>45017</v>
      </c>
      <c r="Q126" s="94">
        <v>45017.000694444447</v>
      </c>
      <c r="R126" s="92">
        <v>0</v>
      </c>
      <c r="S126" s="93" t="s">
        <v>448</v>
      </c>
      <c r="T126" s="93" t="s">
        <v>141</v>
      </c>
      <c r="U126" s="93" t="s">
        <v>115</v>
      </c>
      <c r="V126" s="95">
        <v>45047.518704548609</v>
      </c>
      <c r="W126" s="93" t="s">
        <v>115</v>
      </c>
      <c r="X126" s="95">
        <v>45047.518710532408</v>
      </c>
      <c r="Y126" s="95">
        <v>45017</v>
      </c>
      <c r="Z126" s="95">
        <v>45047</v>
      </c>
      <c r="AA126" s="95">
        <v>45047.867853668984</v>
      </c>
      <c r="AB126" s="93" t="s">
        <v>118</v>
      </c>
      <c r="AC126" s="93" t="s">
        <v>192</v>
      </c>
    </row>
    <row r="127" spans="1:29" s="113" customFormat="1" hidden="1" outlineLevel="6" collapsed="1" x14ac:dyDescent="0.25">
      <c r="A127" s="121" t="s">
        <v>469</v>
      </c>
      <c r="B127" s="109">
        <v>0</v>
      </c>
      <c r="C127" s="109">
        <v>687238.75</v>
      </c>
      <c r="D127" s="109">
        <v>0</v>
      </c>
      <c r="E127" s="109">
        <v>0</v>
      </c>
      <c r="F127" s="109">
        <v>0</v>
      </c>
      <c r="G127" s="109">
        <v>687238.75</v>
      </c>
      <c r="H127" s="110" t="s">
        <v>192</v>
      </c>
      <c r="I127" s="110" t="s">
        <v>138</v>
      </c>
      <c r="J127" s="110" t="s">
        <v>469</v>
      </c>
      <c r="K127" s="109">
        <v>0</v>
      </c>
      <c r="L127" s="109">
        <v>0</v>
      </c>
      <c r="M127" s="110" t="s">
        <v>122</v>
      </c>
      <c r="N127" s="110" t="s">
        <v>135</v>
      </c>
      <c r="O127" s="110" t="s">
        <v>191</v>
      </c>
      <c r="P127" s="111">
        <v>45031</v>
      </c>
      <c r="Q127" s="111">
        <v>45031.000694444447</v>
      </c>
      <c r="R127" s="109">
        <v>0</v>
      </c>
      <c r="S127" s="110" t="s">
        <v>448</v>
      </c>
      <c r="T127" s="110" t="s">
        <v>141</v>
      </c>
      <c r="U127" s="110" t="s">
        <v>115</v>
      </c>
      <c r="V127" s="112">
        <v>45047.518704548609</v>
      </c>
      <c r="W127" s="110" t="s">
        <v>115</v>
      </c>
      <c r="X127" s="112">
        <v>45047.518710532408</v>
      </c>
      <c r="Y127" s="112">
        <v>45017</v>
      </c>
      <c r="Z127" s="112">
        <v>45047</v>
      </c>
      <c r="AA127" s="112">
        <v>45047.867853668984</v>
      </c>
      <c r="AB127" s="110" t="s">
        <v>118</v>
      </c>
      <c r="AC127" s="110" t="s">
        <v>192</v>
      </c>
    </row>
    <row r="128" spans="1:29" s="96" customFormat="1" hidden="1" outlineLevel="7" collapsed="1" x14ac:dyDescent="0.25">
      <c r="A128" s="100" t="s">
        <v>116</v>
      </c>
      <c r="B128" s="92">
        <v>0</v>
      </c>
      <c r="C128" s="92">
        <v>687238.75</v>
      </c>
      <c r="D128" s="92">
        <v>0</v>
      </c>
      <c r="E128" s="92">
        <v>0</v>
      </c>
      <c r="F128" s="92">
        <v>0</v>
      </c>
      <c r="G128" s="92">
        <v>687238.75</v>
      </c>
      <c r="H128" s="93" t="s">
        <v>192</v>
      </c>
      <c r="I128" s="93" t="s">
        <v>138</v>
      </c>
      <c r="J128" s="93" t="s">
        <v>469</v>
      </c>
      <c r="K128" s="92">
        <v>0</v>
      </c>
      <c r="L128" s="92">
        <v>0</v>
      </c>
      <c r="M128" s="93" t="s">
        <v>122</v>
      </c>
      <c r="N128" s="93" t="s">
        <v>135</v>
      </c>
      <c r="O128" s="93" t="s">
        <v>191</v>
      </c>
      <c r="P128" s="94">
        <v>45031</v>
      </c>
      <c r="Q128" s="94">
        <v>45031.000694444447</v>
      </c>
      <c r="R128" s="92">
        <v>0</v>
      </c>
      <c r="S128" s="93" t="s">
        <v>448</v>
      </c>
      <c r="T128" s="93" t="s">
        <v>141</v>
      </c>
      <c r="U128" s="93" t="s">
        <v>115</v>
      </c>
      <c r="V128" s="95">
        <v>45047.518704548609</v>
      </c>
      <c r="W128" s="93" t="s">
        <v>115</v>
      </c>
      <c r="X128" s="95">
        <v>45047.518710532408</v>
      </c>
      <c r="Y128" s="95">
        <v>45017</v>
      </c>
      <c r="Z128" s="95">
        <v>45047</v>
      </c>
      <c r="AA128" s="95">
        <v>45047.867853668984</v>
      </c>
      <c r="AB128" s="93" t="s">
        <v>118</v>
      </c>
      <c r="AC128" s="93" t="s">
        <v>192</v>
      </c>
    </row>
    <row r="129" spans="1:29" s="90" customFormat="1" hidden="1" outlineLevel="6" collapsed="1" x14ac:dyDescent="0.25">
      <c r="A129" s="99" t="s">
        <v>441</v>
      </c>
      <c r="B129" s="86">
        <v>0</v>
      </c>
      <c r="C129" s="86">
        <v>687586.625</v>
      </c>
      <c r="D129" s="86">
        <v>0</v>
      </c>
      <c r="E129" s="86">
        <v>0</v>
      </c>
      <c r="F129" s="86">
        <v>0</v>
      </c>
      <c r="G129" s="86">
        <v>687586.625</v>
      </c>
      <c r="H129" s="87" t="s">
        <v>192</v>
      </c>
      <c r="I129" s="87" t="s">
        <v>138</v>
      </c>
      <c r="J129" s="87" t="s">
        <v>441</v>
      </c>
      <c r="K129" s="86">
        <v>0</v>
      </c>
      <c r="L129" s="86">
        <v>0</v>
      </c>
      <c r="M129" s="87" t="s">
        <v>122</v>
      </c>
      <c r="N129" s="87" t="s">
        <v>135</v>
      </c>
      <c r="O129" s="87" t="s">
        <v>191</v>
      </c>
      <c r="P129" s="88">
        <v>45043</v>
      </c>
      <c r="Q129" s="88">
        <v>45043.000694444447</v>
      </c>
      <c r="R129" s="86">
        <v>0</v>
      </c>
      <c r="S129" s="87" t="s">
        <v>448</v>
      </c>
      <c r="T129" s="87" t="s">
        <v>141</v>
      </c>
      <c r="U129" s="87" t="s">
        <v>115</v>
      </c>
      <c r="V129" s="89">
        <v>45047.518704548609</v>
      </c>
      <c r="W129" s="87" t="s">
        <v>115</v>
      </c>
      <c r="X129" s="89">
        <v>45047.518710532408</v>
      </c>
      <c r="Y129" s="89">
        <v>45017</v>
      </c>
      <c r="Z129" s="89">
        <v>45047</v>
      </c>
      <c r="AA129" s="89">
        <v>45047.867853668984</v>
      </c>
      <c r="AB129" s="87" t="s">
        <v>118</v>
      </c>
      <c r="AC129" s="87" t="s">
        <v>192</v>
      </c>
    </row>
    <row r="130" spans="1:29" s="96" customFormat="1" hidden="1" outlineLevel="7" collapsed="1" x14ac:dyDescent="0.25">
      <c r="A130" s="100" t="s">
        <v>116</v>
      </c>
      <c r="B130" s="92">
        <v>0</v>
      </c>
      <c r="C130" s="92">
        <v>687586.625</v>
      </c>
      <c r="D130" s="92">
        <v>0</v>
      </c>
      <c r="E130" s="92">
        <v>0</v>
      </c>
      <c r="F130" s="92">
        <v>0</v>
      </c>
      <c r="G130" s="92">
        <v>687586.625</v>
      </c>
      <c r="H130" s="93" t="s">
        <v>192</v>
      </c>
      <c r="I130" s="93" t="s">
        <v>138</v>
      </c>
      <c r="J130" s="93" t="s">
        <v>441</v>
      </c>
      <c r="K130" s="92">
        <v>0</v>
      </c>
      <c r="L130" s="92">
        <v>0</v>
      </c>
      <c r="M130" s="93" t="s">
        <v>122</v>
      </c>
      <c r="N130" s="93" t="s">
        <v>135</v>
      </c>
      <c r="O130" s="93" t="s">
        <v>191</v>
      </c>
      <c r="P130" s="94">
        <v>45043</v>
      </c>
      <c r="Q130" s="94">
        <v>45043.000694444447</v>
      </c>
      <c r="R130" s="92">
        <v>0</v>
      </c>
      <c r="S130" s="93" t="s">
        <v>448</v>
      </c>
      <c r="T130" s="93" t="s">
        <v>141</v>
      </c>
      <c r="U130" s="93" t="s">
        <v>115</v>
      </c>
      <c r="V130" s="95">
        <v>45047.518704548609</v>
      </c>
      <c r="W130" s="93" t="s">
        <v>115</v>
      </c>
      <c r="X130" s="95">
        <v>45047.518710532408</v>
      </c>
      <c r="Y130" s="95">
        <v>45017</v>
      </c>
      <c r="Z130" s="95">
        <v>45047</v>
      </c>
      <c r="AA130" s="95">
        <v>45047.867853668984</v>
      </c>
      <c r="AB130" s="93" t="s">
        <v>118</v>
      </c>
      <c r="AC130" s="93" t="s">
        <v>192</v>
      </c>
    </row>
    <row r="131" spans="1:29" s="113" customFormat="1" hidden="1" outlineLevel="2" collapsed="1" x14ac:dyDescent="0.25">
      <c r="A131" s="108" t="s">
        <v>176</v>
      </c>
      <c r="B131" s="109">
        <v>0</v>
      </c>
      <c r="C131" s="109">
        <v>0</v>
      </c>
      <c r="D131" s="109">
        <v>0</v>
      </c>
      <c r="E131" s="109">
        <v>0</v>
      </c>
      <c r="F131" s="109">
        <v>0</v>
      </c>
      <c r="G131" s="109">
        <v>0</v>
      </c>
      <c r="H131" s="110" t="s">
        <v>120</v>
      </c>
      <c r="I131" s="110" t="s">
        <v>176</v>
      </c>
      <c r="J131" s="110" t="s">
        <v>116</v>
      </c>
      <c r="K131" s="109">
        <v>0</v>
      </c>
      <c r="L131" s="109">
        <v>0</v>
      </c>
      <c r="M131" s="110" t="s">
        <v>122</v>
      </c>
      <c r="N131" s="110" t="s">
        <v>135</v>
      </c>
      <c r="O131" s="110" t="s">
        <v>121</v>
      </c>
      <c r="P131" s="111">
        <v>45017</v>
      </c>
      <c r="Q131" s="111">
        <v>45018</v>
      </c>
      <c r="R131" s="109">
        <v>0</v>
      </c>
      <c r="S131" s="110" t="s">
        <v>116</v>
      </c>
      <c r="T131" s="110" t="s">
        <v>116</v>
      </c>
      <c r="U131" s="110" t="s">
        <v>319</v>
      </c>
      <c r="V131" s="112">
        <v>44986.154179976853</v>
      </c>
      <c r="W131" s="110" t="s">
        <v>116</v>
      </c>
      <c r="X131" s="110" t="s">
        <v>116</v>
      </c>
      <c r="Y131" s="112">
        <v>45017</v>
      </c>
      <c r="Z131" s="112">
        <v>45047</v>
      </c>
      <c r="AA131" s="112">
        <v>45047.867853668984</v>
      </c>
      <c r="AB131" s="110" t="s">
        <v>118</v>
      </c>
      <c r="AC131" s="110" t="s">
        <v>116</v>
      </c>
    </row>
    <row r="132" spans="1:29" s="96" customFormat="1" hidden="1" outlineLevel="3" collapsed="1" x14ac:dyDescent="0.25">
      <c r="A132" s="91" t="s">
        <v>121</v>
      </c>
      <c r="B132" s="92">
        <v>0</v>
      </c>
      <c r="C132" s="92">
        <v>0</v>
      </c>
      <c r="D132" s="92">
        <v>0</v>
      </c>
      <c r="E132" s="92">
        <v>0</v>
      </c>
      <c r="F132" s="92">
        <v>0</v>
      </c>
      <c r="G132" s="92">
        <v>0</v>
      </c>
      <c r="H132" s="93" t="s">
        <v>120</v>
      </c>
      <c r="I132" s="93" t="s">
        <v>176</v>
      </c>
      <c r="J132" s="93" t="s">
        <v>116</v>
      </c>
      <c r="K132" s="92">
        <v>0</v>
      </c>
      <c r="L132" s="92">
        <v>0</v>
      </c>
      <c r="M132" s="93" t="s">
        <v>122</v>
      </c>
      <c r="N132" s="93" t="s">
        <v>135</v>
      </c>
      <c r="O132" s="93" t="s">
        <v>121</v>
      </c>
      <c r="P132" s="94">
        <v>45017</v>
      </c>
      <c r="Q132" s="94">
        <v>45018</v>
      </c>
      <c r="R132" s="92">
        <v>0</v>
      </c>
      <c r="S132" s="93" t="s">
        <v>116</v>
      </c>
      <c r="T132" s="93" t="s">
        <v>116</v>
      </c>
      <c r="U132" s="93" t="s">
        <v>319</v>
      </c>
      <c r="V132" s="95">
        <v>44986.154179976853</v>
      </c>
      <c r="W132" s="93" t="s">
        <v>116</v>
      </c>
      <c r="X132" s="93" t="s">
        <v>116</v>
      </c>
      <c r="Y132" s="95">
        <v>45017</v>
      </c>
      <c r="Z132" s="95">
        <v>45047</v>
      </c>
      <c r="AA132" s="95">
        <v>45047.867853668984</v>
      </c>
      <c r="AB132" s="93" t="s">
        <v>118</v>
      </c>
      <c r="AC132" s="93" t="s">
        <v>116</v>
      </c>
    </row>
    <row r="133" spans="1:29" s="78" customFormat="1" hidden="1" outlineLevel="4" collapsed="1" x14ac:dyDescent="0.25">
      <c r="A133" s="97" t="s">
        <v>116</v>
      </c>
      <c r="B133" s="75">
        <v>0</v>
      </c>
      <c r="C133" s="75">
        <v>0</v>
      </c>
      <c r="D133" s="75">
        <v>0</v>
      </c>
      <c r="E133" s="75">
        <v>0</v>
      </c>
      <c r="F133" s="75">
        <v>0</v>
      </c>
      <c r="G133" s="75">
        <v>0</v>
      </c>
      <c r="H133" s="74" t="s">
        <v>120</v>
      </c>
      <c r="I133" s="74" t="s">
        <v>176</v>
      </c>
      <c r="J133" s="74" t="s">
        <v>116</v>
      </c>
      <c r="K133" s="75">
        <v>0</v>
      </c>
      <c r="L133" s="75">
        <v>0</v>
      </c>
      <c r="M133" s="74" t="s">
        <v>122</v>
      </c>
      <c r="N133" s="74" t="s">
        <v>135</v>
      </c>
      <c r="O133" s="74" t="s">
        <v>121</v>
      </c>
      <c r="P133" s="76">
        <v>45017</v>
      </c>
      <c r="Q133" s="76">
        <v>45018</v>
      </c>
      <c r="R133" s="75">
        <v>0</v>
      </c>
      <c r="S133" s="74" t="s">
        <v>116</v>
      </c>
      <c r="T133" s="74" t="s">
        <v>116</v>
      </c>
      <c r="U133" s="74" t="s">
        <v>319</v>
      </c>
      <c r="V133" s="77">
        <v>44986.154179976853</v>
      </c>
      <c r="W133" s="74" t="s">
        <v>116</v>
      </c>
      <c r="X133" s="74" t="s">
        <v>116</v>
      </c>
      <c r="Y133" s="77">
        <v>45017</v>
      </c>
      <c r="Z133" s="77">
        <v>45047</v>
      </c>
      <c r="AA133" s="77">
        <v>45047.867853668984</v>
      </c>
      <c r="AB133" s="74" t="s">
        <v>118</v>
      </c>
      <c r="AC133" s="74" t="s">
        <v>116</v>
      </c>
    </row>
    <row r="134" spans="1:29" s="84" customFormat="1" hidden="1" outlineLevel="5" collapsed="1" x14ac:dyDescent="0.25">
      <c r="A134" s="98" t="s">
        <v>122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v>0</v>
      </c>
      <c r="H134" s="81" t="s">
        <v>120</v>
      </c>
      <c r="I134" s="81" t="s">
        <v>176</v>
      </c>
      <c r="J134" s="81" t="s">
        <v>116</v>
      </c>
      <c r="K134" s="80">
        <v>0</v>
      </c>
      <c r="L134" s="80">
        <v>0</v>
      </c>
      <c r="M134" s="81" t="s">
        <v>122</v>
      </c>
      <c r="N134" s="81" t="s">
        <v>135</v>
      </c>
      <c r="O134" s="81" t="s">
        <v>121</v>
      </c>
      <c r="P134" s="82">
        <v>45017</v>
      </c>
      <c r="Q134" s="82">
        <v>45018</v>
      </c>
      <c r="R134" s="80">
        <v>0</v>
      </c>
      <c r="S134" s="81" t="s">
        <v>116</v>
      </c>
      <c r="T134" s="81" t="s">
        <v>116</v>
      </c>
      <c r="U134" s="81" t="s">
        <v>319</v>
      </c>
      <c r="V134" s="83">
        <v>44986.154179976853</v>
      </c>
      <c r="W134" s="81" t="s">
        <v>116</v>
      </c>
      <c r="X134" s="81" t="s">
        <v>116</v>
      </c>
      <c r="Y134" s="83">
        <v>45017</v>
      </c>
      <c r="Z134" s="83">
        <v>45047</v>
      </c>
      <c r="AA134" s="83">
        <v>45047.867853668984</v>
      </c>
      <c r="AB134" s="81" t="s">
        <v>118</v>
      </c>
      <c r="AC134" s="81" t="s">
        <v>116</v>
      </c>
    </row>
    <row r="135" spans="1:29" s="90" customFormat="1" hidden="1" outlineLevel="6" collapsed="1" x14ac:dyDescent="0.25">
      <c r="A135" s="99" t="s">
        <v>116</v>
      </c>
      <c r="B135" s="86">
        <v>0</v>
      </c>
      <c r="C135" s="86">
        <v>0</v>
      </c>
      <c r="D135" s="86">
        <v>0</v>
      </c>
      <c r="E135" s="86">
        <v>0</v>
      </c>
      <c r="F135" s="86">
        <v>0</v>
      </c>
      <c r="G135" s="86">
        <v>0</v>
      </c>
      <c r="H135" s="87" t="s">
        <v>120</v>
      </c>
      <c r="I135" s="87" t="s">
        <v>176</v>
      </c>
      <c r="J135" s="87" t="s">
        <v>116</v>
      </c>
      <c r="K135" s="86">
        <v>0</v>
      </c>
      <c r="L135" s="86">
        <v>0</v>
      </c>
      <c r="M135" s="87" t="s">
        <v>122</v>
      </c>
      <c r="N135" s="87" t="s">
        <v>135</v>
      </c>
      <c r="O135" s="87" t="s">
        <v>121</v>
      </c>
      <c r="P135" s="88">
        <v>45017</v>
      </c>
      <c r="Q135" s="88">
        <v>45018</v>
      </c>
      <c r="R135" s="86">
        <v>0</v>
      </c>
      <c r="S135" s="87" t="s">
        <v>116</v>
      </c>
      <c r="T135" s="87" t="s">
        <v>116</v>
      </c>
      <c r="U135" s="87" t="s">
        <v>319</v>
      </c>
      <c r="V135" s="89">
        <v>44986.154179976853</v>
      </c>
      <c r="W135" s="87" t="s">
        <v>116</v>
      </c>
      <c r="X135" s="87" t="s">
        <v>116</v>
      </c>
      <c r="Y135" s="89">
        <v>45017</v>
      </c>
      <c r="Z135" s="89">
        <v>45047</v>
      </c>
      <c r="AA135" s="89">
        <v>45047.867853668984</v>
      </c>
      <c r="AB135" s="87" t="s">
        <v>118</v>
      </c>
      <c r="AC135" s="87" t="s">
        <v>116</v>
      </c>
    </row>
    <row r="136" spans="1:29" s="96" customFormat="1" hidden="1" outlineLevel="7" collapsed="1" x14ac:dyDescent="0.25">
      <c r="A136" s="100" t="s">
        <v>116</v>
      </c>
      <c r="B136" s="92">
        <v>-655462.11</v>
      </c>
      <c r="C136" s="92">
        <v>-50995005.500799999</v>
      </c>
      <c r="D136" s="92">
        <v>0</v>
      </c>
      <c r="E136" s="92">
        <v>0</v>
      </c>
      <c r="F136" s="92">
        <v>-655462.11</v>
      </c>
      <c r="G136" s="92">
        <v>-50995005.500799999</v>
      </c>
      <c r="H136" s="93" t="s">
        <v>120</v>
      </c>
      <c r="I136" s="93" t="s">
        <v>176</v>
      </c>
      <c r="J136" s="93" t="s">
        <v>116</v>
      </c>
      <c r="K136" s="92">
        <v>77.800081381973399</v>
      </c>
      <c r="L136" s="92">
        <v>0</v>
      </c>
      <c r="M136" s="93" t="s">
        <v>122</v>
      </c>
      <c r="N136" s="93" t="s">
        <v>135</v>
      </c>
      <c r="O136" s="93" t="s">
        <v>121</v>
      </c>
      <c r="P136" s="94">
        <v>45017</v>
      </c>
      <c r="Q136" s="94">
        <v>45018</v>
      </c>
      <c r="R136" s="92">
        <v>0</v>
      </c>
      <c r="S136" s="93" t="s">
        <v>116</v>
      </c>
      <c r="T136" s="93" t="s">
        <v>116</v>
      </c>
      <c r="U136" s="93" t="s">
        <v>319</v>
      </c>
      <c r="V136" s="95">
        <v>44986.154179976853</v>
      </c>
      <c r="W136" s="93" t="s">
        <v>116</v>
      </c>
      <c r="X136" s="93" t="s">
        <v>116</v>
      </c>
      <c r="Y136" s="95">
        <v>45017</v>
      </c>
      <c r="Z136" s="95">
        <v>45047</v>
      </c>
      <c r="AA136" s="95">
        <v>45047.867853668984</v>
      </c>
      <c r="AB136" s="93" t="s">
        <v>118</v>
      </c>
      <c r="AC136" s="93" t="s">
        <v>116</v>
      </c>
    </row>
    <row r="137" spans="1:29" s="107" customFormat="1" hidden="1" outlineLevel="7" collapsed="1" x14ac:dyDescent="0.25">
      <c r="A137" s="102" t="s">
        <v>116</v>
      </c>
      <c r="B137" s="103">
        <v>26281.65</v>
      </c>
      <c r="C137" s="103">
        <v>1912218.38</v>
      </c>
      <c r="D137" s="103">
        <v>0</v>
      </c>
      <c r="E137" s="103">
        <v>0</v>
      </c>
      <c r="F137" s="103">
        <v>26281.65</v>
      </c>
      <c r="G137" s="103">
        <v>1912218.38</v>
      </c>
      <c r="H137" s="104" t="s">
        <v>120</v>
      </c>
      <c r="I137" s="104" t="s">
        <v>176</v>
      </c>
      <c r="J137" s="104" t="s">
        <v>116</v>
      </c>
      <c r="K137" s="103">
        <v>72.758688286313799</v>
      </c>
      <c r="L137" s="103">
        <v>0</v>
      </c>
      <c r="M137" s="104" t="s">
        <v>122</v>
      </c>
      <c r="N137" s="104" t="s">
        <v>135</v>
      </c>
      <c r="O137" s="104" t="s">
        <v>121</v>
      </c>
      <c r="P137" s="105">
        <v>45017</v>
      </c>
      <c r="Q137" s="105">
        <v>45018</v>
      </c>
      <c r="R137" s="103">
        <v>0</v>
      </c>
      <c r="S137" s="104" t="s">
        <v>116</v>
      </c>
      <c r="T137" s="104" t="s">
        <v>116</v>
      </c>
      <c r="U137" s="104" t="s">
        <v>319</v>
      </c>
      <c r="V137" s="106">
        <v>44986.154179976853</v>
      </c>
      <c r="W137" s="104" t="s">
        <v>116</v>
      </c>
      <c r="X137" s="104" t="s">
        <v>116</v>
      </c>
      <c r="Y137" s="106">
        <v>45017</v>
      </c>
      <c r="Z137" s="106">
        <v>45047</v>
      </c>
      <c r="AA137" s="106">
        <v>45047.867853668984</v>
      </c>
      <c r="AB137" s="104" t="s">
        <v>118</v>
      </c>
      <c r="AC137" s="104" t="s">
        <v>116</v>
      </c>
    </row>
    <row r="138" spans="1:29" s="96" customFormat="1" hidden="1" outlineLevel="7" collapsed="1" x14ac:dyDescent="0.25">
      <c r="A138" s="100" t="s">
        <v>116</v>
      </c>
      <c r="B138" s="92">
        <v>629180.46</v>
      </c>
      <c r="C138" s="92">
        <v>49082787.120800003</v>
      </c>
      <c r="D138" s="92">
        <v>0</v>
      </c>
      <c r="E138" s="92">
        <v>0</v>
      </c>
      <c r="F138" s="92">
        <v>629180.46</v>
      </c>
      <c r="G138" s="92">
        <v>49082787.120800003</v>
      </c>
      <c r="H138" s="93" t="s">
        <v>120</v>
      </c>
      <c r="I138" s="93" t="s">
        <v>176</v>
      </c>
      <c r="J138" s="93" t="s">
        <v>116</v>
      </c>
      <c r="K138" s="92">
        <v>78.010666638948095</v>
      </c>
      <c r="L138" s="92">
        <v>0</v>
      </c>
      <c r="M138" s="93" t="s">
        <v>122</v>
      </c>
      <c r="N138" s="93" t="s">
        <v>135</v>
      </c>
      <c r="O138" s="93" t="s">
        <v>121</v>
      </c>
      <c r="P138" s="94">
        <v>45017</v>
      </c>
      <c r="Q138" s="94">
        <v>45018</v>
      </c>
      <c r="R138" s="92">
        <v>0</v>
      </c>
      <c r="S138" s="93" t="s">
        <v>116</v>
      </c>
      <c r="T138" s="93" t="s">
        <v>116</v>
      </c>
      <c r="U138" s="93" t="s">
        <v>319</v>
      </c>
      <c r="V138" s="95">
        <v>44986.154179976853</v>
      </c>
      <c r="W138" s="93" t="s">
        <v>116</v>
      </c>
      <c r="X138" s="93" t="s">
        <v>116</v>
      </c>
      <c r="Y138" s="95">
        <v>45017</v>
      </c>
      <c r="Z138" s="95">
        <v>45047</v>
      </c>
      <c r="AA138" s="95">
        <v>45047.867853668984</v>
      </c>
      <c r="AB138" s="93" t="s">
        <v>118</v>
      </c>
      <c r="AC138" s="93" t="s">
        <v>116</v>
      </c>
    </row>
    <row r="139" spans="1:29" s="90" customFormat="1" hidden="1" outlineLevel="2" collapsed="1" x14ac:dyDescent="0.25">
      <c r="A139" s="85" t="s">
        <v>180</v>
      </c>
      <c r="B139" s="86">
        <v>110567.44</v>
      </c>
      <c r="C139" s="86">
        <v>9679552.2330690008</v>
      </c>
      <c r="D139" s="86">
        <v>0</v>
      </c>
      <c r="E139" s="86">
        <v>0</v>
      </c>
      <c r="F139" s="86">
        <v>110567.44</v>
      </c>
      <c r="G139" s="86">
        <v>9679552.2330690008</v>
      </c>
      <c r="H139" s="87" t="s">
        <v>116</v>
      </c>
      <c r="I139" s="87" t="s">
        <v>180</v>
      </c>
      <c r="J139" s="87" t="s">
        <v>116</v>
      </c>
      <c r="K139" s="86">
        <v>87.544327996279904</v>
      </c>
      <c r="L139" s="86">
        <v>0</v>
      </c>
      <c r="M139" s="87" t="s">
        <v>116</v>
      </c>
      <c r="N139" s="87" t="s">
        <v>135</v>
      </c>
      <c r="O139" s="87" t="s">
        <v>116</v>
      </c>
      <c r="P139" s="88" t="s">
        <v>116</v>
      </c>
      <c r="Q139" s="88" t="s">
        <v>116</v>
      </c>
      <c r="R139" s="86">
        <v>0</v>
      </c>
      <c r="S139" s="87" t="s">
        <v>116</v>
      </c>
      <c r="T139" s="87" t="s">
        <v>116</v>
      </c>
      <c r="U139" s="87" t="s">
        <v>116</v>
      </c>
      <c r="V139" s="87" t="s">
        <v>116</v>
      </c>
      <c r="W139" s="87" t="s">
        <v>116</v>
      </c>
      <c r="X139" s="87" t="s">
        <v>116</v>
      </c>
      <c r="Y139" s="89">
        <v>45017</v>
      </c>
      <c r="Z139" s="89">
        <v>45047</v>
      </c>
      <c r="AA139" s="89">
        <v>45047.867853668984</v>
      </c>
      <c r="AB139" s="87" t="s">
        <v>118</v>
      </c>
      <c r="AC139" s="87" t="s">
        <v>116</v>
      </c>
    </row>
    <row r="140" spans="1:29" s="96" customFormat="1" hidden="1" outlineLevel="3" collapsed="1" x14ac:dyDescent="0.25">
      <c r="A140" s="91" t="s">
        <v>111</v>
      </c>
      <c r="B140" s="92">
        <v>-9425</v>
      </c>
      <c r="C140" s="92">
        <v>-820680.97</v>
      </c>
      <c r="D140" s="92">
        <v>0</v>
      </c>
      <c r="E140" s="92">
        <v>0</v>
      </c>
      <c r="F140" s="92">
        <v>-9425</v>
      </c>
      <c r="G140" s="92">
        <v>-820680.97</v>
      </c>
      <c r="H140" s="93" t="s">
        <v>292</v>
      </c>
      <c r="I140" s="93" t="s">
        <v>180</v>
      </c>
      <c r="J140" s="93" t="s">
        <v>472</v>
      </c>
      <c r="K140" s="92">
        <v>87.074903978779801</v>
      </c>
      <c r="L140" s="92">
        <v>0</v>
      </c>
      <c r="M140" s="93" t="s">
        <v>136</v>
      </c>
      <c r="N140" s="93" t="s">
        <v>135</v>
      </c>
      <c r="O140" s="93" t="s">
        <v>111</v>
      </c>
      <c r="P140" s="94" t="s">
        <v>116</v>
      </c>
      <c r="Q140" s="94" t="s">
        <v>116</v>
      </c>
      <c r="R140" s="92">
        <v>0</v>
      </c>
      <c r="S140" s="93" t="s">
        <v>140</v>
      </c>
      <c r="T140" s="93" t="s">
        <v>141</v>
      </c>
      <c r="U140" s="93" t="s">
        <v>114</v>
      </c>
      <c r="V140" s="95">
        <v>45047.627906250003</v>
      </c>
      <c r="W140" s="93" t="s">
        <v>146</v>
      </c>
      <c r="X140" s="95">
        <v>45047.628156747684</v>
      </c>
      <c r="Y140" s="95">
        <v>45017</v>
      </c>
      <c r="Z140" s="95">
        <v>45047</v>
      </c>
      <c r="AA140" s="95">
        <v>45047.867853668984</v>
      </c>
      <c r="AB140" s="93" t="s">
        <v>118</v>
      </c>
      <c r="AC140" s="93" t="s">
        <v>116</v>
      </c>
    </row>
    <row r="141" spans="1:29" s="78" customFormat="1" hidden="1" outlineLevel="4" collapsed="1" x14ac:dyDescent="0.25">
      <c r="A141" s="97" t="s">
        <v>116</v>
      </c>
      <c r="B141" s="75">
        <v>-9425</v>
      </c>
      <c r="C141" s="75">
        <v>-820680.97</v>
      </c>
      <c r="D141" s="75">
        <v>0</v>
      </c>
      <c r="E141" s="75">
        <v>0</v>
      </c>
      <c r="F141" s="75">
        <v>-9425</v>
      </c>
      <c r="G141" s="75">
        <v>-820680.97</v>
      </c>
      <c r="H141" s="74" t="s">
        <v>292</v>
      </c>
      <c r="I141" s="74" t="s">
        <v>180</v>
      </c>
      <c r="J141" s="74" t="s">
        <v>472</v>
      </c>
      <c r="K141" s="75">
        <v>87.074903978779801</v>
      </c>
      <c r="L141" s="75">
        <v>0</v>
      </c>
      <c r="M141" s="74" t="s">
        <v>136</v>
      </c>
      <c r="N141" s="74" t="s">
        <v>135</v>
      </c>
      <c r="O141" s="74" t="s">
        <v>111</v>
      </c>
      <c r="P141" s="76" t="s">
        <v>116</v>
      </c>
      <c r="Q141" s="76" t="s">
        <v>116</v>
      </c>
      <c r="R141" s="75">
        <v>0</v>
      </c>
      <c r="S141" s="74" t="s">
        <v>140</v>
      </c>
      <c r="T141" s="74" t="s">
        <v>141</v>
      </c>
      <c r="U141" s="74" t="s">
        <v>114</v>
      </c>
      <c r="V141" s="77">
        <v>45047.627906250003</v>
      </c>
      <c r="W141" s="74" t="s">
        <v>146</v>
      </c>
      <c r="X141" s="77">
        <v>45047.628156747684</v>
      </c>
      <c r="Y141" s="77">
        <v>45017</v>
      </c>
      <c r="Z141" s="77">
        <v>45047</v>
      </c>
      <c r="AA141" s="77">
        <v>45047.867853668984</v>
      </c>
      <c r="AB141" s="74" t="s">
        <v>118</v>
      </c>
      <c r="AC141" s="74" t="s">
        <v>116</v>
      </c>
    </row>
    <row r="142" spans="1:29" s="84" customFormat="1" hidden="1" outlineLevel="5" collapsed="1" x14ac:dyDescent="0.25">
      <c r="A142" s="98" t="s">
        <v>136</v>
      </c>
      <c r="B142" s="80">
        <v>-9425</v>
      </c>
      <c r="C142" s="80">
        <v>-820680.97</v>
      </c>
      <c r="D142" s="80">
        <v>0</v>
      </c>
      <c r="E142" s="80">
        <v>0</v>
      </c>
      <c r="F142" s="80">
        <v>-9425</v>
      </c>
      <c r="G142" s="80">
        <v>-820680.97</v>
      </c>
      <c r="H142" s="81" t="s">
        <v>292</v>
      </c>
      <c r="I142" s="81" t="s">
        <v>180</v>
      </c>
      <c r="J142" s="81" t="s">
        <v>472</v>
      </c>
      <c r="K142" s="80">
        <v>87.074903978779801</v>
      </c>
      <c r="L142" s="80">
        <v>0</v>
      </c>
      <c r="M142" s="81" t="s">
        <v>136</v>
      </c>
      <c r="N142" s="81" t="s">
        <v>135</v>
      </c>
      <c r="O142" s="81" t="s">
        <v>111</v>
      </c>
      <c r="P142" s="82" t="s">
        <v>116</v>
      </c>
      <c r="Q142" s="82" t="s">
        <v>116</v>
      </c>
      <c r="R142" s="80">
        <v>0</v>
      </c>
      <c r="S142" s="81" t="s">
        <v>140</v>
      </c>
      <c r="T142" s="81" t="s">
        <v>141</v>
      </c>
      <c r="U142" s="81" t="s">
        <v>114</v>
      </c>
      <c r="V142" s="83">
        <v>45047.627906250003</v>
      </c>
      <c r="W142" s="81" t="s">
        <v>146</v>
      </c>
      <c r="X142" s="83">
        <v>45047.628156747684</v>
      </c>
      <c r="Y142" s="83">
        <v>45017</v>
      </c>
      <c r="Z142" s="83">
        <v>45047</v>
      </c>
      <c r="AA142" s="83">
        <v>45047.867853668984</v>
      </c>
      <c r="AB142" s="81" t="s">
        <v>118</v>
      </c>
      <c r="AC142" s="81" t="s">
        <v>116</v>
      </c>
    </row>
    <row r="143" spans="1:29" s="90" customFormat="1" hidden="1" outlineLevel="6" collapsed="1" x14ac:dyDescent="0.25">
      <c r="A143" s="99" t="s">
        <v>472</v>
      </c>
      <c r="B143" s="86">
        <v>-9425</v>
      </c>
      <c r="C143" s="86">
        <v>-820680.97</v>
      </c>
      <c r="D143" s="86">
        <v>0</v>
      </c>
      <c r="E143" s="86">
        <v>0</v>
      </c>
      <c r="F143" s="86">
        <v>-9425</v>
      </c>
      <c r="G143" s="86">
        <v>-820680.97</v>
      </c>
      <c r="H143" s="87" t="s">
        <v>292</v>
      </c>
      <c r="I143" s="87" t="s">
        <v>180</v>
      </c>
      <c r="J143" s="87" t="s">
        <v>472</v>
      </c>
      <c r="K143" s="86">
        <v>87.074903978779801</v>
      </c>
      <c r="L143" s="86">
        <v>0</v>
      </c>
      <c r="M143" s="87" t="s">
        <v>136</v>
      </c>
      <c r="N143" s="87" t="s">
        <v>135</v>
      </c>
      <c r="O143" s="87" t="s">
        <v>111</v>
      </c>
      <c r="P143" s="88" t="s">
        <v>116</v>
      </c>
      <c r="Q143" s="88" t="s">
        <v>116</v>
      </c>
      <c r="R143" s="86">
        <v>0</v>
      </c>
      <c r="S143" s="87" t="s">
        <v>140</v>
      </c>
      <c r="T143" s="87" t="s">
        <v>141</v>
      </c>
      <c r="U143" s="87" t="s">
        <v>114</v>
      </c>
      <c r="V143" s="89">
        <v>45047.627906250003</v>
      </c>
      <c r="W143" s="87" t="s">
        <v>146</v>
      </c>
      <c r="X143" s="89">
        <v>45047.628156747684</v>
      </c>
      <c r="Y143" s="89">
        <v>45017</v>
      </c>
      <c r="Z143" s="89">
        <v>45047</v>
      </c>
      <c r="AA143" s="89">
        <v>45047.867853668984</v>
      </c>
      <c r="AB143" s="87" t="s">
        <v>118</v>
      </c>
      <c r="AC143" s="87" t="s">
        <v>116</v>
      </c>
    </row>
    <row r="144" spans="1:29" s="96" customFormat="1" hidden="1" outlineLevel="7" collapsed="1" x14ac:dyDescent="0.25">
      <c r="A144" s="100" t="s">
        <v>116</v>
      </c>
      <c r="B144" s="92">
        <v>-2088</v>
      </c>
      <c r="C144" s="92">
        <v>-181812.4</v>
      </c>
      <c r="D144" s="92">
        <v>0</v>
      </c>
      <c r="E144" s="92">
        <v>0</v>
      </c>
      <c r="F144" s="92">
        <v>-2088</v>
      </c>
      <c r="G144" s="92">
        <v>-181812.4</v>
      </c>
      <c r="H144" s="93" t="s">
        <v>292</v>
      </c>
      <c r="I144" s="93" t="s">
        <v>180</v>
      </c>
      <c r="J144" s="93" t="s">
        <v>472</v>
      </c>
      <c r="K144" s="92">
        <v>87.074904214559396</v>
      </c>
      <c r="L144" s="92">
        <v>0</v>
      </c>
      <c r="M144" s="93" t="s">
        <v>136</v>
      </c>
      <c r="N144" s="93" t="s">
        <v>135</v>
      </c>
      <c r="O144" s="93" t="s">
        <v>111</v>
      </c>
      <c r="P144" s="94">
        <v>45017</v>
      </c>
      <c r="Q144" s="94">
        <v>45017.000694444447</v>
      </c>
      <c r="R144" s="92">
        <v>0</v>
      </c>
      <c r="S144" s="93" t="s">
        <v>140</v>
      </c>
      <c r="T144" s="93" t="s">
        <v>141</v>
      </c>
      <c r="U144" s="93" t="s">
        <v>114</v>
      </c>
      <c r="V144" s="95">
        <v>45047.627906250003</v>
      </c>
      <c r="W144" s="93" t="s">
        <v>146</v>
      </c>
      <c r="X144" s="95">
        <v>45047.628156747684</v>
      </c>
      <c r="Y144" s="95">
        <v>45017</v>
      </c>
      <c r="Z144" s="95">
        <v>45047</v>
      </c>
      <c r="AA144" s="95">
        <v>45047.867853668984</v>
      </c>
      <c r="AB144" s="93" t="s">
        <v>118</v>
      </c>
      <c r="AC144" s="93" t="s">
        <v>116</v>
      </c>
    </row>
    <row r="145" spans="1:29" s="107" customFormat="1" hidden="1" outlineLevel="7" collapsed="1" x14ac:dyDescent="0.25">
      <c r="A145" s="102" t="s">
        <v>116</v>
      </c>
      <c r="B145" s="103">
        <v>-2122</v>
      </c>
      <c r="C145" s="103">
        <v>-184772.95</v>
      </c>
      <c r="D145" s="103">
        <v>0</v>
      </c>
      <c r="E145" s="103">
        <v>0</v>
      </c>
      <c r="F145" s="103">
        <v>-2122</v>
      </c>
      <c r="G145" s="103">
        <v>-184772.95</v>
      </c>
      <c r="H145" s="104" t="s">
        <v>292</v>
      </c>
      <c r="I145" s="104" t="s">
        <v>180</v>
      </c>
      <c r="J145" s="104" t="s">
        <v>472</v>
      </c>
      <c r="K145" s="103">
        <v>87.074905749293094</v>
      </c>
      <c r="L145" s="103">
        <v>0</v>
      </c>
      <c r="M145" s="104" t="s">
        <v>136</v>
      </c>
      <c r="N145" s="104" t="s">
        <v>135</v>
      </c>
      <c r="O145" s="104" t="s">
        <v>111</v>
      </c>
      <c r="P145" s="105">
        <v>45018</v>
      </c>
      <c r="Q145" s="105">
        <v>45018.000694444447</v>
      </c>
      <c r="R145" s="103">
        <v>0</v>
      </c>
      <c r="S145" s="104" t="s">
        <v>140</v>
      </c>
      <c r="T145" s="104" t="s">
        <v>141</v>
      </c>
      <c r="U145" s="104" t="s">
        <v>114</v>
      </c>
      <c r="V145" s="106">
        <v>45047.627906250003</v>
      </c>
      <c r="W145" s="104" t="s">
        <v>146</v>
      </c>
      <c r="X145" s="106">
        <v>45047.628156747684</v>
      </c>
      <c r="Y145" s="106">
        <v>45017</v>
      </c>
      <c r="Z145" s="106">
        <v>45047</v>
      </c>
      <c r="AA145" s="106">
        <v>45047.867853668984</v>
      </c>
      <c r="AB145" s="104" t="s">
        <v>118</v>
      </c>
      <c r="AC145" s="104" t="s">
        <v>116</v>
      </c>
    </row>
    <row r="146" spans="1:29" s="96" customFormat="1" hidden="1" outlineLevel="7" collapsed="1" x14ac:dyDescent="0.25">
      <c r="A146" s="100" t="s">
        <v>116</v>
      </c>
      <c r="B146" s="92">
        <v>-1089</v>
      </c>
      <c r="C146" s="92">
        <v>-94824.57</v>
      </c>
      <c r="D146" s="92">
        <v>0</v>
      </c>
      <c r="E146" s="92">
        <v>0</v>
      </c>
      <c r="F146" s="92">
        <v>-1089</v>
      </c>
      <c r="G146" s="92">
        <v>-94824.57</v>
      </c>
      <c r="H146" s="93" t="s">
        <v>292</v>
      </c>
      <c r="I146" s="93" t="s">
        <v>180</v>
      </c>
      <c r="J146" s="93" t="s">
        <v>472</v>
      </c>
      <c r="K146" s="92">
        <v>87.074903581267193</v>
      </c>
      <c r="L146" s="92">
        <v>0</v>
      </c>
      <c r="M146" s="93" t="s">
        <v>136</v>
      </c>
      <c r="N146" s="93" t="s">
        <v>135</v>
      </c>
      <c r="O146" s="93" t="s">
        <v>111</v>
      </c>
      <c r="P146" s="94">
        <v>45019</v>
      </c>
      <c r="Q146" s="94">
        <v>45019.000694444447</v>
      </c>
      <c r="R146" s="92">
        <v>0</v>
      </c>
      <c r="S146" s="93" t="s">
        <v>140</v>
      </c>
      <c r="T146" s="93" t="s">
        <v>141</v>
      </c>
      <c r="U146" s="93" t="s">
        <v>114</v>
      </c>
      <c r="V146" s="95">
        <v>45047.627906250003</v>
      </c>
      <c r="W146" s="93" t="s">
        <v>146</v>
      </c>
      <c r="X146" s="95">
        <v>45047.628156747684</v>
      </c>
      <c r="Y146" s="95">
        <v>45017</v>
      </c>
      <c r="Z146" s="95">
        <v>45047</v>
      </c>
      <c r="AA146" s="95">
        <v>45047.867853668984</v>
      </c>
      <c r="AB146" s="93" t="s">
        <v>118</v>
      </c>
      <c r="AC146" s="93" t="s">
        <v>116</v>
      </c>
    </row>
    <row r="147" spans="1:29" s="107" customFormat="1" hidden="1" outlineLevel="7" collapsed="1" x14ac:dyDescent="0.25">
      <c r="A147" s="102" t="s">
        <v>116</v>
      </c>
      <c r="B147" s="103">
        <v>-533</v>
      </c>
      <c r="C147" s="103">
        <v>-46410.92</v>
      </c>
      <c r="D147" s="103">
        <v>0</v>
      </c>
      <c r="E147" s="103">
        <v>0</v>
      </c>
      <c r="F147" s="103">
        <v>-533</v>
      </c>
      <c r="G147" s="103">
        <v>-46410.92</v>
      </c>
      <c r="H147" s="104" t="s">
        <v>292</v>
      </c>
      <c r="I147" s="104" t="s">
        <v>180</v>
      </c>
      <c r="J147" s="104" t="s">
        <v>472</v>
      </c>
      <c r="K147" s="103">
        <v>87.074896810506601</v>
      </c>
      <c r="L147" s="103">
        <v>0</v>
      </c>
      <c r="M147" s="104" t="s">
        <v>136</v>
      </c>
      <c r="N147" s="104" t="s">
        <v>135</v>
      </c>
      <c r="O147" s="104" t="s">
        <v>111</v>
      </c>
      <c r="P147" s="105">
        <v>45020</v>
      </c>
      <c r="Q147" s="105">
        <v>45020.000694444447</v>
      </c>
      <c r="R147" s="103">
        <v>0</v>
      </c>
      <c r="S147" s="104" t="s">
        <v>140</v>
      </c>
      <c r="T147" s="104" t="s">
        <v>141</v>
      </c>
      <c r="U147" s="104" t="s">
        <v>114</v>
      </c>
      <c r="V147" s="106">
        <v>45047.627906250003</v>
      </c>
      <c r="W147" s="104" t="s">
        <v>146</v>
      </c>
      <c r="X147" s="106">
        <v>45047.628156747684</v>
      </c>
      <c r="Y147" s="106">
        <v>45017</v>
      </c>
      <c r="Z147" s="106">
        <v>45047</v>
      </c>
      <c r="AA147" s="106">
        <v>45047.867853668984</v>
      </c>
      <c r="AB147" s="104" t="s">
        <v>118</v>
      </c>
      <c r="AC147" s="104" t="s">
        <v>116</v>
      </c>
    </row>
    <row r="148" spans="1:29" s="96" customFormat="1" hidden="1" outlineLevel="7" collapsed="1" x14ac:dyDescent="0.25">
      <c r="A148" s="100" t="s">
        <v>116</v>
      </c>
      <c r="B148" s="92">
        <v>-2220</v>
      </c>
      <c r="C148" s="92">
        <v>-193306.29</v>
      </c>
      <c r="D148" s="92">
        <v>0</v>
      </c>
      <c r="E148" s="92">
        <v>0</v>
      </c>
      <c r="F148" s="92">
        <v>-2220</v>
      </c>
      <c r="G148" s="92">
        <v>-193306.29</v>
      </c>
      <c r="H148" s="93" t="s">
        <v>292</v>
      </c>
      <c r="I148" s="93" t="s">
        <v>180</v>
      </c>
      <c r="J148" s="93" t="s">
        <v>472</v>
      </c>
      <c r="K148" s="92">
        <v>87.074905405405403</v>
      </c>
      <c r="L148" s="92">
        <v>0</v>
      </c>
      <c r="M148" s="93" t="s">
        <v>136</v>
      </c>
      <c r="N148" s="93" t="s">
        <v>135</v>
      </c>
      <c r="O148" s="93" t="s">
        <v>111</v>
      </c>
      <c r="P148" s="94">
        <v>45021</v>
      </c>
      <c r="Q148" s="94">
        <v>45021.000694444447</v>
      </c>
      <c r="R148" s="92">
        <v>0</v>
      </c>
      <c r="S148" s="93" t="s">
        <v>140</v>
      </c>
      <c r="T148" s="93" t="s">
        <v>141</v>
      </c>
      <c r="U148" s="93" t="s">
        <v>114</v>
      </c>
      <c r="V148" s="95">
        <v>45047.627906250003</v>
      </c>
      <c r="W148" s="93" t="s">
        <v>146</v>
      </c>
      <c r="X148" s="95">
        <v>45047.628156747684</v>
      </c>
      <c r="Y148" s="95">
        <v>45017</v>
      </c>
      <c r="Z148" s="95">
        <v>45047</v>
      </c>
      <c r="AA148" s="95">
        <v>45047.867853668984</v>
      </c>
      <c r="AB148" s="93" t="s">
        <v>118</v>
      </c>
      <c r="AC148" s="93" t="s">
        <v>116</v>
      </c>
    </row>
    <row r="149" spans="1:29" s="107" customFormat="1" hidden="1" outlineLevel="7" collapsed="1" x14ac:dyDescent="0.25">
      <c r="A149" s="102" t="s">
        <v>116</v>
      </c>
      <c r="B149" s="103">
        <v>-1373</v>
      </c>
      <c r="C149" s="103">
        <v>-119553.84</v>
      </c>
      <c r="D149" s="103">
        <v>0</v>
      </c>
      <c r="E149" s="103">
        <v>0</v>
      </c>
      <c r="F149" s="103">
        <v>-1373</v>
      </c>
      <c r="G149" s="103">
        <v>-119553.84</v>
      </c>
      <c r="H149" s="104" t="s">
        <v>292</v>
      </c>
      <c r="I149" s="104" t="s">
        <v>180</v>
      </c>
      <c r="J149" s="104" t="s">
        <v>472</v>
      </c>
      <c r="K149" s="103">
        <v>87.0749016751639</v>
      </c>
      <c r="L149" s="103">
        <v>0</v>
      </c>
      <c r="M149" s="104" t="s">
        <v>136</v>
      </c>
      <c r="N149" s="104" t="s">
        <v>135</v>
      </c>
      <c r="O149" s="104" t="s">
        <v>111</v>
      </c>
      <c r="P149" s="105">
        <v>45022</v>
      </c>
      <c r="Q149" s="105">
        <v>45022.000694444447</v>
      </c>
      <c r="R149" s="103">
        <v>0</v>
      </c>
      <c r="S149" s="104" t="s">
        <v>140</v>
      </c>
      <c r="T149" s="104" t="s">
        <v>141</v>
      </c>
      <c r="U149" s="104" t="s">
        <v>114</v>
      </c>
      <c r="V149" s="106">
        <v>45047.627906250003</v>
      </c>
      <c r="W149" s="104" t="s">
        <v>146</v>
      </c>
      <c r="X149" s="106">
        <v>45047.628156747684</v>
      </c>
      <c r="Y149" s="106">
        <v>45017</v>
      </c>
      <c r="Z149" s="106">
        <v>45047</v>
      </c>
      <c r="AA149" s="106">
        <v>45047.867853668984</v>
      </c>
      <c r="AB149" s="104" t="s">
        <v>118</v>
      </c>
      <c r="AC149" s="104" t="s">
        <v>116</v>
      </c>
    </row>
    <row r="150" spans="1:29" s="107" customFormat="1" hidden="1" outlineLevel="3" collapsed="1" x14ac:dyDescent="0.25">
      <c r="A150" s="122" t="s">
        <v>121</v>
      </c>
      <c r="B150" s="103">
        <v>105428.62300000001</v>
      </c>
      <c r="C150" s="103">
        <v>9180187.2598999999</v>
      </c>
      <c r="D150" s="103">
        <v>0</v>
      </c>
      <c r="E150" s="103">
        <v>0</v>
      </c>
      <c r="F150" s="103">
        <v>105428.62300000001</v>
      </c>
      <c r="G150" s="103">
        <v>9180187.2598999999</v>
      </c>
      <c r="H150" s="104" t="s">
        <v>120</v>
      </c>
      <c r="I150" s="104" t="s">
        <v>180</v>
      </c>
      <c r="J150" s="104" t="s">
        <v>116</v>
      </c>
      <c r="K150" s="103">
        <v>87.074904316069805</v>
      </c>
      <c r="L150" s="103">
        <v>0</v>
      </c>
      <c r="M150" s="104" t="s">
        <v>122</v>
      </c>
      <c r="N150" s="104" t="s">
        <v>135</v>
      </c>
      <c r="O150" s="104" t="s">
        <v>121</v>
      </c>
      <c r="P150" s="105">
        <v>45017</v>
      </c>
      <c r="Q150" s="105">
        <v>45018</v>
      </c>
      <c r="R150" s="103">
        <v>0</v>
      </c>
      <c r="S150" s="104" t="s">
        <v>116</v>
      </c>
      <c r="T150" s="104" t="s">
        <v>116</v>
      </c>
      <c r="U150" s="104" t="s">
        <v>319</v>
      </c>
      <c r="V150" s="106">
        <v>44986.154179976853</v>
      </c>
      <c r="W150" s="104" t="s">
        <v>116</v>
      </c>
      <c r="X150" s="104" t="s">
        <v>116</v>
      </c>
      <c r="Y150" s="106">
        <v>45017</v>
      </c>
      <c r="Z150" s="106">
        <v>45047</v>
      </c>
      <c r="AA150" s="106">
        <v>45047.867853668984</v>
      </c>
      <c r="AB150" s="104" t="s">
        <v>118</v>
      </c>
      <c r="AC150" s="104" t="s">
        <v>116</v>
      </c>
    </row>
    <row r="151" spans="1:29" s="78" customFormat="1" hidden="1" outlineLevel="4" collapsed="1" x14ac:dyDescent="0.25">
      <c r="A151" s="97" t="s">
        <v>116</v>
      </c>
      <c r="B151" s="75">
        <v>105428.62300000001</v>
      </c>
      <c r="C151" s="75">
        <v>9180187.2598999999</v>
      </c>
      <c r="D151" s="75">
        <v>0</v>
      </c>
      <c r="E151" s="75">
        <v>0</v>
      </c>
      <c r="F151" s="75">
        <v>105428.62300000001</v>
      </c>
      <c r="G151" s="75">
        <v>9180187.2598999999</v>
      </c>
      <c r="H151" s="74" t="s">
        <v>120</v>
      </c>
      <c r="I151" s="74" t="s">
        <v>180</v>
      </c>
      <c r="J151" s="74" t="s">
        <v>116</v>
      </c>
      <c r="K151" s="75">
        <v>87.074904316069805</v>
      </c>
      <c r="L151" s="75">
        <v>0</v>
      </c>
      <c r="M151" s="74" t="s">
        <v>122</v>
      </c>
      <c r="N151" s="74" t="s">
        <v>135</v>
      </c>
      <c r="O151" s="74" t="s">
        <v>121</v>
      </c>
      <c r="P151" s="76">
        <v>45017</v>
      </c>
      <c r="Q151" s="76">
        <v>45018</v>
      </c>
      <c r="R151" s="75">
        <v>0</v>
      </c>
      <c r="S151" s="74" t="s">
        <v>116</v>
      </c>
      <c r="T151" s="74" t="s">
        <v>116</v>
      </c>
      <c r="U151" s="74" t="s">
        <v>319</v>
      </c>
      <c r="V151" s="77">
        <v>44986.154179976853</v>
      </c>
      <c r="W151" s="74" t="s">
        <v>116</v>
      </c>
      <c r="X151" s="74" t="s">
        <v>116</v>
      </c>
      <c r="Y151" s="77">
        <v>45017</v>
      </c>
      <c r="Z151" s="77">
        <v>45047</v>
      </c>
      <c r="AA151" s="77">
        <v>45047.867853668984</v>
      </c>
      <c r="AB151" s="74" t="s">
        <v>118</v>
      </c>
      <c r="AC151" s="74" t="s">
        <v>116</v>
      </c>
    </row>
    <row r="152" spans="1:29" s="84" customFormat="1" hidden="1" outlineLevel="5" collapsed="1" x14ac:dyDescent="0.25">
      <c r="A152" s="98" t="s">
        <v>122</v>
      </c>
      <c r="B152" s="80">
        <v>105428.62300000001</v>
      </c>
      <c r="C152" s="80">
        <v>9180187.2598999999</v>
      </c>
      <c r="D152" s="80">
        <v>0</v>
      </c>
      <c r="E152" s="80">
        <v>0</v>
      </c>
      <c r="F152" s="80">
        <v>105428.62300000001</v>
      </c>
      <c r="G152" s="80">
        <v>9180187.2598999999</v>
      </c>
      <c r="H152" s="81" t="s">
        <v>120</v>
      </c>
      <c r="I152" s="81" t="s">
        <v>180</v>
      </c>
      <c r="J152" s="81" t="s">
        <v>116</v>
      </c>
      <c r="K152" s="80">
        <v>87.074904316069805</v>
      </c>
      <c r="L152" s="80">
        <v>0</v>
      </c>
      <c r="M152" s="81" t="s">
        <v>122</v>
      </c>
      <c r="N152" s="81" t="s">
        <v>135</v>
      </c>
      <c r="O152" s="81" t="s">
        <v>121</v>
      </c>
      <c r="P152" s="82">
        <v>45017</v>
      </c>
      <c r="Q152" s="82">
        <v>45018</v>
      </c>
      <c r="R152" s="80">
        <v>0</v>
      </c>
      <c r="S152" s="81" t="s">
        <v>116</v>
      </c>
      <c r="T152" s="81" t="s">
        <v>116</v>
      </c>
      <c r="U152" s="81" t="s">
        <v>319</v>
      </c>
      <c r="V152" s="83">
        <v>44986.154179976853</v>
      </c>
      <c r="W152" s="81" t="s">
        <v>116</v>
      </c>
      <c r="X152" s="81" t="s">
        <v>116</v>
      </c>
      <c r="Y152" s="83">
        <v>45017</v>
      </c>
      <c r="Z152" s="83">
        <v>45047</v>
      </c>
      <c r="AA152" s="83">
        <v>45047.867853668984</v>
      </c>
      <c r="AB152" s="81" t="s">
        <v>118</v>
      </c>
      <c r="AC152" s="81" t="s">
        <v>116</v>
      </c>
    </row>
    <row r="153" spans="1:29" s="90" customFormat="1" hidden="1" outlineLevel="6" collapsed="1" x14ac:dyDescent="0.25">
      <c r="A153" s="99" t="s">
        <v>116</v>
      </c>
      <c r="B153" s="86">
        <v>105428.62300000001</v>
      </c>
      <c r="C153" s="86">
        <v>9180187.2598999999</v>
      </c>
      <c r="D153" s="86">
        <v>0</v>
      </c>
      <c r="E153" s="86">
        <v>0</v>
      </c>
      <c r="F153" s="86">
        <v>105428.62300000001</v>
      </c>
      <c r="G153" s="86">
        <v>9180187.2598999999</v>
      </c>
      <c r="H153" s="87" t="s">
        <v>120</v>
      </c>
      <c r="I153" s="87" t="s">
        <v>180</v>
      </c>
      <c r="J153" s="87" t="s">
        <v>116</v>
      </c>
      <c r="K153" s="86">
        <v>87.074904316069805</v>
      </c>
      <c r="L153" s="86">
        <v>0</v>
      </c>
      <c r="M153" s="87" t="s">
        <v>122</v>
      </c>
      <c r="N153" s="87" t="s">
        <v>135</v>
      </c>
      <c r="O153" s="87" t="s">
        <v>121</v>
      </c>
      <c r="P153" s="88">
        <v>45017</v>
      </c>
      <c r="Q153" s="88">
        <v>45018</v>
      </c>
      <c r="R153" s="86">
        <v>0</v>
      </c>
      <c r="S153" s="87" t="s">
        <v>116</v>
      </c>
      <c r="T153" s="87" t="s">
        <v>116</v>
      </c>
      <c r="U153" s="87" t="s">
        <v>319</v>
      </c>
      <c r="V153" s="89">
        <v>44986.154179976853</v>
      </c>
      <c r="W153" s="87" t="s">
        <v>116</v>
      </c>
      <c r="X153" s="87" t="s">
        <v>116</v>
      </c>
      <c r="Y153" s="89">
        <v>45017</v>
      </c>
      <c r="Z153" s="89">
        <v>45047</v>
      </c>
      <c r="AA153" s="89">
        <v>45047.867853668984</v>
      </c>
      <c r="AB153" s="87" t="s">
        <v>118</v>
      </c>
      <c r="AC153" s="87" t="s">
        <v>116</v>
      </c>
    </row>
    <row r="154" spans="1:29" s="96" customFormat="1" hidden="1" outlineLevel="7" collapsed="1" x14ac:dyDescent="0.25">
      <c r="A154" s="100" t="s">
        <v>116</v>
      </c>
      <c r="B154" s="92">
        <v>19839.11</v>
      </c>
      <c r="C154" s="92">
        <v>1296858.2593100001</v>
      </c>
      <c r="D154" s="92">
        <v>0</v>
      </c>
      <c r="E154" s="92">
        <v>0</v>
      </c>
      <c r="F154" s="92">
        <v>19839.11</v>
      </c>
      <c r="G154" s="92">
        <v>1296858.2593100001</v>
      </c>
      <c r="H154" s="93" t="s">
        <v>120</v>
      </c>
      <c r="I154" s="93" t="s">
        <v>180</v>
      </c>
      <c r="J154" s="93" t="s">
        <v>116</v>
      </c>
      <c r="K154" s="92">
        <v>65.368772052274494</v>
      </c>
      <c r="L154" s="92">
        <v>0</v>
      </c>
      <c r="M154" s="93" t="s">
        <v>122</v>
      </c>
      <c r="N154" s="93" t="s">
        <v>135</v>
      </c>
      <c r="O154" s="93" t="s">
        <v>121</v>
      </c>
      <c r="P154" s="94">
        <v>45017</v>
      </c>
      <c r="Q154" s="94">
        <v>45018</v>
      </c>
      <c r="R154" s="92">
        <v>0</v>
      </c>
      <c r="S154" s="93" t="s">
        <v>116</v>
      </c>
      <c r="T154" s="93" t="s">
        <v>116</v>
      </c>
      <c r="U154" s="93" t="s">
        <v>319</v>
      </c>
      <c r="V154" s="95">
        <v>44986.154179976853</v>
      </c>
      <c r="W154" s="93" t="s">
        <v>116</v>
      </c>
      <c r="X154" s="93" t="s">
        <v>116</v>
      </c>
      <c r="Y154" s="95">
        <v>45017</v>
      </c>
      <c r="Z154" s="95">
        <v>45047</v>
      </c>
      <c r="AA154" s="95">
        <v>45047.867853668984</v>
      </c>
      <c r="AB154" s="93" t="s">
        <v>118</v>
      </c>
      <c r="AC154" s="93" t="s">
        <v>116</v>
      </c>
    </row>
    <row r="155" spans="1:29" s="107" customFormat="1" hidden="1" outlineLevel="7" collapsed="1" x14ac:dyDescent="0.25">
      <c r="A155" s="102" t="s">
        <v>116</v>
      </c>
      <c r="B155" s="103">
        <v>1608575.9591999999</v>
      </c>
      <c r="C155" s="103">
        <v>110593269.42218</v>
      </c>
      <c r="D155" s="103">
        <v>0</v>
      </c>
      <c r="E155" s="103">
        <v>0</v>
      </c>
      <c r="F155" s="103">
        <v>1608575.9591999999</v>
      </c>
      <c r="G155" s="103">
        <v>110593269.42218</v>
      </c>
      <c r="H155" s="104" t="s">
        <v>120</v>
      </c>
      <c r="I155" s="104" t="s">
        <v>180</v>
      </c>
      <c r="J155" s="104" t="s">
        <v>116</v>
      </c>
      <c r="K155" s="103">
        <v>68.752282905671294</v>
      </c>
      <c r="L155" s="103">
        <v>0</v>
      </c>
      <c r="M155" s="104" t="s">
        <v>122</v>
      </c>
      <c r="N155" s="104" t="s">
        <v>135</v>
      </c>
      <c r="O155" s="104" t="s">
        <v>121</v>
      </c>
      <c r="P155" s="105">
        <v>45017</v>
      </c>
      <c r="Q155" s="105">
        <v>45018</v>
      </c>
      <c r="R155" s="103">
        <v>0</v>
      </c>
      <c r="S155" s="104" t="s">
        <v>116</v>
      </c>
      <c r="T155" s="104" t="s">
        <v>116</v>
      </c>
      <c r="U155" s="104" t="s">
        <v>319</v>
      </c>
      <c r="V155" s="106">
        <v>44986.154179976853</v>
      </c>
      <c r="W155" s="104" t="s">
        <v>115</v>
      </c>
      <c r="X155" s="106">
        <v>45029.154009571757</v>
      </c>
      <c r="Y155" s="106">
        <v>45017</v>
      </c>
      <c r="Z155" s="106">
        <v>45047</v>
      </c>
      <c r="AA155" s="106">
        <v>45047.867853668984</v>
      </c>
      <c r="AB155" s="104" t="s">
        <v>118</v>
      </c>
      <c r="AC155" s="104" t="s">
        <v>116</v>
      </c>
    </row>
    <row r="156" spans="1:29" s="96" customFormat="1" hidden="1" outlineLevel="7" collapsed="1" x14ac:dyDescent="0.25">
      <c r="A156" s="100" t="s">
        <v>116</v>
      </c>
      <c r="B156" s="92">
        <v>840724.41799999995</v>
      </c>
      <c r="C156" s="92">
        <v>59819156.729379997</v>
      </c>
      <c r="D156" s="92">
        <v>0</v>
      </c>
      <c r="E156" s="92">
        <v>0</v>
      </c>
      <c r="F156" s="92">
        <v>840724.41799999995</v>
      </c>
      <c r="G156" s="92">
        <v>59819156.729379997</v>
      </c>
      <c r="H156" s="93" t="s">
        <v>120</v>
      </c>
      <c r="I156" s="93" t="s">
        <v>180</v>
      </c>
      <c r="J156" s="93" t="s">
        <v>116</v>
      </c>
      <c r="K156" s="92">
        <v>71.151920235270197</v>
      </c>
      <c r="L156" s="92">
        <v>0</v>
      </c>
      <c r="M156" s="93" t="s">
        <v>122</v>
      </c>
      <c r="N156" s="93" t="s">
        <v>135</v>
      </c>
      <c r="O156" s="93" t="s">
        <v>121</v>
      </c>
      <c r="P156" s="94">
        <v>45017</v>
      </c>
      <c r="Q156" s="94">
        <v>45018</v>
      </c>
      <c r="R156" s="92">
        <v>0</v>
      </c>
      <c r="S156" s="93" t="s">
        <v>116</v>
      </c>
      <c r="T156" s="93" t="s">
        <v>116</v>
      </c>
      <c r="U156" s="93" t="s">
        <v>319</v>
      </c>
      <c r="V156" s="95">
        <v>44986.154179976853</v>
      </c>
      <c r="W156" s="93" t="s">
        <v>116</v>
      </c>
      <c r="X156" s="93" t="s">
        <v>116</v>
      </c>
      <c r="Y156" s="95">
        <v>45017</v>
      </c>
      <c r="Z156" s="95">
        <v>45047</v>
      </c>
      <c r="AA156" s="95">
        <v>45047.867853668984</v>
      </c>
      <c r="AB156" s="93" t="s">
        <v>118</v>
      </c>
      <c r="AC156" s="93" t="s">
        <v>116</v>
      </c>
    </row>
    <row r="157" spans="1:29" s="107" customFormat="1" hidden="1" outlineLevel="7" collapsed="1" x14ac:dyDescent="0.25">
      <c r="A157" s="102" t="s">
        <v>116</v>
      </c>
      <c r="B157" s="103">
        <v>-29143.4728</v>
      </c>
      <c r="C157" s="103">
        <v>-2955714.4292299999</v>
      </c>
      <c r="D157" s="103">
        <v>0</v>
      </c>
      <c r="E157" s="103">
        <v>0</v>
      </c>
      <c r="F157" s="103">
        <v>-29143.4728</v>
      </c>
      <c r="G157" s="103">
        <v>-2955714.4292299999</v>
      </c>
      <c r="H157" s="104" t="s">
        <v>120</v>
      </c>
      <c r="I157" s="104" t="s">
        <v>180</v>
      </c>
      <c r="J157" s="104" t="s">
        <v>116</v>
      </c>
      <c r="K157" s="103">
        <v>101.419431016814</v>
      </c>
      <c r="L157" s="103">
        <v>0</v>
      </c>
      <c r="M157" s="104" t="s">
        <v>122</v>
      </c>
      <c r="N157" s="104" t="s">
        <v>135</v>
      </c>
      <c r="O157" s="104" t="s">
        <v>121</v>
      </c>
      <c r="P157" s="105">
        <v>45017</v>
      </c>
      <c r="Q157" s="105">
        <v>45018</v>
      </c>
      <c r="R157" s="103">
        <v>0</v>
      </c>
      <c r="S157" s="104" t="s">
        <v>116</v>
      </c>
      <c r="T157" s="104" t="s">
        <v>116</v>
      </c>
      <c r="U157" s="104" t="s">
        <v>319</v>
      </c>
      <c r="V157" s="106">
        <v>44986.154179976853</v>
      </c>
      <c r="W157" s="104" t="s">
        <v>116</v>
      </c>
      <c r="X157" s="104" t="s">
        <v>116</v>
      </c>
      <c r="Y157" s="106">
        <v>45017</v>
      </c>
      <c r="Z157" s="106">
        <v>45047</v>
      </c>
      <c r="AA157" s="106">
        <v>45047.867853668984</v>
      </c>
      <c r="AB157" s="104" t="s">
        <v>118</v>
      </c>
      <c r="AC157" s="104" t="s">
        <v>116</v>
      </c>
    </row>
    <row r="158" spans="1:29" s="96" customFormat="1" hidden="1" outlineLevel="7" collapsed="1" x14ac:dyDescent="0.25">
      <c r="A158" s="100" t="s">
        <v>116</v>
      </c>
      <c r="B158" s="92">
        <v>-4171520.9273999999</v>
      </c>
      <c r="C158" s="92">
        <v>-284610329.32564002</v>
      </c>
      <c r="D158" s="92">
        <v>0</v>
      </c>
      <c r="E158" s="92">
        <v>0</v>
      </c>
      <c r="F158" s="92">
        <v>-4171520.9273999999</v>
      </c>
      <c r="G158" s="92">
        <v>-284610329.32564002</v>
      </c>
      <c r="H158" s="93" t="s">
        <v>120</v>
      </c>
      <c r="I158" s="93" t="s">
        <v>180</v>
      </c>
      <c r="J158" s="93" t="s">
        <v>116</v>
      </c>
      <c r="K158" s="92">
        <v>68.226993050956594</v>
      </c>
      <c r="L158" s="92">
        <v>0</v>
      </c>
      <c r="M158" s="93" t="s">
        <v>122</v>
      </c>
      <c r="N158" s="93" t="s">
        <v>135</v>
      </c>
      <c r="O158" s="93" t="s">
        <v>121</v>
      </c>
      <c r="P158" s="94">
        <v>45017</v>
      </c>
      <c r="Q158" s="94">
        <v>45018</v>
      </c>
      <c r="R158" s="92">
        <v>0</v>
      </c>
      <c r="S158" s="93" t="s">
        <v>116</v>
      </c>
      <c r="T158" s="93" t="s">
        <v>116</v>
      </c>
      <c r="U158" s="93" t="s">
        <v>319</v>
      </c>
      <c r="V158" s="95">
        <v>44986.154179976853</v>
      </c>
      <c r="W158" s="93" t="s">
        <v>115</v>
      </c>
      <c r="X158" s="95">
        <v>45029.154009571757</v>
      </c>
      <c r="Y158" s="95">
        <v>45017</v>
      </c>
      <c r="Z158" s="95">
        <v>45047</v>
      </c>
      <c r="AA158" s="95">
        <v>45047.867853668984</v>
      </c>
      <c r="AB158" s="93" t="s">
        <v>118</v>
      </c>
      <c r="AC158" s="93" t="s">
        <v>116</v>
      </c>
    </row>
    <row r="159" spans="1:29" s="107" customFormat="1" hidden="1" outlineLevel="7" collapsed="1" x14ac:dyDescent="0.25">
      <c r="A159" s="102" t="s">
        <v>116</v>
      </c>
      <c r="B159" s="103">
        <v>1836953.5360000001</v>
      </c>
      <c r="C159" s="103">
        <v>125036946.6039</v>
      </c>
      <c r="D159" s="103">
        <v>0</v>
      </c>
      <c r="E159" s="103">
        <v>0</v>
      </c>
      <c r="F159" s="103">
        <v>1836953.5360000001</v>
      </c>
      <c r="G159" s="103">
        <v>125036946.6039</v>
      </c>
      <c r="H159" s="104" t="s">
        <v>120</v>
      </c>
      <c r="I159" s="104" t="s">
        <v>180</v>
      </c>
      <c r="J159" s="104" t="s">
        <v>116</v>
      </c>
      <c r="K159" s="103">
        <v>68.0675608574021</v>
      </c>
      <c r="L159" s="103">
        <v>0</v>
      </c>
      <c r="M159" s="104" t="s">
        <v>122</v>
      </c>
      <c r="N159" s="104" t="s">
        <v>135</v>
      </c>
      <c r="O159" s="104" t="s">
        <v>121</v>
      </c>
      <c r="P159" s="105">
        <v>45017</v>
      </c>
      <c r="Q159" s="105">
        <v>45018</v>
      </c>
      <c r="R159" s="103">
        <v>0</v>
      </c>
      <c r="S159" s="104" t="s">
        <v>116</v>
      </c>
      <c r="T159" s="104" t="s">
        <v>116</v>
      </c>
      <c r="U159" s="104" t="s">
        <v>319</v>
      </c>
      <c r="V159" s="106">
        <v>44986.154179976853</v>
      </c>
      <c r="W159" s="104" t="s">
        <v>116</v>
      </c>
      <c r="X159" s="104" t="s">
        <v>116</v>
      </c>
      <c r="Y159" s="106">
        <v>45017</v>
      </c>
      <c r="Z159" s="106">
        <v>45047</v>
      </c>
      <c r="AA159" s="106">
        <v>45047.867853668984</v>
      </c>
      <c r="AB159" s="104" t="s">
        <v>118</v>
      </c>
      <c r="AC159" s="104" t="s">
        <v>116</v>
      </c>
    </row>
    <row r="160" spans="1:29" s="96" customFormat="1" hidden="1" outlineLevel="3" collapsed="1" x14ac:dyDescent="0.25">
      <c r="A160" s="91" t="s">
        <v>191</v>
      </c>
      <c r="B160" s="92">
        <v>14563.816999999999</v>
      </c>
      <c r="C160" s="92">
        <v>1320045.9431690001</v>
      </c>
      <c r="D160" s="92">
        <v>0</v>
      </c>
      <c r="E160" s="92">
        <v>0</v>
      </c>
      <c r="F160" s="92">
        <v>14563.816999999999</v>
      </c>
      <c r="G160" s="92">
        <v>1320045.9431690001</v>
      </c>
      <c r="H160" s="93" t="s">
        <v>116</v>
      </c>
      <c r="I160" s="93" t="s">
        <v>180</v>
      </c>
      <c r="J160" s="93" t="s">
        <v>473</v>
      </c>
      <c r="K160" s="92">
        <v>90.638734554890405</v>
      </c>
      <c r="L160" s="92">
        <v>0</v>
      </c>
      <c r="M160" s="93" t="s">
        <v>122</v>
      </c>
      <c r="N160" s="93" t="s">
        <v>135</v>
      </c>
      <c r="O160" s="93" t="s">
        <v>191</v>
      </c>
      <c r="P160" s="94">
        <v>45026</v>
      </c>
      <c r="Q160" s="94">
        <v>45026.000694444447</v>
      </c>
      <c r="R160" s="92">
        <v>0</v>
      </c>
      <c r="S160" s="93" t="s">
        <v>116</v>
      </c>
      <c r="T160" s="93" t="s">
        <v>141</v>
      </c>
      <c r="U160" s="93" t="s">
        <v>115</v>
      </c>
      <c r="V160" s="95">
        <v>45047.518704548609</v>
      </c>
      <c r="W160" s="93" t="s">
        <v>115</v>
      </c>
      <c r="X160" s="95">
        <v>45047.518707442126</v>
      </c>
      <c r="Y160" s="95">
        <v>45017</v>
      </c>
      <c r="Z160" s="95">
        <v>45047</v>
      </c>
      <c r="AA160" s="95">
        <v>45047.867853668984</v>
      </c>
      <c r="AB160" s="93" t="s">
        <v>118</v>
      </c>
      <c r="AC160" s="93" t="s">
        <v>116</v>
      </c>
    </row>
    <row r="161" spans="1:29" s="78" customFormat="1" hidden="1" outlineLevel="4" collapsed="1" x14ac:dyDescent="0.25">
      <c r="A161" s="97" t="s">
        <v>116</v>
      </c>
      <c r="B161" s="75">
        <v>14563.816999999999</v>
      </c>
      <c r="C161" s="75">
        <v>1287343.0150890001</v>
      </c>
      <c r="D161" s="75">
        <v>0</v>
      </c>
      <c r="E161" s="75">
        <v>0</v>
      </c>
      <c r="F161" s="75">
        <v>14563.816999999999</v>
      </c>
      <c r="G161" s="75">
        <v>1287343.0150890001</v>
      </c>
      <c r="H161" s="74" t="s">
        <v>307</v>
      </c>
      <c r="I161" s="74" t="s">
        <v>180</v>
      </c>
      <c r="J161" s="74" t="s">
        <v>473</v>
      </c>
      <c r="K161" s="75">
        <v>88.3932430000322</v>
      </c>
      <c r="L161" s="75">
        <v>0</v>
      </c>
      <c r="M161" s="74" t="s">
        <v>122</v>
      </c>
      <c r="N161" s="74" t="s">
        <v>135</v>
      </c>
      <c r="O161" s="74" t="s">
        <v>191</v>
      </c>
      <c r="P161" s="76">
        <v>45026</v>
      </c>
      <c r="Q161" s="76">
        <v>45026.000694444447</v>
      </c>
      <c r="R161" s="75">
        <v>0</v>
      </c>
      <c r="S161" s="74" t="s">
        <v>474</v>
      </c>
      <c r="T161" s="74" t="s">
        <v>141</v>
      </c>
      <c r="U161" s="74" t="s">
        <v>115</v>
      </c>
      <c r="V161" s="77">
        <v>45047.518704548609</v>
      </c>
      <c r="W161" s="74" t="s">
        <v>115</v>
      </c>
      <c r="X161" s="77">
        <v>45047.518707442126</v>
      </c>
      <c r="Y161" s="77">
        <v>45017</v>
      </c>
      <c r="Z161" s="77">
        <v>45047</v>
      </c>
      <c r="AA161" s="77">
        <v>45047.867853668984</v>
      </c>
      <c r="AB161" s="74" t="s">
        <v>118</v>
      </c>
      <c r="AC161" s="74" t="s">
        <v>116</v>
      </c>
    </row>
    <row r="162" spans="1:29" s="84" customFormat="1" hidden="1" outlineLevel="5" collapsed="1" x14ac:dyDescent="0.25">
      <c r="A162" s="98" t="s">
        <v>122</v>
      </c>
      <c r="B162" s="80">
        <v>14563.816999999999</v>
      </c>
      <c r="C162" s="80">
        <v>1287343.0150890001</v>
      </c>
      <c r="D162" s="80">
        <v>0</v>
      </c>
      <c r="E162" s="80">
        <v>0</v>
      </c>
      <c r="F162" s="80">
        <v>14563.816999999999</v>
      </c>
      <c r="G162" s="80">
        <v>1287343.0150890001</v>
      </c>
      <c r="H162" s="81" t="s">
        <v>307</v>
      </c>
      <c r="I162" s="81" t="s">
        <v>180</v>
      </c>
      <c r="J162" s="81" t="s">
        <v>473</v>
      </c>
      <c r="K162" s="80">
        <v>88.3932430000322</v>
      </c>
      <c r="L162" s="80">
        <v>0</v>
      </c>
      <c r="M162" s="81" t="s">
        <v>122</v>
      </c>
      <c r="N162" s="81" t="s">
        <v>135</v>
      </c>
      <c r="O162" s="81" t="s">
        <v>191</v>
      </c>
      <c r="P162" s="82">
        <v>45026</v>
      </c>
      <c r="Q162" s="82">
        <v>45026.000694444447</v>
      </c>
      <c r="R162" s="80">
        <v>0</v>
      </c>
      <c r="S162" s="81" t="s">
        <v>474</v>
      </c>
      <c r="T162" s="81" t="s">
        <v>141</v>
      </c>
      <c r="U162" s="81" t="s">
        <v>115</v>
      </c>
      <c r="V162" s="83">
        <v>45047.518704548609</v>
      </c>
      <c r="W162" s="81" t="s">
        <v>115</v>
      </c>
      <c r="X162" s="83">
        <v>45047.518707442126</v>
      </c>
      <c r="Y162" s="83">
        <v>45017</v>
      </c>
      <c r="Z162" s="83">
        <v>45047</v>
      </c>
      <c r="AA162" s="83">
        <v>45047.867853668984</v>
      </c>
      <c r="AB162" s="81" t="s">
        <v>118</v>
      </c>
      <c r="AC162" s="81" t="s">
        <v>116</v>
      </c>
    </row>
    <row r="163" spans="1:29" s="90" customFormat="1" hidden="1" outlineLevel="6" collapsed="1" x14ac:dyDescent="0.25">
      <c r="A163" s="99" t="s">
        <v>473</v>
      </c>
      <c r="B163" s="86">
        <v>14563.816999999999</v>
      </c>
      <c r="C163" s="86">
        <v>1287343.0150890001</v>
      </c>
      <c r="D163" s="86">
        <v>0</v>
      </c>
      <c r="E163" s="86">
        <v>0</v>
      </c>
      <c r="F163" s="86">
        <v>14563.816999999999</v>
      </c>
      <c r="G163" s="86">
        <v>1287343.0150890001</v>
      </c>
      <c r="H163" s="87" t="s">
        <v>307</v>
      </c>
      <c r="I163" s="87" t="s">
        <v>180</v>
      </c>
      <c r="J163" s="87" t="s">
        <v>473</v>
      </c>
      <c r="K163" s="86">
        <v>88.3932430000322</v>
      </c>
      <c r="L163" s="86">
        <v>0</v>
      </c>
      <c r="M163" s="87" t="s">
        <v>122</v>
      </c>
      <c r="N163" s="87" t="s">
        <v>135</v>
      </c>
      <c r="O163" s="87" t="s">
        <v>191</v>
      </c>
      <c r="P163" s="88">
        <v>45026</v>
      </c>
      <c r="Q163" s="88">
        <v>45026.000694444447</v>
      </c>
      <c r="R163" s="86">
        <v>0</v>
      </c>
      <c r="S163" s="87" t="s">
        <v>474</v>
      </c>
      <c r="T163" s="87" t="s">
        <v>141</v>
      </c>
      <c r="U163" s="87" t="s">
        <v>115</v>
      </c>
      <c r="V163" s="89">
        <v>45047.518704548609</v>
      </c>
      <c r="W163" s="87" t="s">
        <v>115</v>
      </c>
      <c r="X163" s="89">
        <v>45047.518707442126</v>
      </c>
      <c r="Y163" s="89">
        <v>45017</v>
      </c>
      <c r="Z163" s="89">
        <v>45047</v>
      </c>
      <c r="AA163" s="89">
        <v>45047.867853668984</v>
      </c>
      <c r="AB163" s="87" t="s">
        <v>118</v>
      </c>
      <c r="AC163" s="87" t="s">
        <v>116</v>
      </c>
    </row>
    <row r="164" spans="1:29" s="96" customFormat="1" hidden="1" outlineLevel="7" collapsed="1" x14ac:dyDescent="0.25">
      <c r="A164" s="100" t="s">
        <v>116</v>
      </c>
      <c r="B164" s="92">
        <v>14563.816999999999</v>
      </c>
      <c r="C164" s="92">
        <v>1287343.0150890001</v>
      </c>
      <c r="D164" s="92">
        <v>0</v>
      </c>
      <c r="E164" s="92">
        <v>0</v>
      </c>
      <c r="F164" s="92">
        <v>14563.816999999999</v>
      </c>
      <c r="G164" s="92">
        <v>1287343.0150890001</v>
      </c>
      <c r="H164" s="93" t="s">
        <v>307</v>
      </c>
      <c r="I164" s="93" t="s">
        <v>180</v>
      </c>
      <c r="J164" s="93" t="s">
        <v>473</v>
      </c>
      <c r="K164" s="92">
        <v>88.3932430000322</v>
      </c>
      <c r="L164" s="92">
        <v>0</v>
      </c>
      <c r="M164" s="93" t="s">
        <v>122</v>
      </c>
      <c r="N164" s="93" t="s">
        <v>135</v>
      </c>
      <c r="O164" s="93" t="s">
        <v>191</v>
      </c>
      <c r="P164" s="94">
        <v>45026</v>
      </c>
      <c r="Q164" s="94">
        <v>45026.000694444447</v>
      </c>
      <c r="R164" s="92">
        <v>0</v>
      </c>
      <c r="S164" s="93" t="s">
        <v>474</v>
      </c>
      <c r="T164" s="93" t="s">
        <v>141</v>
      </c>
      <c r="U164" s="93" t="s">
        <v>115</v>
      </c>
      <c r="V164" s="95">
        <v>45047.518704548609</v>
      </c>
      <c r="W164" s="93" t="s">
        <v>115</v>
      </c>
      <c r="X164" s="95">
        <v>45047.518707442126</v>
      </c>
      <c r="Y164" s="95">
        <v>45017</v>
      </c>
      <c r="Z164" s="95">
        <v>45047</v>
      </c>
      <c r="AA164" s="95">
        <v>45047.867853668984</v>
      </c>
      <c r="AB164" s="93" t="s">
        <v>118</v>
      </c>
      <c r="AC164" s="93" t="s">
        <v>116</v>
      </c>
    </row>
    <row r="165" spans="1:29" s="128" customFormat="1" hidden="1" outlineLevel="4" collapsed="1" x14ac:dyDescent="0.25">
      <c r="A165" s="129" t="s">
        <v>304</v>
      </c>
      <c r="B165" s="124">
        <v>0</v>
      </c>
      <c r="C165" s="124">
        <v>1609.17878</v>
      </c>
      <c r="D165" s="124">
        <v>0</v>
      </c>
      <c r="E165" s="124">
        <v>0</v>
      </c>
      <c r="F165" s="124">
        <v>0</v>
      </c>
      <c r="G165" s="124">
        <v>1609.17878</v>
      </c>
      <c r="H165" s="125" t="s">
        <v>304</v>
      </c>
      <c r="I165" s="125" t="s">
        <v>180</v>
      </c>
      <c r="J165" s="125" t="s">
        <v>473</v>
      </c>
      <c r="K165" s="124">
        <v>0</v>
      </c>
      <c r="L165" s="124">
        <v>0</v>
      </c>
      <c r="M165" s="125" t="s">
        <v>122</v>
      </c>
      <c r="N165" s="125" t="s">
        <v>135</v>
      </c>
      <c r="O165" s="125" t="s">
        <v>191</v>
      </c>
      <c r="P165" s="126">
        <v>45026</v>
      </c>
      <c r="Q165" s="126">
        <v>45026.000694444447</v>
      </c>
      <c r="R165" s="124">
        <v>0</v>
      </c>
      <c r="S165" s="125" t="s">
        <v>474</v>
      </c>
      <c r="T165" s="125" t="s">
        <v>141</v>
      </c>
      <c r="U165" s="125" t="s">
        <v>115</v>
      </c>
      <c r="V165" s="127">
        <v>45047.518704548609</v>
      </c>
      <c r="W165" s="125" t="s">
        <v>115</v>
      </c>
      <c r="X165" s="127">
        <v>45047.518707442126</v>
      </c>
      <c r="Y165" s="127">
        <v>45017</v>
      </c>
      <c r="Z165" s="127">
        <v>45047</v>
      </c>
      <c r="AA165" s="127">
        <v>45047.867853668984</v>
      </c>
      <c r="AB165" s="125" t="s">
        <v>118</v>
      </c>
      <c r="AC165" s="125" t="s">
        <v>304</v>
      </c>
    </row>
    <row r="166" spans="1:29" s="84" customFormat="1" hidden="1" outlineLevel="5" collapsed="1" x14ac:dyDescent="0.25">
      <c r="A166" s="98" t="s">
        <v>122</v>
      </c>
      <c r="B166" s="80">
        <v>0</v>
      </c>
      <c r="C166" s="80">
        <v>1609.17878</v>
      </c>
      <c r="D166" s="80">
        <v>0</v>
      </c>
      <c r="E166" s="80">
        <v>0</v>
      </c>
      <c r="F166" s="80">
        <v>0</v>
      </c>
      <c r="G166" s="80">
        <v>1609.17878</v>
      </c>
      <c r="H166" s="81" t="s">
        <v>304</v>
      </c>
      <c r="I166" s="81" t="s">
        <v>180</v>
      </c>
      <c r="J166" s="81" t="s">
        <v>473</v>
      </c>
      <c r="K166" s="80">
        <v>0</v>
      </c>
      <c r="L166" s="80">
        <v>0</v>
      </c>
      <c r="M166" s="81" t="s">
        <v>122</v>
      </c>
      <c r="N166" s="81" t="s">
        <v>135</v>
      </c>
      <c r="O166" s="81" t="s">
        <v>191</v>
      </c>
      <c r="P166" s="82">
        <v>45026</v>
      </c>
      <c r="Q166" s="82">
        <v>45026.000694444447</v>
      </c>
      <c r="R166" s="80">
        <v>0</v>
      </c>
      <c r="S166" s="81" t="s">
        <v>474</v>
      </c>
      <c r="T166" s="81" t="s">
        <v>141</v>
      </c>
      <c r="U166" s="81" t="s">
        <v>115</v>
      </c>
      <c r="V166" s="83">
        <v>45047.518704548609</v>
      </c>
      <c r="W166" s="81" t="s">
        <v>115</v>
      </c>
      <c r="X166" s="83">
        <v>45047.518707442126</v>
      </c>
      <c r="Y166" s="83">
        <v>45017</v>
      </c>
      <c r="Z166" s="83">
        <v>45047</v>
      </c>
      <c r="AA166" s="83">
        <v>45047.867853668984</v>
      </c>
      <c r="AB166" s="81" t="s">
        <v>118</v>
      </c>
      <c r="AC166" s="81" t="s">
        <v>304</v>
      </c>
    </row>
    <row r="167" spans="1:29" s="90" customFormat="1" hidden="1" outlineLevel="6" collapsed="1" x14ac:dyDescent="0.25">
      <c r="A167" s="99" t="s">
        <v>473</v>
      </c>
      <c r="B167" s="86">
        <v>0</v>
      </c>
      <c r="C167" s="86">
        <v>1609.17878</v>
      </c>
      <c r="D167" s="86">
        <v>0</v>
      </c>
      <c r="E167" s="86">
        <v>0</v>
      </c>
      <c r="F167" s="86">
        <v>0</v>
      </c>
      <c r="G167" s="86">
        <v>1609.17878</v>
      </c>
      <c r="H167" s="87" t="s">
        <v>304</v>
      </c>
      <c r="I167" s="87" t="s">
        <v>180</v>
      </c>
      <c r="J167" s="87" t="s">
        <v>473</v>
      </c>
      <c r="K167" s="86">
        <v>0</v>
      </c>
      <c r="L167" s="86">
        <v>0</v>
      </c>
      <c r="M167" s="87" t="s">
        <v>122</v>
      </c>
      <c r="N167" s="87" t="s">
        <v>135</v>
      </c>
      <c r="O167" s="87" t="s">
        <v>191</v>
      </c>
      <c r="P167" s="88">
        <v>45026</v>
      </c>
      <c r="Q167" s="88">
        <v>45026.000694444447</v>
      </c>
      <c r="R167" s="86">
        <v>0</v>
      </c>
      <c r="S167" s="87" t="s">
        <v>474</v>
      </c>
      <c r="T167" s="87" t="s">
        <v>141</v>
      </c>
      <c r="U167" s="87" t="s">
        <v>115</v>
      </c>
      <c r="V167" s="89">
        <v>45047.518704548609</v>
      </c>
      <c r="W167" s="87" t="s">
        <v>115</v>
      </c>
      <c r="X167" s="89">
        <v>45047.518707442126</v>
      </c>
      <c r="Y167" s="89">
        <v>45017</v>
      </c>
      <c r="Z167" s="89">
        <v>45047</v>
      </c>
      <c r="AA167" s="89">
        <v>45047.867853668984</v>
      </c>
      <c r="AB167" s="87" t="s">
        <v>118</v>
      </c>
      <c r="AC167" s="87" t="s">
        <v>304</v>
      </c>
    </row>
    <row r="168" spans="1:29" s="96" customFormat="1" hidden="1" outlineLevel="7" collapsed="1" x14ac:dyDescent="0.25">
      <c r="A168" s="100" t="s">
        <v>116</v>
      </c>
      <c r="B168" s="92">
        <v>0</v>
      </c>
      <c r="C168" s="92">
        <v>1609.17878</v>
      </c>
      <c r="D168" s="92">
        <v>0</v>
      </c>
      <c r="E168" s="92">
        <v>0</v>
      </c>
      <c r="F168" s="92">
        <v>0</v>
      </c>
      <c r="G168" s="92">
        <v>1609.17878</v>
      </c>
      <c r="H168" s="93" t="s">
        <v>304</v>
      </c>
      <c r="I168" s="93" t="s">
        <v>180</v>
      </c>
      <c r="J168" s="93" t="s">
        <v>473</v>
      </c>
      <c r="K168" s="92">
        <v>0</v>
      </c>
      <c r="L168" s="92">
        <v>0</v>
      </c>
      <c r="M168" s="93" t="s">
        <v>122</v>
      </c>
      <c r="N168" s="93" t="s">
        <v>135</v>
      </c>
      <c r="O168" s="93" t="s">
        <v>191</v>
      </c>
      <c r="P168" s="94">
        <v>45026</v>
      </c>
      <c r="Q168" s="94">
        <v>45026.000694444447</v>
      </c>
      <c r="R168" s="92">
        <v>0</v>
      </c>
      <c r="S168" s="93" t="s">
        <v>474</v>
      </c>
      <c r="T168" s="93" t="s">
        <v>141</v>
      </c>
      <c r="U168" s="93" t="s">
        <v>115</v>
      </c>
      <c r="V168" s="95">
        <v>45047.518704548609</v>
      </c>
      <c r="W168" s="93" t="s">
        <v>115</v>
      </c>
      <c r="X168" s="95">
        <v>45047.518707442126</v>
      </c>
      <c r="Y168" s="95">
        <v>45017</v>
      </c>
      <c r="Z168" s="95">
        <v>45047</v>
      </c>
      <c r="AA168" s="95">
        <v>45047.867853668984</v>
      </c>
      <c r="AB168" s="93" t="s">
        <v>118</v>
      </c>
      <c r="AC168" s="93" t="s">
        <v>304</v>
      </c>
    </row>
    <row r="169" spans="1:29" s="78" customFormat="1" hidden="1" outlineLevel="4" collapsed="1" x14ac:dyDescent="0.25">
      <c r="A169" s="97" t="s">
        <v>299</v>
      </c>
      <c r="B169" s="75">
        <v>0</v>
      </c>
      <c r="C169" s="75">
        <v>31093.749299999999</v>
      </c>
      <c r="D169" s="75">
        <v>0</v>
      </c>
      <c r="E169" s="75">
        <v>0</v>
      </c>
      <c r="F169" s="75">
        <v>0</v>
      </c>
      <c r="G169" s="75">
        <v>31093.749299999999</v>
      </c>
      <c r="H169" s="74" t="s">
        <v>299</v>
      </c>
      <c r="I169" s="74" t="s">
        <v>180</v>
      </c>
      <c r="J169" s="74" t="s">
        <v>473</v>
      </c>
      <c r="K169" s="75">
        <v>0</v>
      </c>
      <c r="L169" s="75">
        <v>0</v>
      </c>
      <c r="M169" s="74" t="s">
        <v>122</v>
      </c>
      <c r="N169" s="74" t="s">
        <v>135</v>
      </c>
      <c r="O169" s="74" t="s">
        <v>191</v>
      </c>
      <c r="P169" s="76">
        <v>45026</v>
      </c>
      <c r="Q169" s="76">
        <v>45026.000694444447</v>
      </c>
      <c r="R169" s="75">
        <v>0</v>
      </c>
      <c r="S169" s="74" t="s">
        <v>300</v>
      </c>
      <c r="T169" s="74" t="s">
        <v>141</v>
      </c>
      <c r="U169" s="74" t="s">
        <v>115</v>
      </c>
      <c r="V169" s="77">
        <v>45047.518704548609</v>
      </c>
      <c r="W169" s="74" t="s">
        <v>115</v>
      </c>
      <c r="X169" s="77">
        <v>45047.518707442126</v>
      </c>
      <c r="Y169" s="77">
        <v>45017</v>
      </c>
      <c r="Z169" s="77">
        <v>45047</v>
      </c>
      <c r="AA169" s="77">
        <v>45047.867853668984</v>
      </c>
      <c r="AB169" s="74" t="s">
        <v>118</v>
      </c>
      <c r="AC169" s="74" t="s">
        <v>299</v>
      </c>
    </row>
    <row r="170" spans="1:29" s="84" customFormat="1" hidden="1" outlineLevel="5" collapsed="1" x14ac:dyDescent="0.25">
      <c r="A170" s="98" t="s">
        <v>122</v>
      </c>
      <c r="B170" s="80">
        <v>0</v>
      </c>
      <c r="C170" s="80">
        <v>31093.749299999999</v>
      </c>
      <c r="D170" s="80">
        <v>0</v>
      </c>
      <c r="E170" s="80">
        <v>0</v>
      </c>
      <c r="F170" s="80">
        <v>0</v>
      </c>
      <c r="G170" s="80">
        <v>31093.749299999999</v>
      </c>
      <c r="H170" s="81" t="s">
        <v>299</v>
      </c>
      <c r="I170" s="81" t="s">
        <v>180</v>
      </c>
      <c r="J170" s="81" t="s">
        <v>473</v>
      </c>
      <c r="K170" s="80">
        <v>0</v>
      </c>
      <c r="L170" s="80">
        <v>0</v>
      </c>
      <c r="M170" s="81" t="s">
        <v>122</v>
      </c>
      <c r="N170" s="81" t="s">
        <v>135</v>
      </c>
      <c r="O170" s="81" t="s">
        <v>191</v>
      </c>
      <c r="P170" s="82">
        <v>45026</v>
      </c>
      <c r="Q170" s="82">
        <v>45026.000694444447</v>
      </c>
      <c r="R170" s="80">
        <v>0</v>
      </c>
      <c r="S170" s="81" t="s">
        <v>300</v>
      </c>
      <c r="T170" s="81" t="s">
        <v>141</v>
      </c>
      <c r="U170" s="81" t="s">
        <v>115</v>
      </c>
      <c r="V170" s="83">
        <v>45047.518704548609</v>
      </c>
      <c r="W170" s="81" t="s">
        <v>115</v>
      </c>
      <c r="X170" s="83">
        <v>45047.518707442126</v>
      </c>
      <c r="Y170" s="83">
        <v>45017</v>
      </c>
      <c r="Z170" s="83">
        <v>45047</v>
      </c>
      <c r="AA170" s="83">
        <v>45047.867853668984</v>
      </c>
      <c r="AB170" s="81" t="s">
        <v>118</v>
      </c>
      <c r="AC170" s="81" t="s">
        <v>299</v>
      </c>
    </row>
    <row r="171" spans="1:29" s="90" customFormat="1" hidden="1" outlineLevel="6" collapsed="1" x14ac:dyDescent="0.25">
      <c r="A171" s="99" t="s">
        <v>473</v>
      </c>
      <c r="B171" s="86">
        <v>0</v>
      </c>
      <c r="C171" s="86">
        <v>31093.749299999999</v>
      </c>
      <c r="D171" s="86">
        <v>0</v>
      </c>
      <c r="E171" s="86">
        <v>0</v>
      </c>
      <c r="F171" s="86">
        <v>0</v>
      </c>
      <c r="G171" s="86">
        <v>31093.749299999999</v>
      </c>
      <c r="H171" s="87" t="s">
        <v>299</v>
      </c>
      <c r="I171" s="87" t="s">
        <v>180</v>
      </c>
      <c r="J171" s="87" t="s">
        <v>473</v>
      </c>
      <c r="K171" s="86">
        <v>0</v>
      </c>
      <c r="L171" s="86">
        <v>0</v>
      </c>
      <c r="M171" s="87" t="s">
        <v>122</v>
      </c>
      <c r="N171" s="87" t="s">
        <v>135</v>
      </c>
      <c r="O171" s="87" t="s">
        <v>191</v>
      </c>
      <c r="P171" s="88">
        <v>45026</v>
      </c>
      <c r="Q171" s="88">
        <v>45026.000694444447</v>
      </c>
      <c r="R171" s="86">
        <v>0</v>
      </c>
      <c r="S171" s="87" t="s">
        <v>300</v>
      </c>
      <c r="T171" s="87" t="s">
        <v>141</v>
      </c>
      <c r="U171" s="87" t="s">
        <v>115</v>
      </c>
      <c r="V171" s="89">
        <v>45047.518704548609</v>
      </c>
      <c r="W171" s="87" t="s">
        <v>115</v>
      </c>
      <c r="X171" s="89">
        <v>45047.518707442126</v>
      </c>
      <c r="Y171" s="89">
        <v>45017</v>
      </c>
      <c r="Z171" s="89">
        <v>45047</v>
      </c>
      <c r="AA171" s="89">
        <v>45047.867853668984</v>
      </c>
      <c r="AB171" s="87" t="s">
        <v>118</v>
      </c>
      <c r="AC171" s="87" t="s">
        <v>299</v>
      </c>
    </row>
    <row r="172" spans="1:29" s="96" customFormat="1" hidden="1" outlineLevel="7" collapsed="1" x14ac:dyDescent="0.25">
      <c r="A172" s="100" t="s">
        <v>116</v>
      </c>
      <c r="B172" s="92">
        <v>0</v>
      </c>
      <c r="C172" s="92">
        <v>-31020.930209999999</v>
      </c>
      <c r="D172" s="92">
        <v>0</v>
      </c>
      <c r="E172" s="92">
        <v>0</v>
      </c>
      <c r="F172" s="92">
        <v>0</v>
      </c>
      <c r="G172" s="92">
        <v>-31020.930209999999</v>
      </c>
      <c r="H172" s="93" t="s">
        <v>299</v>
      </c>
      <c r="I172" s="93" t="s">
        <v>180</v>
      </c>
      <c r="J172" s="93" t="s">
        <v>473</v>
      </c>
      <c r="K172" s="92">
        <v>0</v>
      </c>
      <c r="L172" s="92">
        <v>0</v>
      </c>
      <c r="M172" s="93" t="s">
        <v>122</v>
      </c>
      <c r="N172" s="93" t="s">
        <v>135</v>
      </c>
      <c r="O172" s="93" t="s">
        <v>191</v>
      </c>
      <c r="P172" s="94">
        <v>45026</v>
      </c>
      <c r="Q172" s="94">
        <v>45026.000694444447</v>
      </c>
      <c r="R172" s="92">
        <v>0</v>
      </c>
      <c r="S172" s="93" t="s">
        <v>300</v>
      </c>
      <c r="T172" s="93" t="s">
        <v>141</v>
      </c>
      <c r="U172" s="93" t="s">
        <v>115</v>
      </c>
      <c r="V172" s="95">
        <v>45047.518704548609</v>
      </c>
      <c r="W172" s="93" t="s">
        <v>115</v>
      </c>
      <c r="X172" s="95">
        <v>45047.518707442126</v>
      </c>
      <c r="Y172" s="95">
        <v>45017</v>
      </c>
      <c r="Z172" s="95">
        <v>45047</v>
      </c>
      <c r="AA172" s="95">
        <v>45047.867853668984</v>
      </c>
      <c r="AB172" s="93" t="s">
        <v>118</v>
      </c>
      <c r="AC172" s="93" t="s">
        <v>299</v>
      </c>
    </row>
    <row r="173" spans="1:29" s="107" customFormat="1" hidden="1" outlineLevel="7" collapsed="1" x14ac:dyDescent="0.25">
      <c r="A173" s="102" t="s">
        <v>116</v>
      </c>
      <c r="B173" s="103">
        <v>0</v>
      </c>
      <c r="C173" s="103">
        <v>24685.669819999999</v>
      </c>
      <c r="D173" s="103">
        <v>0</v>
      </c>
      <c r="E173" s="103">
        <v>0</v>
      </c>
      <c r="F173" s="103">
        <v>0</v>
      </c>
      <c r="G173" s="103">
        <v>24685.669819999999</v>
      </c>
      <c r="H173" s="104" t="s">
        <v>299</v>
      </c>
      <c r="I173" s="104" t="s">
        <v>180</v>
      </c>
      <c r="J173" s="104" t="s">
        <v>473</v>
      </c>
      <c r="K173" s="103">
        <v>0</v>
      </c>
      <c r="L173" s="103">
        <v>0</v>
      </c>
      <c r="M173" s="104" t="s">
        <v>122</v>
      </c>
      <c r="N173" s="104" t="s">
        <v>135</v>
      </c>
      <c r="O173" s="104" t="s">
        <v>191</v>
      </c>
      <c r="P173" s="105">
        <v>45026</v>
      </c>
      <c r="Q173" s="105">
        <v>45026.000694444447</v>
      </c>
      <c r="R173" s="103">
        <v>0</v>
      </c>
      <c r="S173" s="104" t="s">
        <v>300</v>
      </c>
      <c r="T173" s="104" t="s">
        <v>141</v>
      </c>
      <c r="U173" s="104" t="s">
        <v>115</v>
      </c>
      <c r="V173" s="106">
        <v>45047.518704548609</v>
      </c>
      <c r="W173" s="104" t="s">
        <v>115</v>
      </c>
      <c r="X173" s="106">
        <v>45047.518707442126</v>
      </c>
      <c r="Y173" s="106">
        <v>45017</v>
      </c>
      <c r="Z173" s="106">
        <v>45047</v>
      </c>
      <c r="AA173" s="106">
        <v>45047.867853668984</v>
      </c>
      <c r="AB173" s="104" t="s">
        <v>118</v>
      </c>
      <c r="AC173" s="104" t="s">
        <v>299</v>
      </c>
    </row>
    <row r="174" spans="1:29" s="96" customFormat="1" hidden="1" outlineLevel="7" collapsed="1" x14ac:dyDescent="0.25">
      <c r="A174" s="100" t="s">
        <v>116</v>
      </c>
      <c r="B174" s="92">
        <v>0</v>
      </c>
      <c r="C174" s="92">
        <v>37429.009689999999</v>
      </c>
      <c r="D174" s="92">
        <v>0</v>
      </c>
      <c r="E174" s="92">
        <v>0</v>
      </c>
      <c r="F174" s="92">
        <v>0</v>
      </c>
      <c r="G174" s="92">
        <v>37429.009689999999</v>
      </c>
      <c r="H174" s="93" t="s">
        <v>299</v>
      </c>
      <c r="I174" s="93" t="s">
        <v>180</v>
      </c>
      <c r="J174" s="93" t="s">
        <v>473</v>
      </c>
      <c r="K174" s="92">
        <v>0</v>
      </c>
      <c r="L174" s="92">
        <v>0</v>
      </c>
      <c r="M174" s="93" t="s">
        <v>122</v>
      </c>
      <c r="N174" s="93" t="s">
        <v>135</v>
      </c>
      <c r="O174" s="93" t="s">
        <v>191</v>
      </c>
      <c r="P174" s="94">
        <v>45026</v>
      </c>
      <c r="Q174" s="94">
        <v>45026.000694444447</v>
      </c>
      <c r="R174" s="92">
        <v>0</v>
      </c>
      <c r="S174" s="93" t="s">
        <v>300</v>
      </c>
      <c r="T174" s="93" t="s">
        <v>141</v>
      </c>
      <c r="U174" s="93" t="s">
        <v>115</v>
      </c>
      <c r="V174" s="95">
        <v>45047.518704548609</v>
      </c>
      <c r="W174" s="93" t="s">
        <v>115</v>
      </c>
      <c r="X174" s="95">
        <v>45047.518707442126</v>
      </c>
      <c r="Y174" s="95">
        <v>45017</v>
      </c>
      <c r="Z174" s="95">
        <v>45047</v>
      </c>
      <c r="AA174" s="95">
        <v>45047.867853668984</v>
      </c>
      <c r="AB174" s="93" t="s">
        <v>118</v>
      </c>
      <c r="AC174" s="93" t="s">
        <v>299</v>
      </c>
    </row>
    <row r="175" spans="1:29" s="113" customFormat="1" hidden="1" outlineLevel="2" collapsed="1" x14ac:dyDescent="0.25">
      <c r="A175" s="108" t="s">
        <v>187</v>
      </c>
      <c r="B175" s="109">
        <v>0</v>
      </c>
      <c r="C175" s="109">
        <v>0</v>
      </c>
      <c r="D175" s="109">
        <v>0</v>
      </c>
      <c r="E175" s="109">
        <v>0</v>
      </c>
      <c r="F175" s="109">
        <v>0</v>
      </c>
      <c r="G175" s="109">
        <v>0</v>
      </c>
      <c r="H175" s="110" t="s">
        <v>120</v>
      </c>
      <c r="I175" s="110" t="s">
        <v>187</v>
      </c>
      <c r="J175" s="110" t="s">
        <v>116</v>
      </c>
      <c r="K175" s="109">
        <v>0</v>
      </c>
      <c r="L175" s="109">
        <v>0</v>
      </c>
      <c r="M175" s="110" t="s">
        <v>122</v>
      </c>
      <c r="N175" s="110" t="s">
        <v>135</v>
      </c>
      <c r="O175" s="110" t="s">
        <v>121</v>
      </c>
      <c r="P175" s="111">
        <v>45017</v>
      </c>
      <c r="Q175" s="111">
        <v>45018</v>
      </c>
      <c r="R175" s="109">
        <v>0</v>
      </c>
      <c r="S175" s="110" t="s">
        <v>116</v>
      </c>
      <c r="T175" s="110" t="s">
        <v>116</v>
      </c>
      <c r="U175" s="110" t="s">
        <v>319</v>
      </c>
      <c r="V175" s="112">
        <v>44986.154179976853</v>
      </c>
      <c r="W175" s="110" t="s">
        <v>116</v>
      </c>
      <c r="X175" s="110" t="s">
        <v>116</v>
      </c>
      <c r="Y175" s="112">
        <v>45017</v>
      </c>
      <c r="Z175" s="112">
        <v>45047</v>
      </c>
      <c r="AA175" s="112">
        <v>45047.867853668984</v>
      </c>
      <c r="AB175" s="110" t="s">
        <v>118</v>
      </c>
      <c r="AC175" s="110" t="s">
        <v>116</v>
      </c>
    </row>
    <row r="176" spans="1:29" s="96" customFormat="1" hidden="1" outlineLevel="3" collapsed="1" x14ac:dyDescent="0.25">
      <c r="A176" s="91" t="s">
        <v>121</v>
      </c>
      <c r="B176" s="92">
        <v>0</v>
      </c>
      <c r="C176" s="92">
        <v>0</v>
      </c>
      <c r="D176" s="92">
        <v>0</v>
      </c>
      <c r="E176" s="92">
        <v>0</v>
      </c>
      <c r="F176" s="92">
        <v>0</v>
      </c>
      <c r="G176" s="92">
        <v>0</v>
      </c>
      <c r="H176" s="93" t="s">
        <v>120</v>
      </c>
      <c r="I176" s="93" t="s">
        <v>187</v>
      </c>
      <c r="J176" s="93" t="s">
        <v>116</v>
      </c>
      <c r="K176" s="92">
        <v>0</v>
      </c>
      <c r="L176" s="92">
        <v>0</v>
      </c>
      <c r="M176" s="93" t="s">
        <v>122</v>
      </c>
      <c r="N176" s="93" t="s">
        <v>135</v>
      </c>
      <c r="O176" s="93" t="s">
        <v>121</v>
      </c>
      <c r="P176" s="94">
        <v>45017</v>
      </c>
      <c r="Q176" s="94">
        <v>45018</v>
      </c>
      <c r="R176" s="92">
        <v>0</v>
      </c>
      <c r="S176" s="93" t="s">
        <v>116</v>
      </c>
      <c r="T176" s="93" t="s">
        <v>116</v>
      </c>
      <c r="U176" s="93" t="s">
        <v>319</v>
      </c>
      <c r="V176" s="95">
        <v>44986.154179976853</v>
      </c>
      <c r="W176" s="93" t="s">
        <v>116</v>
      </c>
      <c r="X176" s="93" t="s">
        <v>116</v>
      </c>
      <c r="Y176" s="95">
        <v>45017</v>
      </c>
      <c r="Z176" s="95">
        <v>45047</v>
      </c>
      <c r="AA176" s="95">
        <v>45047.867853668984</v>
      </c>
      <c r="AB176" s="93" t="s">
        <v>118</v>
      </c>
      <c r="AC176" s="93" t="s">
        <v>116</v>
      </c>
    </row>
    <row r="177" spans="1:29" s="78" customFormat="1" hidden="1" outlineLevel="4" collapsed="1" x14ac:dyDescent="0.25">
      <c r="A177" s="97" t="s">
        <v>116</v>
      </c>
      <c r="B177" s="75">
        <v>0</v>
      </c>
      <c r="C177" s="75">
        <v>0</v>
      </c>
      <c r="D177" s="75">
        <v>0</v>
      </c>
      <c r="E177" s="75">
        <v>0</v>
      </c>
      <c r="F177" s="75">
        <v>0</v>
      </c>
      <c r="G177" s="75">
        <v>0</v>
      </c>
      <c r="H177" s="74" t="s">
        <v>120</v>
      </c>
      <c r="I177" s="74" t="s">
        <v>187</v>
      </c>
      <c r="J177" s="74" t="s">
        <v>116</v>
      </c>
      <c r="K177" s="75">
        <v>0</v>
      </c>
      <c r="L177" s="75">
        <v>0</v>
      </c>
      <c r="M177" s="74" t="s">
        <v>122</v>
      </c>
      <c r="N177" s="74" t="s">
        <v>135</v>
      </c>
      <c r="O177" s="74" t="s">
        <v>121</v>
      </c>
      <c r="P177" s="76">
        <v>45017</v>
      </c>
      <c r="Q177" s="76">
        <v>45018</v>
      </c>
      <c r="R177" s="75">
        <v>0</v>
      </c>
      <c r="S177" s="74" t="s">
        <v>116</v>
      </c>
      <c r="T177" s="74" t="s">
        <v>116</v>
      </c>
      <c r="U177" s="74" t="s">
        <v>319</v>
      </c>
      <c r="V177" s="77">
        <v>44986.154179976853</v>
      </c>
      <c r="W177" s="74" t="s">
        <v>116</v>
      </c>
      <c r="X177" s="74" t="s">
        <v>116</v>
      </c>
      <c r="Y177" s="77">
        <v>45017</v>
      </c>
      <c r="Z177" s="77">
        <v>45047</v>
      </c>
      <c r="AA177" s="77">
        <v>45047.867853668984</v>
      </c>
      <c r="AB177" s="74" t="s">
        <v>118</v>
      </c>
      <c r="AC177" s="74" t="s">
        <v>116</v>
      </c>
    </row>
    <row r="178" spans="1:29" s="84" customFormat="1" hidden="1" outlineLevel="5" collapsed="1" x14ac:dyDescent="0.25">
      <c r="A178" s="98" t="s">
        <v>122</v>
      </c>
      <c r="B178" s="80">
        <v>0</v>
      </c>
      <c r="C178" s="80">
        <v>0</v>
      </c>
      <c r="D178" s="80">
        <v>0</v>
      </c>
      <c r="E178" s="80">
        <v>0</v>
      </c>
      <c r="F178" s="80">
        <v>0</v>
      </c>
      <c r="G178" s="80">
        <v>0</v>
      </c>
      <c r="H178" s="81" t="s">
        <v>120</v>
      </c>
      <c r="I178" s="81" t="s">
        <v>187</v>
      </c>
      <c r="J178" s="81" t="s">
        <v>116</v>
      </c>
      <c r="K178" s="80">
        <v>0</v>
      </c>
      <c r="L178" s="80">
        <v>0</v>
      </c>
      <c r="M178" s="81" t="s">
        <v>122</v>
      </c>
      <c r="N178" s="81" t="s">
        <v>135</v>
      </c>
      <c r="O178" s="81" t="s">
        <v>121</v>
      </c>
      <c r="P178" s="82">
        <v>45017</v>
      </c>
      <c r="Q178" s="82">
        <v>45018</v>
      </c>
      <c r="R178" s="80">
        <v>0</v>
      </c>
      <c r="S178" s="81" t="s">
        <v>116</v>
      </c>
      <c r="T178" s="81" t="s">
        <v>116</v>
      </c>
      <c r="U178" s="81" t="s">
        <v>319</v>
      </c>
      <c r="V178" s="83">
        <v>44986.154179976853</v>
      </c>
      <c r="W178" s="81" t="s">
        <v>116</v>
      </c>
      <c r="X178" s="81" t="s">
        <v>116</v>
      </c>
      <c r="Y178" s="83">
        <v>45017</v>
      </c>
      <c r="Z178" s="83">
        <v>45047</v>
      </c>
      <c r="AA178" s="83">
        <v>45047.867853668984</v>
      </c>
      <c r="AB178" s="81" t="s">
        <v>118</v>
      </c>
      <c r="AC178" s="81" t="s">
        <v>116</v>
      </c>
    </row>
    <row r="179" spans="1:29" s="90" customFormat="1" hidden="1" outlineLevel="6" collapsed="1" x14ac:dyDescent="0.25">
      <c r="A179" s="99" t="s">
        <v>116</v>
      </c>
      <c r="B179" s="86">
        <v>0</v>
      </c>
      <c r="C179" s="86">
        <v>0</v>
      </c>
      <c r="D179" s="86">
        <v>0</v>
      </c>
      <c r="E179" s="86">
        <v>0</v>
      </c>
      <c r="F179" s="86">
        <v>0</v>
      </c>
      <c r="G179" s="86">
        <v>0</v>
      </c>
      <c r="H179" s="87" t="s">
        <v>120</v>
      </c>
      <c r="I179" s="87" t="s">
        <v>187</v>
      </c>
      <c r="J179" s="87" t="s">
        <v>116</v>
      </c>
      <c r="K179" s="86">
        <v>0</v>
      </c>
      <c r="L179" s="86">
        <v>0</v>
      </c>
      <c r="M179" s="87" t="s">
        <v>122</v>
      </c>
      <c r="N179" s="87" t="s">
        <v>135</v>
      </c>
      <c r="O179" s="87" t="s">
        <v>121</v>
      </c>
      <c r="P179" s="88">
        <v>45017</v>
      </c>
      <c r="Q179" s="88">
        <v>45018</v>
      </c>
      <c r="R179" s="86">
        <v>0</v>
      </c>
      <c r="S179" s="87" t="s">
        <v>116</v>
      </c>
      <c r="T179" s="87" t="s">
        <v>116</v>
      </c>
      <c r="U179" s="87" t="s">
        <v>319</v>
      </c>
      <c r="V179" s="89">
        <v>44986.154179976853</v>
      </c>
      <c r="W179" s="87" t="s">
        <v>116</v>
      </c>
      <c r="X179" s="87" t="s">
        <v>116</v>
      </c>
      <c r="Y179" s="89">
        <v>45017</v>
      </c>
      <c r="Z179" s="89">
        <v>45047</v>
      </c>
      <c r="AA179" s="89">
        <v>45047.867853668984</v>
      </c>
      <c r="AB179" s="87" t="s">
        <v>118</v>
      </c>
      <c r="AC179" s="87" t="s">
        <v>116</v>
      </c>
    </row>
    <row r="180" spans="1:29" s="96" customFormat="1" hidden="1" outlineLevel="7" collapsed="1" x14ac:dyDescent="0.25">
      <c r="A180" s="100" t="s">
        <v>116</v>
      </c>
      <c r="B180" s="92">
        <v>127456.073</v>
      </c>
      <c r="C180" s="92">
        <v>8742445.2033500001</v>
      </c>
      <c r="D180" s="92">
        <v>0</v>
      </c>
      <c r="E180" s="92">
        <v>0</v>
      </c>
      <c r="F180" s="92">
        <v>127456.073</v>
      </c>
      <c r="G180" s="92">
        <v>8742445.2033500001</v>
      </c>
      <c r="H180" s="93" t="s">
        <v>120</v>
      </c>
      <c r="I180" s="93" t="s">
        <v>187</v>
      </c>
      <c r="J180" s="93" t="s">
        <v>116</v>
      </c>
      <c r="K180" s="92">
        <v>68.591829306948796</v>
      </c>
      <c r="L180" s="92">
        <v>0</v>
      </c>
      <c r="M180" s="93" t="s">
        <v>122</v>
      </c>
      <c r="N180" s="93" t="s">
        <v>135</v>
      </c>
      <c r="O180" s="93" t="s">
        <v>121</v>
      </c>
      <c r="P180" s="94">
        <v>45017</v>
      </c>
      <c r="Q180" s="94">
        <v>45018</v>
      </c>
      <c r="R180" s="92">
        <v>0</v>
      </c>
      <c r="S180" s="93" t="s">
        <v>116</v>
      </c>
      <c r="T180" s="93" t="s">
        <v>116</v>
      </c>
      <c r="U180" s="93" t="s">
        <v>319</v>
      </c>
      <c r="V180" s="95">
        <v>44986.154179976853</v>
      </c>
      <c r="W180" s="93" t="s">
        <v>116</v>
      </c>
      <c r="X180" s="93" t="s">
        <v>116</v>
      </c>
      <c r="Y180" s="95">
        <v>45017</v>
      </c>
      <c r="Z180" s="95">
        <v>45047</v>
      </c>
      <c r="AA180" s="95">
        <v>45047.867853668984</v>
      </c>
      <c r="AB180" s="93" t="s">
        <v>118</v>
      </c>
      <c r="AC180" s="93" t="s">
        <v>116</v>
      </c>
    </row>
    <row r="181" spans="1:29" s="107" customFormat="1" hidden="1" outlineLevel="7" collapsed="1" x14ac:dyDescent="0.25">
      <c r="A181" s="102" t="s">
        <v>116</v>
      </c>
      <c r="B181" s="103">
        <v>84601.495999999999</v>
      </c>
      <c r="C181" s="103">
        <v>5894825.7536899997</v>
      </c>
      <c r="D181" s="103">
        <v>0</v>
      </c>
      <c r="E181" s="103">
        <v>0</v>
      </c>
      <c r="F181" s="103">
        <v>84601.495999999999</v>
      </c>
      <c r="G181" s="103">
        <v>5894825.7536899997</v>
      </c>
      <c r="H181" s="104" t="s">
        <v>120</v>
      </c>
      <c r="I181" s="104" t="s">
        <v>187</v>
      </c>
      <c r="J181" s="104" t="s">
        <v>116</v>
      </c>
      <c r="K181" s="103">
        <v>69.677559291504707</v>
      </c>
      <c r="L181" s="103">
        <v>0</v>
      </c>
      <c r="M181" s="104" t="s">
        <v>122</v>
      </c>
      <c r="N181" s="104" t="s">
        <v>135</v>
      </c>
      <c r="O181" s="104" t="s">
        <v>121</v>
      </c>
      <c r="P181" s="105">
        <v>45017</v>
      </c>
      <c r="Q181" s="105">
        <v>45018</v>
      </c>
      <c r="R181" s="103">
        <v>0</v>
      </c>
      <c r="S181" s="104" t="s">
        <v>116</v>
      </c>
      <c r="T181" s="104" t="s">
        <v>116</v>
      </c>
      <c r="U181" s="104" t="s">
        <v>319</v>
      </c>
      <c r="V181" s="106">
        <v>44986.154179976853</v>
      </c>
      <c r="W181" s="104" t="s">
        <v>116</v>
      </c>
      <c r="X181" s="104" t="s">
        <v>116</v>
      </c>
      <c r="Y181" s="106">
        <v>45017</v>
      </c>
      <c r="Z181" s="106">
        <v>45047</v>
      </c>
      <c r="AA181" s="106">
        <v>45047.867853668984</v>
      </c>
      <c r="AB181" s="104" t="s">
        <v>118</v>
      </c>
      <c r="AC181" s="104" t="s">
        <v>116</v>
      </c>
    </row>
    <row r="182" spans="1:29" s="96" customFormat="1" hidden="1" outlineLevel="7" collapsed="1" x14ac:dyDescent="0.25">
      <c r="A182" s="100" t="s">
        <v>116</v>
      </c>
      <c r="B182" s="92">
        <v>-212057.56899999999</v>
      </c>
      <c r="C182" s="92">
        <v>-14637270.957040001</v>
      </c>
      <c r="D182" s="92">
        <v>0</v>
      </c>
      <c r="E182" s="92">
        <v>0</v>
      </c>
      <c r="F182" s="92">
        <v>-212057.56899999999</v>
      </c>
      <c r="G182" s="92">
        <v>-14637270.957040001</v>
      </c>
      <c r="H182" s="93" t="s">
        <v>120</v>
      </c>
      <c r="I182" s="93" t="s">
        <v>187</v>
      </c>
      <c r="J182" s="93" t="s">
        <v>116</v>
      </c>
      <c r="K182" s="92">
        <v>69.024987063960893</v>
      </c>
      <c r="L182" s="92">
        <v>0</v>
      </c>
      <c r="M182" s="93" t="s">
        <v>122</v>
      </c>
      <c r="N182" s="93" t="s">
        <v>135</v>
      </c>
      <c r="O182" s="93" t="s">
        <v>121</v>
      </c>
      <c r="P182" s="94">
        <v>45017</v>
      </c>
      <c r="Q182" s="94">
        <v>45018</v>
      </c>
      <c r="R182" s="92">
        <v>0</v>
      </c>
      <c r="S182" s="93" t="s">
        <v>116</v>
      </c>
      <c r="T182" s="93" t="s">
        <v>116</v>
      </c>
      <c r="U182" s="93" t="s">
        <v>319</v>
      </c>
      <c r="V182" s="95">
        <v>44986.154179976853</v>
      </c>
      <c r="W182" s="93" t="s">
        <v>116</v>
      </c>
      <c r="X182" s="93" t="s">
        <v>116</v>
      </c>
      <c r="Y182" s="95">
        <v>45017</v>
      </c>
      <c r="Z182" s="95">
        <v>45047</v>
      </c>
      <c r="AA182" s="95">
        <v>45047.867853668984</v>
      </c>
      <c r="AB182" s="93" t="s">
        <v>118</v>
      </c>
      <c r="AC182" s="93" t="s">
        <v>116</v>
      </c>
    </row>
    <row r="183" spans="1:29" s="84" customFormat="1" outlineLevel="1" collapsed="1" x14ac:dyDescent="0.25">
      <c r="A183" s="79" t="s">
        <v>216</v>
      </c>
      <c r="B183" s="80">
        <v>0</v>
      </c>
      <c r="C183" s="80">
        <v>0</v>
      </c>
      <c r="D183" s="80">
        <v>0</v>
      </c>
      <c r="E183" s="80">
        <v>0</v>
      </c>
      <c r="F183" s="80">
        <v>0</v>
      </c>
      <c r="G183" s="80">
        <v>0</v>
      </c>
      <c r="H183" s="81" t="s">
        <v>120</v>
      </c>
      <c r="I183" s="81" t="s">
        <v>217</v>
      </c>
      <c r="J183" s="81" t="s">
        <v>116</v>
      </c>
      <c r="K183" s="80">
        <v>0</v>
      </c>
      <c r="L183" s="80">
        <v>0</v>
      </c>
      <c r="M183" s="81" t="s">
        <v>122</v>
      </c>
      <c r="N183" s="81" t="s">
        <v>216</v>
      </c>
      <c r="O183" s="81" t="s">
        <v>121</v>
      </c>
      <c r="P183" s="82">
        <v>45017</v>
      </c>
      <c r="Q183" s="82">
        <v>45018</v>
      </c>
      <c r="R183" s="80">
        <v>0</v>
      </c>
      <c r="S183" s="81" t="s">
        <v>116</v>
      </c>
      <c r="T183" s="81" t="s">
        <v>116</v>
      </c>
      <c r="U183" s="81" t="s">
        <v>319</v>
      </c>
      <c r="V183" s="83">
        <v>44986.154179976853</v>
      </c>
      <c r="W183" s="81" t="s">
        <v>116</v>
      </c>
      <c r="X183" s="81" t="s">
        <v>116</v>
      </c>
      <c r="Y183" s="83">
        <v>45017</v>
      </c>
      <c r="Z183" s="83">
        <v>45047</v>
      </c>
      <c r="AA183" s="83">
        <v>45047.867853668984</v>
      </c>
      <c r="AB183" s="81" t="s">
        <v>118</v>
      </c>
      <c r="AC183" s="81" t="s">
        <v>116</v>
      </c>
    </row>
    <row r="184" spans="1:29" s="90" customFormat="1" hidden="1" outlineLevel="2" collapsed="1" x14ac:dyDescent="0.25">
      <c r="A184" s="85" t="s">
        <v>217</v>
      </c>
      <c r="B184" s="86">
        <v>0</v>
      </c>
      <c r="C184" s="86">
        <v>0</v>
      </c>
      <c r="D184" s="86">
        <v>0</v>
      </c>
      <c r="E184" s="86">
        <v>0</v>
      </c>
      <c r="F184" s="86">
        <v>0</v>
      </c>
      <c r="G184" s="86">
        <v>0</v>
      </c>
      <c r="H184" s="87" t="s">
        <v>120</v>
      </c>
      <c r="I184" s="87" t="s">
        <v>217</v>
      </c>
      <c r="J184" s="87" t="s">
        <v>116</v>
      </c>
      <c r="K184" s="86">
        <v>0</v>
      </c>
      <c r="L184" s="86">
        <v>0</v>
      </c>
      <c r="M184" s="87" t="s">
        <v>122</v>
      </c>
      <c r="N184" s="87" t="s">
        <v>216</v>
      </c>
      <c r="O184" s="87" t="s">
        <v>121</v>
      </c>
      <c r="P184" s="88">
        <v>45017</v>
      </c>
      <c r="Q184" s="88">
        <v>45018</v>
      </c>
      <c r="R184" s="86">
        <v>0</v>
      </c>
      <c r="S184" s="87" t="s">
        <v>116</v>
      </c>
      <c r="T184" s="87" t="s">
        <v>116</v>
      </c>
      <c r="U184" s="87" t="s">
        <v>319</v>
      </c>
      <c r="V184" s="89">
        <v>44986.154179976853</v>
      </c>
      <c r="W184" s="87" t="s">
        <v>116</v>
      </c>
      <c r="X184" s="87" t="s">
        <v>116</v>
      </c>
      <c r="Y184" s="89">
        <v>45017</v>
      </c>
      <c r="Z184" s="89">
        <v>45047</v>
      </c>
      <c r="AA184" s="89">
        <v>45047.867853668984</v>
      </c>
      <c r="AB184" s="87" t="s">
        <v>118</v>
      </c>
      <c r="AC184" s="87" t="s">
        <v>116</v>
      </c>
    </row>
    <row r="185" spans="1:29" s="96" customFormat="1" hidden="1" outlineLevel="3" collapsed="1" x14ac:dyDescent="0.25">
      <c r="A185" s="91" t="s">
        <v>121</v>
      </c>
      <c r="B185" s="92">
        <v>0</v>
      </c>
      <c r="C185" s="92">
        <v>0</v>
      </c>
      <c r="D185" s="92">
        <v>0</v>
      </c>
      <c r="E185" s="92">
        <v>0</v>
      </c>
      <c r="F185" s="92">
        <v>0</v>
      </c>
      <c r="G185" s="92">
        <v>0</v>
      </c>
      <c r="H185" s="93" t="s">
        <v>120</v>
      </c>
      <c r="I185" s="93" t="s">
        <v>217</v>
      </c>
      <c r="J185" s="93" t="s">
        <v>116</v>
      </c>
      <c r="K185" s="92">
        <v>0</v>
      </c>
      <c r="L185" s="92">
        <v>0</v>
      </c>
      <c r="M185" s="93" t="s">
        <v>122</v>
      </c>
      <c r="N185" s="93" t="s">
        <v>216</v>
      </c>
      <c r="O185" s="93" t="s">
        <v>121</v>
      </c>
      <c r="P185" s="94">
        <v>45017</v>
      </c>
      <c r="Q185" s="94">
        <v>45018</v>
      </c>
      <c r="R185" s="92">
        <v>0</v>
      </c>
      <c r="S185" s="93" t="s">
        <v>116</v>
      </c>
      <c r="T185" s="93" t="s">
        <v>116</v>
      </c>
      <c r="U185" s="93" t="s">
        <v>319</v>
      </c>
      <c r="V185" s="95">
        <v>44986.154179976853</v>
      </c>
      <c r="W185" s="93" t="s">
        <v>116</v>
      </c>
      <c r="X185" s="93" t="s">
        <v>116</v>
      </c>
      <c r="Y185" s="95">
        <v>45017</v>
      </c>
      <c r="Z185" s="95">
        <v>45047</v>
      </c>
      <c r="AA185" s="95">
        <v>45047.867853668984</v>
      </c>
      <c r="AB185" s="93" t="s">
        <v>118</v>
      </c>
      <c r="AC185" s="93" t="s">
        <v>116</v>
      </c>
    </row>
    <row r="186" spans="1:29" s="78" customFormat="1" hidden="1" outlineLevel="4" collapsed="1" x14ac:dyDescent="0.25">
      <c r="A186" s="97" t="s">
        <v>116</v>
      </c>
      <c r="B186" s="75">
        <v>0</v>
      </c>
      <c r="C186" s="75">
        <v>0</v>
      </c>
      <c r="D186" s="75">
        <v>0</v>
      </c>
      <c r="E186" s="75">
        <v>0</v>
      </c>
      <c r="F186" s="75">
        <v>0</v>
      </c>
      <c r="G186" s="75">
        <v>0</v>
      </c>
      <c r="H186" s="74" t="s">
        <v>120</v>
      </c>
      <c r="I186" s="74" t="s">
        <v>217</v>
      </c>
      <c r="J186" s="74" t="s">
        <v>116</v>
      </c>
      <c r="K186" s="75">
        <v>0</v>
      </c>
      <c r="L186" s="75">
        <v>0</v>
      </c>
      <c r="M186" s="74" t="s">
        <v>122</v>
      </c>
      <c r="N186" s="74" t="s">
        <v>216</v>
      </c>
      <c r="O186" s="74" t="s">
        <v>121</v>
      </c>
      <c r="P186" s="76">
        <v>45017</v>
      </c>
      <c r="Q186" s="76">
        <v>45018</v>
      </c>
      <c r="R186" s="75">
        <v>0</v>
      </c>
      <c r="S186" s="74" t="s">
        <v>116</v>
      </c>
      <c r="T186" s="74" t="s">
        <v>116</v>
      </c>
      <c r="U186" s="74" t="s">
        <v>319</v>
      </c>
      <c r="V186" s="77">
        <v>44986.154179976853</v>
      </c>
      <c r="W186" s="74" t="s">
        <v>116</v>
      </c>
      <c r="X186" s="74" t="s">
        <v>116</v>
      </c>
      <c r="Y186" s="77">
        <v>45017</v>
      </c>
      <c r="Z186" s="77">
        <v>45047</v>
      </c>
      <c r="AA186" s="77">
        <v>45047.867853668984</v>
      </c>
      <c r="AB186" s="74" t="s">
        <v>118</v>
      </c>
      <c r="AC186" s="74" t="s">
        <v>116</v>
      </c>
    </row>
    <row r="187" spans="1:29" s="84" customFormat="1" hidden="1" outlineLevel="5" collapsed="1" x14ac:dyDescent="0.25">
      <c r="A187" s="98" t="s">
        <v>122</v>
      </c>
      <c r="B187" s="80">
        <v>0</v>
      </c>
      <c r="C187" s="80">
        <v>0</v>
      </c>
      <c r="D187" s="80">
        <v>0</v>
      </c>
      <c r="E187" s="80">
        <v>0</v>
      </c>
      <c r="F187" s="80">
        <v>0</v>
      </c>
      <c r="G187" s="80">
        <v>0</v>
      </c>
      <c r="H187" s="81" t="s">
        <v>120</v>
      </c>
      <c r="I187" s="81" t="s">
        <v>217</v>
      </c>
      <c r="J187" s="81" t="s">
        <v>116</v>
      </c>
      <c r="K187" s="80">
        <v>0</v>
      </c>
      <c r="L187" s="80">
        <v>0</v>
      </c>
      <c r="M187" s="81" t="s">
        <v>122</v>
      </c>
      <c r="N187" s="81" t="s">
        <v>216</v>
      </c>
      <c r="O187" s="81" t="s">
        <v>121</v>
      </c>
      <c r="P187" s="82">
        <v>45017</v>
      </c>
      <c r="Q187" s="82">
        <v>45018</v>
      </c>
      <c r="R187" s="80">
        <v>0</v>
      </c>
      <c r="S187" s="81" t="s">
        <v>116</v>
      </c>
      <c r="T187" s="81" t="s">
        <v>116</v>
      </c>
      <c r="U187" s="81" t="s">
        <v>319</v>
      </c>
      <c r="V187" s="83">
        <v>44986.154179976853</v>
      </c>
      <c r="W187" s="81" t="s">
        <v>116</v>
      </c>
      <c r="X187" s="81" t="s">
        <v>116</v>
      </c>
      <c r="Y187" s="83">
        <v>45017</v>
      </c>
      <c r="Z187" s="83">
        <v>45047</v>
      </c>
      <c r="AA187" s="83">
        <v>45047.867853668984</v>
      </c>
      <c r="AB187" s="81" t="s">
        <v>118</v>
      </c>
      <c r="AC187" s="81" t="s">
        <v>116</v>
      </c>
    </row>
    <row r="188" spans="1:29" s="90" customFormat="1" hidden="1" outlineLevel="6" collapsed="1" x14ac:dyDescent="0.25">
      <c r="A188" s="99" t="s">
        <v>116</v>
      </c>
      <c r="B188" s="86">
        <v>0</v>
      </c>
      <c r="C188" s="86">
        <v>0</v>
      </c>
      <c r="D188" s="86">
        <v>0</v>
      </c>
      <c r="E188" s="86">
        <v>0</v>
      </c>
      <c r="F188" s="86">
        <v>0</v>
      </c>
      <c r="G188" s="86">
        <v>0</v>
      </c>
      <c r="H188" s="87" t="s">
        <v>120</v>
      </c>
      <c r="I188" s="87" t="s">
        <v>217</v>
      </c>
      <c r="J188" s="87" t="s">
        <v>116</v>
      </c>
      <c r="K188" s="86">
        <v>0</v>
      </c>
      <c r="L188" s="86">
        <v>0</v>
      </c>
      <c r="M188" s="87" t="s">
        <v>122</v>
      </c>
      <c r="N188" s="87" t="s">
        <v>216</v>
      </c>
      <c r="O188" s="87" t="s">
        <v>121</v>
      </c>
      <c r="P188" s="88">
        <v>45017</v>
      </c>
      <c r="Q188" s="88">
        <v>45018</v>
      </c>
      <c r="R188" s="86">
        <v>0</v>
      </c>
      <c r="S188" s="87" t="s">
        <v>116</v>
      </c>
      <c r="T188" s="87" t="s">
        <v>116</v>
      </c>
      <c r="U188" s="87" t="s">
        <v>319</v>
      </c>
      <c r="V188" s="89">
        <v>44986.154179976853</v>
      </c>
      <c r="W188" s="87" t="s">
        <v>116</v>
      </c>
      <c r="X188" s="87" t="s">
        <v>116</v>
      </c>
      <c r="Y188" s="89">
        <v>45017</v>
      </c>
      <c r="Z188" s="89">
        <v>45047</v>
      </c>
      <c r="AA188" s="89">
        <v>45047.867853668984</v>
      </c>
      <c r="AB188" s="87" t="s">
        <v>118</v>
      </c>
      <c r="AC188" s="87" t="s">
        <v>116</v>
      </c>
    </row>
    <row r="189" spans="1:29" s="96" customFormat="1" hidden="1" outlineLevel="7" collapsed="1" x14ac:dyDescent="0.25">
      <c r="A189" s="100" t="s">
        <v>116</v>
      </c>
      <c r="B189" s="92">
        <v>0</v>
      </c>
      <c r="C189" s="92">
        <v>0</v>
      </c>
      <c r="D189" s="92">
        <v>0</v>
      </c>
      <c r="E189" s="92">
        <v>0</v>
      </c>
      <c r="F189" s="92">
        <v>0</v>
      </c>
      <c r="G189" s="92">
        <v>0</v>
      </c>
      <c r="H189" s="93" t="s">
        <v>120</v>
      </c>
      <c r="I189" s="93" t="s">
        <v>217</v>
      </c>
      <c r="J189" s="93" t="s">
        <v>116</v>
      </c>
      <c r="K189" s="92">
        <v>0</v>
      </c>
      <c r="L189" s="92">
        <v>0</v>
      </c>
      <c r="M189" s="93" t="s">
        <v>122</v>
      </c>
      <c r="N189" s="93" t="s">
        <v>216</v>
      </c>
      <c r="O189" s="93" t="s">
        <v>121</v>
      </c>
      <c r="P189" s="94">
        <v>45017</v>
      </c>
      <c r="Q189" s="94">
        <v>45018</v>
      </c>
      <c r="R189" s="92">
        <v>0</v>
      </c>
      <c r="S189" s="93" t="s">
        <v>116</v>
      </c>
      <c r="T189" s="93" t="s">
        <v>116</v>
      </c>
      <c r="U189" s="93" t="s">
        <v>319</v>
      </c>
      <c r="V189" s="95">
        <v>44986.154179976853</v>
      </c>
      <c r="W189" s="93" t="s">
        <v>116</v>
      </c>
      <c r="X189" s="93" t="s">
        <v>116</v>
      </c>
      <c r="Y189" s="95">
        <v>45017</v>
      </c>
      <c r="Z189" s="95">
        <v>45047</v>
      </c>
      <c r="AA189" s="95">
        <v>45047.867853668984</v>
      </c>
      <c r="AB189" s="93" t="s">
        <v>118</v>
      </c>
      <c r="AC189" s="93" t="s">
        <v>116</v>
      </c>
    </row>
    <row r="190" spans="1:29" s="119" customFormat="1" outlineLevel="1" collapsed="1" x14ac:dyDescent="0.25">
      <c r="A190" s="114" t="s">
        <v>218</v>
      </c>
      <c r="B190" s="115">
        <v>0</v>
      </c>
      <c r="C190" s="115">
        <v>0</v>
      </c>
      <c r="D190" s="115">
        <v>0</v>
      </c>
      <c r="E190" s="115">
        <v>0</v>
      </c>
      <c r="F190" s="115">
        <v>0</v>
      </c>
      <c r="G190" s="115">
        <v>0</v>
      </c>
      <c r="H190" s="116" t="s">
        <v>120</v>
      </c>
      <c r="I190" s="116" t="s">
        <v>219</v>
      </c>
      <c r="J190" s="116" t="s">
        <v>116</v>
      </c>
      <c r="K190" s="115">
        <v>0</v>
      </c>
      <c r="L190" s="115">
        <v>0</v>
      </c>
      <c r="M190" s="116" t="s">
        <v>122</v>
      </c>
      <c r="N190" s="116" t="s">
        <v>218</v>
      </c>
      <c r="O190" s="116" t="s">
        <v>121</v>
      </c>
      <c r="P190" s="117">
        <v>45017</v>
      </c>
      <c r="Q190" s="117">
        <v>45018</v>
      </c>
      <c r="R190" s="115">
        <v>0</v>
      </c>
      <c r="S190" s="116" t="s">
        <v>116</v>
      </c>
      <c r="T190" s="116" t="s">
        <v>116</v>
      </c>
      <c r="U190" s="116" t="s">
        <v>319</v>
      </c>
      <c r="V190" s="118">
        <v>44986.154179976853</v>
      </c>
      <c r="W190" s="116" t="s">
        <v>116</v>
      </c>
      <c r="X190" s="116" t="s">
        <v>116</v>
      </c>
      <c r="Y190" s="118">
        <v>45017</v>
      </c>
      <c r="Z190" s="118">
        <v>45047</v>
      </c>
      <c r="AA190" s="118">
        <v>45047.867853668984</v>
      </c>
      <c r="AB190" s="116" t="s">
        <v>118</v>
      </c>
      <c r="AC190" s="116" t="s">
        <v>116</v>
      </c>
    </row>
    <row r="191" spans="1:29" s="90" customFormat="1" hidden="1" outlineLevel="2" collapsed="1" x14ac:dyDescent="0.25">
      <c r="A191" s="85" t="s">
        <v>219</v>
      </c>
      <c r="B191" s="86">
        <v>0</v>
      </c>
      <c r="C191" s="86">
        <v>0</v>
      </c>
      <c r="D191" s="86">
        <v>0</v>
      </c>
      <c r="E191" s="86">
        <v>0</v>
      </c>
      <c r="F191" s="86">
        <v>0</v>
      </c>
      <c r="G191" s="86">
        <v>0</v>
      </c>
      <c r="H191" s="87" t="s">
        <v>120</v>
      </c>
      <c r="I191" s="87" t="s">
        <v>219</v>
      </c>
      <c r="J191" s="87" t="s">
        <v>116</v>
      </c>
      <c r="K191" s="86">
        <v>0</v>
      </c>
      <c r="L191" s="86">
        <v>0</v>
      </c>
      <c r="M191" s="87" t="s">
        <v>122</v>
      </c>
      <c r="N191" s="87" t="s">
        <v>218</v>
      </c>
      <c r="O191" s="87" t="s">
        <v>121</v>
      </c>
      <c r="P191" s="88">
        <v>45017</v>
      </c>
      <c r="Q191" s="88">
        <v>45018</v>
      </c>
      <c r="R191" s="86">
        <v>0</v>
      </c>
      <c r="S191" s="87" t="s">
        <v>116</v>
      </c>
      <c r="T191" s="87" t="s">
        <v>116</v>
      </c>
      <c r="U191" s="87" t="s">
        <v>319</v>
      </c>
      <c r="V191" s="89">
        <v>44986.154179976853</v>
      </c>
      <c r="W191" s="87" t="s">
        <v>116</v>
      </c>
      <c r="X191" s="87" t="s">
        <v>116</v>
      </c>
      <c r="Y191" s="89">
        <v>45017</v>
      </c>
      <c r="Z191" s="89">
        <v>45047</v>
      </c>
      <c r="AA191" s="89">
        <v>45047.867853668984</v>
      </c>
      <c r="AB191" s="87" t="s">
        <v>118</v>
      </c>
      <c r="AC191" s="87" t="s">
        <v>116</v>
      </c>
    </row>
    <row r="192" spans="1:29" s="96" customFormat="1" hidden="1" outlineLevel="3" collapsed="1" x14ac:dyDescent="0.25">
      <c r="A192" s="91" t="s">
        <v>121</v>
      </c>
      <c r="B192" s="92">
        <v>0</v>
      </c>
      <c r="C192" s="92">
        <v>0</v>
      </c>
      <c r="D192" s="92">
        <v>0</v>
      </c>
      <c r="E192" s="92">
        <v>0</v>
      </c>
      <c r="F192" s="92">
        <v>0</v>
      </c>
      <c r="G192" s="92">
        <v>0</v>
      </c>
      <c r="H192" s="93" t="s">
        <v>120</v>
      </c>
      <c r="I192" s="93" t="s">
        <v>219</v>
      </c>
      <c r="J192" s="93" t="s">
        <v>116</v>
      </c>
      <c r="K192" s="92">
        <v>0</v>
      </c>
      <c r="L192" s="92">
        <v>0</v>
      </c>
      <c r="M192" s="93" t="s">
        <v>122</v>
      </c>
      <c r="N192" s="93" t="s">
        <v>218</v>
      </c>
      <c r="O192" s="93" t="s">
        <v>121</v>
      </c>
      <c r="P192" s="94">
        <v>45017</v>
      </c>
      <c r="Q192" s="94">
        <v>45018</v>
      </c>
      <c r="R192" s="92">
        <v>0</v>
      </c>
      <c r="S192" s="93" t="s">
        <v>116</v>
      </c>
      <c r="T192" s="93" t="s">
        <v>116</v>
      </c>
      <c r="U192" s="93" t="s">
        <v>319</v>
      </c>
      <c r="V192" s="95">
        <v>44986.154179976853</v>
      </c>
      <c r="W192" s="93" t="s">
        <v>116</v>
      </c>
      <c r="X192" s="93" t="s">
        <v>116</v>
      </c>
      <c r="Y192" s="95">
        <v>45017</v>
      </c>
      <c r="Z192" s="95">
        <v>45047</v>
      </c>
      <c r="AA192" s="95">
        <v>45047.867853668984</v>
      </c>
      <c r="AB192" s="93" t="s">
        <v>118</v>
      </c>
      <c r="AC192" s="93" t="s">
        <v>116</v>
      </c>
    </row>
    <row r="193" spans="1:29" s="78" customFormat="1" hidden="1" outlineLevel="4" collapsed="1" x14ac:dyDescent="0.25">
      <c r="A193" s="97" t="s">
        <v>116</v>
      </c>
      <c r="B193" s="75">
        <v>0</v>
      </c>
      <c r="C193" s="75">
        <v>0</v>
      </c>
      <c r="D193" s="75">
        <v>0</v>
      </c>
      <c r="E193" s="75">
        <v>0</v>
      </c>
      <c r="F193" s="75">
        <v>0</v>
      </c>
      <c r="G193" s="75">
        <v>0</v>
      </c>
      <c r="H193" s="74" t="s">
        <v>120</v>
      </c>
      <c r="I193" s="74" t="s">
        <v>219</v>
      </c>
      <c r="J193" s="74" t="s">
        <v>116</v>
      </c>
      <c r="K193" s="75">
        <v>0</v>
      </c>
      <c r="L193" s="75">
        <v>0</v>
      </c>
      <c r="M193" s="74" t="s">
        <v>122</v>
      </c>
      <c r="N193" s="74" t="s">
        <v>218</v>
      </c>
      <c r="O193" s="74" t="s">
        <v>121</v>
      </c>
      <c r="P193" s="76">
        <v>45017</v>
      </c>
      <c r="Q193" s="76">
        <v>45018</v>
      </c>
      <c r="R193" s="75">
        <v>0</v>
      </c>
      <c r="S193" s="74" t="s">
        <v>116</v>
      </c>
      <c r="T193" s="74" t="s">
        <v>116</v>
      </c>
      <c r="U193" s="74" t="s">
        <v>319</v>
      </c>
      <c r="V193" s="77">
        <v>44986.154179976853</v>
      </c>
      <c r="W193" s="74" t="s">
        <v>116</v>
      </c>
      <c r="X193" s="74" t="s">
        <v>116</v>
      </c>
      <c r="Y193" s="77">
        <v>45017</v>
      </c>
      <c r="Z193" s="77">
        <v>45047</v>
      </c>
      <c r="AA193" s="77">
        <v>45047.867853668984</v>
      </c>
      <c r="AB193" s="74" t="s">
        <v>118</v>
      </c>
      <c r="AC193" s="74" t="s">
        <v>116</v>
      </c>
    </row>
    <row r="194" spans="1:29" s="84" customFormat="1" hidden="1" outlineLevel="5" collapsed="1" x14ac:dyDescent="0.25">
      <c r="A194" s="98" t="s">
        <v>122</v>
      </c>
      <c r="B194" s="80">
        <v>0</v>
      </c>
      <c r="C194" s="80">
        <v>0</v>
      </c>
      <c r="D194" s="80">
        <v>0</v>
      </c>
      <c r="E194" s="80">
        <v>0</v>
      </c>
      <c r="F194" s="80">
        <v>0</v>
      </c>
      <c r="G194" s="80">
        <v>0</v>
      </c>
      <c r="H194" s="81" t="s">
        <v>120</v>
      </c>
      <c r="I194" s="81" t="s">
        <v>219</v>
      </c>
      <c r="J194" s="81" t="s">
        <v>116</v>
      </c>
      <c r="K194" s="80">
        <v>0</v>
      </c>
      <c r="L194" s="80">
        <v>0</v>
      </c>
      <c r="M194" s="81" t="s">
        <v>122</v>
      </c>
      <c r="N194" s="81" t="s">
        <v>218</v>
      </c>
      <c r="O194" s="81" t="s">
        <v>121</v>
      </c>
      <c r="P194" s="82">
        <v>45017</v>
      </c>
      <c r="Q194" s="82">
        <v>45018</v>
      </c>
      <c r="R194" s="80">
        <v>0</v>
      </c>
      <c r="S194" s="81" t="s">
        <v>116</v>
      </c>
      <c r="T194" s="81" t="s">
        <v>116</v>
      </c>
      <c r="U194" s="81" t="s">
        <v>319</v>
      </c>
      <c r="V194" s="83">
        <v>44986.154179976853</v>
      </c>
      <c r="W194" s="81" t="s">
        <v>116</v>
      </c>
      <c r="X194" s="81" t="s">
        <v>116</v>
      </c>
      <c r="Y194" s="83">
        <v>45017</v>
      </c>
      <c r="Z194" s="83">
        <v>45047</v>
      </c>
      <c r="AA194" s="83">
        <v>45047.867853668984</v>
      </c>
      <c r="AB194" s="81" t="s">
        <v>118</v>
      </c>
      <c r="AC194" s="81" t="s">
        <v>116</v>
      </c>
    </row>
    <row r="195" spans="1:29" s="90" customFormat="1" hidden="1" outlineLevel="6" collapsed="1" x14ac:dyDescent="0.25">
      <c r="A195" s="99" t="s">
        <v>116</v>
      </c>
      <c r="B195" s="86">
        <v>0</v>
      </c>
      <c r="C195" s="86">
        <v>0</v>
      </c>
      <c r="D195" s="86">
        <v>0</v>
      </c>
      <c r="E195" s="86">
        <v>0</v>
      </c>
      <c r="F195" s="86">
        <v>0</v>
      </c>
      <c r="G195" s="86">
        <v>0</v>
      </c>
      <c r="H195" s="87" t="s">
        <v>120</v>
      </c>
      <c r="I195" s="87" t="s">
        <v>219</v>
      </c>
      <c r="J195" s="87" t="s">
        <v>116</v>
      </c>
      <c r="K195" s="86">
        <v>0</v>
      </c>
      <c r="L195" s="86">
        <v>0</v>
      </c>
      <c r="M195" s="87" t="s">
        <v>122</v>
      </c>
      <c r="N195" s="87" t="s">
        <v>218</v>
      </c>
      <c r="O195" s="87" t="s">
        <v>121</v>
      </c>
      <c r="P195" s="88">
        <v>45017</v>
      </c>
      <c r="Q195" s="88">
        <v>45018</v>
      </c>
      <c r="R195" s="86">
        <v>0</v>
      </c>
      <c r="S195" s="87" t="s">
        <v>116</v>
      </c>
      <c r="T195" s="87" t="s">
        <v>116</v>
      </c>
      <c r="U195" s="87" t="s">
        <v>319</v>
      </c>
      <c r="V195" s="89">
        <v>44986.154179976853</v>
      </c>
      <c r="W195" s="87" t="s">
        <v>116</v>
      </c>
      <c r="X195" s="87" t="s">
        <v>116</v>
      </c>
      <c r="Y195" s="89">
        <v>45017</v>
      </c>
      <c r="Z195" s="89">
        <v>45047</v>
      </c>
      <c r="AA195" s="89">
        <v>45047.867853668984</v>
      </c>
      <c r="AB195" s="87" t="s">
        <v>118</v>
      </c>
      <c r="AC195" s="87" t="s">
        <v>116</v>
      </c>
    </row>
    <row r="196" spans="1:29" s="96" customFormat="1" hidden="1" outlineLevel="7" collapsed="1" x14ac:dyDescent="0.25">
      <c r="A196" s="100" t="s">
        <v>116</v>
      </c>
      <c r="B196" s="92">
        <v>-104430.91499999999</v>
      </c>
      <c r="C196" s="92">
        <v>-6397875.5281499997</v>
      </c>
      <c r="D196" s="92">
        <v>0</v>
      </c>
      <c r="E196" s="92">
        <v>0</v>
      </c>
      <c r="F196" s="92">
        <v>-104430.91499999999</v>
      </c>
      <c r="G196" s="92">
        <v>-6397875.5281499997</v>
      </c>
      <c r="H196" s="93" t="s">
        <v>120</v>
      </c>
      <c r="I196" s="93" t="s">
        <v>219</v>
      </c>
      <c r="J196" s="93" t="s">
        <v>116</v>
      </c>
      <c r="K196" s="92">
        <v>61.264191050609902</v>
      </c>
      <c r="L196" s="92">
        <v>0</v>
      </c>
      <c r="M196" s="93" t="s">
        <v>122</v>
      </c>
      <c r="N196" s="93" t="s">
        <v>218</v>
      </c>
      <c r="O196" s="93" t="s">
        <v>121</v>
      </c>
      <c r="P196" s="94">
        <v>45017</v>
      </c>
      <c r="Q196" s="94">
        <v>45018</v>
      </c>
      <c r="R196" s="92">
        <v>0</v>
      </c>
      <c r="S196" s="93" t="s">
        <v>116</v>
      </c>
      <c r="T196" s="93" t="s">
        <v>116</v>
      </c>
      <c r="U196" s="93" t="s">
        <v>319</v>
      </c>
      <c r="V196" s="95">
        <v>44986.154179976853</v>
      </c>
      <c r="W196" s="93" t="s">
        <v>116</v>
      </c>
      <c r="X196" s="93" t="s">
        <v>116</v>
      </c>
      <c r="Y196" s="95">
        <v>45017</v>
      </c>
      <c r="Z196" s="95">
        <v>45047</v>
      </c>
      <c r="AA196" s="95">
        <v>45047.867853668984</v>
      </c>
      <c r="AB196" s="93" t="s">
        <v>118</v>
      </c>
      <c r="AC196" s="93" t="s">
        <v>116</v>
      </c>
    </row>
    <row r="197" spans="1:29" s="107" customFormat="1" hidden="1" outlineLevel="7" collapsed="1" x14ac:dyDescent="0.25">
      <c r="A197" s="102" t="s">
        <v>116</v>
      </c>
      <c r="B197" s="103">
        <v>3301.7950000000001</v>
      </c>
      <c r="C197" s="103">
        <v>71596.570000000007</v>
      </c>
      <c r="D197" s="103">
        <v>0</v>
      </c>
      <c r="E197" s="103">
        <v>0</v>
      </c>
      <c r="F197" s="103">
        <v>3301.7950000000001</v>
      </c>
      <c r="G197" s="103">
        <v>71596.570000000007</v>
      </c>
      <c r="H197" s="104" t="s">
        <v>120</v>
      </c>
      <c r="I197" s="104" t="s">
        <v>219</v>
      </c>
      <c r="J197" s="104" t="s">
        <v>116</v>
      </c>
      <c r="K197" s="103">
        <v>21.684135447536899</v>
      </c>
      <c r="L197" s="103">
        <v>0</v>
      </c>
      <c r="M197" s="104" t="s">
        <v>122</v>
      </c>
      <c r="N197" s="104" t="s">
        <v>218</v>
      </c>
      <c r="O197" s="104" t="s">
        <v>121</v>
      </c>
      <c r="P197" s="105">
        <v>45017</v>
      </c>
      <c r="Q197" s="105">
        <v>45018</v>
      </c>
      <c r="R197" s="103">
        <v>0</v>
      </c>
      <c r="S197" s="104" t="s">
        <v>116</v>
      </c>
      <c r="T197" s="104" t="s">
        <v>116</v>
      </c>
      <c r="U197" s="104" t="s">
        <v>319</v>
      </c>
      <c r="V197" s="106">
        <v>44986.154179976853</v>
      </c>
      <c r="W197" s="104" t="s">
        <v>116</v>
      </c>
      <c r="X197" s="104" t="s">
        <v>116</v>
      </c>
      <c r="Y197" s="106">
        <v>45017</v>
      </c>
      <c r="Z197" s="106">
        <v>45047</v>
      </c>
      <c r="AA197" s="106">
        <v>45047.867853668984</v>
      </c>
      <c r="AB197" s="104" t="s">
        <v>118</v>
      </c>
      <c r="AC197" s="104" t="s">
        <v>116</v>
      </c>
    </row>
    <row r="198" spans="1:29" s="96" customFormat="1" hidden="1" outlineLevel="7" collapsed="1" x14ac:dyDescent="0.25">
      <c r="A198" s="100" t="s">
        <v>116</v>
      </c>
      <c r="B198" s="92">
        <v>61036</v>
      </c>
      <c r="C198" s="92">
        <v>3757988.2900399999</v>
      </c>
      <c r="D198" s="92">
        <v>0</v>
      </c>
      <c r="E198" s="92">
        <v>0</v>
      </c>
      <c r="F198" s="92">
        <v>61036</v>
      </c>
      <c r="G198" s="92">
        <v>3757988.2900399999</v>
      </c>
      <c r="H198" s="93" t="s">
        <v>120</v>
      </c>
      <c r="I198" s="93" t="s">
        <v>219</v>
      </c>
      <c r="J198" s="93" t="s">
        <v>116</v>
      </c>
      <c r="K198" s="92">
        <v>61.5700289999345</v>
      </c>
      <c r="L198" s="92">
        <v>0</v>
      </c>
      <c r="M198" s="93" t="s">
        <v>122</v>
      </c>
      <c r="N198" s="93" t="s">
        <v>218</v>
      </c>
      <c r="O198" s="93" t="s">
        <v>121</v>
      </c>
      <c r="P198" s="94">
        <v>45017</v>
      </c>
      <c r="Q198" s="94">
        <v>45018</v>
      </c>
      <c r="R198" s="92">
        <v>0</v>
      </c>
      <c r="S198" s="93" t="s">
        <v>116</v>
      </c>
      <c r="T198" s="93" t="s">
        <v>116</v>
      </c>
      <c r="U198" s="93" t="s">
        <v>319</v>
      </c>
      <c r="V198" s="95">
        <v>44986.154179976853</v>
      </c>
      <c r="W198" s="93" t="s">
        <v>116</v>
      </c>
      <c r="X198" s="93" t="s">
        <v>116</v>
      </c>
      <c r="Y198" s="95">
        <v>45017</v>
      </c>
      <c r="Z198" s="95">
        <v>45047</v>
      </c>
      <c r="AA198" s="95">
        <v>45047.867853668984</v>
      </c>
      <c r="AB198" s="93" t="s">
        <v>118</v>
      </c>
      <c r="AC198" s="93" t="s">
        <v>116</v>
      </c>
    </row>
    <row r="199" spans="1:29" s="107" customFormat="1" hidden="1" outlineLevel="7" collapsed="1" x14ac:dyDescent="0.25">
      <c r="A199" s="102" t="s">
        <v>116</v>
      </c>
      <c r="B199" s="103">
        <v>146976</v>
      </c>
      <c r="C199" s="103">
        <v>9053984.4145599995</v>
      </c>
      <c r="D199" s="103">
        <v>0</v>
      </c>
      <c r="E199" s="103">
        <v>0</v>
      </c>
      <c r="F199" s="103">
        <v>146976</v>
      </c>
      <c r="G199" s="103">
        <v>9053984.4145599995</v>
      </c>
      <c r="H199" s="104" t="s">
        <v>120</v>
      </c>
      <c r="I199" s="104" t="s">
        <v>219</v>
      </c>
      <c r="J199" s="104" t="s">
        <v>116</v>
      </c>
      <c r="K199" s="103">
        <v>61.601788146091899</v>
      </c>
      <c r="L199" s="103">
        <v>0</v>
      </c>
      <c r="M199" s="104" t="s">
        <v>122</v>
      </c>
      <c r="N199" s="104" t="s">
        <v>218</v>
      </c>
      <c r="O199" s="104" t="s">
        <v>121</v>
      </c>
      <c r="P199" s="105">
        <v>45017</v>
      </c>
      <c r="Q199" s="105">
        <v>45018</v>
      </c>
      <c r="R199" s="103">
        <v>0</v>
      </c>
      <c r="S199" s="104" t="s">
        <v>116</v>
      </c>
      <c r="T199" s="104" t="s">
        <v>116</v>
      </c>
      <c r="U199" s="104" t="s">
        <v>319</v>
      </c>
      <c r="V199" s="106">
        <v>44986.154179976853</v>
      </c>
      <c r="W199" s="104" t="s">
        <v>116</v>
      </c>
      <c r="X199" s="104" t="s">
        <v>116</v>
      </c>
      <c r="Y199" s="106">
        <v>45017</v>
      </c>
      <c r="Z199" s="106">
        <v>45047</v>
      </c>
      <c r="AA199" s="106">
        <v>45047.867853668984</v>
      </c>
      <c r="AB199" s="104" t="s">
        <v>118</v>
      </c>
      <c r="AC199" s="104" t="s">
        <v>116</v>
      </c>
    </row>
    <row r="200" spans="1:29" s="96" customFormat="1" hidden="1" outlineLevel="7" collapsed="1" x14ac:dyDescent="0.25">
      <c r="A200" s="100" t="s">
        <v>116</v>
      </c>
      <c r="B200" s="92">
        <v>-70293.695999999996</v>
      </c>
      <c r="C200" s="92">
        <v>-4354916.8878300004</v>
      </c>
      <c r="D200" s="92">
        <v>0</v>
      </c>
      <c r="E200" s="92">
        <v>0</v>
      </c>
      <c r="F200" s="92">
        <v>-70293.695999999996</v>
      </c>
      <c r="G200" s="92">
        <v>-4354916.8878300004</v>
      </c>
      <c r="H200" s="93" t="s">
        <v>120</v>
      </c>
      <c r="I200" s="93" t="s">
        <v>219</v>
      </c>
      <c r="J200" s="93" t="s">
        <v>116</v>
      </c>
      <c r="K200" s="92">
        <v>61.9531641618332</v>
      </c>
      <c r="L200" s="92">
        <v>0</v>
      </c>
      <c r="M200" s="93" t="s">
        <v>122</v>
      </c>
      <c r="N200" s="93" t="s">
        <v>218</v>
      </c>
      <c r="O200" s="93" t="s">
        <v>121</v>
      </c>
      <c r="P200" s="94">
        <v>45017</v>
      </c>
      <c r="Q200" s="94">
        <v>45018</v>
      </c>
      <c r="R200" s="92">
        <v>0</v>
      </c>
      <c r="S200" s="93" t="s">
        <v>116</v>
      </c>
      <c r="T200" s="93" t="s">
        <v>116</v>
      </c>
      <c r="U200" s="93" t="s">
        <v>319</v>
      </c>
      <c r="V200" s="95">
        <v>44986.154179976853</v>
      </c>
      <c r="W200" s="93" t="s">
        <v>116</v>
      </c>
      <c r="X200" s="93" t="s">
        <v>116</v>
      </c>
      <c r="Y200" s="95">
        <v>45017</v>
      </c>
      <c r="Z200" s="95">
        <v>45047</v>
      </c>
      <c r="AA200" s="95">
        <v>45047.867853668984</v>
      </c>
      <c r="AB200" s="93" t="s">
        <v>118</v>
      </c>
      <c r="AC200" s="93" t="s">
        <v>116</v>
      </c>
    </row>
    <row r="201" spans="1:29" s="107" customFormat="1" hidden="1" outlineLevel="7" collapsed="1" x14ac:dyDescent="0.25">
      <c r="A201" s="102" t="s">
        <v>116</v>
      </c>
      <c r="B201" s="103">
        <v>-2195.8339999999998</v>
      </c>
      <c r="C201" s="103">
        <v>0</v>
      </c>
      <c r="D201" s="103">
        <v>0</v>
      </c>
      <c r="E201" s="103">
        <v>0</v>
      </c>
      <c r="F201" s="103">
        <v>-2195.8339999999998</v>
      </c>
      <c r="G201" s="103">
        <v>0</v>
      </c>
      <c r="H201" s="104" t="s">
        <v>120</v>
      </c>
      <c r="I201" s="104" t="s">
        <v>219</v>
      </c>
      <c r="J201" s="104" t="s">
        <v>116</v>
      </c>
      <c r="K201" s="103">
        <v>0</v>
      </c>
      <c r="L201" s="103">
        <v>0</v>
      </c>
      <c r="M201" s="104" t="s">
        <v>122</v>
      </c>
      <c r="N201" s="104" t="s">
        <v>218</v>
      </c>
      <c r="O201" s="104" t="s">
        <v>121</v>
      </c>
      <c r="P201" s="105">
        <v>45017</v>
      </c>
      <c r="Q201" s="105">
        <v>45018</v>
      </c>
      <c r="R201" s="103">
        <v>0</v>
      </c>
      <c r="S201" s="104" t="s">
        <v>116</v>
      </c>
      <c r="T201" s="104" t="s">
        <v>116</v>
      </c>
      <c r="U201" s="104" t="s">
        <v>319</v>
      </c>
      <c r="V201" s="106">
        <v>44986.154179976853</v>
      </c>
      <c r="W201" s="104" t="s">
        <v>116</v>
      </c>
      <c r="X201" s="104" t="s">
        <v>116</v>
      </c>
      <c r="Y201" s="106">
        <v>45017</v>
      </c>
      <c r="Z201" s="106">
        <v>45047</v>
      </c>
      <c r="AA201" s="106">
        <v>45047.867853668984</v>
      </c>
      <c r="AB201" s="104" t="s">
        <v>118</v>
      </c>
      <c r="AC201" s="104" t="s">
        <v>116</v>
      </c>
    </row>
    <row r="202" spans="1:29" s="96" customFormat="1" hidden="1" outlineLevel="7" collapsed="1" x14ac:dyDescent="0.25">
      <c r="A202" s="100" t="s">
        <v>116</v>
      </c>
      <c r="B202" s="92">
        <v>-34393.35</v>
      </c>
      <c r="C202" s="92">
        <v>-2130776.8586200001</v>
      </c>
      <c r="D202" s="92">
        <v>0</v>
      </c>
      <c r="E202" s="92">
        <v>0</v>
      </c>
      <c r="F202" s="92">
        <v>-34393.35</v>
      </c>
      <c r="G202" s="92">
        <v>-2130776.8586200001</v>
      </c>
      <c r="H202" s="93" t="s">
        <v>120</v>
      </c>
      <c r="I202" s="93" t="s">
        <v>219</v>
      </c>
      <c r="J202" s="93" t="s">
        <v>116</v>
      </c>
      <c r="K202" s="92">
        <v>61.953164161676597</v>
      </c>
      <c r="L202" s="92">
        <v>0</v>
      </c>
      <c r="M202" s="93" t="s">
        <v>122</v>
      </c>
      <c r="N202" s="93" t="s">
        <v>218</v>
      </c>
      <c r="O202" s="93" t="s">
        <v>121</v>
      </c>
      <c r="P202" s="94">
        <v>45017</v>
      </c>
      <c r="Q202" s="94">
        <v>45018</v>
      </c>
      <c r="R202" s="92">
        <v>0</v>
      </c>
      <c r="S202" s="93" t="s">
        <v>116</v>
      </c>
      <c r="T202" s="93" t="s">
        <v>116</v>
      </c>
      <c r="U202" s="93" t="s">
        <v>319</v>
      </c>
      <c r="V202" s="95">
        <v>44986.154179976853</v>
      </c>
      <c r="W202" s="93" t="s">
        <v>116</v>
      </c>
      <c r="X202" s="93" t="s">
        <v>116</v>
      </c>
      <c r="Y202" s="95">
        <v>45017</v>
      </c>
      <c r="Z202" s="95">
        <v>45047</v>
      </c>
      <c r="AA202" s="95">
        <v>45047.867853668984</v>
      </c>
      <c r="AB202" s="93" t="s">
        <v>118</v>
      </c>
      <c r="AC202" s="93" t="s">
        <v>116</v>
      </c>
    </row>
    <row r="203" spans="1:29" s="84" customFormat="1" outlineLevel="1" collapsed="1" x14ac:dyDescent="0.25">
      <c r="A203" s="79" t="s">
        <v>110</v>
      </c>
      <c r="B203" s="80">
        <v>0</v>
      </c>
      <c r="C203" s="80">
        <v>0</v>
      </c>
      <c r="D203" s="80">
        <v>0</v>
      </c>
      <c r="E203" s="80">
        <v>0</v>
      </c>
      <c r="F203" s="80">
        <v>0</v>
      </c>
      <c r="G203" s="80">
        <v>0</v>
      </c>
      <c r="H203" s="81" t="s">
        <v>120</v>
      </c>
      <c r="I203" s="81" t="s">
        <v>225</v>
      </c>
      <c r="J203" s="81" t="s">
        <v>116</v>
      </c>
      <c r="K203" s="80">
        <v>0</v>
      </c>
      <c r="L203" s="80">
        <v>0</v>
      </c>
      <c r="M203" s="81" t="s">
        <v>127</v>
      </c>
      <c r="N203" s="81" t="s">
        <v>110</v>
      </c>
      <c r="O203" s="81" t="s">
        <v>121</v>
      </c>
      <c r="P203" s="82">
        <v>45017</v>
      </c>
      <c r="Q203" s="82">
        <v>45018</v>
      </c>
      <c r="R203" s="80">
        <v>0</v>
      </c>
      <c r="S203" s="81" t="s">
        <v>116</v>
      </c>
      <c r="T203" s="81" t="s">
        <v>116</v>
      </c>
      <c r="U203" s="81" t="s">
        <v>319</v>
      </c>
      <c r="V203" s="83">
        <v>44986.154179976853</v>
      </c>
      <c r="W203" s="81" t="s">
        <v>116</v>
      </c>
      <c r="X203" s="81" t="s">
        <v>116</v>
      </c>
      <c r="Y203" s="83">
        <v>45017</v>
      </c>
      <c r="Z203" s="83">
        <v>45047</v>
      </c>
      <c r="AA203" s="83">
        <v>45047.867853668984</v>
      </c>
      <c r="AB203" s="81" t="s">
        <v>118</v>
      </c>
      <c r="AC203" s="81" t="s">
        <v>116</v>
      </c>
    </row>
    <row r="204" spans="1:29" s="90" customFormat="1" hidden="1" outlineLevel="2" collapsed="1" x14ac:dyDescent="0.25">
      <c r="A204" s="85" t="s">
        <v>225</v>
      </c>
      <c r="B204" s="86">
        <v>0</v>
      </c>
      <c r="C204" s="86">
        <v>0</v>
      </c>
      <c r="D204" s="86">
        <v>0</v>
      </c>
      <c r="E204" s="86">
        <v>0</v>
      </c>
      <c r="F204" s="86">
        <v>0</v>
      </c>
      <c r="G204" s="86">
        <v>0</v>
      </c>
      <c r="H204" s="87" t="s">
        <v>120</v>
      </c>
      <c r="I204" s="87" t="s">
        <v>225</v>
      </c>
      <c r="J204" s="87" t="s">
        <v>116</v>
      </c>
      <c r="K204" s="86">
        <v>0</v>
      </c>
      <c r="L204" s="86">
        <v>0</v>
      </c>
      <c r="M204" s="87" t="s">
        <v>127</v>
      </c>
      <c r="N204" s="87" t="s">
        <v>110</v>
      </c>
      <c r="O204" s="87" t="s">
        <v>121</v>
      </c>
      <c r="P204" s="88">
        <v>45017</v>
      </c>
      <c r="Q204" s="88">
        <v>45018</v>
      </c>
      <c r="R204" s="86">
        <v>0</v>
      </c>
      <c r="S204" s="87" t="s">
        <v>116</v>
      </c>
      <c r="T204" s="87" t="s">
        <v>116</v>
      </c>
      <c r="U204" s="87" t="s">
        <v>319</v>
      </c>
      <c r="V204" s="89">
        <v>44986.154179976853</v>
      </c>
      <c r="W204" s="87" t="s">
        <v>116</v>
      </c>
      <c r="X204" s="87" t="s">
        <v>116</v>
      </c>
      <c r="Y204" s="89">
        <v>45017</v>
      </c>
      <c r="Z204" s="89">
        <v>45047</v>
      </c>
      <c r="AA204" s="89">
        <v>45047.867853668984</v>
      </c>
      <c r="AB204" s="87" t="s">
        <v>118</v>
      </c>
      <c r="AC204" s="87" t="s">
        <v>116</v>
      </c>
    </row>
    <row r="205" spans="1:29" s="96" customFormat="1" hidden="1" outlineLevel="3" collapsed="1" x14ac:dyDescent="0.25">
      <c r="A205" s="91" t="s">
        <v>121</v>
      </c>
      <c r="B205" s="92">
        <v>0</v>
      </c>
      <c r="C205" s="92">
        <v>0</v>
      </c>
      <c r="D205" s="92">
        <v>0</v>
      </c>
      <c r="E205" s="92">
        <v>0</v>
      </c>
      <c r="F205" s="92">
        <v>0</v>
      </c>
      <c r="G205" s="92">
        <v>0</v>
      </c>
      <c r="H205" s="93" t="s">
        <v>120</v>
      </c>
      <c r="I205" s="93" t="s">
        <v>225</v>
      </c>
      <c r="J205" s="93" t="s">
        <v>116</v>
      </c>
      <c r="K205" s="92">
        <v>0</v>
      </c>
      <c r="L205" s="92">
        <v>0</v>
      </c>
      <c r="M205" s="93" t="s">
        <v>127</v>
      </c>
      <c r="N205" s="93" t="s">
        <v>110</v>
      </c>
      <c r="O205" s="93" t="s">
        <v>121</v>
      </c>
      <c r="P205" s="94">
        <v>45017</v>
      </c>
      <c r="Q205" s="94">
        <v>45018</v>
      </c>
      <c r="R205" s="92">
        <v>0</v>
      </c>
      <c r="S205" s="93" t="s">
        <v>116</v>
      </c>
      <c r="T205" s="93" t="s">
        <v>116</v>
      </c>
      <c r="U205" s="93" t="s">
        <v>319</v>
      </c>
      <c r="V205" s="95">
        <v>44986.154179976853</v>
      </c>
      <c r="W205" s="93" t="s">
        <v>116</v>
      </c>
      <c r="X205" s="93" t="s">
        <v>116</v>
      </c>
      <c r="Y205" s="95">
        <v>45017</v>
      </c>
      <c r="Z205" s="95">
        <v>45047</v>
      </c>
      <c r="AA205" s="95">
        <v>45047.867853668984</v>
      </c>
      <c r="AB205" s="93" t="s">
        <v>118</v>
      </c>
      <c r="AC205" s="93" t="s">
        <v>116</v>
      </c>
    </row>
    <row r="206" spans="1:29" s="78" customFormat="1" hidden="1" outlineLevel="4" collapsed="1" x14ac:dyDescent="0.25">
      <c r="A206" s="97" t="s">
        <v>116</v>
      </c>
      <c r="B206" s="75">
        <v>0</v>
      </c>
      <c r="C206" s="75">
        <v>0</v>
      </c>
      <c r="D206" s="75">
        <v>0</v>
      </c>
      <c r="E206" s="75">
        <v>0</v>
      </c>
      <c r="F206" s="75">
        <v>0</v>
      </c>
      <c r="G206" s="75">
        <v>0</v>
      </c>
      <c r="H206" s="74" t="s">
        <v>120</v>
      </c>
      <c r="I206" s="74" t="s">
        <v>225</v>
      </c>
      <c r="J206" s="74" t="s">
        <v>116</v>
      </c>
      <c r="K206" s="75">
        <v>0</v>
      </c>
      <c r="L206" s="75">
        <v>0</v>
      </c>
      <c r="M206" s="74" t="s">
        <v>127</v>
      </c>
      <c r="N206" s="74" t="s">
        <v>110</v>
      </c>
      <c r="O206" s="74" t="s">
        <v>121</v>
      </c>
      <c r="P206" s="76">
        <v>45017</v>
      </c>
      <c r="Q206" s="76">
        <v>45018</v>
      </c>
      <c r="R206" s="75">
        <v>0</v>
      </c>
      <c r="S206" s="74" t="s">
        <v>116</v>
      </c>
      <c r="T206" s="74" t="s">
        <v>116</v>
      </c>
      <c r="U206" s="74" t="s">
        <v>319</v>
      </c>
      <c r="V206" s="77">
        <v>44986.154179976853</v>
      </c>
      <c r="W206" s="74" t="s">
        <v>116</v>
      </c>
      <c r="X206" s="74" t="s">
        <v>116</v>
      </c>
      <c r="Y206" s="77">
        <v>45017</v>
      </c>
      <c r="Z206" s="77">
        <v>45047</v>
      </c>
      <c r="AA206" s="77">
        <v>45047.867853668984</v>
      </c>
      <c r="AB206" s="74" t="s">
        <v>118</v>
      </c>
      <c r="AC206" s="74" t="s">
        <v>116</v>
      </c>
    </row>
    <row r="207" spans="1:29" s="84" customFormat="1" hidden="1" outlineLevel="5" collapsed="1" x14ac:dyDescent="0.25">
      <c r="A207" s="98" t="s">
        <v>127</v>
      </c>
      <c r="B207" s="80">
        <v>0</v>
      </c>
      <c r="C207" s="80">
        <v>0</v>
      </c>
      <c r="D207" s="80">
        <v>0</v>
      </c>
      <c r="E207" s="80">
        <v>0</v>
      </c>
      <c r="F207" s="80">
        <v>0</v>
      </c>
      <c r="G207" s="80">
        <v>0</v>
      </c>
      <c r="H207" s="81" t="s">
        <v>120</v>
      </c>
      <c r="I207" s="81" t="s">
        <v>225</v>
      </c>
      <c r="J207" s="81" t="s">
        <v>116</v>
      </c>
      <c r="K207" s="80">
        <v>0</v>
      </c>
      <c r="L207" s="80">
        <v>0</v>
      </c>
      <c r="M207" s="81" t="s">
        <v>127</v>
      </c>
      <c r="N207" s="81" t="s">
        <v>110</v>
      </c>
      <c r="O207" s="81" t="s">
        <v>121</v>
      </c>
      <c r="P207" s="82">
        <v>45017</v>
      </c>
      <c r="Q207" s="82">
        <v>45018</v>
      </c>
      <c r="R207" s="80">
        <v>0</v>
      </c>
      <c r="S207" s="81" t="s">
        <v>116</v>
      </c>
      <c r="T207" s="81" t="s">
        <v>116</v>
      </c>
      <c r="U207" s="81" t="s">
        <v>319</v>
      </c>
      <c r="V207" s="83">
        <v>44986.154179976853</v>
      </c>
      <c r="W207" s="81" t="s">
        <v>116</v>
      </c>
      <c r="X207" s="81" t="s">
        <v>116</v>
      </c>
      <c r="Y207" s="83">
        <v>45017</v>
      </c>
      <c r="Z207" s="83">
        <v>45047</v>
      </c>
      <c r="AA207" s="83">
        <v>45047.867853668984</v>
      </c>
      <c r="AB207" s="81" t="s">
        <v>118</v>
      </c>
      <c r="AC207" s="81" t="s">
        <v>116</v>
      </c>
    </row>
    <row r="208" spans="1:29" s="90" customFormat="1" hidden="1" outlineLevel="6" collapsed="1" x14ac:dyDescent="0.25">
      <c r="A208" s="99" t="s">
        <v>116</v>
      </c>
      <c r="B208" s="86">
        <v>0</v>
      </c>
      <c r="C208" s="86">
        <v>0</v>
      </c>
      <c r="D208" s="86">
        <v>0</v>
      </c>
      <c r="E208" s="86">
        <v>0</v>
      </c>
      <c r="F208" s="86">
        <v>0</v>
      </c>
      <c r="G208" s="86">
        <v>0</v>
      </c>
      <c r="H208" s="87" t="s">
        <v>120</v>
      </c>
      <c r="I208" s="87" t="s">
        <v>225</v>
      </c>
      <c r="J208" s="87" t="s">
        <v>116</v>
      </c>
      <c r="K208" s="86">
        <v>0</v>
      </c>
      <c r="L208" s="86">
        <v>0</v>
      </c>
      <c r="M208" s="87" t="s">
        <v>127</v>
      </c>
      <c r="N208" s="87" t="s">
        <v>110</v>
      </c>
      <c r="O208" s="87" t="s">
        <v>121</v>
      </c>
      <c r="P208" s="88">
        <v>45017</v>
      </c>
      <c r="Q208" s="88">
        <v>45018</v>
      </c>
      <c r="R208" s="86">
        <v>0</v>
      </c>
      <c r="S208" s="87" t="s">
        <v>116</v>
      </c>
      <c r="T208" s="87" t="s">
        <v>116</v>
      </c>
      <c r="U208" s="87" t="s">
        <v>319</v>
      </c>
      <c r="V208" s="89">
        <v>44986.154179976853</v>
      </c>
      <c r="W208" s="87" t="s">
        <v>116</v>
      </c>
      <c r="X208" s="87" t="s">
        <v>116</v>
      </c>
      <c r="Y208" s="89">
        <v>45017</v>
      </c>
      <c r="Z208" s="89">
        <v>45047</v>
      </c>
      <c r="AA208" s="89">
        <v>45047.867853668984</v>
      </c>
      <c r="AB208" s="87" t="s">
        <v>118</v>
      </c>
      <c r="AC208" s="87" t="s">
        <v>116</v>
      </c>
    </row>
    <row r="209" spans="1:29" s="96" customFormat="1" hidden="1" outlineLevel="7" collapsed="1" x14ac:dyDescent="0.25">
      <c r="A209" s="100" t="s">
        <v>116</v>
      </c>
      <c r="B209" s="92">
        <v>0</v>
      </c>
      <c r="C209" s="92">
        <v>-279725.36</v>
      </c>
      <c r="D209" s="92">
        <v>0</v>
      </c>
      <c r="E209" s="92">
        <v>0</v>
      </c>
      <c r="F209" s="92">
        <v>0</v>
      </c>
      <c r="G209" s="92">
        <v>-279725.36</v>
      </c>
      <c r="H209" s="93" t="s">
        <v>120</v>
      </c>
      <c r="I209" s="93" t="s">
        <v>225</v>
      </c>
      <c r="J209" s="93" t="s">
        <v>116</v>
      </c>
      <c r="K209" s="92">
        <v>0</v>
      </c>
      <c r="L209" s="92">
        <v>0</v>
      </c>
      <c r="M209" s="93" t="s">
        <v>127</v>
      </c>
      <c r="N209" s="93" t="s">
        <v>110</v>
      </c>
      <c r="O209" s="93" t="s">
        <v>121</v>
      </c>
      <c r="P209" s="94">
        <v>45017</v>
      </c>
      <c r="Q209" s="94">
        <v>45018</v>
      </c>
      <c r="R209" s="92">
        <v>0</v>
      </c>
      <c r="S209" s="93" t="s">
        <v>116</v>
      </c>
      <c r="T209" s="93" t="s">
        <v>116</v>
      </c>
      <c r="U209" s="93" t="s">
        <v>319</v>
      </c>
      <c r="V209" s="95">
        <v>44986.154179976853</v>
      </c>
      <c r="W209" s="93" t="s">
        <v>116</v>
      </c>
      <c r="X209" s="93" t="s">
        <v>116</v>
      </c>
      <c r="Y209" s="95">
        <v>45017</v>
      </c>
      <c r="Z209" s="95">
        <v>45047</v>
      </c>
      <c r="AA209" s="95">
        <v>45047.867853668984</v>
      </c>
      <c r="AB209" s="93" t="s">
        <v>118</v>
      </c>
      <c r="AC209" s="93" t="s">
        <v>116</v>
      </c>
    </row>
    <row r="210" spans="1:29" s="107" customFormat="1" hidden="1" outlineLevel="7" collapsed="1" x14ac:dyDescent="0.25">
      <c r="A210" s="102" t="s">
        <v>116</v>
      </c>
      <c r="B210" s="103">
        <v>233652.24299999999</v>
      </c>
      <c r="C210" s="103">
        <v>19838138.97656</v>
      </c>
      <c r="D210" s="103">
        <v>0</v>
      </c>
      <c r="E210" s="103">
        <v>0</v>
      </c>
      <c r="F210" s="103">
        <v>233652.24299999999</v>
      </c>
      <c r="G210" s="103">
        <v>19838138.97656</v>
      </c>
      <c r="H210" s="104" t="s">
        <v>120</v>
      </c>
      <c r="I210" s="104" t="s">
        <v>225</v>
      </c>
      <c r="J210" s="104" t="s">
        <v>116</v>
      </c>
      <c r="K210" s="103">
        <v>84.904551832442706</v>
      </c>
      <c r="L210" s="103">
        <v>0</v>
      </c>
      <c r="M210" s="104" t="s">
        <v>127</v>
      </c>
      <c r="N210" s="104" t="s">
        <v>110</v>
      </c>
      <c r="O210" s="104" t="s">
        <v>121</v>
      </c>
      <c r="P210" s="105">
        <v>45017</v>
      </c>
      <c r="Q210" s="105">
        <v>45018</v>
      </c>
      <c r="R210" s="103">
        <v>0</v>
      </c>
      <c r="S210" s="104" t="s">
        <v>116</v>
      </c>
      <c r="T210" s="104" t="s">
        <v>116</v>
      </c>
      <c r="U210" s="104" t="s">
        <v>319</v>
      </c>
      <c r="V210" s="106">
        <v>44986.154179976853</v>
      </c>
      <c r="W210" s="104" t="s">
        <v>116</v>
      </c>
      <c r="X210" s="104" t="s">
        <v>116</v>
      </c>
      <c r="Y210" s="106">
        <v>45017</v>
      </c>
      <c r="Z210" s="106">
        <v>45047</v>
      </c>
      <c r="AA210" s="106">
        <v>45047.867853668984</v>
      </c>
      <c r="AB210" s="104" t="s">
        <v>118</v>
      </c>
      <c r="AC210" s="104" t="s">
        <v>116</v>
      </c>
    </row>
    <row r="211" spans="1:29" s="96" customFormat="1" hidden="1" outlineLevel="7" collapsed="1" x14ac:dyDescent="0.25">
      <c r="A211" s="100" t="s">
        <v>116</v>
      </c>
      <c r="B211" s="92">
        <v>-888385.49199999997</v>
      </c>
      <c r="C211" s="92">
        <v>-61790289.02922</v>
      </c>
      <c r="D211" s="92">
        <v>0</v>
      </c>
      <c r="E211" s="92">
        <v>0</v>
      </c>
      <c r="F211" s="92">
        <v>-888385.49199999997</v>
      </c>
      <c r="G211" s="92">
        <v>-61790289.02922</v>
      </c>
      <c r="H211" s="93" t="s">
        <v>120</v>
      </c>
      <c r="I211" s="93" t="s">
        <v>225</v>
      </c>
      <c r="J211" s="93" t="s">
        <v>116</v>
      </c>
      <c r="K211" s="92">
        <v>69.553464780377098</v>
      </c>
      <c r="L211" s="92">
        <v>0</v>
      </c>
      <c r="M211" s="93" t="s">
        <v>127</v>
      </c>
      <c r="N211" s="93" t="s">
        <v>110</v>
      </c>
      <c r="O211" s="93" t="s">
        <v>121</v>
      </c>
      <c r="P211" s="94">
        <v>45017</v>
      </c>
      <c r="Q211" s="94">
        <v>45018</v>
      </c>
      <c r="R211" s="92">
        <v>0</v>
      </c>
      <c r="S211" s="93" t="s">
        <v>116</v>
      </c>
      <c r="T211" s="93" t="s">
        <v>116</v>
      </c>
      <c r="U211" s="93" t="s">
        <v>319</v>
      </c>
      <c r="V211" s="95">
        <v>44986.154179976853</v>
      </c>
      <c r="W211" s="93" t="s">
        <v>116</v>
      </c>
      <c r="X211" s="93" t="s">
        <v>116</v>
      </c>
      <c r="Y211" s="95">
        <v>45017</v>
      </c>
      <c r="Z211" s="95">
        <v>45047</v>
      </c>
      <c r="AA211" s="95">
        <v>45047.867853668984</v>
      </c>
      <c r="AB211" s="93" t="s">
        <v>118</v>
      </c>
      <c r="AC211" s="93" t="s">
        <v>116</v>
      </c>
    </row>
    <row r="212" spans="1:29" s="107" customFormat="1" hidden="1" outlineLevel="7" collapsed="1" x14ac:dyDescent="0.25">
      <c r="A212" s="102" t="s">
        <v>116</v>
      </c>
      <c r="B212" s="103">
        <v>654733.24899999995</v>
      </c>
      <c r="C212" s="103">
        <v>42231875.412660003</v>
      </c>
      <c r="D212" s="103">
        <v>0</v>
      </c>
      <c r="E212" s="103">
        <v>0</v>
      </c>
      <c r="F212" s="103">
        <v>654733.24899999995</v>
      </c>
      <c r="G212" s="103">
        <v>42231875.412660003</v>
      </c>
      <c r="H212" s="104" t="s">
        <v>120</v>
      </c>
      <c r="I212" s="104" t="s">
        <v>225</v>
      </c>
      <c r="J212" s="104" t="s">
        <v>116</v>
      </c>
      <c r="K212" s="103">
        <v>64.502414498060702</v>
      </c>
      <c r="L212" s="103">
        <v>0</v>
      </c>
      <c r="M212" s="104" t="s">
        <v>127</v>
      </c>
      <c r="N212" s="104" t="s">
        <v>110</v>
      </c>
      <c r="O212" s="104" t="s">
        <v>121</v>
      </c>
      <c r="P212" s="105">
        <v>45017</v>
      </c>
      <c r="Q212" s="105">
        <v>45018</v>
      </c>
      <c r="R212" s="103">
        <v>0</v>
      </c>
      <c r="S212" s="104" t="s">
        <v>116</v>
      </c>
      <c r="T212" s="104" t="s">
        <v>116</v>
      </c>
      <c r="U212" s="104" t="s">
        <v>319</v>
      </c>
      <c r="V212" s="106">
        <v>44986.154179976853</v>
      </c>
      <c r="W212" s="104" t="s">
        <v>116</v>
      </c>
      <c r="X212" s="104" t="s">
        <v>116</v>
      </c>
      <c r="Y212" s="106">
        <v>45017</v>
      </c>
      <c r="Z212" s="106">
        <v>45047</v>
      </c>
      <c r="AA212" s="106">
        <v>45047.867853668984</v>
      </c>
      <c r="AB212" s="104" t="s">
        <v>118</v>
      </c>
      <c r="AC212" s="104" t="s">
        <v>116</v>
      </c>
    </row>
    <row r="213" spans="1:29" s="119" customFormat="1" outlineLevel="1" collapsed="1" x14ac:dyDescent="0.25">
      <c r="A213" s="114" t="s">
        <v>229</v>
      </c>
      <c r="B213" s="115">
        <v>0</v>
      </c>
      <c r="C213" s="115">
        <v>0</v>
      </c>
      <c r="D213" s="115">
        <v>0</v>
      </c>
      <c r="E213" s="115">
        <v>0</v>
      </c>
      <c r="F213" s="115">
        <v>0</v>
      </c>
      <c r="G213" s="115">
        <v>0</v>
      </c>
      <c r="H213" s="116" t="s">
        <v>120</v>
      </c>
      <c r="I213" s="116" t="s">
        <v>116</v>
      </c>
      <c r="J213" s="116" t="s">
        <v>116</v>
      </c>
      <c r="K213" s="115">
        <v>0</v>
      </c>
      <c r="L213" s="115">
        <v>0</v>
      </c>
      <c r="M213" s="116" t="s">
        <v>116</v>
      </c>
      <c r="N213" s="116" t="s">
        <v>229</v>
      </c>
      <c r="O213" s="116" t="s">
        <v>121</v>
      </c>
      <c r="P213" s="117">
        <v>45017</v>
      </c>
      <c r="Q213" s="117">
        <v>45018</v>
      </c>
      <c r="R213" s="115">
        <v>0</v>
      </c>
      <c r="S213" s="116" t="s">
        <v>116</v>
      </c>
      <c r="T213" s="116" t="s">
        <v>116</v>
      </c>
      <c r="U213" s="116" t="s">
        <v>319</v>
      </c>
      <c r="V213" s="118">
        <v>44986.154179976853</v>
      </c>
      <c r="W213" s="116" t="s">
        <v>116</v>
      </c>
      <c r="X213" s="116" t="s">
        <v>116</v>
      </c>
      <c r="Y213" s="118">
        <v>45017</v>
      </c>
      <c r="Z213" s="118">
        <v>45047</v>
      </c>
      <c r="AA213" s="118">
        <v>45047.867853668984</v>
      </c>
      <c r="AB213" s="116" t="s">
        <v>118</v>
      </c>
      <c r="AC213" s="116" t="s">
        <v>116</v>
      </c>
    </row>
    <row r="214" spans="1:29" s="90" customFormat="1" hidden="1" outlineLevel="2" collapsed="1" x14ac:dyDescent="0.25">
      <c r="A214" s="85" t="s">
        <v>230</v>
      </c>
      <c r="B214" s="86">
        <v>0</v>
      </c>
      <c r="C214" s="86">
        <v>0</v>
      </c>
      <c r="D214" s="86">
        <v>0</v>
      </c>
      <c r="E214" s="86">
        <v>0</v>
      </c>
      <c r="F214" s="86">
        <v>0</v>
      </c>
      <c r="G214" s="86">
        <v>0</v>
      </c>
      <c r="H214" s="87" t="s">
        <v>120</v>
      </c>
      <c r="I214" s="87" t="s">
        <v>230</v>
      </c>
      <c r="J214" s="87" t="s">
        <v>116</v>
      </c>
      <c r="K214" s="86">
        <v>0</v>
      </c>
      <c r="L214" s="86">
        <v>0</v>
      </c>
      <c r="M214" s="87" t="s">
        <v>122</v>
      </c>
      <c r="N214" s="87" t="s">
        <v>229</v>
      </c>
      <c r="O214" s="87" t="s">
        <v>121</v>
      </c>
      <c r="P214" s="88">
        <v>45017</v>
      </c>
      <c r="Q214" s="88">
        <v>45018</v>
      </c>
      <c r="R214" s="86">
        <v>0</v>
      </c>
      <c r="S214" s="87" t="s">
        <v>116</v>
      </c>
      <c r="T214" s="87" t="s">
        <v>116</v>
      </c>
      <c r="U214" s="87" t="s">
        <v>319</v>
      </c>
      <c r="V214" s="89">
        <v>44986.154179976853</v>
      </c>
      <c r="W214" s="87" t="s">
        <v>116</v>
      </c>
      <c r="X214" s="87" t="s">
        <v>116</v>
      </c>
      <c r="Y214" s="89">
        <v>45017</v>
      </c>
      <c r="Z214" s="89">
        <v>45047</v>
      </c>
      <c r="AA214" s="89">
        <v>45047.867853668984</v>
      </c>
      <c r="AB214" s="87" t="s">
        <v>118</v>
      </c>
      <c r="AC214" s="87" t="s">
        <v>116</v>
      </c>
    </row>
    <row r="215" spans="1:29" s="96" customFormat="1" hidden="1" outlineLevel="3" collapsed="1" x14ac:dyDescent="0.25">
      <c r="A215" s="91" t="s">
        <v>121</v>
      </c>
      <c r="B215" s="92">
        <v>0</v>
      </c>
      <c r="C215" s="92">
        <v>0</v>
      </c>
      <c r="D215" s="92">
        <v>0</v>
      </c>
      <c r="E215" s="92">
        <v>0</v>
      </c>
      <c r="F215" s="92">
        <v>0</v>
      </c>
      <c r="G215" s="92">
        <v>0</v>
      </c>
      <c r="H215" s="93" t="s">
        <v>120</v>
      </c>
      <c r="I215" s="93" t="s">
        <v>230</v>
      </c>
      <c r="J215" s="93" t="s">
        <v>116</v>
      </c>
      <c r="K215" s="92">
        <v>0</v>
      </c>
      <c r="L215" s="92">
        <v>0</v>
      </c>
      <c r="M215" s="93" t="s">
        <v>122</v>
      </c>
      <c r="N215" s="93" t="s">
        <v>229</v>
      </c>
      <c r="O215" s="93" t="s">
        <v>121</v>
      </c>
      <c r="P215" s="94">
        <v>45017</v>
      </c>
      <c r="Q215" s="94">
        <v>45018</v>
      </c>
      <c r="R215" s="92">
        <v>0</v>
      </c>
      <c r="S215" s="93" t="s">
        <v>116</v>
      </c>
      <c r="T215" s="93" t="s">
        <v>116</v>
      </c>
      <c r="U215" s="93" t="s">
        <v>319</v>
      </c>
      <c r="V215" s="95">
        <v>44986.154179976853</v>
      </c>
      <c r="W215" s="93" t="s">
        <v>116</v>
      </c>
      <c r="X215" s="93" t="s">
        <v>116</v>
      </c>
      <c r="Y215" s="95">
        <v>45017</v>
      </c>
      <c r="Z215" s="95">
        <v>45047</v>
      </c>
      <c r="AA215" s="95">
        <v>45047.867853668984</v>
      </c>
      <c r="AB215" s="93" t="s">
        <v>118</v>
      </c>
      <c r="AC215" s="93" t="s">
        <v>116</v>
      </c>
    </row>
    <row r="216" spans="1:29" s="78" customFormat="1" hidden="1" outlineLevel="4" collapsed="1" x14ac:dyDescent="0.25">
      <c r="A216" s="97" t="s">
        <v>116</v>
      </c>
      <c r="B216" s="75">
        <v>0</v>
      </c>
      <c r="C216" s="75">
        <v>0</v>
      </c>
      <c r="D216" s="75">
        <v>0</v>
      </c>
      <c r="E216" s="75">
        <v>0</v>
      </c>
      <c r="F216" s="75">
        <v>0</v>
      </c>
      <c r="G216" s="75">
        <v>0</v>
      </c>
      <c r="H216" s="74" t="s">
        <v>120</v>
      </c>
      <c r="I216" s="74" t="s">
        <v>230</v>
      </c>
      <c r="J216" s="74" t="s">
        <v>116</v>
      </c>
      <c r="K216" s="75">
        <v>0</v>
      </c>
      <c r="L216" s="75">
        <v>0</v>
      </c>
      <c r="M216" s="74" t="s">
        <v>122</v>
      </c>
      <c r="N216" s="74" t="s">
        <v>229</v>
      </c>
      <c r="O216" s="74" t="s">
        <v>121</v>
      </c>
      <c r="P216" s="76">
        <v>45017</v>
      </c>
      <c r="Q216" s="76">
        <v>45018</v>
      </c>
      <c r="R216" s="75">
        <v>0</v>
      </c>
      <c r="S216" s="74" t="s">
        <v>116</v>
      </c>
      <c r="T216" s="74" t="s">
        <v>116</v>
      </c>
      <c r="U216" s="74" t="s">
        <v>319</v>
      </c>
      <c r="V216" s="77">
        <v>44986.154179976853</v>
      </c>
      <c r="W216" s="74" t="s">
        <v>116</v>
      </c>
      <c r="X216" s="74" t="s">
        <v>116</v>
      </c>
      <c r="Y216" s="77">
        <v>45017</v>
      </c>
      <c r="Z216" s="77">
        <v>45047</v>
      </c>
      <c r="AA216" s="77">
        <v>45047.867853668984</v>
      </c>
      <c r="AB216" s="74" t="s">
        <v>118</v>
      </c>
      <c r="AC216" s="74" t="s">
        <v>116</v>
      </c>
    </row>
    <row r="217" spans="1:29" s="84" customFormat="1" hidden="1" outlineLevel="5" collapsed="1" x14ac:dyDescent="0.25">
      <c r="A217" s="98" t="s">
        <v>122</v>
      </c>
      <c r="B217" s="80">
        <v>0</v>
      </c>
      <c r="C217" s="80">
        <v>0</v>
      </c>
      <c r="D217" s="80">
        <v>0</v>
      </c>
      <c r="E217" s="80">
        <v>0</v>
      </c>
      <c r="F217" s="80">
        <v>0</v>
      </c>
      <c r="G217" s="80">
        <v>0</v>
      </c>
      <c r="H217" s="81" t="s">
        <v>120</v>
      </c>
      <c r="I217" s="81" t="s">
        <v>230</v>
      </c>
      <c r="J217" s="81" t="s">
        <v>116</v>
      </c>
      <c r="K217" s="80">
        <v>0</v>
      </c>
      <c r="L217" s="80">
        <v>0</v>
      </c>
      <c r="M217" s="81" t="s">
        <v>122</v>
      </c>
      <c r="N217" s="81" t="s">
        <v>229</v>
      </c>
      <c r="O217" s="81" t="s">
        <v>121</v>
      </c>
      <c r="P217" s="82">
        <v>45017</v>
      </c>
      <c r="Q217" s="82">
        <v>45018</v>
      </c>
      <c r="R217" s="80">
        <v>0</v>
      </c>
      <c r="S217" s="81" t="s">
        <v>116</v>
      </c>
      <c r="T217" s="81" t="s">
        <v>116</v>
      </c>
      <c r="U217" s="81" t="s">
        <v>319</v>
      </c>
      <c r="V217" s="83">
        <v>44986.154179976853</v>
      </c>
      <c r="W217" s="81" t="s">
        <v>116</v>
      </c>
      <c r="X217" s="81" t="s">
        <v>116</v>
      </c>
      <c r="Y217" s="83">
        <v>45017</v>
      </c>
      <c r="Z217" s="83">
        <v>45047</v>
      </c>
      <c r="AA217" s="83">
        <v>45047.867853668984</v>
      </c>
      <c r="AB217" s="81" t="s">
        <v>118</v>
      </c>
      <c r="AC217" s="81" t="s">
        <v>116</v>
      </c>
    </row>
    <row r="218" spans="1:29" s="90" customFormat="1" hidden="1" outlineLevel="6" collapsed="1" x14ac:dyDescent="0.25">
      <c r="A218" s="99" t="s">
        <v>116</v>
      </c>
      <c r="B218" s="86">
        <v>0</v>
      </c>
      <c r="C218" s="86">
        <v>0</v>
      </c>
      <c r="D218" s="86">
        <v>0</v>
      </c>
      <c r="E218" s="86">
        <v>0</v>
      </c>
      <c r="F218" s="86">
        <v>0</v>
      </c>
      <c r="G218" s="86">
        <v>0</v>
      </c>
      <c r="H218" s="87" t="s">
        <v>120</v>
      </c>
      <c r="I218" s="87" t="s">
        <v>230</v>
      </c>
      <c r="J218" s="87" t="s">
        <v>116</v>
      </c>
      <c r="K218" s="86">
        <v>0</v>
      </c>
      <c r="L218" s="86">
        <v>0</v>
      </c>
      <c r="M218" s="87" t="s">
        <v>122</v>
      </c>
      <c r="N218" s="87" t="s">
        <v>229</v>
      </c>
      <c r="O218" s="87" t="s">
        <v>121</v>
      </c>
      <c r="P218" s="88">
        <v>45017</v>
      </c>
      <c r="Q218" s="88">
        <v>45018</v>
      </c>
      <c r="R218" s="86">
        <v>0</v>
      </c>
      <c r="S218" s="87" t="s">
        <v>116</v>
      </c>
      <c r="T218" s="87" t="s">
        <v>116</v>
      </c>
      <c r="U218" s="87" t="s">
        <v>319</v>
      </c>
      <c r="V218" s="89">
        <v>44986.154179976853</v>
      </c>
      <c r="W218" s="87" t="s">
        <v>116</v>
      </c>
      <c r="X218" s="87" t="s">
        <v>116</v>
      </c>
      <c r="Y218" s="89">
        <v>45017</v>
      </c>
      <c r="Z218" s="89">
        <v>45047</v>
      </c>
      <c r="AA218" s="89">
        <v>45047.867853668984</v>
      </c>
      <c r="AB218" s="87" t="s">
        <v>118</v>
      </c>
      <c r="AC218" s="87" t="s">
        <v>116</v>
      </c>
    </row>
    <row r="219" spans="1:29" s="96" customFormat="1" hidden="1" outlineLevel="7" collapsed="1" x14ac:dyDescent="0.25">
      <c r="A219" s="100" t="s">
        <v>116</v>
      </c>
      <c r="B219" s="92">
        <v>0</v>
      </c>
      <c r="C219" s="92">
        <v>0</v>
      </c>
      <c r="D219" s="92">
        <v>0</v>
      </c>
      <c r="E219" s="92">
        <v>0</v>
      </c>
      <c r="F219" s="92">
        <v>0</v>
      </c>
      <c r="G219" s="92">
        <v>0</v>
      </c>
      <c r="H219" s="93" t="s">
        <v>120</v>
      </c>
      <c r="I219" s="93" t="s">
        <v>230</v>
      </c>
      <c r="J219" s="93" t="s">
        <v>116</v>
      </c>
      <c r="K219" s="92">
        <v>0</v>
      </c>
      <c r="L219" s="92">
        <v>0</v>
      </c>
      <c r="M219" s="93" t="s">
        <v>122</v>
      </c>
      <c r="N219" s="93" t="s">
        <v>229</v>
      </c>
      <c r="O219" s="93" t="s">
        <v>121</v>
      </c>
      <c r="P219" s="94">
        <v>45017</v>
      </c>
      <c r="Q219" s="94">
        <v>45018</v>
      </c>
      <c r="R219" s="92">
        <v>0</v>
      </c>
      <c r="S219" s="93" t="s">
        <v>116</v>
      </c>
      <c r="T219" s="93" t="s">
        <v>116</v>
      </c>
      <c r="U219" s="93" t="s">
        <v>319</v>
      </c>
      <c r="V219" s="95">
        <v>44986.154179976853</v>
      </c>
      <c r="W219" s="93" t="s">
        <v>116</v>
      </c>
      <c r="X219" s="93" t="s">
        <v>116</v>
      </c>
      <c r="Y219" s="95">
        <v>45017</v>
      </c>
      <c r="Z219" s="95">
        <v>45047</v>
      </c>
      <c r="AA219" s="95">
        <v>45047.867853668984</v>
      </c>
      <c r="AB219" s="93" t="s">
        <v>118</v>
      </c>
      <c r="AC219" s="93" t="s">
        <v>116</v>
      </c>
    </row>
    <row r="220" spans="1:29" s="113" customFormat="1" hidden="1" outlineLevel="2" collapsed="1" x14ac:dyDescent="0.25">
      <c r="A220" s="108" t="s">
        <v>229</v>
      </c>
      <c r="B220" s="109">
        <v>0</v>
      </c>
      <c r="C220" s="109">
        <v>0</v>
      </c>
      <c r="D220" s="109">
        <v>0</v>
      </c>
      <c r="E220" s="109">
        <v>0</v>
      </c>
      <c r="F220" s="109">
        <v>0</v>
      </c>
      <c r="G220" s="109">
        <v>0</v>
      </c>
      <c r="H220" s="110" t="s">
        <v>120</v>
      </c>
      <c r="I220" s="110" t="s">
        <v>229</v>
      </c>
      <c r="J220" s="110" t="s">
        <v>116</v>
      </c>
      <c r="K220" s="109">
        <v>0</v>
      </c>
      <c r="L220" s="109">
        <v>0</v>
      </c>
      <c r="M220" s="110" t="s">
        <v>116</v>
      </c>
      <c r="N220" s="110" t="s">
        <v>229</v>
      </c>
      <c r="O220" s="110" t="s">
        <v>121</v>
      </c>
      <c r="P220" s="111">
        <v>45017</v>
      </c>
      <c r="Q220" s="111">
        <v>45018</v>
      </c>
      <c r="R220" s="109">
        <v>0</v>
      </c>
      <c r="S220" s="110" t="s">
        <v>116</v>
      </c>
      <c r="T220" s="110" t="s">
        <v>116</v>
      </c>
      <c r="U220" s="110" t="s">
        <v>319</v>
      </c>
      <c r="V220" s="112">
        <v>44986.154179976853</v>
      </c>
      <c r="W220" s="110" t="s">
        <v>116</v>
      </c>
      <c r="X220" s="110" t="s">
        <v>116</v>
      </c>
      <c r="Y220" s="112">
        <v>45017</v>
      </c>
      <c r="Z220" s="112">
        <v>45047</v>
      </c>
      <c r="AA220" s="112">
        <v>45047.867853668984</v>
      </c>
      <c r="AB220" s="110" t="s">
        <v>118</v>
      </c>
      <c r="AC220" s="110" t="s">
        <v>116</v>
      </c>
    </row>
    <row r="221" spans="1:29" s="96" customFormat="1" hidden="1" outlineLevel="3" collapsed="1" x14ac:dyDescent="0.25">
      <c r="A221" s="91" t="s">
        <v>121</v>
      </c>
      <c r="B221" s="92">
        <v>0</v>
      </c>
      <c r="C221" s="92">
        <v>0</v>
      </c>
      <c r="D221" s="92">
        <v>0</v>
      </c>
      <c r="E221" s="92">
        <v>0</v>
      </c>
      <c r="F221" s="92">
        <v>0</v>
      </c>
      <c r="G221" s="92">
        <v>0</v>
      </c>
      <c r="H221" s="93" t="s">
        <v>120</v>
      </c>
      <c r="I221" s="93" t="s">
        <v>229</v>
      </c>
      <c r="J221" s="93" t="s">
        <v>116</v>
      </c>
      <c r="K221" s="92">
        <v>0</v>
      </c>
      <c r="L221" s="92">
        <v>0</v>
      </c>
      <c r="M221" s="93" t="s">
        <v>116</v>
      </c>
      <c r="N221" s="93" t="s">
        <v>229</v>
      </c>
      <c r="O221" s="93" t="s">
        <v>121</v>
      </c>
      <c r="P221" s="94">
        <v>45017</v>
      </c>
      <c r="Q221" s="94">
        <v>45018</v>
      </c>
      <c r="R221" s="92">
        <v>0</v>
      </c>
      <c r="S221" s="93" t="s">
        <v>116</v>
      </c>
      <c r="T221" s="93" t="s">
        <v>116</v>
      </c>
      <c r="U221" s="93" t="s">
        <v>319</v>
      </c>
      <c r="V221" s="95">
        <v>44986.154179976853</v>
      </c>
      <c r="W221" s="93" t="s">
        <v>116</v>
      </c>
      <c r="X221" s="93" t="s">
        <v>116</v>
      </c>
      <c r="Y221" s="95">
        <v>45017</v>
      </c>
      <c r="Z221" s="95">
        <v>45047</v>
      </c>
      <c r="AA221" s="95">
        <v>45047.867853668984</v>
      </c>
      <c r="AB221" s="93" t="s">
        <v>118</v>
      </c>
      <c r="AC221" s="93" t="s">
        <v>116</v>
      </c>
    </row>
    <row r="222" spans="1:29" s="78" customFormat="1" hidden="1" outlineLevel="4" collapsed="1" x14ac:dyDescent="0.25">
      <c r="A222" s="97" t="s">
        <v>116</v>
      </c>
      <c r="B222" s="75">
        <v>0</v>
      </c>
      <c r="C222" s="75">
        <v>0</v>
      </c>
      <c r="D222" s="75">
        <v>0</v>
      </c>
      <c r="E222" s="75">
        <v>0</v>
      </c>
      <c r="F222" s="75">
        <v>0</v>
      </c>
      <c r="G222" s="75">
        <v>0</v>
      </c>
      <c r="H222" s="74" t="s">
        <v>120</v>
      </c>
      <c r="I222" s="74" t="s">
        <v>229</v>
      </c>
      <c r="J222" s="74" t="s">
        <v>116</v>
      </c>
      <c r="K222" s="75">
        <v>0</v>
      </c>
      <c r="L222" s="75">
        <v>0</v>
      </c>
      <c r="M222" s="74" t="s">
        <v>116</v>
      </c>
      <c r="N222" s="74" t="s">
        <v>229</v>
      </c>
      <c r="O222" s="74" t="s">
        <v>121</v>
      </c>
      <c r="P222" s="76">
        <v>45017</v>
      </c>
      <c r="Q222" s="76">
        <v>45018</v>
      </c>
      <c r="R222" s="75">
        <v>0</v>
      </c>
      <c r="S222" s="74" t="s">
        <v>116</v>
      </c>
      <c r="T222" s="74" t="s">
        <v>116</v>
      </c>
      <c r="U222" s="74" t="s">
        <v>319</v>
      </c>
      <c r="V222" s="77">
        <v>44986.154179976853</v>
      </c>
      <c r="W222" s="74" t="s">
        <v>116</v>
      </c>
      <c r="X222" s="74" t="s">
        <v>116</v>
      </c>
      <c r="Y222" s="77">
        <v>45017</v>
      </c>
      <c r="Z222" s="77">
        <v>45047</v>
      </c>
      <c r="AA222" s="77">
        <v>45047.867853668984</v>
      </c>
      <c r="AB222" s="74" t="s">
        <v>118</v>
      </c>
      <c r="AC222" s="74" t="s">
        <v>116</v>
      </c>
    </row>
    <row r="223" spans="1:29" s="84" customFormat="1" hidden="1" outlineLevel="5" collapsed="1" x14ac:dyDescent="0.25">
      <c r="A223" s="98" t="s">
        <v>122</v>
      </c>
      <c r="B223" s="80">
        <v>0</v>
      </c>
      <c r="C223" s="80">
        <v>0</v>
      </c>
      <c r="D223" s="80">
        <v>0</v>
      </c>
      <c r="E223" s="80">
        <v>0</v>
      </c>
      <c r="F223" s="80">
        <v>0</v>
      </c>
      <c r="G223" s="80">
        <v>0</v>
      </c>
      <c r="H223" s="81" t="s">
        <v>120</v>
      </c>
      <c r="I223" s="81" t="s">
        <v>229</v>
      </c>
      <c r="J223" s="81" t="s">
        <v>116</v>
      </c>
      <c r="K223" s="80">
        <v>0</v>
      </c>
      <c r="L223" s="80">
        <v>0</v>
      </c>
      <c r="M223" s="81" t="s">
        <v>122</v>
      </c>
      <c r="N223" s="81" t="s">
        <v>229</v>
      </c>
      <c r="O223" s="81" t="s">
        <v>121</v>
      </c>
      <c r="P223" s="82">
        <v>45017</v>
      </c>
      <c r="Q223" s="82">
        <v>45018</v>
      </c>
      <c r="R223" s="80">
        <v>0</v>
      </c>
      <c r="S223" s="81" t="s">
        <v>116</v>
      </c>
      <c r="T223" s="81" t="s">
        <v>116</v>
      </c>
      <c r="U223" s="81" t="s">
        <v>319</v>
      </c>
      <c r="V223" s="83">
        <v>44986.154179976853</v>
      </c>
      <c r="W223" s="81" t="s">
        <v>116</v>
      </c>
      <c r="X223" s="81" t="s">
        <v>116</v>
      </c>
      <c r="Y223" s="83">
        <v>45017</v>
      </c>
      <c r="Z223" s="83">
        <v>45047</v>
      </c>
      <c r="AA223" s="83">
        <v>45047.867853668984</v>
      </c>
      <c r="AB223" s="81" t="s">
        <v>118</v>
      </c>
      <c r="AC223" s="81" t="s">
        <v>116</v>
      </c>
    </row>
    <row r="224" spans="1:29" s="90" customFormat="1" hidden="1" outlineLevel="6" collapsed="1" x14ac:dyDescent="0.25">
      <c r="A224" s="99" t="s">
        <v>116</v>
      </c>
      <c r="B224" s="86">
        <v>0</v>
      </c>
      <c r="C224" s="86">
        <v>0</v>
      </c>
      <c r="D224" s="86">
        <v>0</v>
      </c>
      <c r="E224" s="86">
        <v>0</v>
      </c>
      <c r="F224" s="86">
        <v>0</v>
      </c>
      <c r="G224" s="86">
        <v>0</v>
      </c>
      <c r="H224" s="87" t="s">
        <v>120</v>
      </c>
      <c r="I224" s="87" t="s">
        <v>229</v>
      </c>
      <c r="J224" s="87" t="s">
        <v>116</v>
      </c>
      <c r="K224" s="86">
        <v>0</v>
      </c>
      <c r="L224" s="86">
        <v>0</v>
      </c>
      <c r="M224" s="87" t="s">
        <v>122</v>
      </c>
      <c r="N224" s="87" t="s">
        <v>229</v>
      </c>
      <c r="O224" s="87" t="s">
        <v>121</v>
      </c>
      <c r="P224" s="88">
        <v>45017</v>
      </c>
      <c r="Q224" s="88">
        <v>45018</v>
      </c>
      <c r="R224" s="86">
        <v>0</v>
      </c>
      <c r="S224" s="87" t="s">
        <v>116</v>
      </c>
      <c r="T224" s="87" t="s">
        <v>116</v>
      </c>
      <c r="U224" s="87" t="s">
        <v>319</v>
      </c>
      <c r="V224" s="89">
        <v>44986.154179976853</v>
      </c>
      <c r="W224" s="87" t="s">
        <v>116</v>
      </c>
      <c r="X224" s="87" t="s">
        <v>116</v>
      </c>
      <c r="Y224" s="89">
        <v>45017</v>
      </c>
      <c r="Z224" s="89">
        <v>45047</v>
      </c>
      <c r="AA224" s="89">
        <v>45047.867853668984</v>
      </c>
      <c r="AB224" s="87" t="s">
        <v>118</v>
      </c>
      <c r="AC224" s="87" t="s">
        <v>116</v>
      </c>
    </row>
    <row r="225" spans="1:29" s="96" customFormat="1" hidden="1" outlineLevel="7" collapsed="1" x14ac:dyDescent="0.25">
      <c r="A225" s="100" t="s">
        <v>116</v>
      </c>
      <c r="B225" s="92">
        <v>256505.97</v>
      </c>
      <c r="C225" s="92">
        <v>15211869.05869</v>
      </c>
      <c r="D225" s="92">
        <v>0</v>
      </c>
      <c r="E225" s="92">
        <v>0</v>
      </c>
      <c r="F225" s="92">
        <v>256505.97</v>
      </c>
      <c r="G225" s="92">
        <v>15211869.05869</v>
      </c>
      <c r="H225" s="93" t="s">
        <v>120</v>
      </c>
      <c r="I225" s="93" t="s">
        <v>229</v>
      </c>
      <c r="J225" s="93" t="s">
        <v>116</v>
      </c>
      <c r="K225" s="92">
        <v>59.304152097083801</v>
      </c>
      <c r="L225" s="92">
        <v>0</v>
      </c>
      <c r="M225" s="93" t="s">
        <v>122</v>
      </c>
      <c r="N225" s="93" t="s">
        <v>229</v>
      </c>
      <c r="O225" s="93" t="s">
        <v>121</v>
      </c>
      <c r="P225" s="94">
        <v>45017</v>
      </c>
      <c r="Q225" s="94">
        <v>45018</v>
      </c>
      <c r="R225" s="92">
        <v>0</v>
      </c>
      <c r="S225" s="93" t="s">
        <v>116</v>
      </c>
      <c r="T225" s="93" t="s">
        <v>116</v>
      </c>
      <c r="U225" s="93" t="s">
        <v>319</v>
      </c>
      <c r="V225" s="95">
        <v>44986.154179976853</v>
      </c>
      <c r="W225" s="93" t="s">
        <v>116</v>
      </c>
      <c r="X225" s="93" t="s">
        <v>116</v>
      </c>
      <c r="Y225" s="95">
        <v>45017</v>
      </c>
      <c r="Z225" s="95">
        <v>45047</v>
      </c>
      <c r="AA225" s="95">
        <v>45047.867853668984</v>
      </c>
      <c r="AB225" s="93" t="s">
        <v>118</v>
      </c>
      <c r="AC225" s="93" t="s">
        <v>116</v>
      </c>
    </row>
    <row r="226" spans="1:29" s="107" customFormat="1" hidden="1" outlineLevel="7" collapsed="1" x14ac:dyDescent="0.25">
      <c r="A226" s="102" t="s">
        <v>116</v>
      </c>
      <c r="B226" s="103">
        <v>-15059.303</v>
      </c>
      <c r="C226" s="103">
        <v>-835957.62474999996</v>
      </c>
      <c r="D226" s="103">
        <v>0</v>
      </c>
      <c r="E226" s="103">
        <v>0</v>
      </c>
      <c r="F226" s="103">
        <v>-15059.303</v>
      </c>
      <c r="G226" s="103">
        <v>-835957.62474999996</v>
      </c>
      <c r="H226" s="104" t="s">
        <v>120</v>
      </c>
      <c r="I226" s="104" t="s">
        <v>229</v>
      </c>
      <c r="J226" s="104" t="s">
        <v>116</v>
      </c>
      <c r="K226" s="103">
        <v>55.511043555601503</v>
      </c>
      <c r="L226" s="103">
        <v>0</v>
      </c>
      <c r="M226" s="104" t="s">
        <v>122</v>
      </c>
      <c r="N226" s="104" t="s">
        <v>229</v>
      </c>
      <c r="O226" s="104" t="s">
        <v>121</v>
      </c>
      <c r="P226" s="105">
        <v>45017</v>
      </c>
      <c r="Q226" s="105">
        <v>45018</v>
      </c>
      <c r="R226" s="103">
        <v>0</v>
      </c>
      <c r="S226" s="104" t="s">
        <v>116</v>
      </c>
      <c r="T226" s="104" t="s">
        <v>116</v>
      </c>
      <c r="U226" s="104" t="s">
        <v>319</v>
      </c>
      <c r="V226" s="106">
        <v>44986.154179976853</v>
      </c>
      <c r="W226" s="104" t="s">
        <v>116</v>
      </c>
      <c r="X226" s="104" t="s">
        <v>116</v>
      </c>
      <c r="Y226" s="106">
        <v>45017</v>
      </c>
      <c r="Z226" s="106">
        <v>45047</v>
      </c>
      <c r="AA226" s="106">
        <v>45047.867853668984</v>
      </c>
      <c r="AB226" s="104" t="s">
        <v>118</v>
      </c>
      <c r="AC226" s="104" t="s">
        <v>116</v>
      </c>
    </row>
    <row r="227" spans="1:29" s="96" customFormat="1" hidden="1" outlineLevel="7" collapsed="1" x14ac:dyDescent="0.25">
      <c r="A227" s="100" t="s">
        <v>116</v>
      </c>
      <c r="B227" s="92">
        <v>-160178.32999999999</v>
      </c>
      <c r="C227" s="92">
        <v>-9056264.3785200007</v>
      </c>
      <c r="D227" s="92">
        <v>0</v>
      </c>
      <c r="E227" s="92">
        <v>0</v>
      </c>
      <c r="F227" s="92">
        <v>-160178.32999999999</v>
      </c>
      <c r="G227" s="92">
        <v>-9056264.3785200007</v>
      </c>
      <c r="H227" s="93" t="s">
        <v>120</v>
      </c>
      <c r="I227" s="93" t="s">
        <v>229</v>
      </c>
      <c r="J227" s="93" t="s">
        <v>116</v>
      </c>
      <c r="K227" s="92">
        <v>56.538636521681802</v>
      </c>
      <c r="L227" s="92">
        <v>0</v>
      </c>
      <c r="M227" s="93" t="s">
        <v>122</v>
      </c>
      <c r="N227" s="93" t="s">
        <v>229</v>
      </c>
      <c r="O227" s="93" t="s">
        <v>121</v>
      </c>
      <c r="P227" s="94">
        <v>45017</v>
      </c>
      <c r="Q227" s="94">
        <v>45018</v>
      </c>
      <c r="R227" s="92">
        <v>0</v>
      </c>
      <c r="S227" s="93" t="s">
        <v>116</v>
      </c>
      <c r="T227" s="93" t="s">
        <v>116</v>
      </c>
      <c r="U227" s="93" t="s">
        <v>319</v>
      </c>
      <c r="V227" s="95">
        <v>44986.154179976853</v>
      </c>
      <c r="W227" s="93" t="s">
        <v>116</v>
      </c>
      <c r="X227" s="93" t="s">
        <v>116</v>
      </c>
      <c r="Y227" s="95">
        <v>45017</v>
      </c>
      <c r="Z227" s="95">
        <v>45047</v>
      </c>
      <c r="AA227" s="95">
        <v>45047.867853668984</v>
      </c>
      <c r="AB227" s="93" t="s">
        <v>118</v>
      </c>
      <c r="AC227" s="93" t="s">
        <v>116</v>
      </c>
    </row>
    <row r="228" spans="1:29" s="107" customFormat="1" hidden="1" outlineLevel="7" collapsed="1" x14ac:dyDescent="0.25">
      <c r="A228" s="102" t="s">
        <v>116</v>
      </c>
      <c r="B228" s="103">
        <v>-379542.94699999999</v>
      </c>
      <c r="C228" s="103">
        <v>-21632971.94796</v>
      </c>
      <c r="D228" s="103">
        <v>0</v>
      </c>
      <c r="E228" s="103">
        <v>0</v>
      </c>
      <c r="F228" s="103">
        <v>-379542.94699999999</v>
      </c>
      <c r="G228" s="103">
        <v>-21632971.94796</v>
      </c>
      <c r="H228" s="104" t="s">
        <v>120</v>
      </c>
      <c r="I228" s="104" t="s">
        <v>229</v>
      </c>
      <c r="J228" s="104" t="s">
        <v>116</v>
      </c>
      <c r="K228" s="103">
        <v>56.997428404222198</v>
      </c>
      <c r="L228" s="103">
        <v>0</v>
      </c>
      <c r="M228" s="104" t="s">
        <v>122</v>
      </c>
      <c r="N228" s="104" t="s">
        <v>229</v>
      </c>
      <c r="O228" s="104" t="s">
        <v>121</v>
      </c>
      <c r="P228" s="105">
        <v>45017</v>
      </c>
      <c r="Q228" s="105">
        <v>45018</v>
      </c>
      <c r="R228" s="103">
        <v>0</v>
      </c>
      <c r="S228" s="104" t="s">
        <v>116</v>
      </c>
      <c r="T228" s="104" t="s">
        <v>116</v>
      </c>
      <c r="U228" s="104" t="s">
        <v>319</v>
      </c>
      <c r="V228" s="106">
        <v>44986.154179976853</v>
      </c>
      <c r="W228" s="104" t="s">
        <v>116</v>
      </c>
      <c r="X228" s="104" t="s">
        <v>116</v>
      </c>
      <c r="Y228" s="106">
        <v>45017</v>
      </c>
      <c r="Z228" s="106">
        <v>45047</v>
      </c>
      <c r="AA228" s="106">
        <v>45047.867853668984</v>
      </c>
      <c r="AB228" s="104" t="s">
        <v>118</v>
      </c>
      <c r="AC228" s="104" t="s">
        <v>116</v>
      </c>
    </row>
    <row r="229" spans="1:29" s="96" customFormat="1" hidden="1" outlineLevel="7" collapsed="1" x14ac:dyDescent="0.25">
      <c r="A229" s="100" t="s">
        <v>116</v>
      </c>
      <c r="B229" s="92">
        <v>298274.61</v>
      </c>
      <c r="C229" s="92">
        <v>16313324.89254</v>
      </c>
      <c r="D229" s="92">
        <v>0</v>
      </c>
      <c r="E229" s="92">
        <v>0</v>
      </c>
      <c r="F229" s="92">
        <v>298274.61</v>
      </c>
      <c r="G229" s="92">
        <v>16313324.89254</v>
      </c>
      <c r="H229" s="93" t="s">
        <v>120</v>
      </c>
      <c r="I229" s="93" t="s">
        <v>229</v>
      </c>
      <c r="J229" s="93" t="s">
        <v>116</v>
      </c>
      <c r="K229" s="92">
        <v>54.692301475274803</v>
      </c>
      <c r="L229" s="92">
        <v>0</v>
      </c>
      <c r="M229" s="93" t="s">
        <v>122</v>
      </c>
      <c r="N229" s="93" t="s">
        <v>229</v>
      </c>
      <c r="O229" s="93" t="s">
        <v>121</v>
      </c>
      <c r="P229" s="94">
        <v>45017</v>
      </c>
      <c r="Q229" s="94">
        <v>45018</v>
      </c>
      <c r="R229" s="92">
        <v>0</v>
      </c>
      <c r="S229" s="93" t="s">
        <v>116</v>
      </c>
      <c r="T229" s="93" t="s">
        <v>116</v>
      </c>
      <c r="U229" s="93" t="s">
        <v>319</v>
      </c>
      <c r="V229" s="95">
        <v>44986.154179976853</v>
      </c>
      <c r="W229" s="93" t="s">
        <v>116</v>
      </c>
      <c r="X229" s="93" t="s">
        <v>116</v>
      </c>
      <c r="Y229" s="95">
        <v>45017</v>
      </c>
      <c r="Z229" s="95">
        <v>45047</v>
      </c>
      <c r="AA229" s="95">
        <v>45047.867853668984</v>
      </c>
      <c r="AB229" s="93" t="s">
        <v>118</v>
      </c>
      <c r="AC229" s="93" t="s">
        <v>116</v>
      </c>
    </row>
    <row r="230" spans="1:29" s="119" customFormat="1" hidden="1" outlineLevel="5" collapsed="1" x14ac:dyDescent="0.25">
      <c r="A230" s="120" t="s">
        <v>213</v>
      </c>
      <c r="B230" s="115">
        <v>0</v>
      </c>
      <c r="C230" s="115">
        <v>0</v>
      </c>
      <c r="D230" s="115">
        <v>0</v>
      </c>
      <c r="E230" s="115">
        <v>0</v>
      </c>
      <c r="F230" s="115">
        <v>0</v>
      </c>
      <c r="G230" s="115">
        <v>0</v>
      </c>
      <c r="H230" s="116" t="s">
        <v>120</v>
      </c>
      <c r="I230" s="116" t="s">
        <v>229</v>
      </c>
      <c r="J230" s="116" t="s">
        <v>116</v>
      </c>
      <c r="K230" s="115">
        <v>0</v>
      </c>
      <c r="L230" s="115">
        <v>0</v>
      </c>
      <c r="M230" s="116" t="s">
        <v>213</v>
      </c>
      <c r="N230" s="116" t="s">
        <v>229</v>
      </c>
      <c r="O230" s="116" t="s">
        <v>121</v>
      </c>
      <c r="P230" s="117">
        <v>45017</v>
      </c>
      <c r="Q230" s="117">
        <v>45018</v>
      </c>
      <c r="R230" s="115">
        <v>0</v>
      </c>
      <c r="S230" s="116" t="s">
        <v>116</v>
      </c>
      <c r="T230" s="116" t="s">
        <v>116</v>
      </c>
      <c r="U230" s="116" t="s">
        <v>319</v>
      </c>
      <c r="V230" s="118">
        <v>44986.154179976853</v>
      </c>
      <c r="W230" s="116" t="s">
        <v>116</v>
      </c>
      <c r="X230" s="116" t="s">
        <v>116</v>
      </c>
      <c r="Y230" s="118">
        <v>45017</v>
      </c>
      <c r="Z230" s="118">
        <v>45047</v>
      </c>
      <c r="AA230" s="118">
        <v>45047.867853668984</v>
      </c>
      <c r="AB230" s="116" t="s">
        <v>118</v>
      </c>
      <c r="AC230" s="116" t="s">
        <v>116</v>
      </c>
    </row>
    <row r="231" spans="1:29" s="90" customFormat="1" hidden="1" outlineLevel="6" collapsed="1" x14ac:dyDescent="0.25">
      <c r="A231" s="99" t="s">
        <v>116</v>
      </c>
      <c r="B231" s="86">
        <v>0</v>
      </c>
      <c r="C231" s="86">
        <v>0</v>
      </c>
      <c r="D231" s="86">
        <v>0</v>
      </c>
      <c r="E231" s="86">
        <v>0</v>
      </c>
      <c r="F231" s="86">
        <v>0</v>
      </c>
      <c r="G231" s="86">
        <v>0</v>
      </c>
      <c r="H231" s="87" t="s">
        <v>120</v>
      </c>
      <c r="I231" s="87" t="s">
        <v>229</v>
      </c>
      <c r="J231" s="87" t="s">
        <v>116</v>
      </c>
      <c r="K231" s="86">
        <v>0</v>
      </c>
      <c r="L231" s="86">
        <v>0</v>
      </c>
      <c r="M231" s="87" t="s">
        <v>213</v>
      </c>
      <c r="N231" s="87" t="s">
        <v>229</v>
      </c>
      <c r="O231" s="87" t="s">
        <v>121</v>
      </c>
      <c r="P231" s="88">
        <v>45017</v>
      </c>
      <c r="Q231" s="88">
        <v>45018</v>
      </c>
      <c r="R231" s="86">
        <v>0</v>
      </c>
      <c r="S231" s="87" t="s">
        <v>116</v>
      </c>
      <c r="T231" s="87" t="s">
        <v>116</v>
      </c>
      <c r="U231" s="87" t="s">
        <v>319</v>
      </c>
      <c r="V231" s="89">
        <v>44986.154179976853</v>
      </c>
      <c r="W231" s="87" t="s">
        <v>116</v>
      </c>
      <c r="X231" s="87" t="s">
        <v>116</v>
      </c>
      <c r="Y231" s="89">
        <v>45017</v>
      </c>
      <c r="Z231" s="89">
        <v>45047</v>
      </c>
      <c r="AA231" s="89">
        <v>45047.867853668984</v>
      </c>
      <c r="AB231" s="87" t="s">
        <v>118</v>
      </c>
      <c r="AC231" s="87" t="s">
        <v>116</v>
      </c>
    </row>
    <row r="232" spans="1:29" s="96" customFormat="1" hidden="1" outlineLevel="7" collapsed="1" x14ac:dyDescent="0.25">
      <c r="A232" s="100" t="s">
        <v>116</v>
      </c>
      <c r="B232" s="92">
        <v>-67410.009000000005</v>
      </c>
      <c r="C232" s="92">
        <v>-4281639.5318900002</v>
      </c>
      <c r="D232" s="92">
        <v>0</v>
      </c>
      <c r="E232" s="92">
        <v>0</v>
      </c>
      <c r="F232" s="92">
        <v>-67410.009000000005</v>
      </c>
      <c r="G232" s="92">
        <v>-4281639.5318900002</v>
      </c>
      <c r="H232" s="93" t="s">
        <v>120</v>
      </c>
      <c r="I232" s="93" t="s">
        <v>229</v>
      </c>
      <c r="J232" s="93" t="s">
        <v>116</v>
      </c>
      <c r="K232" s="92">
        <v>63.5163768022936</v>
      </c>
      <c r="L232" s="92">
        <v>0</v>
      </c>
      <c r="M232" s="93" t="s">
        <v>213</v>
      </c>
      <c r="N232" s="93" t="s">
        <v>229</v>
      </c>
      <c r="O232" s="93" t="s">
        <v>121</v>
      </c>
      <c r="P232" s="94">
        <v>45017</v>
      </c>
      <c r="Q232" s="94">
        <v>45018</v>
      </c>
      <c r="R232" s="92">
        <v>0</v>
      </c>
      <c r="S232" s="93" t="s">
        <v>116</v>
      </c>
      <c r="T232" s="93" t="s">
        <v>116</v>
      </c>
      <c r="U232" s="93" t="s">
        <v>319</v>
      </c>
      <c r="V232" s="95">
        <v>44986.154179976853</v>
      </c>
      <c r="W232" s="93" t="s">
        <v>116</v>
      </c>
      <c r="X232" s="93" t="s">
        <v>116</v>
      </c>
      <c r="Y232" s="95">
        <v>45017</v>
      </c>
      <c r="Z232" s="95">
        <v>45047</v>
      </c>
      <c r="AA232" s="95">
        <v>45047.867853668984</v>
      </c>
      <c r="AB232" s="93" t="s">
        <v>118</v>
      </c>
      <c r="AC232" s="93" t="s">
        <v>116</v>
      </c>
    </row>
    <row r="233" spans="1:29" s="107" customFormat="1" hidden="1" outlineLevel="7" collapsed="1" x14ac:dyDescent="0.25">
      <c r="A233" s="102" t="s">
        <v>116</v>
      </c>
      <c r="B233" s="103">
        <v>28416.3</v>
      </c>
      <c r="C233" s="103">
        <v>592425.39800000004</v>
      </c>
      <c r="D233" s="103">
        <v>0</v>
      </c>
      <c r="E233" s="103">
        <v>0</v>
      </c>
      <c r="F233" s="103">
        <v>28416.3</v>
      </c>
      <c r="G233" s="103">
        <v>592425.39800000004</v>
      </c>
      <c r="H233" s="104" t="s">
        <v>120</v>
      </c>
      <c r="I233" s="104" t="s">
        <v>229</v>
      </c>
      <c r="J233" s="104" t="s">
        <v>116</v>
      </c>
      <c r="K233" s="103">
        <v>20.848083599905699</v>
      </c>
      <c r="L233" s="103">
        <v>0</v>
      </c>
      <c r="M233" s="104" t="s">
        <v>213</v>
      </c>
      <c r="N233" s="104" t="s">
        <v>229</v>
      </c>
      <c r="O233" s="104" t="s">
        <v>121</v>
      </c>
      <c r="P233" s="105">
        <v>45017</v>
      </c>
      <c r="Q233" s="105">
        <v>45018</v>
      </c>
      <c r="R233" s="103">
        <v>0</v>
      </c>
      <c r="S233" s="104" t="s">
        <v>116</v>
      </c>
      <c r="T233" s="104" t="s">
        <v>116</v>
      </c>
      <c r="U233" s="104" t="s">
        <v>319</v>
      </c>
      <c r="V233" s="106">
        <v>44986.154179976853</v>
      </c>
      <c r="W233" s="104" t="s">
        <v>116</v>
      </c>
      <c r="X233" s="104" t="s">
        <v>116</v>
      </c>
      <c r="Y233" s="106">
        <v>45017</v>
      </c>
      <c r="Z233" s="106">
        <v>45047</v>
      </c>
      <c r="AA233" s="106">
        <v>45047.867853668984</v>
      </c>
      <c r="AB233" s="104" t="s">
        <v>118</v>
      </c>
      <c r="AC233" s="104" t="s">
        <v>116</v>
      </c>
    </row>
    <row r="234" spans="1:29" s="96" customFormat="1" hidden="1" outlineLevel="7" collapsed="1" x14ac:dyDescent="0.25">
      <c r="A234" s="100" t="s">
        <v>116</v>
      </c>
      <c r="B234" s="92">
        <v>-3360.931</v>
      </c>
      <c r="C234" s="92">
        <v>-586510.31073999999</v>
      </c>
      <c r="D234" s="92">
        <v>0</v>
      </c>
      <c r="E234" s="92">
        <v>0</v>
      </c>
      <c r="F234" s="92">
        <v>-3360.931</v>
      </c>
      <c r="G234" s="92">
        <v>-586510.31073999999</v>
      </c>
      <c r="H234" s="93" t="s">
        <v>120</v>
      </c>
      <c r="I234" s="93" t="s">
        <v>229</v>
      </c>
      <c r="J234" s="93" t="s">
        <v>116</v>
      </c>
      <c r="K234" s="92">
        <v>174.50828676340001</v>
      </c>
      <c r="L234" s="92">
        <v>0</v>
      </c>
      <c r="M234" s="93" t="s">
        <v>213</v>
      </c>
      <c r="N234" s="93" t="s">
        <v>229</v>
      </c>
      <c r="O234" s="93" t="s">
        <v>121</v>
      </c>
      <c r="P234" s="94">
        <v>45017</v>
      </c>
      <c r="Q234" s="94">
        <v>45018</v>
      </c>
      <c r="R234" s="92">
        <v>0</v>
      </c>
      <c r="S234" s="93" t="s">
        <v>116</v>
      </c>
      <c r="T234" s="93" t="s">
        <v>116</v>
      </c>
      <c r="U234" s="93" t="s">
        <v>319</v>
      </c>
      <c r="V234" s="95">
        <v>44986.154179976853</v>
      </c>
      <c r="W234" s="93" t="s">
        <v>116</v>
      </c>
      <c r="X234" s="93" t="s">
        <v>116</v>
      </c>
      <c r="Y234" s="95">
        <v>45017</v>
      </c>
      <c r="Z234" s="95">
        <v>45047</v>
      </c>
      <c r="AA234" s="95">
        <v>45047.867853668984</v>
      </c>
      <c r="AB234" s="93" t="s">
        <v>118</v>
      </c>
      <c r="AC234" s="93" t="s">
        <v>116</v>
      </c>
    </row>
    <row r="235" spans="1:29" s="107" customFormat="1" hidden="1" outlineLevel="7" collapsed="1" x14ac:dyDescent="0.25">
      <c r="A235" s="102" t="s">
        <v>116</v>
      </c>
      <c r="B235" s="103">
        <v>-195335.94099999999</v>
      </c>
      <c r="C235" s="103">
        <v>-11148575.389590001</v>
      </c>
      <c r="D235" s="103">
        <v>0</v>
      </c>
      <c r="E235" s="103">
        <v>0</v>
      </c>
      <c r="F235" s="103">
        <v>-195335.94099999999</v>
      </c>
      <c r="G235" s="103">
        <v>-11148575.389590001</v>
      </c>
      <c r="H235" s="104" t="s">
        <v>120</v>
      </c>
      <c r="I235" s="104" t="s">
        <v>229</v>
      </c>
      <c r="J235" s="104" t="s">
        <v>116</v>
      </c>
      <c r="K235" s="103">
        <v>57.0738561092042</v>
      </c>
      <c r="L235" s="103">
        <v>0</v>
      </c>
      <c r="M235" s="104" t="s">
        <v>213</v>
      </c>
      <c r="N235" s="104" t="s">
        <v>229</v>
      </c>
      <c r="O235" s="104" t="s">
        <v>121</v>
      </c>
      <c r="P235" s="105">
        <v>45017</v>
      </c>
      <c r="Q235" s="105">
        <v>45018</v>
      </c>
      <c r="R235" s="103">
        <v>0</v>
      </c>
      <c r="S235" s="104" t="s">
        <v>116</v>
      </c>
      <c r="T235" s="104" t="s">
        <v>116</v>
      </c>
      <c r="U235" s="104" t="s">
        <v>319</v>
      </c>
      <c r="V235" s="106">
        <v>44986.154179976853</v>
      </c>
      <c r="W235" s="104" t="s">
        <v>116</v>
      </c>
      <c r="X235" s="104" t="s">
        <v>116</v>
      </c>
      <c r="Y235" s="106">
        <v>45017</v>
      </c>
      <c r="Z235" s="106">
        <v>45047</v>
      </c>
      <c r="AA235" s="106">
        <v>45047.867853668984</v>
      </c>
      <c r="AB235" s="104" t="s">
        <v>118</v>
      </c>
      <c r="AC235" s="104" t="s">
        <v>116</v>
      </c>
    </row>
    <row r="236" spans="1:29" s="96" customFormat="1" hidden="1" outlineLevel="7" collapsed="1" x14ac:dyDescent="0.25">
      <c r="A236" s="100" t="s">
        <v>116</v>
      </c>
      <c r="B236" s="92">
        <v>237690.58100000001</v>
      </c>
      <c r="C236" s="92">
        <v>15424299.83422</v>
      </c>
      <c r="D236" s="92">
        <v>0</v>
      </c>
      <c r="E236" s="92">
        <v>0</v>
      </c>
      <c r="F236" s="92">
        <v>237690.58100000001</v>
      </c>
      <c r="G236" s="92">
        <v>15424299.83422</v>
      </c>
      <c r="H236" s="93" t="s">
        <v>120</v>
      </c>
      <c r="I236" s="93" t="s">
        <v>229</v>
      </c>
      <c r="J236" s="93" t="s">
        <v>116</v>
      </c>
      <c r="K236" s="92">
        <v>64.892347729252194</v>
      </c>
      <c r="L236" s="92">
        <v>0</v>
      </c>
      <c r="M236" s="93" t="s">
        <v>213</v>
      </c>
      <c r="N236" s="93" t="s">
        <v>229</v>
      </c>
      <c r="O236" s="93" t="s">
        <v>121</v>
      </c>
      <c r="P236" s="94">
        <v>45017</v>
      </c>
      <c r="Q236" s="94">
        <v>45018</v>
      </c>
      <c r="R236" s="92">
        <v>0</v>
      </c>
      <c r="S236" s="93" t="s">
        <v>116</v>
      </c>
      <c r="T236" s="93" t="s">
        <v>116</v>
      </c>
      <c r="U236" s="93" t="s">
        <v>319</v>
      </c>
      <c r="V236" s="95">
        <v>44986.154179976853</v>
      </c>
      <c r="W236" s="93" t="s">
        <v>116</v>
      </c>
      <c r="X236" s="93" t="s">
        <v>116</v>
      </c>
      <c r="Y236" s="95">
        <v>45017</v>
      </c>
      <c r="Z236" s="95">
        <v>45047</v>
      </c>
      <c r="AA236" s="95">
        <v>45047.867853668984</v>
      </c>
      <c r="AB236" s="93" t="s">
        <v>118</v>
      </c>
      <c r="AC236" s="93" t="s">
        <v>116</v>
      </c>
    </row>
    <row r="237" spans="1:29" s="84" customFormat="1" outlineLevel="1" collapsed="1" x14ac:dyDescent="0.25">
      <c r="A237" s="79" t="s">
        <v>241</v>
      </c>
      <c r="B237" s="80">
        <v>0</v>
      </c>
      <c r="C237" s="80">
        <v>6.5799999999999999E-3</v>
      </c>
      <c r="D237" s="80">
        <v>0</v>
      </c>
      <c r="E237" s="80">
        <v>0</v>
      </c>
      <c r="F237" s="80">
        <v>0</v>
      </c>
      <c r="G237" s="80">
        <v>6.5799999999999999E-3</v>
      </c>
      <c r="H237" s="81" t="s">
        <v>120</v>
      </c>
      <c r="I237" s="81" t="s">
        <v>116</v>
      </c>
      <c r="J237" s="81" t="s">
        <v>116</v>
      </c>
      <c r="K237" s="80">
        <v>0</v>
      </c>
      <c r="L237" s="80">
        <v>0</v>
      </c>
      <c r="M237" s="81" t="s">
        <v>116</v>
      </c>
      <c r="N237" s="81" t="s">
        <v>241</v>
      </c>
      <c r="O237" s="81" t="s">
        <v>121</v>
      </c>
      <c r="P237" s="82">
        <v>45017</v>
      </c>
      <c r="Q237" s="82">
        <v>45018</v>
      </c>
      <c r="R237" s="80">
        <v>0</v>
      </c>
      <c r="S237" s="81" t="s">
        <v>116</v>
      </c>
      <c r="T237" s="81" t="s">
        <v>116</v>
      </c>
      <c r="U237" s="81" t="s">
        <v>319</v>
      </c>
      <c r="V237" s="83">
        <v>44986.154179976853</v>
      </c>
      <c r="W237" s="81" t="s">
        <v>116</v>
      </c>
      <c r="X237" s="81" t="s">
        <v>116</v>
      </c>
      <c r="Y237" s="83">
        <v>45017</v>
      </c>
      <c r="Z237" s="83">
        <v>45047</v>
      </c>
      <c r="AA237" s="83">
        <v>45047.867853668984</v>
      </c>
      <c r="AB237" s="81" t="s">
        <v>118</v>
      </c>
      <c r="AC237" s="81" t="s">
        <v>116</v>
      </c>
    </row>
    <row r="238" spans="1:29" s="90" customFormat="1" hidden="1" outlineLevel="2" collapsed="1" x14ac:dyDescent="0.25">
      <c r="A238" s="85" t="s">
        <v>242</v>
      </c>
      <c r="B238" s="86">
        <v>0</v>
      </c>
      <c r="C238" s="86">
        <v>0</v>
      </c>
      <c r="D238" s="86">
        <v>0</v>
      </c>
      <c r="E238" s="86">
        <v>0</v>
      </c>
      <c r="F238" s="86">
        <v>0</v>
      </c>
      <c r="G238" s="86">
        <v>0</v>
      </c>
      <c r="H238" s="87" t="s">
        <v>120</v>
      </c>
      <c r="I238" s="87" t="s">
        <v>242</v>
      </c>
      <c r="J238" s="87" t="s">
        <v>116</v>
      </c>
      <c r="K238" s="86">
        <v>0</v>
      </c>
      <c r="L238" s="86">
        <v>0</v>
      </c>
      <c r="M238" s="87" t="s">
        <v>122</v>
      </c>
      <c r="N238" s="87" t="s">
        <v>241</v>
      </c>
      <c r="O238" s="87" t="s">
        <v>121</v>
      </c>
      <c r="P238" s="88">
        <v>45017</v>
      </c>
      <c r="Q238" s="88">
        <v>45018</v>
      </c>
      <c r="R238" s="86">
        <v>0</v>
      </c>
      <c r="S238" s="87" t="s">
        <v>116</v>
      </c>
      <c r="T238" s="87" t="s">
        <v>116</v>
      </c>
      <c r="U238" s="87" t="s">
        <v>319</v>
      </c>
      <c r="V238" s="89">
        <v>44986.154179976853</v>
      </c>
      <c r="W238" s="87" t="s">
        <v>116</v>
      </c>
      <c r="X238" s="87" t="s">
        <v>116</v>
      </c>
      <c r="Y238" s="89">
        <v>45017</v>
      </c>
      <c r="Z238" s="89">
        <v>45047</v>
      </c>
      <c r="AA238" s="89">
        <v>45047.867853668984</v>
      </c>
      <c r="AB238" s="87" t="s">
        <v>118</v>
      </c>
      <c r="AC238" s="87" t="s">
        <v>116</v>
      </c>
    </row>
    <row r="239" spans="1:29" s="96" customFormat="1" hidden="1" outlineLevel="3" collapsed="1" x14ac:dyDescent="0.25">
      <c r="A239" s="91" t="s">
        <v>121</v>
      </c>
      <c r="B239" s="92">
        <v>0</v>
      </c>
      <c r="C239" s="92">
        <v>0</v>
      </c>
      <c r="D239" s="92">
        <v>0</v>
      </c>
      <c r="E239" s="92">
        <v>0</v>
      </c>
      <c r="F239" s="92">
        <v>0</v>
      </c>
      <c r="G239" s="92">
        <v>0</v>
      </c>
      <c r="H239" s="93" t="s">
        <v>120</v>
      </c>
      <c r="I239" s="93" t="s">
        <v>242</v>
      </c>
      <c r="J239" s="93" t="s">
        <v>116</v>
      </c>
      <c r="K239" s="92">
        <v>0</v>
      </c>
      <c r="L239" s="92">
        <v>0</v>
      </c>
      <c r="M239" s="93" t="s">
        <v>122</v>
      </c>
      <c r="N239" s="93" t="s">
        <v>241</v>
      </c>
      <c r="O239" s="93" t="s">
        <v>121</v>
      </c>
      <c r="P239" s="94">
        <v>45017</v>
      </c>
      <c r="Q239" s="94">
        <v>45018</v>
      </c>
      <c r="R239" s="92">
        <v>0</v>
      </c>
      <c r="S239" s="93" t="s">
        <v>116</v>
      </c>
      <c r="T239" s="93" t="s">
        <v>116</v>
      </c>
      <c r="U239" s="93" t="s">
        <v>319</v>
      </c>
      <c r="V239" s="95">
        <v>44986.154179976853</v>
      </c>
      <c r="W239" s="93" t="s">
        <v>116</v>
      </c>
      <c r="X239" s="93" t="s">
        <v>116</v>
      </c>
      <c r="Y239" s="95">
        <v>45017</v>
      </c>
      <c r="Z239" s="95">
        <v>45047</v>
      </c>
      <c r="AA239" s="95">
        <v>45047.867853668984</v>
      </c>
      <c r="AB239" s="93" t="s">
        <v>118</v>
      </c>
      <c r="AC239" s="93" t="s">
        <v>116</v>
      </c>
    </row>
    <row r="240" spans="1:29" s="78" customFormat="1" hidden="1" outlineLevel="4" collapsed="1" x14ac:dyDescent="0.25">
      <c r="A240" s="97" t="s">
        <v>116</v>
      </c>
      <c r="B240" s="75">
        <v>0</v>
      </c>
      <c r="C240" s="75">
        <v>0</v>
      </c>
      <c r="D240" s="75">
        <v>0</v>
      </c>
      <c r="E240" s="75">
        <v>0</v>
      </c>
      <c r="F240" s="75">
        <v>0</v>
      </c>
      <c r="G240" s="75">
        <v>0</v>
      </c>
      <c r="H240" s="74" t="s">
        <v>120</v>
      </c>
      <c r="I240" s="74" t="s">
        <v>242</v>
      </c>
      <c r="J240" s="74" t="s">
        <v>116</v>
      </c>
      <c r="K240" s="75">
        <v>0</v>
      </c>
      <c r="L240" s="75">
        <v>0</v>
      </c>
      <c r="M240" s="74" t="s">
        <v>122</v>
      </c>
      <c r="N240" s="74" t="s">
        <v>241</v>
      </c>
      <c r="O240" s="74" t="s">
        <v>121</v>
      </c>
      <c r="P240" s="76">
        <v>45017</v>
      </c>
      <c r="Q240" s="76">
        <v>45018</v>
      </c>
      <c r="R240" s="75">
        <v>0</v>
      </c>
      <c r="S240" s="74" t="s">
        <v>116</v>
      </c>
      <c r="T240" s="74" t="s">
        <v>116</v>
      </c>
      <c r="U240" s="74" t="s">
        <v>319</v>
      </c>
      <c r="V240" s="77">
        <v>44986.154179976853</v>
      </c>
      <c r="W240" s="74" t="s">
        <v>116</v>
      </c>
      <c r="X240" s="74" t="s">
        <v>116</v>
      </c>
      <c r="Y240" s="77">
        <v>45017</v>
      </c>
      <c r="Z240" s="77">
        <v>45047</v>
      </c>
      <c r="AA240" s="77">
        <v>45047.867853668984</v>
      </c>
      <c r="AB240" s="74" t="s">
        <v>118</v>
      </c>
      <c r="AC240" s="74" t="s">
        <v>116</v>
      </c>
    </row>
    <row r="241" spans="1:29" s="84" customFormat="1" hidden="1" outlineLevel="5" collapsed="1" x14ac:dyDescent="0.25">
      <c r="A241" s="98" t="s">
        <v>122</v>
      </c>
      <c r="B241" s="80">
        <v>0</v>
      </c>
      <c r="C241" s="80">
        <v>0</v>
      </c>
      <c r="D241" s="80">
        <v>0</v>
      </c>
      <c r="E241" s="80">
        <v>0</v>
      </c>
      <c r="F241" s="80">
        <v>0</v>
      </c>
      <c r="G241" s="80">
        <v>0</v>
      </c>
      <c r="H241" s="81" t="s">
        <v>120</v>
      </c>
      <c r="I241" s="81" t="s">
        <v>242</v>
      </c>
      <c r="J241" s="81" t="s">
        <v>116</v>
      </c>
      <c r="K241" s="80">
        <v>0</v>
      </c>
      <c r="L241" s="80">
        <v>0</v>
      </c>
      <c r="M241" s="81" t="s">
        <v>122</v>
      </c>
      <c r="N241" s="81" t="s">
        <v>241</v>
      </c>
      <c r="O241" s="81" t="s">
        <v>121</v>
      </c>
      <c r="P241" s="82">
        <v>45017</v>
      </c>
      <c r="Q241" s="82">
        <v>45018</v>
      </c>
      <c r="R241" s="80">
        <v>0</v>
      </c>
      <c r="S241" s="81" t="s">
        <v>116</v>
      </c>
      <c r="T241" s="81" t="s">
        <v>116</v>
      </c>
      <c r="U241" s="81" t="s">
        <v>319</v>
      </c>
      <c r="V241" s="83">
        <v>44986.154179976853</v>
      </c>
      <c r="W241" s="81" t="s">
        <v>116</v>
      </c>
      <c r="X241" s="81" t="s">
        <v>116</v>
      </c>
      <c r="Y241" s="83">
        <v>45017</v>
      </c>
      <c r="Z241" s="83">
        <v>45047</v>
      </c>
      <c r="AA241" s="83">
        <v>45047.867853668984</v>
      </c>
      <c r="AB241" s="81" t="s">
        <v>118</v>
      </c>
      <c r="AC241" s="81" t="s">
        <v>116</v>
      </c>
    </row>
    <row r="242" spans="1:29" s="90" customFormat="1" hidden="1" outlineLevel="6" collapsed="1" x14ac:dyDescent="0.25">
      <c r="A242" s="99" t="s">
        <v>116</v>
      </c>
      <c r="B242" s="86">
        <v>0</v>
      </c>
      <c r="C242" s="86">
        <v>0</v>
      </c>
      <c r="D242" s="86">
        <v>0</v>
      </c>
      <c r="E242" s="86">
        <v>0</v>
      </c>
      <c r="F242" s="86">
        <v>0</v>
      </c>
      <c r="G242" s="86">
        <v>0</v>
      </c>
      <c r="H242" s="87" t="s">
        <v>120</v>
      </c>
      <c r="I242" s="87" t="s">
        <v>242</v>
      </c>
      <c r="J242" s="87" t="s">
        <v>116</v>
      </c>
      <c r="K242" s="86">
        <v>0</v>
      </c>
      <c r="L242" s="86">
        <v>0</v>
      </c>
      <c r="M242" s="87" t="s">
        <v>122</v>
      </c>
      <c r="N242" s="87" t="s">
        <v>241</v>
      </c>
      <c r="O242" s="87" t="s">
        <v>121</v>
      </c>
      <c r="P242" s="88">
        <v>45017</v>
      </c>
      <c r="Q242" s="88">
        <v>45018</v>
      </c>
      <c r="R242" s="86">
        <v>0</v>
      </c>
      <c r="S242" s="87" t="s">
        <v>116</v>
      </c>
      <c r="T242" s="87" t="s">
        <v>116</v>
      </c>
      <c r="U242" s="87" t="s">
        <v>319</v>
      </c>
      <c r="V242" s="89">
        <v>44986.154179976853</v>
      </c>
      <c r="W242" s="87" t="s">
        <v>116</v>
      </c>
      <c r="X242" s="87" t="s">
        <v>116</v>
      </c>
      <c r="Y242" s="89">
        <v>45017</v>
      </c>
      <c r="Z242" s="89">
        <v>45047</v>
      </c>
      <c r="AA242" s="89">
        <v>45047.867853668984</v>
      </c>
      <c r="AB242" s="87" t="s">
        <v>118</v>
      </c>
      <c r="AC242" s="87" t="s">
        <v>116</v>
      </c>
    </row>
    <row r="243" spans="1:29" s="96" customFormat="1" hidden="1" outlineLevel="7" collapsed="1" x14ac:dyDescent="0.25">
      <c r="A243" s="100" t="s">
        <v>116</v>
      </c>
      <c r="B243" s="92">
        <v>942.46600000000001</v>
      </c>
      <c r="C243" s="92">
        <v>46299.59</v>
      </c>
      <c r="D243" s="92">
        <v>0</v>
      </c>
      <c r="E243" s="92">
        <v>0</v>
      </c>
      <c r="F243" s="92">
        <v>942.46600000000001</v>
      </c>
      <c r="G243" s="92">
        <v>46299.59</v>
      </c>
      <c r="H243" s="93" t="s">
        <v>120</v>
      </c>
      <c r="I243" s="93" t="s">
        <v>242</v>
      </c>
      <c r="J243" s="93" t="s">
        <v>116</v>
      </c>
      <c r="K243" s="92">
        <v>49.126005606568299</v>
      </c>
      <c r="L243" s="92">
        <v>0</v>
      </c>
      <c r="M243" s="93" t="s">
        <v>122</v>
      </c>
      <c r="N243" s="93" t="s">
        <v>241</v>
      </c>
      <c r="O243" s="93" t="s">
        <v>121</v>
      </c>
      <c r="P243" s="94">
        <v>45017</v>
      </c>
      <c r="Q243" s="94">
        <v>45018</v>
      </c>
      <c r="R243" s="92">
        <v>0</v>
      </c>
      <c r="S243" s="93" t="s">
        <v>116</v>
      </c>
      <c r="T243" s="93" t="s">
        <v>116</v>
      </c>
      <c r="U243" s="93" t="s">
        <v>319</v>
      </c>
      <c r="V243" s="95">
        <v>44986.154179976853</v>
      </c>
      <c r="W243" s="93" t="s">
        <v>116</v>
      </c>
      <c r="X243" s="93" t="s">
        <v>116</v>
      </c>
      <c r="Y243" s="95">
        <v>45017</v>
      </c>
      <c r="Z243" s="95">
        <v>45047</v>
      </c>
      <c r="AA243" s="95">
        <v>45047.867853668984</v>
      </c>
      <c r="AB243" s="93" t="s">
        <v>118</v>
      </c>
      <c r="AC243" s="93" t="s">
        <v>116</v>
      </c>
    </row>
    <row r="244" spans="1:29" s="107" customFormat="1" hidden="1" outlineLevel="7" collapsed="1" x14ac:dyDescent="0.25">
      <c r="A244" s="102" t="s">
        <v>116</v>
      </c>
      <c r="B244" s="103">
        <v>14383.044</v>
      </c>
      <c r="C244" s="103">
        <v>1246387.21529</v>
      </c>
      <c r="D244" s="103">
        <v>0</v>
      </c>
      <c r="E244" s="103">
        <v>0</v>
      </c>
      <c r="F244" s="103">
        <v>14383.044</v>
      </c>
      <c r="G244" s="103">
        <v>1246387.21529</v>
      </c>
      <c r="H244" s="104" t="s">
        <v>120</v>
      </c>
      <c r="I244" s="104" t="s">
        <v>242</v>
      </c>
      <c r="J244" s="104" t="s">
        <v>116</v>
      </c>
      <c r="K244" s="103">
        <v>86.656705999786993</v>
      </c>
      <c r="L244" s="103">
        <v>0</v>
      </c>
      <c r="M244" s="104" t="s">
        <v>122</v>
      </c>
      <c r="N244" s="104" t="s">
        <v>241</v>
      </c>
      <c r="O244" s="104" t="s">
        <v>121</v>
      </c>
      <c r="P244" s="105">
        <v>45017</v>
      </c>
      <c r="Q244" s="105">
        <v>45018</v>
      </c>
      <c r="R244" s="103">
        <v>0</v>
      </c>
      <c r="S244" s="104" t="s">
        <v>116</v>
      </c>
      <c r="T244" s="104" t="s">
        <v>116</v>
      </c>
      <c r="U244" s="104" t="s">
        <v>319</v>
      </c>
      <c r="V244" s="106">
        <v>44986.154179976853</v>
      </c>
      <c r="W244" s="104" t="s">
        <v>116</v>
      </c>
      <c r="X244" s="104" t="s">
        <v>116</v>
      </c>
      <c r="Y244" s="106">
        <v>45017</v>
      </c>
      <c r="Z244" s="106">
        <v>45047</v>
      </c>
      <c r="AA244" s="106">
        <v>45047.867853668984</v>
      </c>
      <c r="AB244" s="104" t="s">
        <v>118</v>
      </c>
      <c r="AC244" s="104" t="s">
        <v>116</v>
      </c>
    </row>
    <row r="245" spans="1:29" s="96" customFormat="1" hidden="1" outlineLevel="7" collapsed="1" x14ac:dyDescent="0.25">
      <c r="A245" s="100" t="s">
        <v>116</v>
      </c>
      <c r="B245" s="92">
        <v>-15325.51</v>
      </c>
      <c r="C245" s="92">
        <v>-1292686.80529</v>
      </c>
      <c r="D245" s="92">
        <v>0</v>
      </c>
      <c r="E245" s="92">
        <v>0</v>
      </c>
      <c r="F245" s="92">
        <v>-15325.51</v>
      </c>
      <c r="G245" s="92">
        <v>-1292686.80529</v>
      </c>
      <c r="H245" s="93" t="s">
        <v>120</v>
      </c>
      <c r="I245" s="93" t="s">
        <v>242</v>
      </c>
      <c r="J245" s="93" t="s">
        <v>116</v>
      </c>
      <c r="K245" s="92">
        <v>84.348697386905897</v>
      </c>
      <c r="L245" s="92">
        <v>0</v>
      </c>
      <c r="M245" s="93" t="s">
        <v>122</v>
      </c>
      <c r="N245" s="93" t="s">
        <v>241</v>
      </c>
      <c r="O245" s="93" t="s">
        <v>121</v>
      </c>
      <c r="P245" s="94">
        <v>45017</v>
      </c>
      <c r="Q245" s="94">
        <v>45018</v>
      </c>
      <c r="R245" s="92">
        <v>0</v>
      </c>
      <c r="S245" s="93" t="s">
        <v>116</v>
      </c>
      <c r="T245" s="93" t="s">
        <v>116</v>
      </c>
      <c r="U245" s="93" t="s">
        <v>319</v>
      </c>
      <c r="V245" s="95">
        <v>44986.154179976853</v>
      </c>
      <c r="W245" s="93" t="s">
        <v>116</v>
      </c>
      <c r="X245" s="93" t="s">
        <v>116</v>
      </c>
      <c r="Y245" s="95">
        <v>45017</v>
      </c>
      <c r="Z245" s="95">
        <v>45047</v>
      </c>
      <c r="AA245" s="95">
        <v>45047.867853668984</v>
      </c>
      <c r="AB245" s="93" t="s">
        <v>118</v>
      </c>
      <c r="AC245" s="93" t="s">
        <v>116</v>
      </c>
    </row>
    <row r="246" spans="1:29" s="113" customFormat="1" hidden="1" outlineLevel="2" collapsed="1" x14ac:dyDescent="0.25">
      <c r="A246" s="108" t="s">
        <v>275</v>
      </c>
      <c r="B246" s="109">
        <v>0</v>
      </c>
      <c r="C246" s="109">
        <v>4.4999999999999997E-3</v>
      </c>
      <c r="D246" s="109">
        <v>0</v>
      </c>
      <c r="E246" s="109">
        <v>0</v>
      </c>
      <c r="F246" s="109">
        <v>0</v>
      </c>
      <c r="G246" s="109">
        <v>4.4999999999999997E-3</v>
      </c>
      <c r="H246" s="110" t="s">
        <v>120</v>
      </c>
      <c r="I246" s="110" t="s">
        <v>275</v>
      </c>
      <c r="J246" s="110" t="s">
        <v>116</v>
      </c>
      <c r="K246" s="109">
        <v>0</v>
      </c>
      <c r="L246" s="109">
        <v>0</v>
      </c>
      <c r="M246" s="110" t="s">
        <v>213</v>
      </c>
      <c r="N246" s="110" t="s">
        <v>241</v>
      </c>
      <c r="O246" s="110" t="s">
        <v>121</v>
      </c>
      <c r="P246" s="111">
        <v>45017</v>
      </c>
      <c r="Q246" s="111">
        <v>45018</v>
      </c>
      <c r="R246" s="109">
        <v>0</v>
      </c>
      <c r="S246" s="110" t="s">
        <v>116</v>
      </c>
      <c r="T246" s="110" t="s">
        <v>116</v>
      </c>
      <c r="U246" s="110" t="s">
        <v>319</v>
      </c>
      <c r="V246" s="112">
        <v>44986.154179976853</v>
      </c>
      <c r="W246" s="110" t="s">
        <v>116</v>
      </c>
      <c r="X246" s="110" t="s">
        <v>116</v>
      </c>
      <c r="Y246" s="112">
        <v>45017</v>
      </c>
      <c r="Z246" s="112">
        <v>45047</v>
      </c>
      <c r="AA246" s="112">
        <v>45047.867853668984</v>
      </c>
      <c r="AB246" s="110" t="s">
        <v>118</v>
      </c>
      <c r="AC246" s="110" t="s">
        <v>116</v>
      </c>
    </row>
    <row r="247" spans="1:29" s="96" customFormat="1" hidden="1" outlineLevel="3" collapsed="1" x14ac:dyDescent="0.25">
      <c r="A247" s="91" t="s">
        <v>121</v>
      </c>
      <c r="B247" s="92">
        <v>0</v>
      </c>
      <c r="C247" s="92">
        <v>4.4999999999999997E-3</v>
      </c>
      <c r="D247" s="92">
        <v>0</v>
      </c>
      <c r="E247" s="92">
        <v>0</v>
      </c>
      <c r="F247" s="92">
        <v>0</v>
      </c>
      <c r="G247" s="92">
        <v>4.4999999999999997E-3</v>
      </c>
      <c r="H247" s="93" t="s">
        <v>120</v>
      </c>
      <c r="I247" s="93" t="s">
        <v>275</v>
      </c>
      <c r="J247" s="93" t="s">
        <v>116</v>
      </c>
      <c r="K247" s="92">
        <v>0</v>
      </c>
      <c r="L247" s="92">
        <v>0</v>
      </c>
      <c r="M247" s="93" t="s">
        <v>213</v>
      </c>
      <c r="N247" s="93" t="s">
        <v>241</v>
      </c>
      <c r="O247" s="93" t="s">
        <v>121</v>
      </c>
      <c r="P247" s="94">
        <v>45017</v>
      </c>
      <c r="Q247" s="94">
        <v>45018</v>
      </c>
      <c r="R247" s="92">
        <v>0</v>
      </c>
      <c r="S247" s="93" t="s">
        <v>116</v>
      </c>
      <c r="T247" s="93" t="s">
        <v>116</v>
      </c>
      <c r="U247" s="93" t="s">
        <v>319</v>
      </c>
      <c r="V247" s="95">
        <v>44986.154179976853</v>
      </c>
      <c r="W247" s="93" t="s">
        <v>116</v>
      </c>
      <c r="X247" s="93" t="s">
        <v>116</v>
      </c>
      <c r="Y247" s="95">
        <v>45017</v>
      </c>
      <c r="Z247" s="95">
        <v>45047</v>
      </c>
      <c r="AA247" s="95">
        <v>45047.867853668984</v>
      </c>
      <c r="AB247" s="93" t="s">
        <v>118</v>
      </c>
      <c r="AC247" s="93" t="s">
        <v>116</v>
      </c>
    </row>
    <row r="248" spans="1:29" s="78" customFormat="1" hidden="1" outlineLevel="4" collapsed="1" x14ac:dyDescent="0.25">
      <c r="A248" s="97" t="s">
        <v>116</v>
      </c>
      <c r="B248" s="75">
        <v>0</v>
      </c>
      <c r="C248" s="75">
        <v>4.4999999999999997E-3</v>
      </c>
      <c r="D248" s="75">
        <v>0</v>
      </c>
      <c r="E248" s="75">
        <v>0</v>
      </c>
      <c r="F248" s="75">
        <v>0</v>
      </c>
      <c r="G248" s="75">
        <v>4.4999999999999997E-3</v>
      </c>
      <c r="H248" s="74" t="s">
        <v>120</v>
      </c>
      <c r="I248" s="74" t="s">
        <v>275</v>
      </c>
      <c r="J248" s="74" t="s">
        <v>116</v>
      </c>
      <c r="K248" s="75">
        <v>0</v>
      </c>
      <c r="L248" s="75">
        <v>0</v>
      </c>
      <c r="M248" s="74" t="s">
        <v>213</v>
      </c>
      <c r="N248" s="74" t="s">
        <v>241</v>
      </c>
      <c r="O248" s="74" t="s">
        <v>121</v>
      </c>
      <c r="P248" s="76">
        <v>45017</v>
      </c>
      <c r="Q248" s="76">
        <v>45018</v>
      </c>
      <c r="R248" s="75">
        <v>0</v>
      </c>
      <c r="S248" s="74" t="s">
        <v>116</v>
      </c>
      <c r="T248" s="74" t="s">
        <v>116</v>
      </c>
      <c r="U248" s="74" t="s">
        <v>319</v>
      </c>
      <c r="V248" s="77">
        <v>44986.154179976853</v>
      </c>
      <c r="W248" s="74" t="s">
        <v>116</v>
      </c>
      <c r="X248" s="74" t="s">
        <v>116</v>
      </c>
      <c r="Y248" s="77">
        <v>45017</v>
      </c>
      <c r="Z248" s="77">
        <v>45047</v>
      </c>
      <c r="AA248" s="77">
        <v>45047.867853668984</v>
      </c>
      <c r="AB248" s="74" t="s">
        <v>118</v>
      </c>
      <c r="AC248" s="74" t="s">
        <v>116</v>
      </c>
    </row>
    <row r="249" spans="1:29" s="84" customFormat="1" hidden="1" outlineLevel="5" collapsed="1" x14ac:dyDescent="0.25">
      <c r="A249" s="98" t="s">
        <v>213</v>
      </c>
      <c r="B249" s="80">
        <v>0</v>
      </c>
      <c r="C249" s="80">
        <v>4.4999999999999997E-3</v>
      </c>
      <c r="D249" s="80">
        <v>0</v>
      </c>
      <c r="E249" s="80">
        <v>0</v>
      </c>
      <c r="F249" s="80">
        <v>0</v>
      </c>
      <c r="G249" s="80">
        <v>4.4999999999999997E-3</v>
      </c>
      <c r="H249" s="81" t="s">
        <v>120</v>
      </c>
      <c r="I249" s="81" t="s">
        <v>275</v>
      </c>
      <c r="J249" s="81" t="s">
        <v>116</v>
      </c>
      <c r="K249" s="80">
        <v>0</v>
      </c>
      <c r="L249" s="80">
        <v>0</v>
      </c>
      <c r="M249" s="81" t="s">
        <v>213</v>
      </c>
      <c r="N249" s="81" t="s">
        <v>241</v>
      </c>
      <c r="O249" s="81" t="s">
        <v>121</v>
      </c>
      <c r="P249" s="82">
        <v>45017</v>
      </c>
      <c r="Q249" s="82">
        <v>45018</v>
      </c>
      <c r="R249" s="80">
        <v>0</v>
      </c>
      <c r="S249" s="81" t="s">
        <v>116</v>
      </c>
      <c r="T249" s="81" t="s">
        <v>116</v>
      </c>
      <c r="U249" s="81" t="s">
        <v>319</v>
      </c>
      <c r="V249" s="83">
        <v>44986.154179976853</v>
      </c>
      <c r="W249" s="81" t="s">
        <v>116</v>
      </c>
      <c r="X249" s="81" t="s">
        <v>116</v>
      </c>
      <c r="Y249" s="83">
        <v>45017</v>
      </c>
      <c r="Z249" s="83">
        <v>45047</v>
      </c>
      <c r="AA249" s="83">
        <v>45047.867853668984</v>
      </c>
      <c r="AB249" s="81" t="s">
        <v>118</v>
      </c>
      <c r="AC249" s="81" t="s">
        <v>116</v>
      </c>
    </row>
    <row r="250" spans="1:29" s="90" customFormat="1" hidden="1" outlineLevel="6" collapsed="1" x14ac:dyDescent="0.25">
      <c r="A250" s="99" t="s">
        <v>116</v>
      </c>
      <c r="B250" s="86">
        <v>0</v>
      </c>
      <c r="C250" s="86">
        <v>4.4999999999999997E-3</v>
      </c>
      <c r="D250" s="86">
        <v>0</v>
      </c>
      <c r="E250" s="86">
        <v>0</v>
      </c>
      <c r="F250" s="86">
        <v>0</v>
      </c>
      <c r="G250" s="86">
        <v>4.4999999999999997E-3</v>
      </c>
      <c r="H250" s="87" t="s">
        <v>120</v>
      </c>
      <c r="I250" s="87" t="s">
        <v>275</v>
      </c>
      <c r="J250" s="87" t="s">
        <v>116</v>
      </c>
      <c r="K250" s="86">
        <v>0</v>
      </c>
      <c r="L250" s="86">
        <v>0</v>
      </c>
      <c r="M250" s="87" t="s">
        <v>213</v>
      </c>
      <c r="N250" s="87" t="s">
        <v>241</v>
      </c>
      <c r="O250" s="87" t="s">
        <v>121</v>
      </c>
      <c r="P250" s="88">
        <v>45017</v>
      </c>
      <c r="Q250" s="88">
        <v>45018</v>
      </c>
      <c r="R250" s="86">
        <v>0</v>
      </c>
      <c r="S250" s="87" t="s">
        <v>116</v>
      </c>
      <c r="T250" s="87" t="s">
        <v>116</v>
      </c>
      <c r="U250" s="87" t="s">
        <v>319</v>
      </c>
      <c r="V250" s="89">
        <v>44986.154179976853</v>
      </c>
      <c r="W250" s="87" t="s">
        <v>116</v>
      </c>
      <c r="X250" s="87" t="s">
        <v>116</v>
      </c>
      <c r="Y250" s="89">
        <v>45017</v>
      </c>
      <c r="Z250" s="89">
        <v>45047</v>
      </c>
      <c r="AA250" s="89">
        <v>45047.867853668984</v>
      </c>
      <c r="AB250" s="87" t="s">
        <v>118</v>
      </c>
      <c r="AC250" s="87" t="s">
        <v>116</v>
      </c>
    </row>
    <row r="251" spans="1:29" s="96" customFormat="1" hidden="1" outlineLevel="7" collapsed="1" x14ac:dyDescent="0.25">
      <c r="A251" s="100" t="s">
        <v>116</v>
      </c>
      <c r="B251" s="92">
        <v>-23429.13</v>
      </c>
      <c r="C251" s="92">
        <v>-1845326.6753799999</v>
      </c>
      <c r="D251" s="92">
        <v>0</v>
      </c>
      <c r="E251" s="92">
        <v>0</v>
      </c>
      <c r="F251" s="92">
        <v>-23429.13</v>
      </c>
      <c r="G251" s="92">
        <v>-1845326.6753799999</v>
      </c>
      <c r="H251" s="93" t="s">
        <v>120</v>
      </c>
      <c r="I251" s="93" t="s">
        <v>275</v>
      </c>
      <c r="J251" s="93" t="s">
        <v>116</v>
      </c>
      <c r="K251" s="92">
        <v>78.762065658434594</v>
      </c>
      <c r="L251" s="92">
        <v>0</v>
      </c>
      <c r="M251" s="93" t="s">
        <v>213</v>
      </c>
      <c r="N251" s="93" t="s">
        <v>241</v>
      </c>
      <c r="O251" s="93" t="s">
        <v>121</v>
      </c>
      <c r="P251" s="94">
        <v>45017</v>
      </c>
      <c r="Q251" s="94">
        <v>45018</v>
      </c>
      <c r="R251" s="92">
        <v>0</v>
      </c>
      <c r="S251" s="93" t="s">
        <v>116</v>
      </c>
      <c r="T251" s="93" t="s">
        <v>116</v>
      </c>
      <c r="U251" s="93" t="s">
        <v>319</v>
      </c>
      <c r="V251" s="95">
        <v>44986.154179976853</v>
      </c>
      <c r="W251" s="93" t="s">
        <v>116</v>
      </c>
      <c r="X251" s="93" t="s">
        <v>116</v>
      </c>
      <c r="Y251" s="95">
        <v>45017</v>
      </c>
      <c r="Z251" s="95">
        <v>45047</v>
      </c>
      <c r="AA251" s="95">
        <v>45047.867853668984</v>
      </c>
      <c r="AB251" s="93" t="s">
        <v>118</v>
      </c>
      <c r="AC251" s="93" t="s">
        <v>116</v>
      </c>
    </row>
    <row r="252" spans="1:29" s="107" customFormat="1" hidden="1" outlineLevel="7" collapsed="1" x14ac:dyDescent="0.25">
      <c r="A252" s="102" t="s">
        <v>116</v>
      </c>
      <c r="B252" s="103">
        <v>316777.31</v>
      </c>
      <c r="C252" s="103">
        <v>21238099.215769999</v>
      </c>
      <c r="D252" s="103">
        <v>0</v>
      </c>
      <c r="E252" s="103">
        <v>0</v>
      </c>
      <c r="F252" s="103">
        <v>316777.31</v>
      </c>
      <c r="G252" s="103">
        <v>21238099.215769999</v>
      </c>
      <c r="H252" s="104" t="s">
        <v>120</v>
      </c>
      <c r="I252" s="104" t="s">
        <v>275</v>
      </c>
      <c r="J252" s="104" t="s">
        <v>116</v>
      </c>
      <c r="K252" s="103">
        <v>67.044256470799596</v>
      </c>
      <c r="L252" s="103">
        <v>0</v>
      </c>
      <c r="M252" s="104" t="s">
        <v>213</v>
      </c>
      <c r="N252" s="104" t="s">
        <v>241</v>
      </c>
      <c r="O252" s="104" t="s">
        <v>121</v>
      </c>
      <c r="P252" s="105">
        <v>45017</v>
      </c>
      <c r="Q252" s="105">
        <v>45018</v>
      </c>
      <c r="R252" s="103">
        <v>0</v>
      </c>
      <c r="S252" s="104" t="s">
        <v>116</v>
      </c>
      <c r="T252" s="104" t="s">
        <v>116</v>
      </c>
      <c r="U252" s="104" t="s">
        <v>319</v>
      </c>
      <c r="V252" s="106">
        <v>44986.154179976853</v>
      </c>
      <c r="W252" s="104" t="s">
        <v>116</v>
      </c>
      <c r="X252" s="104" t="s">
        <v>116</v>
      </c>
      <c r="Y252" s="106">
        <v>45017</v>
      </c>
      <c r="Z252" s="106">
        <v>45047</v>
      </c>
      <c r="AA252" s="106">
        <v>45047.867853668984</v>
      </c>
      <c r="AB252" s="104" t="s">
        <v>118</v>
      </c>
      <c r="AC252" s="104" t="s">
        <v>116</v>
      </c>
    </row>
    <row r="253" spans="1:29" s="96" customFormat="1" hidden="1" outlineLevel="7" collapsed="1" x14ac:dyDescent="0.25">
      <c r="A253" s="100" t="s">
        <v>116</v>
      </c>
      <c r="B253" s="92">
        <v>60300.258999999998</v>
      </c>
      <c r="C253" s="92">
        <v>1725665.99602</v>
      </c>
      <c r="D253" s="92">
        <v>0</v>
      </c>
      <c r="E253" s="92">
        <v>0</v>
      </c>
      <c r="F253" s="92">
        <v>60300.258999999998</v>
      </c>
      <c r="G253" s="92">
        <v>1725665.99602</v>
      </c>
      <c r="H253" s="93" t="s">
        <v>120</v>
      </c>
      <c r="I253" s="93" t="s">
        <v>275</v>
      </c>
      <c r="J253" s="93" t="s">
        <v>116</v>
      </c>
      <c r="K253" s="92">
        <v>28.617886964963098</v>
      </c>
      <c r="L253" s="92">
        <v>0</v>
      </c>
      <c r="M253" s="93" t="s">
        <v>213</v>
      </c>
      <c r="N253" s="93" t="s">
        <v>241</v>
      </c>
      <c r="O253" s="93" t="s">
        <v>121</v>
      </c>
      <c r="P253" s="94">
        <v>45017</v>
      </c>
      <c r="Q253" s="94">
        <v>45018</v>
      </c>
      <c r="R253" s="92">
        <v>0</v>
      </c>
      <c r="S253" s="93" t="s">
        <v>116</v>
      </c>
      <c r="T253" s="93" t="s">
        <v>116</v>
      </c>
      <c r="U253" s="93" t="s">
        <v>319</v>
      </c>
      <c r="V253" s="95">
        <v>44986.154179976853</v>
      </c>
      <c r="W253" s="93" t="s">
        <v>116</v>
      </c>
      <c r="X253" s="93" t="s">
        <v>116</v>
      </c>
      <c r="Y253" s="95">
        <v>45017</v>
      </c>
      <c r="Z253" s="95">
        <v>45047</v>
      </c>
      <c r="AA253" s="95">
        <v>45047.867853668984</v>
      </c>
      <c r="AB253" s="93" t="s">
        <v>118</v>
      </c>
      <c r="AC253" s="93" t="s">
        <v>116</v>
      </c>
    </row>
    <row r="254" spans="1:29" s="107" customFormat="1" hidden="1" outlineLevel="7" collapsed="1" x14ac:dyDescent="0.25">
      <c r="A254" s="102" t="s">
        <v>116</v>
      </c>
      <c r="B254" s="103">
        <v>-295310.37599999999</v>
      </c>
      <c r="C254" s="103">
        <v>-17733734.981910001</v>
      </c>
      <c r="D254" s="103">
        <v>0</v>
      </c>
      <c r="E254" s="103">
        <v>0</v>
      </c>
      <c r="F254" s="103">
        <v>-295310.37599999999</v>
      </c>
      <c r="G254" s="103">
        <v>-17733734.981910001</v>
      </c>
      <c r="H254" s="104" t="s">
        <v>120</v>
      </c>
      <c r="I254" s="104" t="s">
        <v>275</v>
      </c>
      <c r="J254" s="104" t="s">
        <v>116</v>
      </c>
      <c r="K254" s="103">
        <v>60.051174706810798</v>
      </c>
      <c r="L254" s="103">
        <v>0</v>
      </c>
      <c r="M254" s="104" t="s">
        <v>213</v>
      </c>
      <c r="N254" s="104" t="s">
        <v>241</v>
      </c>
      <c r="O254" s="104" t="s">
        <v>121</v>
      </c>
      <c r="P254" s="105">
        <v>45017</v>
      </c>
      <c r="Q254" s="105">
        <v>45018</v>
      </c>
      <c r="R254" s="103">
        <v>0</v>
      </c>
      <c r="S254" s="104" t="s">
        <v>116</v>
      </c>
      <c r="T254" s="104" t="s">
        <v>116</v>
      </c>
      <c r="U254" s="104" t="s">
        <v>319</v>
      </c>
      <c r="V254" s="106">
        <v>44986.154179976853</v>
      </c>
      <c r="W254" s="104" t="s">
        <v>116</v>
      </c>
      <c r="X254" s="104" t="s">
        <v>116</v>
      </c>
      <c r="Y254" s="106">
        <v>45017</v>
      </c>
      <c r="Z254" s="106">
        <v>45047</v>
      </c>
      <c r="AA254" s="106">
        <v>45047.867853668984</v>
      </c>
      <c r="AB254" s="104" t="s">
        <v>118</v>
      </c>
      <c r="AC254" s="104" t="s">
        <v>116</v>
      </c>
    </row>
    <row r="255" spans="1:29" s="96" customFormat="1" hidden="1" outlineLevel="7" collapsed="1" x14ac:dyDescent="0.25">
      <c r="A255" s="100" t="s">
        <v>116</v>
      </c>
      <c r="B255" s="92">
        <v>-58338.063000000002</v>
      </c>
      <c r="C255" s="92">
        <v>-3384703.55</v>
      </c>
      <c r="D255" s="92">
        <v>0</v>
      </c>
      <c r="E255" s="92">
        <v>0</v>
      </c>
      <c r="F255" s="92">
        <v>-58338.063000000002</v>
      </c>
      <c r="G255" s="92">
        <v>-3384703.55</v>
      </c>
      <c r="H255" s="93" t="s">
        <v>120</v>
      </c>
      <c r="I255" s="93" t="s">
        <v>275</v>
      </c>
      <c r="J255" s="93" t="s">
        <v>116</v>
      </c>
      <c r="K255" s="92">
        <v>58.0187852654621</v>
      </c>
      <c r="L255" s="92">
        <v>0</v>
      </c>
      <c r="M255" s="93" t="s">
        <v>213</v>
      </c>
      <c r="N255" s="93" t="s">
        <v>241</v>
      </c>
      <c r="O255" s="93" t="s">
        <v>121</v>
      </c>
      <c r="P255" s="94">
        <v>45017</v>
      </c>
      <c r="Q255" s="94">
        <v>45018</v>
      </c>
      <c r="R255" s="92">
        <v>0</v>
      </c>
      <c r="S255" s="93" t="s">
        <v>116</v>
      </c>
      <c r="T255" s="93" t="s">
        <v>116</v>
      </c>
      <c r="U255" s="93" t="s">
        <v>319</v>
      </c>
      <c r="V255" s="95">
        <v>44986.154179976853</v>
      </c>
      <c r="W255" s="93" t="s">
        <v>116</v>
      </c>
      <c r="X255" s="93" t="s">
        <v>116</v>
      </c>
      <c r="Y255" s="95">
        <v>45017</v>
      </c>
      <c r="Z255" s="95">
        <v>45047</v>
      </c>
      <c r="AA255" s="95">
        <v>45047.867853668984</v>
      </c>
      <c r="AB255" s="93" t="s">
        <v>118</v>
      </c>
      <c r="AC255" s="93" t="s">
        <v>116</v>
      </c>
    </row>
    <row r="256" spans="1:29" s="90" customFormat="1" hidden="1" outlineLevel="2" collapsed="1" x14ac:dyDescent="0.25">
      <c r="A256" s="85" t="s">
        <v>281</v>
      </c>
      <c r="B256" s="86">
        <v>0</v>
      </c>
      <c r="C256" s="86">
        <v>2.0799999999999998E-3</v>
      </c>
      <c r="D256" s="86">
        <v>0</v>
      </c>
      <c r="E256" s="86">
        <v>0</v>
      </c>
      <c r="F256" s="86">
        <v>0</v>
      </c>
      <c r="G256" s="86">
        <v>2.0799999999999998E-3</v>
      </c>
      <c r="H256" s="87" t="s">
        <v>120</v>
      </c>
      <c r="I256" s="87" t="s">
        <v>281</v>
      </c>
      <c r="J256" s="87" t="s">
        <v>116</v>
      </c>
      <c r="K256" s="86">
        <v>0</v>
      </c>
      <c r="L256" s="86">
        <v>0</v>
      </c>
      <c r="M256" s="87" t="s">
        <v>213</v>
      </c>
      <c r="N256" s="87" t="s">
        <v>241</v>
      </c>
      <c r="O256" s="87" t="s">
        <v>121</v>
      </c>
      <c r="P256" s="88">
        <v>45017</v>
      </c>
      <c r="Q256" s="88">
        <v>45018</v>
      </c>
      <c r="R256" s="86">
        <v>0</v>
      </c>
      <c r="S256" s="87" t="s">
        <v>116</v>
      </c>
      <c r="T256" s="87" t="s">
        <v>116</v>
      </c>
      <c r="U256" s="87" t="s">
        <v>319</v>
      </c>
      <c r="V256" s="89">
        <v>44986.154179976853</v>
      </c>
      <c r="W256" s="87" t="s">
        <v>116</v>
      </c>
      <c r="X256" s="87" t="s">
        <v>116</v>
      </c>
      <c r="Y256" s="89">
        <v>45017</v>
      </c>
      <c r="Z256" s="89">
        <v>45047</v>
      </c>
      <c r="AA256" s="89">
        <v>45047.867853668984</v>
      </c>
      <c r="AB256" s="87" t="s">
        <v>118</v>
      </c>
      <c r="AC256" s="87" t="s">
        <v>116</v>
      </c>
    </row>
    <row r="257" spans="1:29" s="96" customFormat="1" hidden="1" outlineLevel="3" collapsed="1" x14ac:dyDescent="0.25">
      <c r="A257" s="91" t="s">
        <v>121</v>
      </c>
      <c r="B257" s="92">
        <v>0</v>
      </c>
      <c r="C257" s="92">
        <v>2.0799999999999998E-3</v>
      </c>
      <c r="D257" s="92">
        <v>0</v>
      </c>
      <c r="E257" s="92">
        <v>0</v>
      </c>
      <c r="F257" s="92">
        <v>0</v>
      </c>
      <c r="G257" s="92">
        <v>2.0799999999999998E-3</v>
      </c>
      <c r="H257" s="93" t="s">
        <v>120</v>
      </c>
      <c r="I257" s="93" t="s">
        <v>281</v>
      </c>
      <c r="J257" s="93" t="s">
        <v>116</v>
      </c>
      <c r="K257" s="92">
        <v>0</v>
      </c>
      <c r="L257" s="92">
        <v>0</v>
      </c>
      <c r="M257" s="93" t="s">
        <v>213</v>
      </c>
      <c r="N257" s="93" t="s">
        <v>241</v>
      </c>
      <c r="O257" s="93" t="s">
        <v>121</v>
      </c>
      <c r="P257" s="94">
        <v>45017</v>
      </c>
      <c r="Q257" s="94">
        <v>45018</v>
      </c>
      <c r="R257" s="92">
        <v>0</v>
      </c>
      <c r="S257" s="93" t="s">
        <v>116</v>
      </c>
      <c r="T257" s="93" t="s">
        <v>116</v>
      </c>
      <c r="U257" s="93" t="s">
        <v>319</v>
      </c>
      <c r="V257" s="95">
        <v>44986.154179976853</v>
      </c>
      <c r="W257" s="93" t="s">
        <v>116</v>
      </c>
      <c r="X257" s="93" t="s">
        <v>116</v>
      </c>
      <c r="Y257" s="95">
        <v>45017</v>
      </c>
      <c r="Z257" s="95">
        <v>45047</v>
      </c>
      <c r="AA257" s="95">
        <v>45047.867853668984</v>
      </c>
      <c r="AB257" s="93" t="s">
        <v>118</v>
      </c>
      <c r="AC257" s="93" t="s">
        <v>116</v>
      </c>
    </row>
    <row r="258" spans="1:29" s="78" customFormat="1" hidden="1" outlineLevel="4" collapsed="1" x14ac:dyDescent="0.25">
      <c r="A258" s="97" t="s">
        <v>116</v>
      </c>
      <c r="B258" s="75">
        <v>0</v>
      </c>
      <c r="C258" s="75">
        <v>2.0799999999999998E-3</v>
      </c>
      <c r="D258" s="75">
        <v>0</v>
      </c>
      <c r="E258" s="75">
        <v>0</v>
      </c>
      <c r="F258" s="75">
        <v>0</v>
      </c>
      <c r="G258" s="75">
        <v>2.0799999999999998E-3</v>
      </c>
      <c r="H258" s="74" t="s">
        <v>120</v>
      </c>
      <c r="I258" s="74" t="s">
        <v>281</v>
      </c>
      <c r="J258" s="74" t="s">
        <v>116</v>
      </c>
      <c r="K258" s="75">
        <v>0</v>
      </c>
      <c r="L258" s="75">
        <v>0</v>
      </c>
      <c r="M258" s="74" t="s">
        <v>213</v>
      </c>
      <c r="N258" s="74" t="s">
        <v>241</v>
      </c>
      <c r="O258" s="74" t="s">
        <v>121</v>
      </c>
      <c r="P258" s="76">
        <v>45017</v>
      </c>
      <c r="Q258" s="76">
        <v>45018</v>
      </c>
      <c r="R258" s="75">
        <v>0</v>
      </c>
      <c r="S258" s="74" t="s">
        <v>116</v>
      </c>
      <c r="T258" s="74" t="s">
        <v>116</v>
      </c>
      <c r="U258" s="74" t="s">
        <v>319</v>
      </c>
      <c r="V258" s="77">
        <v>44986.154179976853</v>
      </c>
      <c r="W258" s="74" t="s">
        <v>116</v>
      </c>
      <c r="X258" s="74" t="s">
        <v>116</v>
      </c>
      <c r="Y258" s="77">
        <v>45017</v>
      </c>
      <c r="Z258" s="77">
        <v>45047</v>
      </c>
      <c r="AA258" s="77">
        <v>45047.867853668984</v>
      </c>
      <c r="AB258" s="74" t="s">
        <v>118</v>
      </c>
      <c r="AC258" s="74" t="s">
        <v>116</v>
      </c>
    </row>
    <row r="259" spans="1:29" s="84" customFormat="1" hidden="1" outlineLevel="5" collapsed="1" x14ac:dyDescent="0.25">
      <c r="A259" s="98" t="s">
        <v>213</v>
      </c>
      <c r="B259" s="80">
        <v>0</v>
      </c>
      <c r="C259" s="80">
        <v>2.0799999999999998E-3</v>
      </c>
      <c r="D259" s="80">
        <v>0</v>
      </c>
      <c r="E259" s="80">
        <v>0</v>
      </c>
      <c r="F259" s="80">
        <v>0</v>
      </c>
      <c r="G259" s="80">
        <v>2.0799999999999998E-3</v>
      </c>
      <c r="H259" s="81" t="s">
        <v>120</v>
      </c>
      <c r="I259" s="81" t="s">
        <v>281</v>
      </c>
      <c r="J259" s="81" t="s">
        <v>116</v>
      </c>
      <c r="K259" s="80">
        <v>0</v>
      </c>
      <c r="L259" s="80">
        <v>0</v>
      </c>
      <c r="M259" s="81" t="s">
        <v>213</v>
      </c>
      <c r="N259" s="81" t="s">
        <v>241</v>
      </c>
      <c r="O259" s="81" t="s">
        <v>121</v>
      </c>
      <c r="P259" s="82">
        <v>45017</v>
      </c>
      <c r="Q259" s="82">
        <v>45018</v>
      </c>
      <c r="R259" s="80">
        <v>0</v>
      </c>
      <c r="S259" s="81" t="s">
        <v>116</v>
      </c>
      <c r="T259" s="81" t="s">
        <v>116</v>
      </c>
      <c r="U259" s="81" t="s">
        <v>319</v>
      </c>
      <c r="V259" s="83">
        <v>44986.154179976853</v>
      </c>
      <c r="W259" s="81" t="s">
        <v>116</v>
      </c>
      <c r="X259" s="81" t="s">
        <v>116</v>
      </c>
      <c r="Y259" s="83">
        <v>45017</v>
      </c>
      <c r="Z259" s="83">
        <v>45047</v>
      </c>
      <c r="AA259" s="83">
        <v>45047.867853668984</v>
      </c>
      <c r="AB259" s="81" t="s">
        <v>118</v>
      </c>
      <c r="AC259" s="81" t="s">
        <v>116</v>
      </c>
    </row>
    <row r="260" spans="1:29" s="90" customFormat="1" hidden="1" outlineLevel="6" collapsed="1" x14ac:dyDescent="0.25">
      <c r="A260" s="99" t="s">
        <v>116</v>
      </c>
      <c r="B260" s="86">
        <v>0</v>
      </c>
      <c r="C260" s="86">
        <v>2.0799999999999998E-3</v>
      </c>
      <c r="D260" s="86">
        <v>0</v>
      </c>
      <c r="E260" s="86">
        <v>0</v>
      </c>
      <c r="F260" s="86">
        <v>0</v>
      </c>
      <c r="G260" s="86">
        <v>2.0799999999999998E-3</v>
      </c>
      <c r="H260" s="87" t="s">
        <v>120</v>
      </c>
      <c r="I260" s="87" t="s">
        <v>281</v>
      </c>
      <c r="J260" s="87" t="s">
        <v>116</v>
      </c>
      <c r="K260" s="86">
        <v>0</v>
      </c>
      <c r="L260" s="86">
        <v>0</v>
      </c>
      <c r="M260" s="87" t="s">
        <v>213</v>
      </c>
      <c r="N260" s="87" t="s">
        <v>241</v>
      </c>
      <c r="O260" s="87" t="s">
        <v>121</v>
      </c>
      <c r="P260" s="88">
        <v>45017</v>
      </c>
      <c r="Q260" s="88">
        <v>45018</v>
      </c>
      <c r="R260" s="86">
        <v>0</v>
      </c>
      <c r="S260" s="87" t="s">
        <v>116</v>
      </c>
      <c r="T260" s="87" t="s">
        <v>116</v>
      </c>
      <c r="U260" s="87" t="s">
        <v>319</v>
      </c>
      <c r="V260" s="89">
        <v>44986.154179976853</v>
      </c>
      <c r="W260" s="87" t="s">
        <v>116</v>
      </c>
      <c r="X260" s="87" t="s">
        <v>116</v>
      </c>
      <c r="Y260" s="89">
        <v>45017</v>
      </c>
      <c r="Z260" s="89">
        <v>45047</v>
      </c>
      <c r="AA260" s="89">
        <v>45047.867853668984</v>
      </c>
      <c r="AB260" s="87" t="s">
        <v>118</v>
      </c>
      <c r="AC260" s="87" t="s">
        <v>116</v>
      </c>
    </row>
    <row r="261" spans="1:29" s="96" customFormat="1" hidden="1" outlineLevel="7" collapsed="1" x14ac:dyDescent="0.25">
      <c r="A261" s="100" t="s">
        <v>116</v>
      </c>
      <c r="B261" s="92">
        <v>-18507.946</v>
      </c>
      <c r="C261" s="92">
        <v>-1025246.94596</v>
      </c>
      <c r="D261" s="92">
        <v>0</v>
      </c>
      <c r="E261" s="92">
        <v>0</v>
      </c>
      <c r="F261" s="92">
        <v>-18507.946</v>
      </c>
      <c r="G261" s="92">
        <v>-1025246.94596</v>
      </c>
      <c r="H261" s="93" t="s">
        <v>120</v>
      </c>
      <c r="I261" s="93" t="s">
        <v>281</v>
      </c>
      <c r="J261" s="93" t="s">
        <v>116</v>
      </c>
      <c r="K261" s="92">
        <v>55.3949609513665</v>
      </c>
      <c r="L261" s="92">
        <v>0</v>
      </c>
      <c r="M261" s="93" t="s">
        <v>213</v>
      </c>
      <c r="N261" s="93" t="s">
        <v>241</v>
      </c>
      <c r="O261" s="93" t="s">
        <v>121</v>
      </c>
      <c r="P261" s="94">
        <v>45017</v>
      </c>
      <c r="Q261" s="94">
        <v>45018</v>
      </c>
      <c r="R261" s="92">
        <v>0</v>
      </c>
      <c r="S261" s="93" t="s">
        <v>116</v>
      </c>
      <c r="T261" s="93" t="s">
        <v>116</v>
      </c>
      <c r="U261" s="93" t="s">
        <v>319</v>
      </c>
      <c r="V261" s="95">
        <v>44986.154179976853</v>
      </c>
      <c r="W261" s="93" t="s">
        <v>116</v>
      </c>
      <c r="X261" s="93" t="s">
        <v>116</v>
      </c>
      <c r="Y261" s="95">
        <v>45017</v>
      </c>
      <c r="Z261" s="95">
        <v>45047</v>
      </c>
      <c r="AA261" s="95">
        <v>45047.867853668984</v>
      </c>
      <c r="AB261" s="93" t="s">
        <v>118</v>
      </c>
      <c r="AC261" s="93" t="s">
        <v>116</v>
      </c>
    </row>
    <row r="262" spans="1:29" s="107" customFormat="1" hidden="1" outlineLevel="7" collapsed="1" x14ac:dyDescent="0.25">
      <c r="A262" s="102" t="s">
        <v>116</v>
      </c>
      <c r="B262" s="103">
        <v>-44265.445</v>
      </c>
      <c r="C262" s="103">
        <v>-3052203.76</v>
      </c>
      <c r="D262" s="103">
        <v>0</v>
      </c>
      <c r="E262" s="103">
        <v>0</v>
      </c>
      <c r="F262" s="103">
        <v>-44265.445</v>
      </c>
      <c r="G262" s="103">
        <v>-3052203.76</v>
      </c>
      <c r="H262" s="104" t="s">
        <v>120</v>
      </c>
      <c r="I262" s="104" t="s">
        <v>281</v>
      </c>
      <c r="J262" s="104" t="s">
        <v>116</v>
      </c>
      <c r="K262" s="103">
        <v>68.9522890823756</v>
      </c>
      <c r="L262" s="103">
        <v>0</v>
      </c>
      <c r="M262" s="104" t="s">
        <v>213</v>
      </c>
      <c r="N262" s="104" t="s">
        <v>241</v>
      </c>
      <c r="O262" s="104" t="s">
        <v>121</v>
      </c>
      <c r="P262" s="105">
        <v>45017</v>
      </c>
      <c r="Q262" s="105">
        <v>45018</v>
      </c>
      <c r="R262" s="103">
        <v>0</v>
      </c>
      <c r="S262" s="104" t="s">
        <v>116</v>
      </c>
      <c r="T262" s="104" t="s">
        <v>116</v>
      </c>
      <c r="U262" s="104" t="s">
        <v>319</v>
      </c>
      <c r="V262" s="106">
        <v>44986.154179976853</v>
      </c>
      <c r="W262" s="104" t="s">
        <v>116</v>
      </c>
      <c r="X262" s="104" t="s">
        <v>116</v>
      </c>
      <c r="Y262" s="106">
        <v>45017</v>
      </c>
      <c r="Z262" s="106">
        <v>45047</v>
      </c>
      <c r="AA262" s="106">
        <v>45047.867853668984</v>
      </c>
      <c r="AB262" s="104" t="s">
        <v>118</v>
      </c>
      <c r="AC262" s="104" t="s">
        <v>116</v>
      </c>
    </row>
    <row r="263" spans="1:29" s="96" customFormat="1" hidden="1" outlineLevel="7" collapsed="1" x14ac:dyDescent="0.25">
      <c r="A263" s="100" t="s">
        <v>116</v>
      </c>
      <c r="B263" s="92">
        <v>-96911.19</v>
      </c>
      <c r="C263" s="92">
        <v>-2751585.0652999999</v>
      </c>
      <c r="D263" s="92">
        <v>0</v>
      </c>
      <c r="E263" s="92">
        <v>0</v>
      </c>
      <c r="F263" s="92">
        <v>-96911.19</v>
      </c>
      <c r="G263" s="92">
        <v>-2751585.0652999999</v>
      </c>
      <c r="H263" s="93" t="s">
        <v>120</v>
      </c>
      <c r="I263" s="93" t="s">
        <v>281</v>
      </c>
      <c r="J263" s="93" t="s">
        <v>116</v>
      </c>
      <c r="K263" s="92">
        <v>28.392851901828902</v>
      </c>
      <c r="L263" s="92">
        <v>0</v>
      </c>
      <c r="M263" s="93" t="s">
        <v>213</v>
      </c>
      <c r="N263" s="93" t="s">
        <v>241</v>
      </c>
      <c r="O263" s="93" t="s">
        <v>121</v>
      </c>
      <c r="P263" s="94">
        <v>45017</v>
      </c>
      <c r="Q263" s="94">
        <v>45018</v>
      </c>
      <c r="R263" s="92">
        <v>0</v>
      </c>
      <c r="S263" s="93" t="s">
        <v>116</v>
      </c>
      <c r="T263" s="93" t="s">
        <v>116</v>
      </c>
      <c r="U263" s="93" t="s">
        <v>319</v>
      </c>
      <c r="V263" s="95">
        <v>44986.154179976853</v>
      </c>
      <c r="W263" s="93" t="s">
        <v>116</v>
      </c>
      <c r="X263" s="93" t="s">
        <v>116</v>
      </c>
      <c r="Y263" s="95">
        <v>45017</v>
      </c>
      <c r="Z263" s="95">
        <v>45047</v>
      </c>
      <c r="AA263" s="95">
        <v>45047.867853668984</v>
      </c>
      <c r="AB263" s="93" t="s">
        <v>118</v>
      </c>
      <c r="AC263" s="93" t="s">
        <v>116</v>
      </c>
    </row>
    <row r="264" spans="1:29" s="107" customFormat="1" hidden="1" outlineLevel="7" collapsed="1" x14ac:dyDescent="0.25">
      <c r="A264" s="102" t="s">
        <v>116</v>
      </c>
      <c r="B264" s="103">
        <v>23708.411</v>
      </c>
      <c r="C264" s="103">
        <v>951469.45284000004</v>
      </c>
      <c r="D264" s="103">
        <v>0</v>
      </c>
      <c r="E264" s="103">
        <v>0</v>
      </c>
      <c r="F264" s="103">
        <v>23708.411</v>
      </c>
      <c r="G264" s="103">
        <v>951469.45284000004</v>
      </c>
      <c r="H264" s="104" t="s">
        <v>120</v>
      </c>
      <c r="I264" s="104" t="s">
        <v>281</v>
      </c>
      <c r="J264" s="104" t="s">
        <v>116</v>
      </c>
      <c r="K264" s="103">
        <v>40.132147736092499</v>
      </c>
      <c r="L264" s="103">
        <v>0</v>
      </c>
      <c r="M264" s="104" t="s">
        <v>213</v>
      </c>
      <c r="N264" s="104" t="s">
        <v>241</v>
      </c>
      <c r="O264" s="104" t="s">
        <v>121</v>
      </c>
      <c r="P264" s="105">
        <v>45017</v>
      </c>
      <c r="Q264" s="105">
        <v>45018</v>
      </c>
      <c r="R264" s="103">
        <v>0</v>
      </c>
      <c r="S264" s="104" t="s">
        <v>116</v>
      </c>
      <c r="T264" s="104" t="s">
        <v>116</v>
      </c>
      <c r="U264" s="104" t="s">
        <v>319</v>
      </c>
      <c r="V264" s="106">
        <v>44986.154179976853</v>
      </c>
      <c r="W264" s="104" t="s">
        <v>116</v>
      </c>
      <c r="X264" s="104" t="s">
        <v>116</v>
      </c>
      <c r="Y264" s="106">
        <v>45017</v>
      </c>
      <c r="Z264" s="106">
        <v>45047</v>
      </c>
      <c r="AA264" s="106">
        <v>45047.867853668984</v>
      </c>
      <c r="AB264" s="104" t="s">
        <v>118</v>
      </c>
      <c r="AC264" s="104" t="s">
        <v>116</v>
      </c>
    </row>
    <row r="265" spans="1:29" s="96" customFormat="1" hidden="1" outlineLevel="7" collapsed="1" x14ac:dyDescent="0.25">
      <c r="A265" s="100" t="s">
        <v>116</v>
      </c>
      <c r="B265" s="92">
        <v>135976.17000000001</v>
      </c>
      <c r="C265" s="92">
        <v>5877566.3205000004</v>
      </c>
      <c r="D265" s="92">
        <v>0</v>
      </c>
      <c r="E265" s="92">
        <v>0</v>
      </c>
      <c r="F265" s="92">
        <v>135976.17000000001</v>
      </c>
      <c r="G265" s="92">
        <v>5877566.3205000004</v>
      </c>
      <c r="H265" s="93" t="s">
        <v>120</v>
      </c>
      <c r="I265" s="93" t="s">
        <v>281</v>
      </c>
      <c r="J265" s="93" t="s">
        <v>116</v>
      </c>
      <c r="K265" s="92">
        <v>43.224973320692897</v>
      </c>
      <c r="L265" s="92">
        <v>0</v>
      </c>
      <c r="M265" s="93" t="s">
        <v>213</v>
      </c>
      <c r="N265" s="93" t="s">
        <v>241</v>
      </c>
      <c r="O265" s="93" t="s">
        <v>121</v>
      </c>
      <c r="P265" s="94">
        <v>45017</v>
      </c>
      <c r="Q265" s="94">
        <v>45018</v>
      </c>
      <c r="R265" s="92">
        <v>0</v>
      </c>
      <c r="S265" s="93" t="s">
        <v>116</v>
      </c>
      <c r="T265" s="93" t="s">
        <v>116</v>
      </c>
      <c r="U265" s="93" t="s">
        <v>319</v>
      </c>
      <c r="V265" s="95">
        <v>44986.154179976853</v>
      </c>
      <c r="W265" s="93" t="s">
        <v>116</v>
      </c>
      <c r="X265" s="93" t="s">
        <v>116</v>
      </c>
      <c r="Y265" s="95">
        <v>45017</v>
      </c>
      <c r="Z265" s="95">
        <v>45047</v>
      </c>
      <c r="AA265" s="95">
        <v>45047.867853668984</v>
      </c>
      <c r="AB265" s="93" t="s">
        <v>118</v>
      </c>
      <c r="AC265" s="93" t="s">
        <v>116</v>
      </c>
    </row>
    <row r="266" spans="1:29" s="113" customFormat="1" hidden="1" outlineLevel="2" collapsed="1" x14ac:dyDescent="0.25">
      <c r="A266" s="108" t="s">
        <v>287</v>
      </c>
      <c r="B266" s="109">
        <v>0</v>
      </c>
      <c r="C266" s="109">
        <v>0</v>
      </c>
      <c r="D266" s="109">
        <v>0</v>
      </c>
      <c r="E266" s="109">
        <v>0</v>
      </c>
      <c r="F266" s="109">
        <v>0</v>
      </c>
      <c r="G266" s="109">
        <v>0</v>
      </c>
      <c r="H266" s="110" t="s">
        <v>120</v>
      </c>
      <c r="I266" s="110" t="s">
        <v>287</v>
      </c>
      <c r="J266" s="110" t="s">
        <v>116</v>
      </c>
      <c r="K266" s="109">
        <v>0</v>
      </c>
      <c r="L266" s="109">
        <v>0</v>
      </c>
      <c r="M266" s="110" t="s">
        <v>213</v>
      </c>
      <c r="N266" s="110" t="s">
        <v>241</v>
      </c>
      <c r="O266" s="110" t="s">
        <v>121</v>
      </c>
      <c r="P266" s="111">
        <v>45017</v>
      </c>
      <c r="Q266" s="111">
        <v>45018</v>
      </c>
      <c r="R266" s="109">
        <v>0</v>
      </c>
      <c r="S266" s="110" t="s">
        <v>116</v>
      </c>
      <c r="T266" s="110" t="s">
        <v>116</v>
      </c>
      <c r="U266" s="110" t="s">
        <v>319</v>
      </c>
      <c r="V266" s="112">
        <v>44986.154179976853</v>
      </c>
      <c r="W266" s="110" t="s">
        <v>116</v>
      </c>
      <c r="X266" s="110" t="s">
        <v>116</v>
      </c>
      <c r="Y266" s="112">
        <v>45017</v>
      </c>
      <c r="Z266" s="112">
        <v>45047</v>
      </c>
      <c r="AA266" s="112">
        <v>45047.867853668984</v>
      </c>
      <c r="AB266" s="110" t="s">
        <v>118</v>
      </c>
      <c r="AC266" s="110" t="s">
        <v>116</v>
      </c>
    </row>
    <row r="267" spans="1:29" s="96" customFormat="1" hidden="1" outlineLevel="3" collapsed="1" x14ac:dyDescent="0.25">
      <c r="A267" s="91" t="s">
        <v>121</v>
      </c>
      <c r="B267" s="92">
        <v>0</v>
      </c>
      <c r="C267" s="92">
        <v>0</v>
      </c>
      <c r="D267" s="92">
        <v>0</v>
      </c>
      <c r="E267" s="92">
        <v>0</v>
      </c>
      <c r="F267" s="92">
        <v>0</v>
      </c>
      <c r="G267" s="92">
        <v>0</v>
      </c>
      <c r="H267" s="93" t="s">
        <v>120</v>
      </c>
      <c r="I267" s="93" t="s">
        <v>287</v>
      </c>
      <c r="J267" s="93" t="s">
        <v>116</v>
      </c>
      <c r="K267" s="92">
        <v>0</v>
      </c>
      <c r="L267" s="92">
        <v>0</v>
      </c>
      <c r="M267" s="93" t="s">
        <v>213</v>
      </c>
      <c r="N267" s="93" t="s">
        <v>241</v>
      </c>
      <c r="O267" s="93" t="s">
        <v>121</v>
      </c>
      <c r="P267" s="94">
        <v>45017</v>
      </c>
      <c r="Q267" s="94">
        <v>45018</v>
      </c>
      <c r="R267" s="92">
        <v>0</v>
      </c>
      <c r="S267" s="93" t="s">
        <v>116</v>
      </c>
      <c r="T267" s="93" t="s">
        <v>116</v>
      </c>
      <c r="U267" s="93" t="s">
        <v>319</v>
      </c>
      <c r="V267" s="95">
        <v>44986.154179976853</v>
      </c>
      <c r="W267" s="93" t="s">
        <v>116</v>
      </c>
      <c r="X267" s="93" t="s">
        <v>116</v>
      </c>
      <c r="Y267" s="95">
        <v>45017</v>
      </c>
      <c r="Z267" s="95">
        <v>45047</v>
      </c>
      <c r="AA267" s="95">
        <v>45047.867853668984</v>
      </c>
      <c r="AB267" s="93" t="s">
        <v>118</v>
      </c>
      <c r="AC267" s="93" t="s">
        <v>116</v>
      </c>
    </row>
    <row r="268" spans="1:29" s="78" customFormat="1" hidden="1" outlineLevel="4" collapsed="1" x14ac:dyDescent="0.25">
      <c r="A268" s="97" t="s">
        <v>116</v>
      </c>
      <c r="B268" s="75">
        <v>0</v>
      </c>
      <c r="C268" s="75">
        <v>0</v>
      </c>
      <c r="D268" s="75">
        <v>0</v>
      </c>
      <c r="E268" s="75">
        <v>0</v>
      </c>
      <c r="F268" s="75">
        <v>0</v>
      </c>
      <c r="G268" s="75">
        <v>0</v>
      </c>
      <c r="H268" s="74" t="s">
        <v>120</v>
      </c>
      <c r="I268" s="74" t="s">
        <v>287</v>
      </c>
      <c r="J268" s="74" t="s">
        <v>116</v>
      </c>
      <c r="K268" s="75">
        <v>0</v>
      </c>
      <c r="L268" s="75">
        <v>0</v>
      </c>
      <c r="M268" s="74" t="s">
        <v>213</v>
      </c>
      <c r="N268" s="74" t="s">
        <v>241</v>
      </c>
      <c r="O268" s="74" t="s">
        <v>121</v>
      </c>
      <c r="P268" s="76">
        <v>45017</v>
      </c>
      <c r="Q268" s="76">
        <v>45018</v>
      </c>
      <c r="R268" s="75">
        <v>0</v>
      </c>
      <c r="S268" s="74" t="s">
        <v>116</v>
      </c>
      <c r="T268" s="74" t="s">
        <v>116</v>
      </c>
      <c r="U268" s="74" t="s">
        <v>319</v>
      </c>
      <c r="V268" s="77">
        <v>44986.154179976853</v>
      </c>
      <c r="W268" s="74" t="s">
        <v>116</v>
      </c>
      <c r="X268" s="74" t="s">
        <v>116</v>
      </c>
      <c r="Y268" s="77">
        <v>45017</v>
      </c>
      <c r="Z268" s="77">
        <v>45047</v>
      </c>
      <c r="AA268" s="77">
        <v>45047.867853668984</v>
      </c>
      <c r="AB268" s="74" t="s">
        <v>118</v>
      </c>
      <c r="AC268" s="74" t="s">
        <v>116</v>
      </c>
    </row>
    <row r="269" spans="1:29" s="84" customFormat="1" hidden="1" outlineLevel="5" collapsed="1" x14ac:dyDescent="0.25">
      <c r="A269" s="98" t="s">
        <v>213</v>
      </c>
      <c r="B269" s="80">
        <v>0</v>
      </c>
      <c r="C269" s="80">
        <v>0</v>
      </c>
      <c r="D269" s="80">
        <v>0</v>
      </c>
      <c r="E269" s="80">
        <v>0</v>
      </c>
      <c r="F269" s="80">
        <v>0</v>
      </c>
      <c r="G269" s="80">
        <v>0</v>
      </c>
      <c r="H269" s="81" t="s">
        <v>120</v>
      </c>
      <c r="I269" s="81" t="s">
        <v>287</v>
      </c>
      <c r="J269" s="81" t="s">
        <v>116</v>
      </c>
      <c r="K269" s="80">
        <v>0</v>
      </c>
      <c r="L269" s="80">
        <v>0</v>
      </c>
      <c r="M269" s="81" t="s">
        <v>213</v>
      </c>
      <c r="N269" s="81" t="s">
        <v>241</v>
      </c>
      <c r="O269" s="81" t="s">
        <v>121</v>
      </c>
      <c r="P269" s="82">
        <v>45017</v>
      </c>
      <c r="Q269" s="82">
        <v>45018</v>
      </c>
      <c r="R269" s="80">
        <v>0</v>
      </c>
      <c r="S269" s="81" t="s">
        <v>116</v>
      </c>
      <c r="T269" s="81" t="s">
        <v>116</v>
      </c>
      <c r="U269" s="81" t="s">
        <v>319</v>
      </c>
      <c r="V269" s="83">
        <v>44986.154179976853</v>
      </c>
      <c r="W269" s="81" t="s">
        <v>116</v>
      </c>
      <c r="X269" s="81" t="s">
        <v>116</v>
      </c>
      <c r="Y269" s="83">
        <v>45017</v>
      </c>
      <c r="Z269" s="83">
        <v>45047</v>
      </c>
      <c r="AA269" s="83">
        <v>45047.867853668984</v>
      </c>
      <c r="AB269" s="81" t="s">
        <v>118</v>
      </c>
      <c r="AC269" s="81" t="s">
        <v>116</v>
      </c>
    </row>
    <row r="270" spans="1:29" s="90" customFormat="1" hidden="1" outlineLevel="6" collapsed="1" x14ac:dyDescent="0.25">
      <c r="A270" s="99" t="s">
        <v>116</v>
      </c>
      <c r="B270" s="86">
        <v>0</v>
      </c>
      <c r="C270" s="86">
        <v>0</v>
      </c>
      <c r="D270" s="86">
        <v>0</v>
      </c>
      <c r="E270" s="86">
        <v>0</v>
      </c>
      <c r="F270" s="86">
        <v>0</v>
      </c>
      <c r="G270" s="86">
        <v>0</v>
      </c>
      <c r="H270" s="87" t="s">
        <v>120</v>
      </c>
      <c r="I270" s="87" t="s">
        <v>287</v>
      </c>
      <c r="J270" s="87" t="s">
        <v>116</v>
      </c>
      <c r="K270" s="86">
        <v>0</v>
      </c>
      <c r="L270" s="86">
        <v>0</v>
      </c>
      <c r="M270" s="87" t="s">
        <v>213</v>
      </c>
      <c r="N270" s="87" t="s">
        <v>241</v>
      </c>
      <c r="O270" s="87" t="s">
        <v>121</v>
      </c>
      <c r="P270" s="88">
        <v>45017</v>
      </c>
      <c r="Q270" s="88">
        <v>45018</v>
      </c>
      <c r="R270" s="86">
        <v>0</v>
      </c>
      <c r="S270" s="87" t="s">
        <v>116</v>
      </c>
      <c r="T270" s="87" t="s">
        <v>116</v>
      </c>
      <c r="U270" s="87" t="s">
        <v>319</v>
      </c>
      <c r="V270" s="89">
        <v>44986.154179976853</v>
      </c>
      <c r="W270" s="87" t="s">
        <v>116</v>
      </c>
      <c r="X270" s="87" t="s">
        <v>116</v>
      </c>
      <c r="Y270" s="89">
        <v>45017</v>
      </c>
      <c r="Z270" s="89">
        <v>45047</v>
      </c>
      <c r="AA270" s="89">
        <v>45047.867853668984</v>
      </c>
      <c r="AB270" s="87" t="s">
        <v>118</v>
      </c>
      <c r="AC270" s="87" t="s">
        <v>116</v>
      </c>
    </row>
    <row r="271" spans="1:29" s="96" customFormat="1" hidden="1" outlineLevel="7" collapsed="1" x14ac:dyDescent="0.25">
      <c r="A271" s="100" t="s">
        <v>116</v>
      </c>
      <c r="B271" s="92">
        <v>0</v>
      </c>
      <c r="C271" s="92">
        <v>0</v>
      </c>
      <c r="D271" s="92">
        <v>0</v>
      </c>
      <c r="E271" s="92">
        <v>0</v>
      </c>
      <c r="F271" s="92">
        <v>0</v>
      </c>
      <c r="G271" s="92">
        <v>0</v>
      </c>
      <c r="H271" s="93" t="s">
        <v>120</v>
      </c>
      <c r="I271" s="93" t="s">
        <v>287</v>
      </c>
      <c r="J271" s="93" t="s">
        <v>116</v>
      </c>
      <c r="K271" s="92">
        <v>0</v>
      </c>
      <c r="L271" s="92">
        <v>0</v>
      </c>
      <c r="M271" s="93" t="s">
        <v>213</v>
      </c>
      <c r="N271" s="93" t="s">
        <v>241</v>
      </c>
      <c r="O271" s="93" t="s">
        <v>121</v>
      </c>
      <c r="P271" s="94">
        <v>45017</v>
      </c>
      <c r="Q271" s="94">
        <v>45018</v>
      </c>
      <c r="R271" s="92">
        <v>0</v>
      </c>
      <c r="S271" s="93" t="s">
        <v>116</v>
      </c>
      <c r="T271" s="93" t="s">
        <v>116</v>
      </c>
      <c r="U271" s="93" t="s">
        <v>319</v>
      </c>
      <c r="V271" s="95">
        <v>44986.154179976853</v>
      </c>
      <c r="W271" s="93" t="s">
        <v>116</v>
      </c>
      <c r="X271" s="93" t="s">
        <v>116</v>
      </c>
      <c r="Y271" s="95">
        <v>45017</v>
      </c>
      <c r="Z271" s="95">
        <v>45047</v>
      </c>
      <c r="AA271" s="95">
        <v>45047.867853668984</v>
      </c>
      <c r="AB271" s="93" t="s">
        <v>118</v>
      </c>
      <c r="AC271" s="93" t="s">
        <v>116</v>
      </c>
    </row>
    <row r="272" spans="1:29" s="90" customFormat="1" hidden="1" outlineLevel="2" collapsed="1" x14ac:dyDescent="0.25">
      <c r="A272" s="85" t="s">
        <v>246</v>
      </c>
      <c r="B272" s="86">
        <v>0</v>
      </c>
      <c r="C272" s="86">
        <v>0</v>
      </c>
      <c r="D272" s="86">
        <v>0</v>
      </c>
      <c r="E272" s="86">
        <v>0</v>
      </c>
      <c r="F272" s="86">
        <v>0</v>
      </c>
      <c r="G272" s="86">
        <v>0</v>
      </c>
      <c r="H272" s="87" t="s">
        <v>120</v>
      </c>
      <c r="I272" s="87" t="s">
        <v>246</v>
      </c>
      <c r="J272" s="87" t="s">
        <v>116</v>
      </c>
      <c r="K272" s="86">
        <v>0</v>
      </c>
      <c r="L272" s="86">
        <v>0</v>
      </c>
      <c r="M272" s="87" t="s">
        <v>122</v>
      </c>
      <c r="N272" s="87" t="s">
        <v>241</v>
      </c>
      <c r="O272" s="87" t="s">
        <v>121</v>
      </c>
      <c r="P272" s="88">
        <v>45017</v>
      </c>
      <c r="Q272" s="88">
        <v>45018</v>
      </c>
      <c r="R272" s="86">
        <v>0</v>
      </c>
      <c r="S272" s="87" t="s">
        <v>116</v>
      </c>
      <c r="T272" s="87" t="s">
        <v>116</v>
      </c>
      <c r="U272" s="87" t="s">
        <v>319</v>
      </c>
      <c r="V272" s="89">
        <v>44986.154179976853</v>
      </c>
      <c r="W272" s="87" t="s">
        <v>116</v>
      </c>
      <c r="X272" s="87" t="s">
        <v>116</v>
      </c>
      <c r="Y272" s="89">
        <v>45017</v>
      </c>
      <c r="Z272" s="89">
        <v>45047</v>
      </c>
      <c r="AA272" s="89">
        <v>45047.867853668984</v>
      </c>
      <c r="AB272" s="87" t="s">
        <v>118</v>
      </c>
      <c r="AC272" s="87" t="s">
        <v>116</v>
      </c>
    </row>
    <row r="273" spans="1:29" s="96" customFormat="1" hidden="1" outlineLevel="3" collapsed="1" x14ac:dyDescent="0.25">
      <c r="A273" s="91" t="s">
        <v>121</v>
      </c>
      <c r="B273" s="92">
        <v>0</v>
      </c>
      <c r="C273" s="92">
        <v>0</v>
      </c>
      <c r="D273" s="92">
        <v>0</v>
      </c>
      <c r="E273" s="92">
        <v>0</v>
      </c>
      <c r="F273" s="92">
        <v>0</v>
      </c>
      <c r="G273" s="92">
        <v>0</v>
      </c>
      <c r="H273" s="93" t="s">
        <v>120</v>
      </c>
      <c r="I273" s="93" t="s">
        <v>246</v>
      </c>
      <c r="J273" s="93" t="s">
        <v>116</v>
      </c>
      <c r="K273" s="92">
        <v>0</v>
      </c>
      <c r="L273" s="92">
        <v>0</v>
      </c>
      <c r="M273" s="93" t="s">
        <v>122</v>
      </c>
      <c r="N273" s="93" t="s">
        <v>241</v>
      </c>
      <c r="O273" s="93" t="s">
        <v>121</v>
      </c>
      <c r="P273" s="94">
        <v>45017</v>
      </c>
      <c r="Q273" s="94">
        <v>45018</v>
      </c>
      <c r="R273" s="92">
        <v>0</v>
      </c>
      <c r="S273" s="93" t="s">
        <v>116</v>
      </c>
      <c r="T273" s="93" t="s">
        <v>116</v>
      </c>
      <c r="U273" s="93" t="s">
        <v>319</v>
      </c>
      <c r="V273" s="95">
        <v>44986.154179976853</v>
      </c>
      <c r="W273" s="93" t="s">
        <v>116</v>
      </c>
      <c r="X273" s="93" t="s">
        <v>116</v>
      </c>
      <c r="Y273" s="95">
        <v>45017</v>
      </c>
      <c r="Z273" s="95">
        <v>45047</v>
      </c>
      <c r="AA273" s="95">
        <v>45047.867853668984</v>
      </c>
      <c r="AB273" s="93" t="s">
        <v>118</v>
      </c>
      <c r="AC273" s="93" t="s">
        <v>116</v>
      </c>
    </row>
    <row r="274" spans="1:29" s="78" customFormat="1" hidden="1" outlineLevel="4" collapsed="1" x14ac:dyDescent="0.25">
      <c r="A274" s="97" t="s">
        <v>116</v>
      </c>
      <c r="B274" s="75">
        <v>0</v>
      </c>
      <c r="C274" s="75">
        <v>0</v>
      </c>
      <c r="D274" s="75">
        <v>0</v>
      </c>
      <c r="E274" s="75">
        <v>0</v>
      </c>
      <c r="F274" s="75">
        <v>0</v>
      </c>
      <c r="G274" s="75">
        <v>0</v>
      </c>
      <c r="H274" s="74" t="s">
        <v>120</v>
      </c>
      <c r="I274" s="74" t="s">
        <v>246</v>
      </c>
      <c r="J274" s="74" t="s">
        <v>116</v>
      </c>
      <c r="K274" s="75">
        <v>0</v>
      </c>
      <c r="L274" s="75">
        <v>0</v>
      </c>
      <c r="M274" s="74" t="s">
        <v>122</v>
      </c>
      <c r="N274" s="74" t="s">
        <v>241</v>
      </c>
      <c r="O274" s="74" t="s">
        <v>121</v>
      </c>
      <c r="P274" s="76">
        <v>45017</v>
      </c>
      <c r="Q274" s="76">
        <v>45018</v>
      </c>
      <c r="R274" s="75">
        <v>0</v>
      </c>
      <c r="S274" s="74" t="s">
        <v>116</v>
      </c>
      <c r="T274" s="74" t="s">
        <v>116</v>
      </c>
      <c r="U274" s="74" t="s">
        <v>319</v>
      </c>
      <c r="V274" s="77">
        <v>44986.154179976853</v>
      </c>
      <c r="W274" s="74" t="s">
        <v>116</v>
      </c>
      <c r="X274" s="74" t="s">
        <v>116</v>
      </c>
      <c r="Y274" s="77">
        <v>45017</v>
      </c>
      <c r="Z274" s="77">
        <v>45047</v>
      </c>
      <c r="AA274" s="77">
        <v>45047.867853668984</v>
      </c>
      <c r="AB274" s="74" t="s">
        <v>118</v>
      </c>
      <c r="AC274" s="74" t="s">
        <v>116</v>
      </c>
    </row>
    <row r="275" spans="1:29" s="84" customFormat="1" hidden="1" outlineLevel="5" collapsed="1" x14ac:dyDescent="0.25">
      <c r="A275" s="98" t="s">
        <v>122</v>
      </c>
      <c r="B275" s="80">
        <v>0</v>
      </c>
      <c r="C275" s="80">
        <v>0</v>
      </c>
      <c r="D275" s="80">
        <v>0</v>
      </c>
      <c r="E275" s="80">
        <v>0</v>
      </c>
      <c r="F275" s="80">
        <v>0</v>
      </c>
      <c r="G275" s="80">
        <v>0</v>
      </c>
      <c r="H275" s="81" t="s">
        <v>120</v>
      </c>
      <c r="I275" s="81" t="s">
        <v>246</v>
      </c>
      <c r="J275" s="81" t="s">
        <v>116</v>
      </c>
      <c r="K275" s="80">
        <v>0</v>
      </c>
      <c r="L275" s="80">
        <v>0</v>
      </c>
      <c r="M275" s="81" t="s">
        <v>122</v>
      </c>
      <c r="N275" s="81" t="s">
        <v>241</v>
      </c>
      <c r="O275" s="81" t="s">
        <v>121</v>
      </c>
      <c r="P275" s="82">
        <v>45017</v>
      </c>
      <c r="Q275" s="82">
        <v>45018</v>
      </c>
      <c r="R275" s="80">
        <v>0</v>
      </c>
      <c r="S275" s="81" t="s">
        <v>116</v>
      </c>
      <c r="T275" s="81" t="s">
        <v>116</v>
      </c>
      <c r="U275" s="81" t="s">
        <v>319</v>
      </c>
      <c r="V275" s="83">
        <v>44986.154179976853</v>
      </c>
      <c r="W275" s="81" t="s">
        <v>116</v>
      </c>
      <c r="X275" s="81" t="s">
        <v>116</v>
      </c>
      <c r="Y275" s="83">
        <v>45017</v>
      </c>
      <c r="Z275" s="83">
        <v>45047</v>
      </c>
      <c r="AA275" s="83">
        <v>45047.867853668984</v>
      </c>
      <c r="AB275" s="81" t="s">
        <v>118</v>
      </c>
      <c r="AC275" s="81" t="s">
        <v>116</v>
      </c>
    </row>
    <row r="276" spans="1:29" s="90" customFormat="1" hidden="1" outlineLevel="6" collapsed="1" x14ac:dyDescent="0.25">
      <c r="A276" s="99" t="s">
        <v>116</v>
      </c>
      <c r="B276" s="86">
        <v>0</v>
      </c>
      <c r="C276" s="86">
        <v>0</v>
      </c>
      <c r="D276" s="86">
        <v>0</v>
      </c>
      <c r="E276" s="86">
        <v>0</v>
      </c>
      <c r="F276" s="86">
        <v>0</v>
      </c>
      <c r="G276" s="86">
        <v>0</v>
      </c>
      <c r="H276" s="87" t="s">
        <v>120</v>
      </c>
      <c r="I276" s="87" t="s">
        <v>246</v>
      </c>
      <c r="J276" s="87" t="s">
        <v>116</v>
      </c>
      <c r="K276" s="86">
        <v>0</v>
      </c>
      <c r="L276" s="86">
        <v>0</v>
      </c>
      <c r="M276" s="87" t="s">
        <v>122</v>
      </c>
      <c r="N276" s="87" t="s">
        <v>241</v>
      </c>
      <c r="O276" s="87" t="s">
        <v>121</v>
      </c>
      <c r="P276" s="88">
        <v>45017</v>
      </c>
      <c r="Q276" s="88">
        <v>45018</v>
      </c>
      <c r="R276" s="86">
        <v>0</v>
      </c>
      <c r="S276" s="87" t="s">
        <v>116</v>
      </c>
      <c r="T276" s="87" t="s">
        <v>116</v>
      </c>
      <c r="U276" s="87" t="s">
        <v>319</v>
      </c>
      <c r="V276" s="89">
        <v>44986.154179976853</v>
      </c>
      <c r="W276" s="87" t="s">
        <v>116</v>
      </c>
      <c r="X276" s="87" t="s">
        <v>116</v>
      </c>
      <c r="Y276" s="89">
        <v>45017</v>
      </c>
      <c r="Z276" s="89">
        <v>45047</v>
      </c>
      <c r="AA276" s="89">
        <v>45047.867853668984</v>
      </c>
      <c r="AB276" s="87" t="s">
        <v>118</v>
      </c>
      <c r="AC276" s="87" t="s">
        <v>116</v>
      </c>
    </row>
    <row r="277" spans="1:29" s="96" customFormat="1" hidden="1" outlineLevel="7" collapsed="1" x14ac:dyDescent="0.25">
      <c r="A277" s="100" t="s">
        <v>116</v>
      </c>
      <c r="B277" s="92">
        <v>699565.53</v>
      </c>
      <c r="C277" s="92">
        <v>38301197.717809997</v>
      </c>
      <c r="D277" s="92">
        <v>0</v>
      </c>
      <c r="E277" s="92">
        <v>0</v>
      </c>
      <c r="F277" s="92">
        <v>699565.53</v>
      </c>
      <c r="G277" s="92">
        <v>38301197.717809997</v>
      </c>
      <c r="H277" s="93" t="s">
        <v>120</v>
      </c>
      <c r="I277" s="93" t="s">
        <v>246</v>
      </c>
      <c r="J277" s="93" t="s">
        <v>116</v>
      </c>
      <c r="K277" s="92">
        <v>54.749978487090402</v>
      </c>
      <c r="L277" s="92">
        <v>0</v>
      </c>
      <c r="M277" s="93" t="s">
        <v>122</v>
      </c>
      <c r="N277" s="93" t="s">
        <v>241</v>
      </c>
      <c r="O277" s="93" t="s">
        <v>121</v>
      </c>
      <c r="P277" s="94">
        <v>45017</v>
      </c>
      <c r="Q277" s="94">
        <v>45018</v>
      </c>
      <c r="R277" s="92">
        <v>0</v>
      </c>
      <c r="S277" s="93" t="s">
        <v>116</v>
      </c>
      <c r="T277" s="93" t="s">
        <v>116</v>
      </c>
      <c r="U277" s="93" t="s">
        <v>319</v>
      </c>
      <c r="V277" s="95">
        <v>44986.154179976853</v>
      </c>
      <c r="W277" s="93" t="s">
        <v>116</v>
      </c>
      <c r="X277" s="93" t="s">
        <v>116</v>
      </c>
      <c r="Y277" s="95">
        <v>45017</v>
      </c>
      <c r="Z277" s="95">
        <v>45047</v>
      </c>
      <c r="AA277" s="95">
        <v>45047.867853668984</v>
      </c>
      <c r="AB277" s="93" t="s">
        <v>118</v>
      </c>
      <c r="AC277" s="93" t="s">
        <v>116</v>
      </c>
    </row>
    <row r="278" spans="1:29" s="107" customFormat="1" hidden="1" outlineLevel="7" collapsed="1" x14ac:dyDescent="0.25">
      <c r="A278" s="102" t="s">
        <v>116</v>
      </c>
      <c r="B278" s="103">
        <v>-19839.11</v>
      </c>
      <c r="C278" s="103">
        <v>-994361.11747000006</v>
      </c>
      <c r="D278" s="103">
        <v>0</v>
      </c>
      <c r="E278" s="103">
        <v>0</v>
      </c>
      <c r="F278" s="103">
        <v>-19839.11</v>
      </c>
      <c r="G278" s="103">
        <v>-994361.11747000006</v>
      </c>
      <c r="H278" s="104" t="s">
        <v>120</v>
      </c>
      <c r="I278" s="104" t="s">
        <v>246</v>
      </c>
      <c r="J278" s="104" t="s">
        <v>116</v>
      </c>
      <c r="K278" s="103">
        <v>50.121256319966001</v>
      </c>
      <c r="L278" s="103">
        <v>0</v>
      </c>
      <c r="M278" s="104" t="s">
        <v>122</v>
      </c>
      <c r="N278" s="104" t="s">
        <v>241</v>
      </c>
      <c r="O278" s="104" t="s">
        <v>121</v>
      </c>
      <c r="P278" s="105">
        <v>45017</v>
      </c>
      <c r="Q278" s="105">
        <v>45018</v>
      </c>
      <c r="R278" s="103">
        <v>0</v>
      </c>
      <c r="S278" s="104" t="s">
        <v>116</v>
      </c>
      <c r="T278" s="104" t="s">
        <v>116</v>
      </c>
      <c r="U278" s="104" t="s">
        <v>319</v>
      </c>
      <c r="V278" s="106">
        <v>44986.154179976853</v>
      </c>
      <c r="W278" s="104" t="s">
        <v>116</v>
      </c>
      <c r="X278" s="104" t="s">
        <v>116</v>
      </c>
      <c r="Y278" s="106">
        <v>45017</v>
      </c>
      <c r="Z278" s="106">
        <v>45047</v>
      </c>
      <c r="AA278" s="106">
        <v>45047.867853668984</v>
      </c>
      <c r="AB278" s="104" t="s">
        <v>118</v>
      </c>
      <c r="AC278" s="104" t="s">
        <v>116</v>
      </c>
    </row>
    <row r="279" spans="1:29" s="96" customFormat="1" hidden="1" outlineLevel="7" collapsed="1" x14ac:dyDescent="0.25">
      <c r="A279" s="100" t="s">
        <v>116</v>
      </c>
      <c r="B279" s="92">
        <v>46501.4</v>
      </c>
      <c r="C279" s="92">
        <v>2597563.54862</v>
      </c>
      <c r="D279" s="92">
        <v>0</v>
      </c>
      <c r="E279" s="92">
        <v>0</v>
      </c>
      <c r="F279" s="92">
        <v>46501.4</v>
      </c>
      <c r="G279" s="92">
        <v>2597563.54862</v>
      </c>
      <c r="H279" s="93" t="s">
        <v>120</v>
      </c>
      <c r="I279" s="93" t="s">
        <v>246</v>
      </c>
      <c r="J279" s="93" t="s">
        <v>116</v>
      </c>
      <c r="K279" s="92">
        <v>55.859899887315201</v>
      </c>
      <c r="L279" s="92">
        <v>0</v>
      </c>
      <c r="M279" s="93" t="s">
        <v>122</v>
      </c>
      <c r="N279" s="93" t="s">
        <v>241</v>
      </c>
      <c r="O279" s="93" t="s">
        <v>121</v>
      </c>
      <c r="P279" s="94">
        <v>45017</v>
      </c>
      <c r="Q279" s="94">
        <v>45018</v>
      </c>
      <c r="R279" s="92">
        <v>0</v>
      </c>
      <c r="S279" s="93" t="s">
        <v>116</v>
      </c>
      <c r="T279" s="93" t="s">
        <v>116</v>
      </c>
      <c r="U279" s="93" t="s">
        <v>319</v>
      </c>
      <c r="V279" s="95">
        <v>44986.154179976853</v>
      </c>
      <c r="W279" s="93" t="s">
        <v>116</v>
      </c>
      <c r="X279" s="93" t="s">
        <v>116</v>
      </c>
      <c r="Y279" s="95">
        <v>45017</v>
      </c>
      <c r="Z279" s="95">
        <v>45047</v>
      </c>
      <c r="AA279" s="95">
        <v>45047.867853668984</v>
      </c>
      <c r="AB279" s="93" t="s">
        <v>118</v>
      </c>
      <c r="AC279" s="93" t="s">
        <v>116</v>
      </c>
    </row>
    <row r="280" spans="1:29" s="107" customFormat="1" hidden="1" outlineLevel="7" collapsed="1" x14ac:dyDescent="0.25">
      <c r="A280" s="102" t="s">
        <v>116</v>
      </c>
      <c r="B280" s="103">
        <v>-614146.64199999999</v>
      </c>
      <c r="C280" s="103">
        <v>-33855542.490350001</v>
      </c>
      <c r="D280" s="103">
        <v>0</v>
      </c>
      <c r="E280" s="103">
        <v>0</v>
      </c>
      <c r="F280" s="103">
        <v>-614146.64199999999</v>
      </c>
      <c r="G280" s="103">
        <v>-33855542.490350001</v>
      </c>
      <c r="H280" s="104" t="s">
        <v>120</v>
      </c>
      <c r="I280" s="104" t="s">
        <v>246</v>
      </c>
      <c r="J280" s="104" t="s">
        <v>116</v>
      </c>
      <c r="K280" s="103">
        <v>55.126154203331097</v>
      </c>
      <c r="L280" s="103">
        <v>0</v>
      </c>
      <c r="M280" s="104" t="s">
        <v>122</v>
      </c>
      <c r="N280" s="104" t="s">
        <v>241</v>
      </c>
      <c r="O280" s="104" t="s">
        <v>121</v>
      </c>
      <c r="P280" s="105">
        <v>45017</v>
      </c>
      <c r="Q280" s="105">
        <v>45018</v>
      </c>
      <c r="R280" s="103">
        <v>0</v>
      </c>
      <c r="S280" s="104" t="s">
        <v>116</v>
      </c>
      <c r="T280" s="104" t="s">
        <v>116</v>
      </c>
      <c r="U280" s="104" t="s">
        <v>319</v>
      </c>
      <c r="V280" s="106">
        <v>44986.154179976853</v>
      </c>
      <c r="W280" s="104" t="s">
        <v>116</v>
      </c>
      <c r="X280" s="104" t="s">
        <v>116</v>
      </c>
      <c r="Y280" s="106">
        <v>45017</v>
      </c>
      <c r="Z280" s="106">
        <v>45047</v>
      </c>
      <c r="AA280" s="106">
        <v>45047.867853668984</v>
      </c>
      <c r="AB280" s="104" t="s">
        <v>118</v>
      </c>
      <c r="AC280" s="104" t="s">
        <v>116</v>
      </c>
    </row>
    <row r="281" spans="1:29" s="96" customFormat="1" hidden="1" outlineLevel="7" collapsed="1" x14ac:dyDescent="0.25">
      <c r="A281" s="100" t="s">
        <v>116</v>
      </c>
      <c r="B281" s="92">
        <v>437593.34499999997</v>
      </c>
      <c r="C281" s="92">
        <v>23806306.454190001</v>
      </c>
      <c r="D281" s="92">
        <v>0</v>
      </c>
      <c r="E281" s="92">
        <v>0</v>
      </c>
      <c r="F281" s="92">
        <v>437593.34499999997</v>
      </c>
      <c r="G281" s="92">
        <v>23806306.454190001</v>
      </c>
      <c r="H281" s="93" t="s">
        <v>120</v>
      </c>
      <c r="I281" s="93" t="s">
        <v>246</v>
      </c>
      <c r="J281" s="93" t="s">
        <v>116</v>
      </c>
      <c r="K281" s="92">
        <v>54.402807369453903</v>
      </c>
      <c r="L281" s="92">
        <v>0</v>
      </c>
      <c r="M281" s="93" t="s">
        <v>122</v>
      </c>
      <c r="N281" s="93" t="s">
        <v>241</v>
      </c>
      <c r="O281" s="93" t="s">
        <v>121</v>
      </c>
      <c r="P281" s="94">
        <v>45017</v>
      </c>
      <c r="Q281" s="94">
        <v>45018</v>
      </c>
      <c r="R281" s="92">
        <v>0</v>
      </c>
      <c r="S281" s="93" t="s">
        <v>116</v>
      </c>
      <c r="T281" s="93" t="s">
        <v>116</v>
      </c>
      <c r="U281" s="93" t="s">
        <v>319</v>
      </c>
      <c r="V281" s="95">
        <v>44986.154179976853</v>
      </c>
      <c r="W281" s="93" t="s">
        <v>116</v>
      </c>
      <c r="X281" s="93" t="s">
        <v>116</v>
      </c>
      <c r="Y281" s="95">
        <v>45017</v>
      </c>
      <c r="Z281" s="95">
        <v>45047</v>
      </c>
      <c r="AA281" s="95">
        <v>45047.867853668984</v>
      </c>
      <c r="AB281" s="93" t="s">
        <v>118</v>
      </c>
      <c r="AC281" s="93" t="s">
        <v>116</v>
      </c>
    </row>
    <row r="282" spans="1:29" s="107" customFormat="1" hidden="1" outlineLevel="7" collapsed="1" x14ac:dyDescent="0.25">
      <c r="A282" s="102" t="s">
        <v>116</v>
      </c>
      <c r="B282" s="103">
        <v>-702585.46</v>
      </c>
      <c r="C282" s="103">
        <v>-36836452.234109998</v>
      </c>
      <c r="D282" s="103">
        <v>0</v>
      </c>
      <c r="E282" s="103">
        <v>0</v>
      </c>
      <c r="F282" s="103">
        <v>-702585.46</v>
      </c>
      <c r="G282" s="103">
        <v>-36836452.234109998</v>
      </c>
      <c r="H282" s="104" t="s">
        <v>120</v>
      </c>
      <c r="I282" s="104" t="s">
        <v>246</v>
      </c>
      <c r="J282" s="104" t="s">
        <v>116</v>
      </c>
      <c r="K282" s="103">
        <v>52.429852781339903</v>
      </c>
      <c r="L282" s="103">
        <v>0</v>
      </c>
      <c r="M282" s="104" t="s">
        <v>122</v>
      </c>
      <c r="N282" s="104" t="s">
        <v>241</v>
      </c>
      <c r="O282" s="104" t="s">
        <v>121</v>
      </c>
      <c r="P282" s="105">
        <v>45017</v>
      </c>
      <c r="Q282" s="105">
        <v>45018</v>
      </c>
      <c r="R282" s="103">
        <v>0</v>
      </c>
      <c r="S282" s="104" t="s">
        <v>116</v>
      </c>
      <c r="T282" s="104" t="s">
        <v>116</v>
      </c>
      <c r="U282" s="104" t="s">
        <v>319</v>
      </c>
      <c r="V282" s="106">
        <v>44986.154179976853</v>
      </c>
      <c r="W282" s="104" t="s">
        <v>116</v>
      </c>
      <c r="X282" s="104" t="s">
        <v>116</v>
      </c>
      <c r="Y282" s="106">
        <v>45017</v>
      </c>
      <c r="Z282" s="106">
        <v>45047</v>
      </c>
      <c r="AA282" s="106">
        <v>45047.867853668984</v>
      </c>
      <c r="AB282" s="104" t="s">
        <v>118</v>
      </c>
      <c r="AC282" s="104" t="s">
        <v>116</v>
      </c>
    </row>
    <row r="283" spans="1:29" s="96" customFormat="1" hidden="1" outlineLevel="7" collapsed="1" x14ac:dyDescent="0.25">
      <c r="A283" s="100" t="s">
        <v>116</v>
      </c>
      <c r="B283" s="92">
        <v>152910.93700000001</v>
      </c>
      <c r="C283" s="92">
        <v>6981288.1213100003</v>
      </c>
      <c r="D283" s="92">
        <v>0</v>
      </c>
      <c r="E283" s="92">
        <v>0</v>
      </c>
      <c r="F283" s="92">
        <v>152910.93700000001</v>
      </c>
      <c r="G283" s="92">
        <v>6981288.1213100003</v>
      </c>
      <c r="H283" s="93" t="s">
        <v>120</v>
      </c>
      <c r="I283" s="93" t="s">
        <v>246</v>
      </c>
      <c r="J283" s="93" t="s">
        <v>116</v>
      </c>
      <c r="K283" s="92">
        <v>45.655910939254802</v>
      </c>
      <c r="L283" s="92">
        <v>0</v>
      </c>
      <c r="M283" s="93" t="s">
        <v>122</v>
      </c>
      <c r="N283" s="93" t="s">
        <v>241</v>
      </c>
      <c r="O283" s="93" t="s">
        <v>121</v>
      </c>
      <c r="P283" s="94">
        <v>45017</v>
      </c>
      <c r="Q283" s="94">
        <v>45018</v>
      </c>
      <c r="R283" s="92">
        <v>0</v>
      </c>
      <c r="S283" s="93" t="s">
        <v>116</v>
      </c>
      <c r="T283" s="93" t="s">
        <v>116</v>
      </c>
      <c r="U283" s="93" t="s">
        <v>319</v>
      </c>
      <c r="V283" s="95">
        <v>44986.154179976853</v>
      </c>
      <c r="W283" s="93" t="s">
        <v>116</v>
      </c>
      <c r="X283" s="93" t="s">
        <v>116</v>
      </c>
      <c r="Y283" s="95">
        <v>45017</v>
      </c>
      <c r="Z283" s="95">
        <v>45047</v>
      </c>
      <c r="AA283" s="95">
        <v>45047.867853668984</v>
      </c>
      <c r="AB283" s="93" t="s">
        <v>118</v>
      </c>
      <c r="AC283" s="93" t="s">
        <v>116</v>
      </c>
    </row>
    <row r="284" spans="1:29" s="113" customFormat="1" hidden="1" outlineLevel="2" collapsed="1" x14ac:dyDescent="0.25">
      <c r="A284" s="108" t="s">
        <v>254</v>
      </c>
      <c r="B284" s="109">
        <v>0</v>
      </c>
      <c r="C284" s="109">
        <v>0</v>
      </c>
      <c r="D284" s="109">
        <v>0</v>
      </c>
      <c r="E284" s="109">
        <v>0</v>
      </c>
      <c r="F284" s="109">
        <v>0</v>
      </c>
      <c r="G284" s="109">
        <v>0</v>
      </c>
      <c r="H284" s="110" t="s">
        <v>120</v>
      </c>
      <c r="I284" s="110" t="s">
        <v>254</v>
      </c>
      <c r="J284" s="110" t="s">
        <v>116</v>
      </c>
      <c r="K284" s="109">
        <v>0</v>
      </c>
      <c r="L284" s="109">
        <v>0</v>
      </c>
      <c r="M284" s="110" t="s">
        <v>122</v>
      </c>
      <c r="N284" s="110" t="s">
        <v>241</v>
      </c>
      <c r="O284" s="110" t="s">
        <v>121</v>
      </c>
      <c r="P284" s="111">
        <v>45017</v>
      </c>
      <c r="Q284" s="111">
        <v>45018</v>
      </c>
      <c r="R284" s="109">
        <v>0</v>
      </c>
      <c r="S284" s="110" t="s">
        <v>116</v>
      </c>
      <c r="T284" s="110" t="s">
        <v>116</v>
      </c>
      <c r="U284" s="110" t="s">
        <v>319</v>
      </c>
      <c r="V284" s="112">
        <v>44986.154179976853</v>
      </c>
      <c r="W284" s="110" t="s">
        <v>116</v>
      </c>
      <c r="X284" s="110" t="s">
        <v>116</v>
      </c>
      <c r="Y284" s="112">
        <v>45017</v>
      </c>
      <c r="Z284" s="112">
        <v>45047</v>
      </c>
      <c r="AA284" s="112">
        <v>45047.867853668984</v>
      </c>
      <c r="AB284" s="110" t="s">
        <v>118</v>
      </c>
      <c r="AC284" s="110" t="s">
        <v>116</v>
      </c>
    </row>
    <row r="285" spans="1:29" s="96" customFormat="1" hidden="1" outlineLevel="3" collapsed="1" x14ac:dyDescent="0.25">
      <c r="A285" s="91" t="s">
        <v>121</v>
      </c>
      <c r="B285" s="92">
        <v>0</v>
      </c>
      <c r="C285" s="92">
        <v>0</v>
      </c>
      <c r="D285" s="92">
        <v>0</v>
      </c>
      <c r="E285" s="92">
        <v>0</v>
      </c>
      <c r="F285" s="92">
        <v>0</v>
      </c>
      <c r="G285" s="92">
        <v>0</v>
      </c>
      <c r="H285" s="93" t="s">
        <v>120</v>
      </c>
      <c r="I285" s="93" t="s">
        <v>254</v>
      </c>
      <c r="J285" s="93" t="s">
        <v>116</v>
      </c>
      <c r="K285" s="92">
        <v>0</v>
      </c>
      <c r="L285" s="92">
        <v>0</v>
      </c>
      <c r="M285" s="93" t="s">
        <v>122</v>
      </c>
      <c r="N285" s="93" t="s">
        <v>241</v>
      </c>
      <c r="O285" s="93" t="s">
        <v>121</v>
      </c>
      <c r="P285" s="94">
        <v>45017</v>
      </c>
      <c r="Q285" s="94">
        <v>45018</v>
      </c>
      <c r="R285" s="92">
        <v>0</v>
      </c>
      <c r="S285" s="93" t="s">
        <v>116</v>
      </c>
      <c r="T285" s="93" t="s">
        <v>116</v>
      </c>
      <c r="U285" s="93" t="s">
        <v>319</v>
      </c>
      <c r="V285" s="95">
        <v>44986.154179976853</v>
      </c>
      <c r="W285" s="93" t="s">
        <v>116</v>
      </c>
      <c r="X285" s="93" t="s">
        <v>116</v>
      </c>
      <c r="Y285" s="95">
        <v>45017</v>
      </c>
      <c r="Z285" s="95">
        <v>45047</v>
      </c>
      <c r="AA285" s="95">
        <v>45047.867853668984</v>
      </c>
      <c r="AB285" s="93" t="s">
        <v>118</v>
      </c>
      <c r="AC285" s="93" t="s">
        <v>116</v>
      </c>
    </row>
    <row r="286" spans="1:29" s="78" customFormat="1" hidden="1" outlineLevel="4" collapsed="1" x14ac:dyDescent="0.25">
      <c r="A286" s="97" t="s">
        <v>116</v>
      </c>
      <c r="B286" s="75">
        <v>0</v>
      </c>
      <c r="C286" s="75">
        <v>0</v>
      </c>
      <c r="D286" s="75">
        <v>0</v>
      </c>
      <c r="E286" s="75">
        <v>0</v>
      </c>
      <c r="F286" s="75">
        <v>0</v>
      </c>
      <c r="G286" s="75">
        <v>0</v>
      </c>
      <c r="H286" s="74" t="s">
        <v>120</v>
      </c>
      <c r="I286" s="74" t="s">
        <v>254</v>
      </c>
      <c r="J286" s="74" t="s">
        <v>116</v>
      </c>
      <c r="K286" s="75">
        <v>0</v>
      </c>
      <c r="L286" s="75">
        <v>0</v>
      </c>
      <c r="M286" s="74" t="s">
        <v>122</v>
      </c>
      <c r="N286" s="74" t="s">
        <v>241</v>
      </c>
      <c r="O286" s="74" t="s">
        <v>121</v>
      </c>
      <c r="P286" s="76">
        <v>45017</v>
      </c>
      <c r="Q286" s="76">
        <v>45018</v>
      </c>
      <c r="R286" s="75">
        <v>0</v>
      </c>
      <c r="S286" s="74" t="s">
        <v>116</v>
      </c>
      <c r="T286" s="74" t="s">
        <v>116</v>
      </c>
      <c r="U286" s="74" t="s">
        <v>319</v>
      </c>
      <c r="V286" s="77">
        <v>44986.154179976853</v>
      </c>
      <c r="W286" s="74" t="s">
        <v>116</v>
      </c>
      <c r="X286" s="74" t="s">
        <v>116</v>
      </c>
      <c r="Y286" s="77">
        <v>45017</v>
      </c>
      <c r="Z286" s="77">
        <v>45047</v>
      </c>
      <c r="AA286" s="77">
        <v>45047.867853668984</v>
      </c>
      <c r="AB286" s="74" t="s">
        <v>118</v>
      </c>
      <c r="AC286" s="74" t="s">
        <v>116</v>
      </c>
    </row>
    <row r="287" spans="1:29" s="84" customFormat="1" hidden="1" outlineLevel="5" collapsed="1" x14ac:dyDescent="0.25">
      <c r="A287" s="98" t="s">
        <v>122</v>
      </c>
      <c r="B287" s="80">
        <v>0</v>
      </c>
      <c r="C287" s="80">
        <v>0</v>
      </c>
      <c r="D287" s="80">
        <v>0</v>
      </c>
      <c r="E287" s="80">
        <v>0</v>
      </c>
      <c r="F287" s="80">
        <v>0</v>
      </c>
      <c r="G287" s="80">
        <v>0</v>
      </c>
      <c r="H287" s="81" t="s">
        <v>120</v>
      </c>
      <c r="I287" s="81" t="s">
        <v>254</v>
      </c>
      <c r="J287" s="81" t="s">
        <v>116</v>
      </c>
      <c r="K287" s="80">
        <v>0</v>
      </c>
      <c r="L287" s="80">
        <v>0</v>
      </c>
      <c r="M287" s="81" t="s">
        <v>122</v>
      </c>
      <c r="N287" s="81" t="s">
        <v>241</v>
      </c>
      <c r="O287" s="81" t="s">
        <v>121</v>
      </c>
      <c r="P287" s="82">
        <v>45017</v>
      </c>
      <c r="Q287" s="82">
        <v>45018</v>
      </c>
      <c r="R287" s="80">
        <v>0</v>
      </c>
      <c r="S287" s="81" t="s">
        <v>116</v>
      </c>
      <c r="T287" s="81" t="s">
        <v>116</v>
      </c>
      <c r="U287" s="81" t="s">
        <v>319</v>
      </c>
      <c r="V287" s="83">
        <v>44986.154179976853</v>
      </c>
      <c r="W287" s="81" t="s">
        <v>116</v>
      </c>
      <c r="X287" s="81" t="s">
        <v>116</v>
      </c>
      <c r="Y287" s="83">
        <v>45017</v>
      </c>
      <c r="Z287" s="83">
        <v>45047</v>
      </c>
      <c r="AA287" s="83">
        <v>45047.867853668984</v>
      </c>
      <c r="AB287" s="81" t="s">
        <v>118</v>
      </c>
      <c r="AC287" s="81" t="s">
        <v>116</v>
      </c>
    </row>
    <row r="288" spans="1:29" s="90" customFormat="1" hidden="1" outlineLevel="6" collapsed="1" x14ac:dyDescent="0.25">
      <c r="A288" s="99" t="s">
        <v>116</v>
      </c>
      <c r="B288" s="86">
        <v>0</v>
      </c>
      <c r="C288" s="86">
        <v>0</v>
      </c>
      <c r="D288" s="86">
        <v>0</v>
      </c>
      <c r="E288" s="86">
        <v>0</v>
      </c>
      <c r="F288" s="86">
        <v>0</v>
      </c>
      <c r="G288" s="86">
        <v>0</v>
      </c>
      <c r="H288" s="87" t="s">
        <v>120</v>
      </c>
      <c r="I288" s="87" t="s">
        <v>254</v>
      </c>
      <c r="J288" s="87" t="s">
        <v>116</v>
      </c>
      <c r="K288" s="86">
        <v>0</v>
      </c>
      <c r="L288" s="86">
        <v>0</v>
      </c>
      <c r="M288" s="87" t="s">
        <v>122</v>
      </c>
      <c r="N288" s="87" t="s">
        <v>241</v>
      </c>
      <c r="O288" s="87" t="s">
        <v>121</v>
      </c>
      <c r="P288" s="88">
        <v>45017</v>
      </c>
      <c r="Q288" s="88">
        <v>45018</v>
      </c>
      <c r="R288" s="86">
        <v>0</v>
      </c>
      <c r="S288" s="87" t="s">
        <v>116</v>
      </c>
      <c r="T288" s="87" t="s">
        <v>116</v>
      </c>
      <c r="U288" s="87" t="s">
        <v>319</v>
      </c>
      <c r="V288" s="89">
        <v>44986.154179976853</v>
      </c>
      <c r="W288" s="87" t="s">
        <v>116</v>
      </c>
      <c r="X288" s="87" t="s">
        <v>116</v>
      </c>
      <c r="Y288" s="89">
        <v>45017</v>
      </c>
      <c r="Z288" s="89">
        <v>45047</v>
      </c>
      <c r="AA288" s="89">
        <v>45047.867853668984</v>
      </c>
      <c r="AB288" s="87" t="s">
        <v>118</v>
      </c>
      <c r="AC288" s="87" t="s">
        <v>116</v>
      </c>
    </row>
    <row r="289" spans="1:29" s="96" customFormat="1" hidden="1" outlineLevel="7" collapsed="1" x14ac:dyDescent="0.25">
      <c r="A289" s="100" t="s">
        <v>116</v>
      </c>
      <c r="B289" s="92">
        <v>750.59</v>
      </c>
      <c r="C289" s="92">
        <v>29011.23</v>
      </c>
      <c r="D289" s="92">
        <v>0</v>
      </c>
      <c r="E289" s="92">
        <v>0</v>
      </c>
      <c r="F289" s="92">
        <v>750.59</v>
      </c>
      <c r="G289" s="92">
        <v>29011.23</v>
      </c>
      <c r="H289" s="93" t="s">
        <v>120</v>
      </c>
      <c r="I289" s="93" t="s">
        <v>254</v>
      </c>
      <c r="J289" s="93" t="s">
        <v>116</v>
      </c>
      <c r="K289" s="92">
        <v>38.651234362301601</v>
      </c>
      <c r="L289" s="92">
        <v>0</v>
      </c>
      <c r="M289" s="93" t="s">
        <v>122</v>
      </c>
      <c r="N289" s="93" t="s">
        <v>241</v>
      </c>
      <c r="O289" s="93" t="s">
        <v>121</v>
      </c>
      <c r="P289" s="94">
        <v>45017</v>
      </c>
      <c r="Q289" s="94">
        <v>45018</v>
      </c>
      <c r="R289" s="92">
        <v>0</v>
      </c>
      <c r="S289" s="93" t="s">
        <v>116</v>
      </c>
      <c r="T289" s="93" t="s">
        <v>116</v>
      </c>
      <c r="U289" s="93" t="s">
        <v>319</v>
      </c>
      <c r="V289" s="95">
        <v>44986.154179976853</v>
      </c>
      <c r="W289" s="93" t="s">
        <v>116</v>
      </c>
      <c r="X289" s="93" t="s">
        <v>116</v>
      </c>
      <c r="Y289" s="95">
        <v>45017</v>
      </c>
      <c r="Z289" s="95">
        <v>45047</v>
      </c>
      <c r="AA289" s="95">
        <v>45047.867853668984</v>
      </c>
      <c r="AB289" s="93" t="s">
        <v>118</v>
      </c>
      <c r="AC289" s="93" t="s">
        <v>116</v>
      </c>
    </row>
    <row r="290" spans="1:29" s="107" customFormat="1" hidden="1" outlineLevel="7" collapsed="1" x14ac:dyDescent="0.25">
      <c r="A290" s="102" t="s">
        <v>116</v>
      </c>
      <c r="B290" s="103">
        <v>128439.048</v>
      </c>
      <c r="C290" s="103">
        <v>7099882.7032300001</v>
      </c>
      <c r="D290" s="103">
        <v>0</v>
      </c>
      <c r="E290" s="103">
        <v>0</v>
      </c>
      <c r="F290" s="103">
        <v>128439.048</v>
      </c>
      <c r="G290" s="103">
        <v>7099882.7032300001</v>
      </c>
      <c r="H290" s="104" t="s">
        <v>120</v>
      </c>
      <c r="I290" s="104" t="s">
        <v>254</v>
      </c>
      <c r="J290" s="104" t="s">
        <v>116</v>
      </c>
      <c r="K290" s="103">
        <v>55.278225849431699</v>
      </c>
      <c r="L290" s="103">
        <v>0</v>
      </c>
      <c r="M290" s="104" t="s">
        <v>122</v>
      </c>
      <c r="N290" s="104" t="s">
        <v>241</v>
      </c>
      <c r="O290" s="104" t="s">
        <v>121</v>
      </c>
      <c r="P290" s="105">
        <v>45017</v>
      </c>
      <c r="Q290" s="105">
        <v>45018</v>
      </c>
      <c r="R290" s="103">
        <v>0</v>
      </c>
      <c r="S290" s="104" t="s">
        <v>116</v>
      </c>
      <c r="T290" s="104" t="s">
        <v>116</v>
      </c>
      <c r="U290" s="104" t="s">
        <v>319</v>
      </c>
      <c r="V290" s="106">
        <v>44986.154179976853</v>
      </c>
      <c r="W290" s="104" t="s">
        <v>116</v>
      </c>
      <c r="X290" s="104" t="s">
        <v>116</v>
      </c>
      <c r="Y290" s="106">
        <v>45017</v>
      </c>
      <c r="Z290" s="106">
        <v>45047</v>
      </c>
      <c r="AA290" s="106">
        <v>45047.867853668984</v>
      </c>
      <c r="AB290" s="104" t="s">
        <v>118</v>
      </c>
      <c r="AC290" s="104" t="s">
        <v>116</v>
      </c>
    </row>
    <row r="291" spans="1:29" s="96" customFormat="1" hidden="1" outlineLevel="7" collapsed="1" x14ac:dyDescent="0.25">
      <c r="A291" s="100" t="s">
        <v>116</v>
      </c>
      <c r="B291" s="92">
        <v>-259861.12</v>
      </c>
      <c r="C291" s="92">
        <v>-15789930.44241</v>
      </c>
      <c r="D291" s="92">
        <v>0</v>
      </c>
      <c r="E291" s="92">
        <v>0</v>
      </c>
      <c r="F291" s="92">
        <v>-259861.12</v>
      </c>
      <c r="G291" s="92">
        <v>-15789930.44241</v>
      </c>
      <c r="H291" s="93" t="s">
        <v>120</v>
      </c>
      <c r="I291" s="93" t="s">
        <v>254</v>
      </c>
      <c r="J291" s="93" t="s">
        <v>116</v>
      </c>
      <c r="K291" s="92">
        <v>60.762958469547101</v>
      </c>
      <c r="L291" s="92">
        <v>0</v>
      </c>
      <c r="M291" s="93" t="s">
        <v>122</v>
      </c>
      <c r="N291" s="93" t="s">
        <v>241</v>
      </c>
      <c r="O291" s="93" t="s">
        <v>121</v>
      </c>
      <c r="P291" s="94">
        <v>45017</v>
      </c>
      <c r="Q291" s="94">
        <v>45018</v>
      </c>
      <c r="R291" s="92">
        <v>0</v>
      </c>
      <c r="S291" s="93" t="s">
        <v>116</v>
      </c>
      <c r="T291" s="93" t="s">
        <v>116</v>
      </c>
      <c r="U291" s="93" t="s">
        <v>319</v>
      </c>
      <c r="V291" s="95">
        <v>44986.154179976853</v>
      </c>
      <c r="W291" s="93" t="s">
        <v>116</v>
      </c>
      <c r="X291" s="93" t="s">
        <v>116</v>
      </c>
      <c r="Y291" s="95">
        <v>45017</v>
      </c>
      <c r="Z291" s="95">
        <v>45047</v>
      </c>
      <c r="AA291" s="95">
        <v>45047.867853668984</v>
      </c>
      <c r="AB291" s="93" t="s">
        <v>118</v>
      </c>
      <c r="AC291" s="93" t="s">
        <v>116</v>
      </c>
    </row>
    <row r="292" spans="1:29" s="107" customFormat="1" hidden="1" outlineLevel="7" collapsed="1" x14ac:dyDescent="0.25">
      <c r="A292" s="102" t="s">
        <v>116</v>
      </c>
      <c r="B292" s="103">
        <v>-38089.398000000001</v>
      </c>
      <c r="C292" s="103">
        <v>-2142262.3636099999</v>
      </c>
      <c r="D292" s="103">
        <v>0</v>
      </c>
      <c r="E292" s="103">
        <v>0</v>
      </c>
      <c r="F292" s="103">
        <v>-38089.398000000001</v>
      </c>
      <c r="G292" s="103">
        <v>-2142262.3636099999</v>
      </c>
      <c r="H292" s="104" t="s">
        <v>120</v>
      </c>
      <c r="I292" s="104" t="s">
        <v>254</v>
      </c>
      <c r="J292" s="104" t="s">
        <v>116</v>
      </c>
      <c r="K292" s="103">
        <v>56.243009238686298</v>
      </c>
      <c r="L292" s="103">
        <v>0</v>
      </c>
      <c r="M292" s="104" t="s">
        <v>122</v>
      </c>
      <c r="N292" s="104" t="s">
        <v>241</v>
      </c>
      <c r="O292" s="104" t="s">
        <v>121</v>
      </c>
      <c r="P292" s="105">
        <v>45017</v>
      </c>
      <c r="Q292" s="105">
        <v>45018</v>
      </c>
      <c r="R292" s="103">
        <v>0</v>
      </c>
      <c r="S292" s="104" t="s">
        <v>116</v>
      </c>
      <c r="T292" s="104" t="s">
        <v>116</v>
      </c>
      <c r="U292" s="104" t="s">
        <v>319</v>
      </c>
      <c r="V292" s="106">
        <v>44986.154179976853</v>
      </c>
      <c r="W292" s="104" t="s">
        <v>116</v>
      </c>
      <c r="X292" s="104" t="s">
        <v>116</v>
      </c>
      <c r="Y292" s="106">
        <v>45017</v>
      </c>
      <c r="Z292" s="106">
        <v>45047</v>
      </c>
      <c r="AA292" s="106">
        <v>45047.867853668984</v>
      </c>
      <c r="AB292" s="104" t="s">
        <v>118</v>
      </c>
      <c r="AC292" s="104" t="s">
        <v>116</v>
      </c>
    </row>
    <row r="293" spans="1:29" s="96" customFormat="1" hidden="1" outlineLevel="7" collapsed="1" x14ac:dyDescent="0.25">
      <c r="A293" s="100" t="s">
        <v>116</v>
      </c>
      <c r="B293" s="92">
        <v>168760.88</v>
      </c>
      <c r="C293" s="92">
        <v>10803298.872789999</v>
      </c>
      <c r="D293" s="92">
        <v>0</v>
      </c>
      <c r="E293" s="92">
        <v>0</v>
      </c>
      <c r="F293" s="92">
        <v>168760.88</v>
      </c>
      <c r="G293" s="92">
        <v>10803298.872789999</v>
      </c>
      <c r="H293" s="93" t="s">
        <v>120</v>
      </c>
      <c r="I293" s="93" t="s">
        <v>254</v>
      </c>
      <c r="J293" s="93" t="s">
        <v>116</v>
      </c>
      <c r="K293" s="92">
        <v>64.015421540762304</v>
      </c>
      <c r="L293" s="92">
        <v>0</v>
      </c>
      <c r="M293" s="93" t="s">
        <v>122</v>
      </c>
      <c r="N293" s="93" t="s">
        <v>241</v>
      </c>
      <c r="O293" s="93" t="s">
        <v>121</v>
      </c>
      <c r="P293" s="94">
        <v>45017</v>
      </c>
      <c r="Q293" s="94">
        <v>45018</v>
      </c>
      <c r="R293" s="92">
        <v>0</v>
      </c>
      <c r="S293" s="93" t="s">
        <v>116</v>
      </c>
      <c r="T293" s="93" t="s">
        <v>116</v>
      </c>
      <c r="U293" s="93" t="s">
        <v>319</v>
      </c>
      <c r="V293" s="95">
        <v>44986.154179976853</v>
      </c>
      <c r="W293" s="93" t="s">
        <v>116</v>
      </c>
      <c r="X293" s="93" t="s">
        <v>116</v>
      </c>
      <c r="Y293" s="95">
        <v>45017</v>
      </c>
      <c r="Z293" s="95">
        <v>45047</v>
      </c>
      <c r="AA293" s="95">
        <v>45047.867853668984</v>
      </c>
      <c r="AB293" s="93" t="s">
        <v>118</v>
      </c>
      <c r="AC293" s="93" t="s">
        <v>116</v>
      </c>
    </row>
    <row r="294" spans="1:29" s="90" customFormat="1" hidden="1" outlineLevel="2" collapsed="1" x14ac:dyDescent="0.25">
      <c r="A294" s="85" t="s">
        <v>260</v>
      </c>
      <c r="B294" s="86">
        <v>0</v>
      </c>
      <c r="C294" s="86">
        <v>0</v>
      </c>
      <c r="D294" s="86">
        <v>0</v>
      </c>
      <c r="E294" s="86">
        <v>0</v>
      </c>
      <c r="F294" s="86">
        <v>0</v>
      </c>
      <c r="G294" s="86">
        <v>0</v>
      </c>
      <c r="H294" s="87" t="s">
        <v>120</v>
      </c>
      <c r="I294" s="87" t="s">
        <v>260</v>
      </c>
      <c r="J294" s="87" t="s">
        <v>116</v>
      </c>
      <c r="K294" s="86">
        <v>0</v>
      </c>
      <c r="L294" s="86">
        <v>0</v>
      </c>
      <c r="M294" s="87" t="s">
        <v>122</v>
      </c>
      <c r="N294" s="87" t="s">
        <v>241</v>
      </c>
      <c r="O294" s="87" t="s">
        <v>121</v>
      </c>
      <c r="P294" s="88">
        <v>45017</v>
      </c>
      <c r="Q294" s="88">
        <v>45018</v>
      </c>
      <c r="R294" s="86">
        <v>0</v>
      </c>
      <c r="S294" s="87" t="s">
        <v>116</v>
      </c>
      <c r="T294" s="87" t="s">
        <v>116</v>
      </c>
      <c r="U294" s="87" t="s">
        <v>319</v>
      </c>
      <c r="V294" s="89">
        <v>44986.154179976853</v>
      </c>
      <c r="W294" s="87" t="s">
        <v>116</v>
      </c>
      <c r="X294" s="87" t="s">
        <v>116</v>
      </c>
      <c r="Y294" s="89">
        <v>45017</v>
      </c>
      <c r="Z294" s="89">
        <v>45047</v>
      </c>
      <c r="AA294" s="89">
        <v>45047.867853668984</v>
      </c>
      <c r="AB294" s="87" t="s">
        <v>118</v>
      </c>
      <c r="AC294" s="87" t="s">
        <v>116</v>
      </c>
    </row>
    <row r="295" spans="1:29" s="96" customFormat="1" hidden="1" outlineLevel="3" collapsed="1" x14ac:dyDescent="0.25">
      <c r="A295" s="91" t="s">
        <v>121</v>
      </c>
      <c r="B295" s="92">
        <v>0</v>
      </c>
      <c r="C295" s="92">
        <v>0</v>
      </c>
      <c r="D295" s="92">
        <v>0</v>
      </c>
      <c r="E295" s="92">
        <v>0</v>
      </c>
      <c r="F295" s="92">
        <v>0</v>
      </c>
      <c r="G295" s="92">
        <v>0</v>
      </c>
      <c r="H295" s="93" t="s">
        <v>120</v>
      </c>
      <c r="I295" s="93" t="s">
        <v>260</v>
      </c>
      <c r="J295" s="93" t="s">
        <v>116</v>
      </c>
      <c r="K295" s="92">
        <v>0</v>
      </c>
      <c r="L295" s="92">
        <v>0</v>
      </c>
      <c r="M295" s="93" t="s">
        <v>122</v>
      </c>
      <c r="N295" s="93" t="s">
        <v>241</v>
      </c>
      <c r="O295" s="93" t="s">
        <v>121</v>
      </c>
      <c r="P295" s="94">
        <v>45017</v>
      </c>
      <c r="Q295" s="94">
        <v>45018</v>
      </c>
      <c r="R295" s="92">
        <v>0</v>
      </c>
      <c r="S295" s="93" t="s">
        <v>116</v>
      </c>
      <c r="T295" s="93" t="s">
        <v>116</v>
      </c>
      <c r="U295" s="93" t="s">
        <v>319</v>
      </c>
      <c r="V295" s="95">
        <v>44986.154179976853</v>
      </c>
      <c r="W295" s="93" t="s">
        <v>116</v>
      </c>
      <c r="X295" s="93" t="s">
        <v>116</v>
      </c>
      <c r="Y295" s="95">
        <v>45017</v>
      </c>
      <c r="Z295" s="95">
        <v>45047</v>
      </c>
      <c r="AA295" s="95">
        <v>45047.867853668984</v>
      </c>
      <c r="AB295" s="93" t="s">
        <v>118</v>
      </c>
      <c r="AC295" s="93" t="s">
        <v>116</v>
      </c>
    </row>
    <row r="296" spans="1:29" s="78" customFormat="1" hidden="1" outlineLevel="4" collapsed="1" x14ac:dyDescent="0.25">
      <c r="A296" s="97" t="s">
        <v>116</v>
      </c>
      <c r="B296" s="75">
        <v>0</v>
      </c>
      <c r="C296" s="75">
        <v>0</v>
      </c>
      <c r="D296" s="75">
        <v>0</v>
      </c>
      <c r="E296" s="75">
        <v>0</v>
      </c>
      <c r="F296" s="75">
        <v>0</v>
      </c>
      <c r="G296" s="75">
        <v>0</v>
      </c>
      <c r="H296" s="74" t="s">
        <v>120</v>
      </c>
      <c r="I296" s="74" t="s">
        <v>260</v>
      </c>
      <c r="J296" s="74" t="s">
        <v>116</v>
      </c>
      <c r="K296" s="75">
        <v>0</v>
      </c>
      <c r="L296" s="75">
        <v>0</v>
      </c>
      <c r="M296" s="74" t="s">
        <v>122</v>
      </c>
      <c r="N296" s="74" t="s">
        <v>241</v>
      </c>
      <c r="O296" s="74" t="s">
        <v>121</v>
      </c>
      <c r="P296" s="76">
        <v>45017</v>
      </c>
      <c r="Q296" s="76">
        <v>45018</v>
      </c>
      <c r="R296" s="75">
        <v>0</v>
      </c>
      <c r="S296" s="74" t="s">
        <v>116</v>
      </c>
      <c r="T296" s="74" t="s">
        <v>116</v>
      </c>
      <c r="U296" s="74" t="s">
        <v>319</v>
      </c>
      <c r="V296" s="77">
        <v>44986.154179976853</v>
      </c>
      <c r="W296" s="74" t="s">
        <v>116</v>
      </c>
      <c r="X296" s="74" t="s">
        <v>116</v>
      </c>
      <c r="Y296" s="77">
        <v>45017</v>
      </c>
      <c r="Z296" s="77">
        <v>45047</v>
      </c>
      <c r="AA296" s="77">
        <v>45047.867853668984</v>
      </c>
      <c r="AB296" s="74" t="s">
        <v>118</v>
      </c>
      <c r="AC296" s="74" t="s">
        <v>116</v>
      </c>
    </row>
    <row r="297" spans="1:29" s="84" customFormat="1" hidden="1" outlineLevel="5" collapsed="1" x14ac:dyDescent="0.25">
      <c r="A297" s="98" t="s">
        <v>122</v>
      </c>
      <c r="B297" s="80">
        <v>0</v>
      </c>
      <c r="C297" s="80">
        <v>0</v>
      </c>
      <c r="D297" s="80">
        <v>0</v>
      </c>
      <c r="E297" s="80">
        <v>0</v>
      </c>
      <c r="F297" s="80">
        <v>0</v>
      </c>
      <c r="G297" s="80">
        <v>0</v>
      </c>
      <c r="H297" s="81" t="s">
        <v>120</v>
      </c>
      <c r="I297" s="81" t="s">
        <v>260</v>
      </c>
      <c r="J297" s="81" t="s">
        <v>116</v>
      </c>
      <c r="K297" s="80">
        <v>0</v>
      </c>
      <c r="L297" s="80">
        <v>0</v>
      </c>
      <c r="M297" s="81" t="s">
        <v>122</v>
      </c>
      <c r="N297" s="81" t="s">
        <v>241</v>
      </c>
      <c r="O297" s="81" t="s">
        <v>121</v>
      </c>
      <c r="P297" s="82">
        <v>45017</v>
      </c>
      <c r="Q297" s="82">
        <v>45018</v>
      </c>
      <c r="R297" s="80">
        <v>0</v>
      </c>
      <c r="S297" s="81" t="s">
        <v>116</v>
      </c>
      <c r="T297" s="81" t="s">
        <v>116</v>
      </c>
      <c r="U297" s="81" t="s">
        <v>319</v>
      </c>
      <c r="V297" s="83">
        <v>44986.154179976853</v>
      </c>
      <c r="W297" s="81" t="s">
        <v>116</v>
      </c>
      <c r="X297" s="81" t="s">
        <v>116</v>
      </c>
      <c r="Y297" s="83">
        <v>45017</v>
      </c>
      <c r="Z297" s="83">
        <v>45047</v>
      </c>
      <c r="AA297" s="83">
        <v>45047.867853668984</v>
      </c>
      <c r="AB297" s="81" t="s">
        <v>118</v>
      </c>
      <c r="AC297" s="81" t="s">
        <v>116</v>
      </c>
    </row>
    <row r="298" spans="1:29" s="90" customFormat="1" hidden="1" outlineLevel="6" collapsed="1" x14ac:dyDescent="0.25">
      <c r="A298" s="99" t="s">
        <v>116</v>
      </c>
      <c r="B298" s="86">
        <v>0</v>
      </c>
      <c r="C298" s="86">
        <v>0</v>
      </c>
      <c r="D298" s="86">
        <v>0</v>
      </c>
      <c r="E298" s="86">
        <v>0</v>
      </c>
      <c r="F298" s="86">
        <v>0</v>
      </c>
      <c r="G298" s="86">
        <v>0</v>
      </c>
      <c r="H298" s="87" t="s">
        <v>120</v>
      </c>
      <c r="I298" s="87" t="s">
        <v>260</v>
      </c>
      <c r="J298" s="87" t="s">
        <v>116</v>
      </c>
      <c r="K298" s="86">
        <v>0</v>
      </c>
      <c r="L298" s="86">
        <v>0</v>
      </c>
      <c r="M298" s="87" t="s">
        <v>122</v>
      </c>
      <c r="N298" s="87" t="s">
        <v>241</v>
      </c>
      <c r="O298" s="87" t="s">
        <v>121</v>
      </c>
      <c r="P298" s="88">
        <v>45017</v>
      </c>
      <c r="Q298" s="88">
        <v>45018</v>
      </c>
      <c r="R298" s="86">
        <v>0</v>
      </c>
      <c r="S298" s="87" t="s">
        <v>116</v>
      </c>
      <c r="T298" s="87" t="s">
        <v>116</v>
      </c>
      <c r="U298" s="87" t="s">
        <v>319</v>
      </c>
      <c r="V298" s="89">
        <v>44986.154179976853</v>
      </c>
      <c r="W298" s="87" t="s">
        <v>116</v>
      </c>
      <c r="X298" s="87" t="s">
        <v>116</v>
      </c>
      <c r="Y298" s="89">
        <v>45017</v>
      </c>
      <c r="Z298" s="89">
        <v>45047</v>
      </c>
      <c r="AA298" s="89">
        <v>45047.867853668984</v>
      </c>
      <c r="AB298" s="87" t="s">
        <v>118</v>
      </c>
      <c r="AC298" s="87" t="s">
        <v>116</v>
      </c>
    </row>
    <row r="299" spans="1:29" s="96" customFormat="1" hidden="1" outlineLevel="7" collapsed="1" x14ac:dyDescent="0.25">
      <c r="A299" s="100" t="s">
        <v>116</v>
      </c>
      <c r="B299" s="92">
        <v>-18623.91</v>
      </c>
      <c r="C299" s="92">
        <v>-1197795.32852</v>
      </c>
      <c r="D299" s="92">
        <v>0</v>
      </c>
      <c r="E299" s="92">
        <v>0</v>
      </c>
      <c r="F299" s="92">
        <v>-18623.91</v>
      </c>
      <c r="G299" s="92">
        <v>-1197795.32852</v>
      </c>
      <c r="H299" s="93" t="s">
        <v>120</v>
      </c>
      <c r="I299" s="93" t="s">
        <v>260</v>
      </c>
      <c r="J299" s="93" t="s">
        <v>116</v>
      </c>
      <c r="K299" s="92">
        <v>64.314922511975197</v>
      </c>
      <c r="L299" s="92">
        <v>0</v>
      </c>
      <c r="M299" s="93" t="s">
        <v>122</v>
      </c>
      <c r="N299" s="93" t="s">
        <v>241</v>
      </c>
      <c r="O299" s="93" t="s">
        <v>121</v>
      </c>
      <c r="P299" s="94">
        <v>45017</v>
      </c>
      <c r="Q299" s="94">
        <v>45018</v>
      </c>
      <c r="R299" s="92">
        <v>0</v>
      </c>
      <c r="S299" s="93" t="s">
        <v>116</v>
      </c>
      <c r="T299" s="93" t="s">
        <v>116</v>
      </c>
      <c r="U299" s="93" t="s">
        <v>319</v>
      </c>
      <c r="V299" s="95">
        <v>44986.154179976853</v>
      </c>
      <c r="W299" s="93" t="s">
        <v>116</v>
      </c>
      <c r="X299" s="93" t="s">
        <v>116</v>
      </c>
      <c r="Y299" s="95">
        <v>45017</v>
      </c>
      <c r="Z299" s="95">
        <v>45047</v>
      </c>
      <c r="AA299" s="95">
        <v>45047.867853668984</v>
      </c>
      <c r="AB299" s="93" t="s">
        <v>118</v>
      </c>
      <c r="AC299" s="93" t="s">
        <v>116</v>
      </c>
    </row>
    <row r="300" spans="1:29" s="107" customFormat="1" hidden="1" outlineLevel="7" collapsed="1" x14ac:dyDescent="0.25">
      <c r="A300" s="102" t="s">
        <v>116</v>
      </c>
      <c r="B300" s="103">
        <v>83417.254000000001</v>
      </c>
      <c r="C300" s="103">
        <v>5388026.5663599996</v>
      </c>
      <c r="D300" s="103">
        <v>0</v>
      </c>
      <c r="E300" s="103">
        <v>0</v>
      </c>
      <c r="F300" s="103">
        <v>83417.254000000001</v>
      </c>
      <c r="G300" s="103">
        <v>5388026.5663599996</v>
      </c>
      <c r="H300" s="104" t="s">
        <v>120</v>
      </c>
      <c r="I300" s="104" t="s">
        <v>260</v>
      </c>
      <c r="J300" s="104" t="s">
        <v>116</v>
      </c>
      <c r="K300" s="103">
        <v>64.5912722847482</v>
      </c>
      <c r="L300" s="103">
        <v>0</v>
      </c>
      <c r="M300" s="104" t="s">
        <v>122</v>
      </c>
      <c r="N300" s="104" t="s">
        <v>241</v>
      </c>
      <c r="O300" s="104" t="s">
        <v>121</v>
      </c>
      <c r="P300" s="105">
        <v>45017</v>
      </c>
      <c r="Q300" s="105">
        <v>45018</v>
      </c>
      <c r="R300" s="103">
        <v>0</v>
      </c>
      <c r="S300" s="104" t="s">
        <v>116</v>
      </c>
      <c r="T300" s="104" t="s">
        <v>116</v>
      </c>
      <c r="U300" s="104" t="s">
        <v>319</v>
      </c>
      <c r="V300" s="106">
        <v>44986.154179976853</v>
      </c>
      <c r="W300" s="104" t="s">
        <v>116</v>
      </c>
      <c r="X300" s="104" t="s">
        <v>116</v>
      </c>
      <c r="Y300" s="106">
        <v>45017</v>
      </c>
      <c r="Z300" s="106">
        <v>45047</v>
      </c>
      <c r="AA300" s="106">
        <v>45047.867853668984</v>
      </c>
      <c r="AB300" s="104" t="s">
        <v>118</v>
      </c>
      <c r="AC300" s="104" t="s">
        <v>116</v>
      </c>
    </row>
    <row r="301" spans="1:29" s="96" customFormat="1" hidden="1" outlineLevel="7" collapsed="1" x14ac:dyDescent="0.25">
      <c r="A301" s="100" t="s">
        <v>116</v>
      </c>
      <c r="B301" s="92">
        <v>-256.86099999999999</v>
      </c>
      <c r="C301" s="92">
        <v>-65553.919999999998</v>
      </c>
      <c r="D301" s="92">
        <v>0</v>
      </c>
      <c r="E301" s="92">
        <v>0</v>
      </c>
      <c r="F301" s="92">
        <v>-256.86099999999999</v>
      </c>
      <c r="G301" s="92">
        <v>-65553.919999999998</v>
      </c>
      <c r="H301" s="93" t="s">
        <v>120</v>
      </c>
      <c r="I301" s="93" t="s">
        <v>260</v>
      </c>
      <c r="J301" s="93" t="s">
        <v>116</v>
      </c>
      <c r="K301" s="92">
        <v>255.21165143793701</v>
      </c>
      <c r="L301" s="92">
        <v>0</v>
      </c>
      <c r="M301" s="93" t="s">
        <v>122</v>
      </c>
      <c r="N301" s="93" t="s">
        <v>241</v>
      </c>
      <c r="O301" s="93" t="s">
        <v>121</v>
      </c>
      <c r="P301" s="94">
        <v>45017</v>
      </c>
      <c r="Q301" s="94">
        <v>45018</v>
      </c>
      <c r="R301" s="92">
        <v>0</v>
      </c>
      <c r="S301" s="93" t="s">
        <v>116</v>
      </c>
      <c r="T301" s="93" t="s">
        <v>116</v>
      </c>
      <c r="U301" s="93" t="s">
        <v>319</v>
      </c>
      <c r="V301" s="95">
        <v>44986.154179976853</v>
      </c>
      <c r="W301" s="93" t="s">
        <v>116</v>
      </c>
      <c r="X301" s="93" t="s">
        <v>116</v>
      </c>
      <c r="Y301" s="95">
        <v>45017</v>
      </c>
      <c r="Z301" s="95">
        <v>45047</v>
      </c>
      <c r="AA301" s="95">
        <v>45047.867853668984</v>
      </c>
      <c r="AB301" s="93" t="s">
        <v>118</v>
      </c>
      <c r="AC301" s="93" t="s">
        <v>116</v>
      </c>
    </row>
    <row r="302" spans="1:29" s="107" customFormat="1" hidden="1" outlineLevel="7" collapsed="1" x14ac:dyDescent="0.25">
      <c r="A302" s="102" t="s">
        <v>116</v>
      </c>
      <c r="B302" s="103">
        <v>-64536.483</v>
      </c>
      <c r="C302" s="103">
        <v>-4124677.3178400001</v>
      </c>
      <c r="D302" s="103">
        <v>0</v>
      </c>
      <c r="E302" s="103">
        <v>0</v>
      </c>
      <c r="F302" s="103">
        <v>-64536.483</v>
      </c>
      <c r="G302" s="103">
        <v>-4124677.3178400001</v>
      </c>
      <c r="H302" s="104" t="s">
        <v>120</v>
      </c>
      <c r="I302" s="104" t="s">
        <v>260</v>
      </c>
      <c r="J302" s="104" t="s">
        <v>116</v>
      </c>
      <c r="K302" s="103">
        <v>63.912334947660497</v>
      </c>
      <c r="L302" s="103">
        <v>0</v>
      </c>
      <c r="M302" s="104" t="s">
        <v>122</v>
      </c>
      <c r="N302" s="104" t="s">
        <v>241</v>
      </c>
      <c r="O302" s="104" t="s">
        <v>121</v>
      </c>
      <c r="P302" s="105">
        <v>45017</v>
      </c>
      <c r="Q302" s="105">
        <v>45018</v>
      </c>
      <c r="R302" s="103">
        <v>0</v>
      </c>
      <c r="S302" s="104" t="s">
        <v>116</v>
      </c>
      <c r="T302" s="104" t="s">
        <v>116</v>
      </c>
      <c r="U302" s="104" t="s">
        <v>319</v>
      </c>
      <c r="V302" s="106">
        <v>44986.154179976853</v>
      </c>
      <c r="W302" s="104" t="s">
        <v>116</v>
      </c>
      <c r="X302" s="104" t="s">
        <v>116</v>
      </c>
      <c r="Y302" s="106">
        <v>45017</v>
      </c>
      <c r="Z302" s="106">
        <v>45047</v>
      </c>
      <c r="AA302" s="106">
        <v>45047.867853668984</v>
      </c>
      <c r="AB302" s="104" t="s">
        <v>118</v>
      </c>
      <c r="AC302" s="104" t="s">
        <v>116</v>
      </c>
    </row>
    <row r="303" spans="1:29" s="113" customFormat="1" hidden="1" outlineLevel="2" collapsed="1" x14ac:dyDescent="0.25">
      <c r="A303" s="108" t="s">
        <v>265</v>
      </c>
      <c r="B303" s="109">
        <v>0</v>
      </c>
      <c r="C303" s="109">
        <v>0</v>
      </c>
      <c r="D303" s="109">
        <v>0</v>
      </c>
      <c r="E303" s="109">
        <v>0</v>
      </c>
      <c r="F303" s="109">
        <v>0</v>
      </c>
      <c r="G303" s="109">
        <v>0</v>
      </c>
      <c r="H303" s="110" t="s">
        <v>120</v>
      </c>
      <c r="I303" s="110" t="s">
        <v>265</v>
      </c>
      <c r="J303" s="110" t="s">
        <v>116</v>
      </c>
      <c r="K303" s="109">
        <v>0</v>
      </c>
      <c r="L303" s="109">
        <v>0</v>
      </c>
      <c r="M303" s="110" t="s">
        <v>122</v>
      </c>
      <c r="N303" s="110" t="s">
        <v>241</v>
      </c>
      <c r="O303" s="110" t="s">
        <v>121</v>
      </c>
      <c r="P303" s="111">
        <v>45017</v>
      </c>
      <c r="Q303" s="111">
        <v>45018</v>
      </c>
      <c r="R303" s="109">
        <v>0</v>
      </c>
      <c r="S303" s="110" t="s">
        <v>116</v>
      </c>
      <c r="T303" s="110" t="s">
        <v>116</v>
      </c>
      <c r="U303" s="110" t="s">
        <v>319</v>
      </c>
      <c r="V303" s="112">
        <v>44986.154179976853</v>
      </c>
      <c r="W303" s="110" t="s">
        <v>116</v>
      </c>
      <c r="X303" s="110" t="s">
        <v>116</v>
      </c>
      <c r="Y303" s="112">
        <v>45017</v>
      </c>
      <c r="Z303" s="112">
        <v>45047</v>
      </c>
      <c r="AA303" s="112">
        <v>45047.867853668984</v>
      </c>
      <c r="AB303" s="110" t="s">
        <v>118</v>
      </c>
      <c r="AC303" s="110" t="s">
        <v>116</v>
      </c>
    </row>
    <row r="304" spans="1:29" s="96" customFormat="1" hidden="1" outlineLevel="3" collapsed="1" x14ac:dyDescent="0.25">
      <c r="A304" s="91" t="s">
        <v>121</v>
      </c>
      <c r="B304" s="92">
        <v>0</v>
      </c>
      <c r="C304" s="92">
        <v>0</v>
      </c>
      <c r="D304" s="92">
        <v>0</v>
      </c>
      <c r="E304" s="92">
        <v>0</v>
      </c>
      <c r="F304" s="92">
        <v>0</v>
      </c>
      <c r="G304" s="92">
        <v>0</v>
      </c>
      <c r="H304" s="93" t="s">
        <v>120</v>
      </c>
      <c r="I304" s="93" t="s">
        <v>265</v>
      </c>
      <c r="J304" s="93" t="s">
        <v>116</v>
      </c>
      <c r="K304" s="92">
        <v>0</v>
      </c>
      <c r="L304" s="92">
        <v>0</v>
      </c>
      <c r="M304" s="93" t="s">
        <v>122</v>
      </c>
      <c r="N304" s="93" t="s">
        <v>241</v>
      </c>
      <c r="O304" s="93" t="s">
        <v>121</v>
      </c>
      <c r="P304" s="94">
        <v>45017</v>
      </c>
      <c r="Q304" s="94">
        <v>45018</v>
      </c>
      <c r="R304" s="92">
        <v>0</v>
      </c>
      <c r="S304" s="93" t="s">
        <v>116</v>
      </c>
      <c r="T304" s="93" t="s">
        <v>116</v>
      </c>
      <c r="U304" s="93" t="s">
        <v>319</v>
      </c>
      <c r="V304" s="95">
        <v>44986.154179976853</v>
      </c>
      <c r="W304" s="93" t="s">
        <v>116</v>
      </c>
      <c r="X304" s="93" t="s">
        <v>116</v>
      </c>
      <c r="Y304" s="95">
        <v>45017</v>
      </c>
      <c r="Z304" s="95">
        <v>45047</v>
      </c>
      <c r="AA304" s="95">
        <v>45047.867853668984</v>
      </c>
      <c r="AB304" s="93" t="s">
        <v>118</v>
      </c>
      <c r="AC304" s="93" t="s">
        <v>116</v>
      </c>
    </row>
    <row r="305" spans="1:29" s="78" customFormat="1" hidden="1" outlineLevel="4" collapsed="1" x14ac:dyDescent="0.25">
      <c r="A305" s="97" t="s">
        <v>116</v>
      </c>
      <c r="B305" s="75">
        <v>0</v>
      </c>
      <c r="C305" s="75">
        <v>0</v>
      </c>
      <c r="D305" s="75">
        <v>0</v>
      </c>
      <c r="E305" s="75">
        <v>0</v>
      </c>
      <c r="F305" s="75">
        <v>0</v>
      </c>
      <c r="G305" s="75">
        <v>0</v>
      </c>
      <c r="H305" s="74" t="s">
        <v>120</v>
      </c>
      <c r="I305" s="74" t="s">
        <v>265</v>
      </c>
      <c r="J305" s="74" t="s">
        <v>116</v>
      </c>
      <c r="K305" s="75">
        <v>0</v>
      </c>
      <c r="L305" s="75">
        <v>0</v>
      </c>
      <c r="M305" s="74" t="s">
        <v>122</v>
      </c>
      <c r="N305" s="74" t="s">
        <v>241</v>
      </c>
      <c r="O305" s="74" t="s">
        <v>121</v>
      </c>
      <c r="P305" s="76">
        <v>45017</v>
      </c>
      <c r="Q305" s="76">
        <v>45018</v>
      </c>
      <c r="R305" s="75">
        <v>0</v>
      </c>
      <c r="S305" s="74" t="s">
        <v>116</v>
      </c>
      <c r="T305" s="74" t="s">
        <v>116</v>
      </c>
      <c r="U305" s="74" t="s">
        <v>319</v>
      </c>
      <c r="V305" s="77">
        <v>44986.154179976853</v>
      </c>
      <c r="W305" s="74" t="s">
        <v>116</v>
      </c>
      <c r="X305" s="74" t="s">
        <v>116</v>
      </c>
      <c r="Y305" s="77">
        <v>45017</v>
      </c>
      <c r="Z305" s="77">
        <v>45047</v>
      </c>
      <c r="AA305" s="77">
        <v>45047.867853668984</v>
      </c>
      <c r="AB305" s="74" t="s">
        <v>118</v>
      </c>
      <c r="AC305" s="74" t="s">
        <v>116</v>
      </c>
    </row>
    <row r="306" spans="1:29" s="84" customFormat="1" hidden="1" outlineLevel="5" collapsed="1" x14ac:dyDescent="0.25">
      <c r="A306" s="98" t="s">
        <v>122</v>
      </c>
      <c r="B306" s="80">
        <v>0</v>
      </c>
      <c r="C306" s="80">
        <v>0</v>
      </c>
      <c r="D306" s="80">
        <v>0</v>
      </c>
      <c r="E306" s="80">
        <v>0</v>
      </c>
      <c r="F306" s="80">
        <v>0</v>
      </c>
      <c r="G306" s="80">
        <v>0</v>
      </c>
      <c r="H306" s="81" t="s">
        <v>120</v>
      </c>
      <c r="I306" s="81" t="s">
        <v>265</v>
      </c>
      <c r="J306" s="81" t="s">
        <v>116</v>
      </c>
      <c r="K306" s="80">
        <v>0</v>
      </c>
      <c r="L306" s="80">
        <v>0</v>
      </c>
      <c r="M306" s="81" t="s">
        <v>122</v>
      </c>
      <c r="N306" s="81" t="s">
        <v>241</v>
      </c>
      <c r="O306" s="81" t="s">
        <v>121</v>
      </c>
      <c r="P306" s="82">
        <v>45017</v>
      </c>
      <c r="Q306" s="82">
        <v>45018</v>
      </c>
      <c r="R306" s="80">
        <v>0</v>
      </c>
      <c r="S306" s="81" t="s">
        <v>116</v>
      </c>
      <c r="T306" s="81" t="s">
        <v>116</v>
      </c>
      <c r="U306" s="81" t="s">
        <v>319</v>
      </c>
      <c r="V306" s="83">
        <v>44986.154179976853</v>
      </c>
      <c r="W306" s="81" t="s">
        <v>116</v>
      </c>
      <c r="X306" s="81" t="s">
        <v>116</v>
      </c>
      <c r="Y306" s="83">
        <v>45017</v>
      </c>
      <c r="Z306" s="83">
        <v>45047</v>
      </c>
      <c r="AA306" s="83">
        <v>45047.867853668984</v>
      </c>
      <c r="AB306" s="81" t="s">
        <v>118</v>
      </c>
      <c r="AC306" s="81" t="s">
        <v>116</v>
      </c>
    </row>
    <row r="307" spans="1:29" s="90" customFormat="1" hidden="1" outlineLevel="6" collapsed="1" x14ac:dyDescent="0.25">
      <c r="A307" s="99" t="s">
        <v>116</v>
      </c>
      <c r="B307" s="86">
        <v>0</v>
      </c>
      <c r="C307" s="86">
        <v>0</v>
      </c>
      <c r="D307" s="86">
        <v>0</v>
      </c>
      <c r="E307" s="86">
        <v>0</v>
      </c>
      <c r="F307" s="86">
        <v>0</v>
      </c>
      <c r="G307" s="86">
        <v>0</v>
      </c>
      <c r="H307" s="87" t="s">
        <v>120</v>
      </c>
      <c r="I307" s="87" t="s">
        <v>265</v>
      </c>
      <c r="J307" s="87" t="s">
        <v>116</v>
      </c>
      <c r="K307" s="86">
        <v>0</v>
      </c>
      <c r="L307" s="86">
        <v>0</v>
      </c>
      <c r="M307" s="87" t="s">
        <v>122</v>
      </c>
      <c r="N307" s="87" t="s">
        <v>241</v>
      </c>
      <c r="O307" s="87" t="s">
        <v>121</v>
      </c>
      <c r="P307" s="88">
        <v>45017</v>
      </c>
      <c r="Q307" s="88">
        <v>45018</v>
      </c>
      <c r="R307" s="86">
        <v>0</v>
      </c>
      <c r="S307" s="87" t="s">
        <v>116</v>
      </c>
      <c r="T307" s="87" t="s">
        <v>116</v>
      </c>
      <c r="U307" s="87" t="s">
        <v>319</v>
      </c>
      <c r="V307" s="89">
        <v>44986.154179976853</v>
      </c>
      <c r="W307" s="87" t="s">
        <v>116</v>
      </c>
      <c r="X307" s="87" t="s">
        <v>116</v>
      </c>
      <c r="Y307" s="89">
        <v>45017</v>
      </c>
      <c r="Z307" s="89">
        <v>45047</v>
      </c>
      <c r="AA307" s="89">
        <v>45047.867853668984</v>
      </c>
      <c r="AB307" s="87" t="s">
        <v>118</v>
      </c>
      <c r="AC307" s="87" t="s">
        <v>116</v>
      </c>
    </row>
    <row r="308" spans="1:29" s="96" customFormat="1" hidden="1" outlineLevel="7" collapsed="1" x14ac:dyDescent="0.25">
      <c r="A308" s="100" t="s">
        <v>116</v>
      </c>
      <c r="B308" s="92">
        <v>117182.46</v>
      </c>
      <c r="C308" s="92">
        <v>6325878.1698700003</v>
      </c>
      <c r="D308" s="92">
        <v>0</v>
      </c>
      <c r="E308" s="92">
        <v>0</v>
      </c>
      <c r="F308" s="92">
        <v>117182.46</v>
      </c>
      <c r="G308" s="92">
        <v>6325878.1698700003</v>
      </c>
      <c r="H308" s="93" t="s">
        <v>120</v>
      </c>
      <c r="I308" s="93" t="s">
        <v>265</v>
      </c>
      <c r="J308" s="93" t="s">
        <v>116</v>
      </c>
      <c r="K308" s="92">
        <v>53.983148756819098</v>
      </c>
      <c r="L308" s="92">
        <v>0</v>
      </c>
      <c r="M308" s="93" t="s">
        <v>122</v>
      </c>
      <c r="N308" s="93" t="s">
        <v>241</v>
      </c>
      <c r="O308" s="93" t="s">
        <v>121</v>
      </c>
      <c r="P308" s="94">
        <v>45017</v>
      </c>
      <c r="Q308" s="94">
        <v>45018</v>
      </c>
      <c r="R308" s="92">
        <v>0</v>
      </c>
      <c r="S308" s="93" t="s">
        <v>116</v>
      </c>
      <c r="T308" s="93" t="s">
        <v>116</v>
      </c>
      <c r="U308" s="93" t="s">
        <v>319</v>
      </c>
      <c r="V308" s="95">
        <v>44986.154179976853</v>
      </c>
      <c r="W308" s="93" t="s">
        <v>116</v>
      </c>
      <c r="X308" s="93" t="s">
        <v>116</v>
      </c>
      <c r="Y308" s="95">
        <v>45017</v>
      </c>
      <c r="Z308" s="95">
        <v>45047</v>
      </c>
      <c r="AA308" s="95">
        <v>45047.867853668984</v>
      </c>
      <c r="AB308" s="93" t="s">
        <v>118</v>
      </c>
      <c r="AC308" s="93" t="s">
        <v>116</v>
      </c>
    </row>
    <row r="309" spans="1:29" s="107" customFormat="1" hidden="1" outlineLevel="7" collapsed="1" x14ac:dyDescent="0.25">
      <c r="A309" s="102" t="s">
        <v>116</v>
      </c>
      <c r="B309" s="103">
        <v>171928.63099999999</v>
      </c>
      <c r="C309" s="103">
        <v>9801047.7713799998</v>
      </c>
      <c r="D309" s="103">
        <v>0</v>
      </c>
      <c r="E309" s="103">
        <v>0</v>
      </c>
      <c r="F309" s="103">
        <v>171928.63099999999</v>
      </c>
      <c r="G309" s="103">
        <v>9801047.7713799998</v>
      </c>
      <c r="H309" s="104" t="s">
        <v>120</v>
      </c>
      <c r="I309" s="104" t="s">
        <v>265</v>
      </c>
      <c r="J309" s="104" t="s">
        <v>116</v>
      </c>
      <c r="K309" s="103">
        <v>57.006489927672398</v>
      </c>
      <c r="L309" s="103">
        <v>0</v>
      </c>
      <c r="M309" s="104" t="s">
        <v>122</v>
      </c>
      <c r="N309" s="104" t="s">
        <v>241</v>
      </c>
      <c r="O309" s="104" t="s">
        <v>121</v>
      </c>
      <c r="P309" s="105">
        <v>45017</v>
      </c>
      <c r="Q309" s="105">
        <v>45018</v>
      </c>
      <c r="R309" s="103">
        <v>0</v>
      </c>
      <c r="S309" s="104" t="s">
        <v>116</v>
      </c>
      <c r="T309" s="104" t="s">
        <v>116</v>
      </c>
      <c r="U309" s="104" t="s">
        <v>319</v>
      </c>
      <c r="V309" s="106">
        <v>44986.154179976853</v>
      </c>
      <c r="W309" s="104" t="s">
        <v>116</v>
      </c>
      <c r="X309" s="104" t="s">
        <v>116</v>
      </c>
      <c r="Y309" s="106">
        <v>45017</v>
      </c>
      <c r="Z309" s="106">
        <v>45047</v>
      </c>
      <c r="AA309" s="106">
        <v>45047.867853668984</v>
      </c>
      <c r="AB309" s="104" t="s">
        <v>118</v>
      </c>
      <c r="AC309" s="104" t="s">
        <v>116</v>
      </c>
    </row>
    <row r="310" spans="1:29" s="96" customFormat="1" hidden="1" outlineLevel="7" collapsed="1" x14ac:dyDescent="0.25">
      <c r="A310" s="100" t="s">
        <v>116</v>
      </c>
      <c r="B310" s="92">
        <v>13679.61</v>
      </c>
      <c r="C310" s="92">
        <v>-117.64</v>
      </c>
      <c r="D310" s="92">
        <v>0</v>
      </c>
      <c r="E310" s="92">
        <v>0</v>
      </c>
      <c r="F310" s="92">
        <v>13679.61</v>
      </c>
      <c r="G310" s="92">
        <v>-117.64</v>
      </c>
      <c r="H310" s="93" t="s">
        <v>120</v>
      </c>
      <c r="I310" s="93" t="s">
        <v>265</v>
      </c>
      <c r="J310" s="93" t="s">
        <v>116</v>
      </c>
      <c r="K310" s="92">
        <v>-8.5996603704345392E-3</v>
      </c>
      <c r="L310" s="92">
        <v>0</v>
      </c>
      <c r="M310" s="93" t="s">
        <v>122</v>
      </c>
      <c r="N310" s="93" t="s">
        <v>241</v>
      </c>
      <c r="O310" s="93" t="s">
        <v>121</v>
      </c>
      <c r="P310" s="94">
        <v>45017</v>
      </c>
      <c r="Q310" s="94">
        <v>45018</v>
      </c>
      <c r="R310" s="92">
        <v>0</v>
      </c>
      <c r="S310" s="93" t="s">
        <v>116</v>
      </c>
      <c r="T310" s="93" t="s">
        <v>116</v>
      </c>
      <c r="U310" s="93" t="s">
        <v>319</v>
      </c>
      <c r="V310" s="95">
        <v>44986.154179976853</v>
      </c>
      <c r="W310" s="93" t="s">
        <v>116</v>
      </c>
      <c r="X310" s="93" t="s">
        <v>116</v>
      </c>
      <c r="Y310" s="95">
        <v>45017</v>
      </c>
      <c r="Z310" s="95">
        <v>45047</v>
      </c>
      <c r="AA310" s="95">
        <v>45047.867853668984</v>
      </c>
      <c r="AB310" s="93" t="s">
        <v>118</v>
      </c>
      <c r="AC310" s="93" t="s">
        <v>116</v>
      </c>
    </row>
    <row r="311" spans="1:29" s="107" customFormat="1" hidden="1" outlineLevel="7" collapsed="1" x14ac:dyDescent="0.25">
      <c r="A311" s="102" t="s">
        <v>116</v>
      </c>
      <c r="B311" s="103">
        <v>-37730.593000000001</v>
      </c>
      <c r="C311" s="103">
        <v>-1939925.3859999999</v>
      </c>
      <c r="D311" s="103">
        <v>0</v>
      </c>
      <c r="E311" s="103">
        <v>0</v>
      </c>
      <c r="F311" s="103">
        <v>-37730.593000000001</v>
      </c>
      <c r="G311" s="103">
        <v>-1939925.3859999999</v>
      </c>
      <c r="H311" s="104" t="s">
        <v>120</v>
      </c>
      <c r="I311" s="104" t="s">
        <v>265</v>
      </c>
      <c r="J311" s="104" t="s">
        <v>116</v>
      </c>
      <c r="K311" s="103">
        <v>51.4151841186276</v>
      </c>
      <c r="L311" s="103">
        <v>0</v>
      </c>
      <c r="M311" s="104" t="s">
        <v>122</v>
      </c>
      <c r="N311" s="104" t="s">
        <v>241</v>
      </c>
      <c r="O311" s="104" t="s">
        <v>121</v>
      </c>
      <c r="P311" s="105">
        <v>45017</v>
      </c>
      <c r="Q311" s="105">
        <v>45018</v>
      </c>
      <c r="R311" s="103">
        <v>0</v>
      </c>
      <c r="S311" s="104" t="s">
        <v>116</v>
      </c>
      <c r="T311" s="104" t="s">
        <v>116</v>
      </c>
      <c r="U311" s="104" t="s">
        <v>319</v>
      </c>
      <c r="V311" s="106">
        <v>44986.154179976853</v>
      </c>
      <c r="W311" s="104" t="s">
        <v>116</v>
      </c>
      <c r="X311" s="104" t="s">
        <v>116</v>
      </c>
      <c r="Y311" s="106">
        <v>45017</v>
      </c>
      <c r="Z311" s="106">
        <v>45047</v>
      </c>
      <c r="AA311" s="106">
        <v>45047.867853668984</v>
      </c>
      <c r="AB311" s="104" t="s">
        <v>118</v>
      </c>
      <c r="AC311" s="104" t="s">
        <v>116</v>
      </c>
    </row>
    <row r="312" spans="1:29" s="96" customFormat="1" hidden="1" outlineLevel="7" collapsed="1" x14ac:dyDescent="0.25">
      <c r="A312" s="100" t="s">
        <v>116</v>
      </c>
      <c r="B312" s="92">
        <v>-265060.10800000001</v>
      </c>
      <c r="C312" s="92">
        <v>-14186882.91525</v>
      </c>
      <c r="D312" s="92">
        <v>0</v>
      </c>
      <c r="E312" s="92">
        <v>0</v>
      </c>
      <c r="F312" s="92">
        <v>-265060.10800000001</v>
      </c>
      <c r="G312" s="92">
        <v>-14186882.91525</v>
      </c>
      <c r="H312" s="93" t="s">
        <v>120</v>
      </c>
      <c r="I312" s="93" t="s">
        <v>265</v>
      </c>
      <c r="J312" s="93" t="s">
        <v>116</v>
      </c>
      <c r="K312" s="92">
        <v>53.5232669385693</v>
      </c>
      <c r="L312" s="92">
        <v>0</v>
      </c>
      <c r="M312" s="93" t="s">
        <v>122</v>
      </c>
      <c r="N312" s="93" t="s">
        <v>241</v>
      </c>
      <c r="O312" s="93" t="s">
        <v>121</v>
      </c>
      <c r="P312" s="94">
        <v>45017</v>
      </c>
      <c r="Q312" s="94">
        <v>45018</v>
      </c>
      <c r="R312" s="92">
        <v>0</v>
      </c>
      <c r="S312" s="93" t="s">
        <v>116</v>
      </c>
      <c r="T312" s="93" t="s">
        <v>116</v>
      </c>
      <c r="U312" s="93" t="s">
        <v>319</v>
      </c>
      <c r="V312" s="95">
        <v>44986.154179976853</v>
      </c>
      <c r="W312" s="93" t="s">
        <v>116</v>
      </c>
      <c r="X312" s="93" t="s">
        <v>116</v>
      </c>
      <c r="Y312" s="95">
        <v>45017</v>
      </c>
      <c r="Z312" s="95">
        <v>45047</v>
      </c>
      <c r="AA312" s="95">
        <v>45047.867853668984</v>
      </c>
      <c r="AB312" s="93" t="s">
        <v>118</v>
      </c>
      <c r="AC312" s="93" t="s">
        <v>116</v>
      </c>
    </row>
    <row r="313" spans="1:29" s="90" customFormat="1" hidden="1" outlineLevel="2" collapsed="1" x14ac:dyDescent="0.25">
      <c r="A313" s="85" t="s">
        <v>271</v>
      </c>
      <c r="B313" s="86">
        <v>0</v>
      </c>
      <c r="C313" s="86">
        <v>0</v>
      </c>
      <c r="D313" s="86">
        <v>0</v>
      </c>
      <c r="E313" s="86">
        <v>0</v>
      </c>
      <c r="F313" s="86">
        <v>0</v>
      </c>
      <c r="G313" s="86">
        <v>0</v>
      </c>
      <c r="H313" s="87" t="s">
        <v>120</v>
      </c>
      <c r="I313" s="87" t="s">
        <v>271</v>
      </c>
      <c r="J313" s="87" t="s">
        <v>116</v>
      </c>
      <c r="K313" s="86">
        <v>0</v>
      </c>
      <c r="L313" s="86">
        <v>0</v>
      </c>
      <c r="M313" s="87" t="s">
        <v>122</v>
      </c>
      <c r="N313" s="87" t="s">
        <v>241</v>
      </c>
      <c r="O313" s="87" t="s">
        <v>121</v>
      </c>
      <c r="P313" s="88">
        <v>45017</v>
      </c>
      <c r="Q313" s="88">
        <v>45018</v>
      </c>
      <c r="R313" s="86">
        <v>0</v>
      </c>
      <c r="S313" s="87" t="s">
        <v>116</v>
      </c>
      <c r="T313" s="87" t="s">
        <v>116</v>
      </c>
      <c r="U313" s="87" t="s">
        <v>319</v>
      </c>
      <c r="V313" s="89">
        <v>44986.154179976853</v>
      </c>
      <c r="W313" s="87" t="s">
        <v>116</v>
      </c>
      <c r="X313" s="87" t="s">
        <v>116</v>
      </c>
      <c r="Y313" s="89">
        <v>45017</v>
      </c>
      <c r="Z313" s="89">
        <v>45047</v>
      </c>
      <c r="AA313" s="89">
        <v>45047.867853668984</v>
      </c>
      <c r="AB313" s="87" t="s">
        <v>118</v>
      </c>
      <c r="AC313" s="87" t="s">
        <v>116</v>
      </c>
    </row>
    <row r="314" spans="1:29" s="96" customFormat="1" hidden="1" outlineLevel="3" collapsed="1" x14ac:dyDescent="0.25">
      <c r="A314" s="91" t="s">
        <v>121</v>
      </c>
      <c r="B314" s="92">
        <v>0</v>
      </c>
      <c r="C314" s="92">
        <v>0</v>
      </c>
      <c r="D314" s="92">
        <v>0</v>
      </c>
      <c r="E314" s="92">
        <v>0</v>
      </c>
      <c r="F314" s="92">
        <v>0</v>
      </c>
      <c r="G314" s="92">
        <v>0</v>
      </c>
      <c r="H314" s="93" t="s">
        <v>120</v>
      </c>
      <c r="I314" s="93" t="s">
        <v>271</v>
      </c>
      <c r="J314" s="93" t="s">
        <v>116</v>
      </c>
      <c r="K314" s="92">
        <v>0</v>
      </c>
      <c r="L314" s="92">
        <v>0</v>
      </c>
      <c r="M314" s="93" t="s">
        <v>122</v>
      </c>
      <c r="N314" s="93" t="s">
        <v>241</v>
      </c>
      <c r="O314" s="93" t="s">
        <v>121</v>
      </c>
      <c r="P314" s="94">
        <v>45017</v>
      </c>
      <c r="Q314" s="94">
        <v>45018</v>
      </c>
      <c r="R314" s="92">
        <v>0</v>
      </c>
      <c r="S314" s="93" t="s">
        <v>116</v>
      </c>
      <c r="T314" s="93" t="s">
        <v>116</v>
      </c>
      <c r="U314" s="93" t="s">
        <v>319</v>
      </c>
      <c r="V314" s="95">
        <v>44986.154179976853</v>
      </c>
      <c r="W314" s="93" t="s">
        <v>116</v>
      </c>
      <c r="X314" s="93" t="s">
        <v>116</v>
      </c>
      <c r="Y314" s="95">
        <v>45017</v>
      </c>
      <c r="Z314" s="95">
        <v>45047</v>
      </c>
      <c r="AA314" s="95">
        <v>45047.867853668984</v>
      </c>
      <c r="AB314" s="93" t="s">
        <v>118</v>
      </c>
      <c r="AC314" s="93" t="s">
        <v>116</v>
      </c>
    </row>
    <row r="315" spans="1:29" s="78" customFormat="1" hidden="1" outlineLevel="4" collapsed="1" x14ac:dyDescent="0.25">
      <c r="A315" s="97" t="s">
        <v>116</v>
      </c>
      <c r="B315" s="75">
        <v>0</v>
      </c>
      <c r="C315" s="75">
        <v>0</v>
      </c>
      <c r="D315" s="75">
        <v>0</v>
      </c>
      <c r="E315" s="75">
        <v>0</v>
      </c>
      <c r="F315" s="75">
        <v>0</v>
      </c>
      <c r="G315" s="75">
        <v>0</v>
      </c>
      <c r="H315" s="74" t="s">
        <v>120</v>
      </c>
      <c r="I315" s="74" t="s">
        <v>271</v>
      </c>
      <c r="J315" s="74" t="s">
        <v>116</v>
      </c>
      <c r="K315" s="75">
        <v>0</v>
      </c>
      <c r="L315" s="75">
        <v>0</v>
      </c>
      <c r="M315" s="74" t="s">
        <v>122</v>
      </c>
      <c r="N315" s="74" t="s">
        <v>241</v>
      </c>
      <c r="O315" s="74" t="s">
        <v>121</v>
      </c>
      <c r="P315" s="76">
        <v>45017</v>
      </c>
      <c r="Q315" s="76">
        <v>45018</v>
      </c>
      <c r="R315" s="75">
        <v>0</v>
      </c>
      <c r="S315" s="74" t="s">
        <v>116</v>
      </c>
      <c r="T315" s="74" t="s">
        <v>116</v>
      </c>
      <c r="U315" s="74" t="s">
        <v>319</v>
      </c>
      <c r="V315" s="77">
        <v>44986.154179976853</v>
      </c>
      <c r="W315" s="74" t="s">
        <v>116</v>
      </c>
      <c r="X315" s="74" t="s">
        <v>116</v>
      </c>
      <c r="Y315" s="77">
        <v>45017</v>
      </c>
      <c r="Z315" s="77">
        <v>45047</v>
      </c>
      <c r="AA315" s="77">
        <v>45047.867853668984</v>
      </c>
      <c r="AB315" s="74" t="s">
        <v>118</v>
      </c>
      <c r="AC315" s="74" t="s">
        <v>116</v>
      </c>
    </row>
    <row r="316" spans="1:29" s="84" customFormat="1" hidden="1" outlineLevel="5" collapsed="1" x14ac:dyDescent="0.25">
      <c r="A316" s="98" t="s">
        <v>122</v>
      </c>
      <c r="B316" s="80">
        <v>0</v>
      </c>
      <c r="C316" s="80">
        <v>0</v>
      </c>
      <c r="D316" s="80">
        <v>0</v>
      </c>
      <c r="E316" s="80">
        <v>0</v>
      </c>
      <c r="F316" s="80">
        <v>0</v>
      </c>
      <c r="G316" s="80">
        <v>0</v>
      </c>
      <c r="H316" s="81" t="s">
        <v>120</v>
      </c>
      <c r="I316" s="81" t="s">
        <v>271</v>
      </c>
      <c r="J316" s="81" t="s">
        <v>116</v>
      </c>
      <c r="K316" s="80">
        <v>0</v>
      </c>
      <c r="L316" s="80">
        <v>0</v>
      </c>
      <c r="M316" s="81" t="s">
        <v>122</v>
      </c>
      <c r="N316" s="81" t="s">
        <v>241</v>
      </c>
      <c r="O316" s="81" t="s">
        <v>121</v>
      </c>
      <c r="P316" s="82">
        <v>45017</v>
      </c>
      <c r="Q316" s="82">
        <v>45018</v>
      </c>
      <c r="R316" s="80">
        <v>0</v>
      </c>
      <c r="S316" s="81" t="s">
        <v>116</v>
      </c>
      <c r="T316" s="81" t="s">
        <v>116</v>
      </c>
      <c r="U316" s="81" t="s">
        <v>319</v>
      </c>
      <c r="V316" s="83">
        <v>44986.154179976853</v>
      </c>
      <c r="W316" s="81" t="s">
        <v>116</v>
      </c>
      <c r="X316" s="81" t="s">
        <v>116</v>
      </c>
      <c r="Y316" s="83">
        <v>45017</v>
      </c>
      <c r="Z316" s="83">
        <v>45047</v>
      </c>
      <c r="AA316" s="83">
        <v>45047.867853668984</v>
      </c>
      <c r="AB316" s="81" t="s">
        <v>118</v>
      </c>
      <c r="AC316" s="81" t="s">
        <v>116</v>
      </c>
    </row>
    <row r="317" spans="1:29" s="90" customFormat="1" hidden="1" outlineLevel="6" collapsed="1" x14ac:dyDescent="0.25">
      <c r="A317" s="99" t="s">
        <v>116</v>
      </c>
      <c r="B317" s="86">
        <v>0</v>
      </c>
      <c r="C317" s="86">
        <v>0</v>
      </c>
      <c r="D317" s="86">
        <v>0</v>
      </c>
      <c r="E317" s="86">
        <v>0</v>
      </c>
      <c r="F317" s="86">
        <v>0</v>
      </c>
      <c r="G317" s="86">
        <v>0</v>
      </c>
      <c r="H317" s="87" t="s">
        <v>120</v>
      </c>
      <c r="I317" s="87" t="s">
        <v>271</v>
      </c>
      <c r="J317" s="87" t="s">
        <v>116</v>
      </c>
      <c r="K317" s="86">
        <v>0</v>
      </c>
      <c r="L317" s="86">
        <v>0</v>
      </c>
      <c r="M317" s="87" t="s">
        <v>122</v>
      </c>
      <c r="N317" s="87" t="s">
        <v>241</v>
      </c>
      <c r="O317" s="87" t="s">
        <v>121</v>
      </c>
      <c r="P317" s="88">
        <v>45017</v>
      </c>
      <c r="Q317" s="88">
        <v>45018</v>
      </c>
      <c r="R317" s="86">
        <v>0</v>
      </c>
      <c r="S317" s="87" t="s">
        <v>116</v>
      </c>
      <c r="T317" s="87" t="s">
        <v>116</v>
      </c>
      <c r="U317" s="87" t="s">
        <v>319</v>
      </c>
      <c r="V317" s="89">
        <v>44986.154179976853</v>
      </c>
      <c r="W317" s="87" t="s">
        <v>116</v>
      </c>
      <c r="X317" s="87" t="s">
        <v>116</v>
      </c>
      <c r="Y317" s="89">
        <v>45017</v>
      </c>
      <c r="Z317" s="89">
        <v>45047</v>
      </c>
      <c r="AA317" s="89">
        <v>45047.867853668984</v>
      </c>
      <c r="AB317" s="87" t="s">
        <v>118</v>
      </c>
      <c r="AC317" s="87" t="s">
        <v>116</v>
      </c>
    </row>
    <row r="318" spans="1:29" s="96" customFormat="1" hidden="1" outlineLevel="7" collapsed="1" x14ac:dyDescent="0.25">
      <c r="A318" s="100" t="s">
        <v>116</v>
      </c>
      <c r="B318" s="92">
        <v>6783.86</v>
      </c>
      <c r="C318" s="92">
        <v>355810.73716999998</v>
      </c>
      <c r="D318" s="92">
        <v>0</v>
      </c>
      <c r="E318" s="92">
        <v>0</v>
      </c>
      <c r="F318" s="92">
        <v>6783.86</v>
      </c>
      <c r="G318" s="92">
        <v>355810.73716999998</v>
      </c>
      <c r="H318" s="93" t="s">
        <v>120</v>
      </c>
      <c r="I318" s="93" t="s">
        <v>271</v>
      </c>
      <c r="J318" s="93" t="s">
        <v>116</v>
      </c>
      <c r="K318" s="92">
        <v>52.449599073388903</v>
      </c>
      <c r="L318" s="92">
        <v>0</v>
      </c>
      <c r="M318" s="93" t="s">
        <v>122</v>
      </c>
      <c r="N318" s="93" t="s">
        <v>241</v>
      </c>
      <c r="O318" s="93" t="s">
        <v>121</v>
      </c>
      <c r="P318" s="94">
        <v>45017</v>
      </c>
      <c r="Q318" s="94">
        <v>45018</v>
      </c>
      <c r="R318" s="92">
        <v>0</v>
      </c>
      <c r="S318" s="93" t="s">
        <v>116</v>
      </c>
      <c r="T318" s="93" t="s">
        <v>116</v>
      </c>
      <c r="U318" s="93" t="s">
        <v>319</v>
      </c>
      <c r="V318" s="95">
        <v>44986.154179976853</v>
      </c>
      <c r="W318" s="93" t="s">
        <v>116</v>
      </c>
      <c r="X318" s="93" t="s">
        <v>116</v>
      </c>
      <c r="Y318" s="95">
        <v>45017</v>
      </c>
      <c r="Z318" s="95">
        <v>45047</v>
      </c>
      <c r="AA318" s="95">
        <v>45047.867853668984</v>
      </c>
      <c r="AB318" s="93" t="s">
        <v>118</v>
      </c>
      <c r="AC318" s="93" t="s">
        <v>116</v>
      </c>
    </row>
    <row r="319" spans="1:29" s="107" customFormat="1" hidden="1" outlineLevel="7" collapsed="1" x14ac:dyDescent="0.25">
      <c r="A319" s="102" t="s">
        <v>116</v>
      </c>
      <c r="B319" s="103">
        <v>-36129.279999999999</v>
      </c>
      <c r="C319" s="103">
        <v>-1894006.7875999999</v>
      </c>
      <c r="D319" s="103">
        <v>0</v>
      </c>
      <c r="E319" s="103">
        <v>0</v>
      </c>
      <c r="F319" s="103">
        <v>-36129.279999999999</v>
      </c>
      <c r="G319" s="103">
        <v>-1894006.7875999999</v>
      </c>
      <c r="H319" s="104" t="s">
        <v>120</v>
      </c>
      <c r="I319" s="104" t="s">
        <v>271</v>
      </c>
      <c r="J319" s="104" t="s">
        <v>116</v>
      </c>
      <c r="K319" s="103">
        <v>52.423042684492998</v>
      </c>
      <c r="L319" s="103">
        <v>0</v>
      </c>
      <c r="M319" s="104" t="s">
        <v>122</v>
      </c>
      <c r="N319" s="104" t="s">
        <v>241</v>
      </c>
      <c r="O319" s="104" t="s">
        <v>121</v>
      </c>
      <c r="P319" s="105">
        <v>45017</v>
      </c>
      <c r="Q319" s="105">
        <v>45018</v>
      </c>
      <c r="R319" s="103">
        <v>0</v>
      </c>
      <c r="S319" s="104" t="s">
        <v>116</v>
      </c>
      <c r="T319" s="104" t="s">
        <v>116</v>
      </c>
      <c r="U319" s="104" t="s">
        <v>319</v>
      </c>
      <c r="V319" s="106">
        <v>44986.154179976853</v>
      </c>
      <c r="W319" s="104" t="s">
        <v>116</v>
      </c>
      <c r="X319" s="104" t="s">
        <v>116</v>
      </c>
      <c r="Y319" s="106">
        <v>45017</v>
      </c>
      <c r="Z319" s="106">
        <v>45047</v>
      </c>
      <c r="AA319" s="106">
        <v>45047.867853668984</v>
      </c>
      <c r="AB319" s="104" t="s">
        <v>118</v>
      </c>
      <c r="AC319" s="104" t="s">
        <v>116</v>
      </c>
    </row>
    <row r="320" spans="1:29" s="96" customFormat="1" hidden="1" outlineLevel="7" collapsed="1" x14ac:dyDescent="0.25">
      <c r="A320" s="100" t="s">
        <v>116</v>
      </c>
      <c r="B320" s="92">
        <v>38674.19</v>
      </c>
      <c r="C320" s="92">
        <v>2027377.2466500001</v>
      </c>
      <c r="D320" s="92">
        <v>0</v>
      </c>
      <c r="E320" s="92">
        <v>0</v>
      </c>
      <c r="F320" s="92">
        <v>38674.19</v>
      </c>
      <c r="G320" s="92">
        <v>2027377.2466500001</v>
      </c>
      <c r="H320" s="93" t="s">
        <v>120</v>
      </c>
      <c r="I320" s="93" t="s">
        <v>271</v>
      </c>
      <c r="J320" s="93" t="s">
        <v>116</v>
      </c>
      <c r="K320" s="92">
        <v>52.4219704834154</v>
      </c>
      <c r="L320" s="92">
        <v>0</v>
      </c>
      <c r="M320" s="93" t="s">
        <v>122</v>
      </c>
      <c r="N320" s="93" t="s">
        <v>241</v>
      </c>
      <c r="O320" s="93" t="s">
        <v>121</v>
      </c>
      <c r="P320" s="94">
        <v>45017</v>
      </c>
      <c r="Q320" s="94">
        <v>45018</v>
      </c>
      <c r="R320" s="92">
        <v>0</v>
      </c>
      <c r="S320" s="93" t="s">
        <v>116</v>
      </c>
      <c r="T320" s="93" t="s">
        <v>116</v>
      </c>
      <c r="U320" s="93" t="s">
        <v>319</v>
      </c>
      <c r="V320" s="95">
        <v>44986.154179976853</v>
      </c>
      <c r="W320" s="93" t="s">
        <v>116</v>
      </c>
      <c r="X320" s="93" t="s">
        <v>116</v>
      </c>
      <c r="Y320" s="95">
        <v>45017</v>
      </c>
      <c r="Z320" s="95">
        <v>45047</v>
      </c>
      <c r="AA320" s="95">
        <v>45047.867853668984</v>
      </c>
      <c r="AB320" s="93" t="s">
        <v>118</v>
      </c>
      <c r="AC320" s="93" t="s">
        <v>116</v>
      </c>
    </row>
    <row r="321" spans="1:29" s="107" customFormat="1" hidden="1" outlineLevel="7" collapsed="1" x14ac:dyDescent="0.25">
      <c r="A321" s="102" t="s">
        <v>116</v>
      </c>
      <c r="B321" s="103">
        <v>-9328.77</v>
      </c>
      <c r="C321" s="103">
        <v>-489181.19621999998</v>
      </c>
      <c r="D321" s="103">
        <v>0</v>
      </c>
      <c r="E321" s="103">
        <v>0</v>
      </c>
      <c r="F321" s="103">
        <v>-9328.77</v>
      </c>
      <c r="G321" s="103">
        <v>-489181.19621999998</v>
      </c>
      <c r="H321" s="104" t="s">
        <v>120</v>
      </c>
      <c r="I321" s="104" t="s">
        <v>271</v>
      </c>
      <c r="J321" s="104" t="s">
        <v>116</v>
      </c>
      <c r="K321" s="103">
        <v>52.437909415710799</v>
      </c>
      <c r="L321" s="103">
        <v>0</v>
      </c>
      <c r="M321" s="104" t="s">
        <v>122</v>
      </c>
      <c r="N321" s="104" t="s">
        <v>241</v>
      </c>
      <c r="O321" s="104" t="s">
        <v>121</v>
      </c>
      <c r="P321" s="105">
        <v>45017</v>
      </c>
      <c r="Q321" s="105">
        <v>45018</v>
      </c>
      <c r="R321" s="103">
        <v>0</v>
      </c>
      <c r="S321" s="104" t="s">
        <v>116</v>
      </c>
      <c r="T321" s="104" t="s">
        <v>116</v>
      </c>
      <c r="U321" s="104" t="s">
        <v>319</v>
      </c>
      <c r="V321" s="106">
        <v>44986.154179976853</v>
      </c>
      <c r="W321" s="104" t="s">
        <v>116</v>
      </c>
      <c r="X321" s="104" t="s">
        <v>116</v>
      </c>
      <c r="Y321" s="106">
        <v>45017</v>
      </c>
      <c r="Z321" s="106">
        <v>45047</v>
      </c>
      <c r="AA321" s="106">
        <v>45047.867853668984</v>
      </c>
      <c r="AB321" s="104" t="s">
        <v>118</v>
      </c>
      <c r="AC321" s="104" t="s">
        <v>116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B8ED-2BA9-4747-9A6C-3BF5517B0D9E}">
  <dimension ref="A1:AC341"/>
  <sheetViews>
    <sheetView workbookViewId="0">
      <selection activeCell="B442" sqref="B442"/>
    </sheetView>
  </sheetViews>
  <sheetFormatPr defaultRowHeight="15" outlineLevelRow="7" x14ac:dyDescent="0.25"/>
  <cols>
    <col min="1" max="1" width="21.36328125" style="1" customWidth="1"/>
    <col min="2" max="2" width="9" style="130" customWidth="1"/>
    <col min="3" max="3" width="9.6328125" style="130" customWidth="1"/>
    <col min="4" max="4" width="11.6328125" style="130" customWidth="1"/>
    <col min="5" max="5" width="10.08984375" style="130" customWidth="1"/>
    <col min="6" max="6" width="7.90625" style="130" customWidth="1"/>
    <col min="7" max="7" width="9.6328125" style="130" customWidth="1"/>
    <col min="8" max="8" width="13.08984375" style="1" customWidth="1"/>
    <col min="9" max="9" width="13.90625" style="1" customWidth="1"/>
    <col min="10" max="10" width="7.54296875" style="1" customWidth="1"/>
    <col min="11" max="11" width="6.1796875" style="130" customWidth="1"/>
    <col min="12" max="12" width="12.08984375" style="130" customWidth="1"/>
    <col min="13" max="13" width="6.81640625" style="1" customWidth="1"/>
    <col min="14" max="14" width="6.08984375" style="1" customWidth="1"/>
    <col min="15" max="15" width="11" style="1" customWidth="1"/>
    <col min="16" max="17" width="9" style="131" customWidth="1"/>
    <col min="18" max="18" width="8" style="130" customWidth="1"/>
    <col min="19" max="19" width="5.81640625" style="1" customWidth="1"/>
    <col min="20" max="20" width="10.54296875" style="1" customWidth="1"/>
    <col min="21" max="21" width="18.81640625" style="1" customWidth="1"/>
    <col min="22" max="22" width="17.54296875" style="1" customWidth="1"/>
    <col min="23" max="23" width="18.81640625" style="1" customWidth="1"/>
    <col min="24" max="27" width="17.54296875" style="1" customWidth="1"/>
    <col min="28" max="28" width="4.36328125" style="1" customWidth="1"/>
    <col min="29" max="29" width="6.90625" style="1" customWidth="1"/>
  </cols>
  <sheetData>
    <row r="1" spans="1:29" s="73" customFormat="1" x14ac:dyDescent="0.25">
      <c r="A1" s="70" t="s">
        <v>76</v>
      </c>
      <c r="B1" s="71" t="s">
        <v>77</v>
      </c>
      <c r="C1" s="71" t="s">
        <v>78</v>
      </c>
      <c r="D1" s="71" t="s">
        <v>79</v>
      </c>
      <c r="E1" s="71" t="s">
        <v>80</v>
      </c>
      <c r="F1" s="71" t="s">
        <v>81</v>
      </c>
      <c r="G1" s="71" t="s">
        <v>82</v>
      </c>
      <c r="H1" s="70" t="s">
        <v>83</v>
      </c>
      <c r="I1" s="70" t="s">
        <v>84</v>
      </c>
      <c r="J1" s="70" t="s">
        <v>85</v>
      </c>
      <c r="K1" s="71" t="s">
        <v>86</v>
      </c>
      <c r="L1" s="71" t="s">
        <v>87</v>
      </c>
      <c r="M1" s="70" t="s">
        <v>88</v>
      </c>
      <c r="N1" s="70" t="s">
        <v>89</v>
      </c>
      <c r="O1" s="70" t="s">
        <v>90</v>
      </c>
      <c r="P1" s="72" t="s">
        <v>91</v>
      </c>
      <c r="Q1" s="72" t="s">
        <v>92</v>
      </c>
      <c r="R1" s="71" t="s">
        <v>93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70" t="s">
        <v>103</v>
      </c>
      <c r="AC1" s="70" t="s">
        <v>104</v>
      </c>
    </row>
    <row r="2" spans="1:29" s="78" customFormat="1" collapsed="1" x14ac:dyDescent="0.25">
      <c r="A2" s="74" t="s">
        <v>105</v>
      </c>
      <c r="B2" s="75">
        <v>-510.71</v>
      </c>
      <c r="C2" s="75">
        <v>-70407.839999999997</v>
      </c>
      <c r="D2" s="75">
        <v>0</v>
      </c>
      <c r="E2" s="75">
        <v>0</v>
      </c>
      <c r="F2" s="75">
        <v>-510.71</v>
      </c>
      <c r="G2" s="75">
        <v>-70407.839999999997</v>
      </c>
      <c r="H2" s="74" t="s">
        <v>106</v>
      </c>
      <c r="I2" s="74" t="s">
        <v>107</v>
      </c>
      <c r="J2" s="74" t="s">
        <v>116</v>
      </c>
      <c r="K2" s="75">
        <v>137.86266178457399</v>
      </c>
      <c r="L2" s="75">
        <v>0</v>
      </c>
      <c r="M2" s="74" t="s">
        <v>109</v>
      </c>
      <c r="N2" s="74" t="s">
        <v>110</v>
      </c>
      <c r="O2" s="74" t="s">
        <v>111</v>
      </c>
      <c r="P2" s="76">
        <v>45016</v>
      </c>
      <c r="Q2" s="76">
        <v>45016.000694444447</v>
      </c>
      <c r="R2" s="75">
        <v>0</v>
      </c>
      <c r="S2" s="74" t="s">
        <v>112</v>
      </c>
      <c r="T2" s="74" t="s">
        <v>113</v>
      </c>
      <c r="U2" s="74" t="s">
        <v>114</v>
      </c>
      <c r="V2" s="77">
        <v>45019.598404247692</v>
      </c>
      <c r="W2" s="74" t="s">
        <v>115</v>
      </c>
      <c r="X2" s="77">
        <v>45019.598570104165</v>
      </c>
      <c r="Y2" s="77">
        <v>44986</v>
      </c>
      <c r="Z2" s="77">
        <v>45017</v>
      </c>
      <c r="AA2" s="77">
        <v>45019.76505170139</v>
      </c>
      <c r="AB2" s="74" t="s">
        <v>105</v>
      </c>
      <c r="AC2" s="74" t="s">
        <v>116</v>
      </c>
    </row>
    <row r="3" spans="1:29" s="84" customFormat="1" hidden="1" outlineLevel="1" x14ac:dyDescent="0.25">
      <c r="A3" s="79" t="s">
        <v>110</v>
      </c>
      <c r="B3" s="80">
        <v>-510.71</v>
      </c>
      <c r="C3" s="80">
        <v>-70407.839999999997</v>
      </c>
      <c r="D3" s="80">
        <v>0</v>
      </c>
      <c r="E3" s="80">
        <v>0</v>
      </c>
      <c r="F3" s="80">
        <v>-510.71</v>
      </c>
      <c r="G3" s="80">
        <v>-70407.839999999997</v>
      </c>
      <c r="H3" s="81" t="s">
        <v>106</v>
      </c>
      <c r="I3" s="81" t="s">
        <v>107</v>
      </c>
      <c r="J3" s="81" t="s">
        <v>116</v>
      </c>
      <c r="K3" s="80">
        <v>137.86266178457399</v>
      </c>
      <c r="L3" s="80">
        <v>0</v>
      </c>
      <c r="M3" s="81" t="s">
        <v>109</v>
      </c>
      <c r="N3" s="81" t="s">
        <v>110</v>
      </c>
      <c r="O3" s="81" t="s">
        <v>111</v>
      </c>
      <c r="P3" s="82">
        <v>45016</v>
      </c>
      <c r="Q3" s="82">
        <v>45016.000694444447</v>
      </c>
      <c r="R3" s="80">
        <v>0</v>
      </c>
      <c r="S3" s="81" t="s">
        <v>112</v>
      </c>
      <c r="T3" s="81" t="s">
        <v>113</v>
      </c>
      <c r="U3" s="81" t="s">
        <v>114</v>
      </c>
      <c r="V3" s="83">
        <v>45019.598404247692</v>
      </c>
      <c r="W3" s="81" t="s">
        <v>115</v>
      </c>
      <c r="X3" s="83">
        <v>45019.598570104165</v>
      </c>
      <c r="Y3" s="83">
        <v>44986</v>
      </c>
      <c r="Z3" s="83">
        <v>45017</v>
      </c>
      <c r="AA3" s="83">
        <v>45019.76505170139</v>
      </c>
      <c r="AB3" s="81" t="s">
        <v>105</v>
      </c>
      <c r="AC3" s="81" t="s">
        <v>116</v>
      </c>
    </row>
    <row r="4" spans="1:29" s="90" customFormat="1" hidden="1" outlineLevel="2" collapsed="1" x14ac:dyDescent="0.25">
      <c r="A4" s="85" t="s">
        <v>107</v>
      </c>
      <c r="B4" s="86">
        <v>-510.71</v>
      </c>
      <c r="C4" s="86">
        <v>-70407.839999999997</v>
      </c>
      <c r="D4" s="86">
        <v>0</v>
      </c>
      <c r="E4" s="86">
        <v>0</v>
      </c>
      <c r="F4" s="86">
        <v>-510.71</v>
      </c>
      <c r="G4" s="86">
        <v>-70407.839999999997</v>
      </c>
      <c r="H4" s="87" t="s">
        <v>106</v>
      </c>
      <c r="I4" s="87" t="s">
        <v>107</v>
      </c>
      <c r="J4" s="87" t="s">
        <v>116</v>
      </c>
      <c r="K4" s="86">
        <v>137.86266178457399</v>
      </c>
      <c r="L4" s="86">
        <v>0</v>
      </c>
      <c r="M4" s="87" t="s">
        <v>109</v>
      </c>
      <c r="N4" s="87" t="s">
        <v>110</v>
      </c>
      <c r="O4" s="87" t="s">
        <v>111</v>
      </c>
      <c r="P4" s="88">
        <v>45016</v>
      </c>
      <c r="Q4" s="88">
        <v>45016.000694444447</v>
      </c>
      <c r="R4" s="86">
        <v>0</v>
      </c>
      <c r="S4" s="87" t="s">
        <v>112</v>
      </c>
      <c r="T4" s="87" t="s">
        <v>113</v>
      </c>
      <c r="U4" s="87" t="s">
        <v>114</v>
      </c>
      <c r="V4" s="89">
        <v>45019.598404247692</v>
      </c>
      <c r="W4" s="87" t="s">
        <v>115</v>
      </c>
      <c r="X4" s="89">
        <v>45019.598570104165</v>
      </c>
      <c r="Y4" s="89">
        <v>44986</v>
      </c>
      <c r="Z4" s="89">
        <v>45017</v>
      </c>
      <c r="AA4" s="89">
        <v>45019.76505170139</v>
      </c>
      <c r="AB4" s="87" t="s">
        <v>105</v>
      </c>
      <c r="AC4" s="87" t="s">
        <v>116</v>
      </c>
    </row>
    <row r="5" spans="1:29" s="96" customFormat="1" hidden="1" outlineLevel="3" collapsed="1" x14ac:dyDescent="0.25">
      <c r="A5" s="91" t="s">
        <v>111</v>
      </c>
      <c r="B5" s="92">
        <v>-510.71</v>
      </c>
      <c r="C5" s="92">
        <v>-70407.839999999997</v>
      </c>
      <c r="D5" s="92">
        <v>0</v>
      </c>
      <c r="E5" s="92">
        <v>0</v>
      </c>
      <c r="F5" s="92">
        <v>-510.71</v>
      </c>
      <c r="G5" s="92">
        <v>-70407.839999999997</v>
      </c>
      <c r="H5" s="93" t="s">
        <v>106</v>
      </c>
      <c r="I5" s="93" t="s">
        <v>107</v>
      </c>
      <c r="J5" s="93" t="s">
        <v>116</v>
      </c>
      <c r="K5" s="92">
        <v>137.86266178457399</v>
      </c>
      <c r="L5" s="92">
        <v>0</v>
      </c>
      <c r="M5" s="93" t="s">
        <v>109</v>
      </c>
      <c r="N5" s="93" t="s">
        <v>110</v>
      </c>
      <c r="O5" s="93" t="s">
        <v>111</v>
      </c>
      <c r="P5" s="94">
        <v>45016</v>
      </c>
      <c r="Q5" s="94">
        <v>45016.000694444447</v>
      </c>
      <c r="R5" s="92">
        <v>0</v>
      </c>
      <c r="S5" s="93" t="s">
        <v>112</v>
      </c>
      <c r="T5" s="93" t="s">
        <v>113</v>
      </c>
      <c r="U5" s="93" t="s">
        <v>114</v>
      </c>
      <c r="V5" s="95">
        <v>45019.598404247692</v>
      </c>
      <c r="W5" s="93" t="s">
        <v>115</v>
      </c>
      <c r="X5" s="95">
        <v>45019.598570104165</v>
      </c>
      <c r="Y5" s="95">
        <v>44986</v>
      </c>
      <c r="Z5" s="95">
        <v>45017</v>
      </c>
      <c r="AA5" s="95">
        <v>45019.76505170139</v>
      </c>
      <c r="AB5" s="93" t="s">
        <v>105</v>
      </c>
      <c r="AC5" s="93" t="s">
        <v>116</v>
      </c>
    </row>
    <row r="6" spans="1:29" s="78" customFormat="1" hidden="1" outlineLevel="4" collapsed="1" x14ac:dyDescent="0.25">
      <c r="A6" s="97" t="s">
        <v>116</v>
      </c>
      <c r="B6" s="75">
        <v>-510.71</v>
      </c>
      <c r="C6" s="75">
        <v>-70407.839999999997</v>
      </c>
      <c r="D6" s="75">
        <v>0</v>
      </c>
      <c r="E6" s="75">
        <v>0</v>
      </c>
      <c r="F6" s="75">
        <v>-510.71</v>
      </c>
      <c r="G6" s="75">
        <v>-70407.839999999997</v>
      </c>
      <c r="H6" s="74" t="s">
        <v>106</v>
      </c>
      <c r="I6" s="74" t="s">
        <v>107</v>
      </c>
      <c r="J6" s="74" t="s">
        <v>116</v>
      </c>
      <c r="K6" s="75">
        <v>137.86266178457399</v>
      </c>
      <c r="L6" s="75">
        <v>0</v>
      </c>
      <c r="M6" s="74" t="s">
        <v>109</v>
      </c>
      <c r="N6" s="74" t="s">
        <v>110</v>
      </c>
      <c r="O6" s="74" t="s">
        <v>111</v>
      </c>
      <c r="P6" s="76">
        <v>45016</v>
      </c>
      <c r="Q6" s="76">
        <v>45016.000694444447</v>
      </c>
      <c r="R6" s="75">
        <v>0</v>
      </c>
      <c r="S6" s="74" t="s">
        <v>112</v>
      </c>
      <c r="T6" s="74" t="s">
        <v>113</v>
      </c>
      <c r="U6" s="74" t="s">
        <v>114</v>
      </c>
      <c r="V6" s="77">
        <v>45019.598404247692</v>
      </c>
      <c r="W6" s="74" t="s">
        <v>115</v>
      </c>
      <c r="X6" s="77">
        <v>45019.598570104165</v>
      </c>
      <c r="Y6" s="77">
        <v>44986</v>
      </c>
      <c r="Z6" s="77">
        <v>45017</v>
      </c>
      <c r="AA6" s="77">
        <v>45019.76505170139</v>
      </c>
      <c r="AB6" s="74" t="s">
        <v>105</v>
      </c>
      <c r="AC6" s="74" t="s">
        <v>116</v>
      </c>
    </row>
    <row r="7" spans="1:29" s="84" customFormat="1" hidden="1" outlineLevel="5" collapsed="1" x14ac:dyDescent="0.25">
      <c r="A7" s="98" t="s">
        <v>109</v>
      </c>
      <c r="B7" s="80">
        <v>-510.71</v>
      </c>
      <c r="C7" s="80">
        <v>-70407.839999999997</v>
      </c>
      <c r="D7" s="80">
        <v>0</v>
      </c>
      <c r="E7" s="80">
        <v>0</v>
      </c>
      <c r="F7" s="80">
        <v>-510.71</v>
      </c>
      <c r="G7" s="80">
        <v>-70407.839999999997</v>
      </c>
      <c r="H7" s="81" t="s">
        <v>106</v>
      </c>
      <c r="I7" s="81" t="s">
        <v>107</v>
      </c>
      <c r="J7" s="81" t="s">
        <v>116</v>
      </c>
      <c r="K7" s="80">
        <v>137.86266178457399</v>
      </c>
      <c r="L7" s="80">
        <v>0</v>
      </c>
      <c r="M7" s="81" t="s">
        <v>109</v>
      </c>
      <c r="N7" s="81" t="s">
        <v>110</v>
      </c>
      <c r="O7" s="81" t="s">
        <v>111</v>
      </c>
      <c r="P7" s="82">
        <v>45016</v>
      </c>
      <c r="Q7" s="82">
        <v>45016.000694444447</v>
      </c>
      <c r="R7" s="80">
        <v>0</v>
      </c>
      <c r="S7" s="81" t="s">
        <v>112</v>
      </c>
      <c r="T7" s="81" t="s">
        <v>113</v>
      </c>
      <c r="U7" s="81" t="s">
        <v>114</v>
      </c>
      <c r="V7" s="83">
        <v>45019.598404247692</v>
      </c>
      <c r="W7" s="81" t="s">
        <v>115</v>
      </c>
      <c r="X7" s="83">
        <v>45019.598570104165</v>
      </c>
      <c r="Y7" s="83">
        <v>44986</v>
      </c>
      <c r="Z7" s="83">
        <v>45017</v>
      </c>
      <c r="AA7" s="83">
        <v>45019.76505170139</v>
      </c>
      <c r="AB7" s="81" t="s">
        <v>105</v>
      </c>
      <c r="AC7" s="81" t="s">
        <v>116</v>
      </c>
    </row>
    <row r="8" spans="1:29" s="90" customFormat="1" hidden="1" outlineLevel="6" collapsed="1" x14ac:dyDescent="0.25">
      <c r="A8" s="99" t="s">
        <v>475</v>
      </c>
      <c r="B8" s="86">
        <v>-253.76</v>
      </c>
      <c r="C8" s="86">
        <v>-34984.03</v>
      </c>
      <c r="D8" s="86">
        <v>0</v>
      </c>
      <c r="E8" s="86">
        <v>0</v>
      </c>
      <c r="F8" s="86">
        <v>-253.76</v>
      </c>
      <c r="G8" s="86">
        <v>-34984.03</v>
      </c>
      <c r="H8" s="87" t="s">
        <v>106</v>
      </c>
      <c r="I8" s="87" t="s">
        <v>107</v>
      </c>
      <c r="J8" s="87" t="s">
        <v>475</v>
      </c>
      <c r="K8" s="86">
        <v>137.86266551071901</v>
      </c>
      <c r="L8" s="86">
        <v>0</v>
      </c>
      <c r="M8" s="87" t="s">
        <v>109</v>
      </c>
      <c r="N8" s="87" t="s">
        <v>110</v>
      </c>
      <c r="O8" s="87" t="s">
        <v>111</v>
      </c>
      <c r="P8" s="88">
        <v>45016</v>
      </c>
      <c r="Q8" s="88">
        <v>45016.000694444447</v>
      </c>
      <c r="R8" s="86">
        <v>0</v>
      </c>
      <c r="S8" s="87" t="s">
        <v>112</v>
      </c>
      <c r="T8" s="87" t="s">
        <v>113</v>
      </c>
      <c r="U8" s="87" t="s">
        <v>114</v>
      </c>
      <c r="V8" s="89">
        <v>45019.598404247692</v>
      </c>
      <c r="W8" s="87" t="s">
        <v>115</v>
      </c>
      <c r="X8" s="89">
        <v>45019.598570104165</v>
      </c>
      <c r="Y8" s="89">
        <v>44986</v>
      </c>
      <c r="Z8" s="89">
        <v>45017</v>
      </c>
      <c r="AA8" s="89">
        <v>45019.76505170139</v>
      </c>
      <c r="AB8" s="87" t="s">
        <v>105</v>
      </c>
      <c r="AC8" s="87" t="s">
        <v>116</v>
      </c>
    </row>
    <row r="9" spans="1:29" s="96" customFormat="1" hidden="1" outlineLevel="7" collapsed="1" x14ac:dyDescent="0.25">
      <c r="A9" s="100" t="s">
        <v>116</v>
      </c>
      <c r="B9" s="92">
        <v>-253.76</v>
      </c>
      <c r="C9" s="92">
        <v>-34984.03</v>
      </c>
      <c r="D9" s="92">
        <v>0</v>
      </c>
      <c r="E9" s="92">
        <v>0</v>
      </c>
      <c r="F9" s="92">
        <v>-253.76</v>
      </c>
      <c r="G9" s="92">
        <v>-34984.03</v>
      </c>
      <c r="H9" s="93" t="s">
        <v>106</v>
      </c>
      <c r="I9" s="93" t="s">
        <v>107</v>
      </c>
      <c r="J9" s="93" t="s">
        <v>475</v>
      </c>
      <c r="K9" s="92">
        <v>137.86266551071901</v>
      </c>
      <c r="L9" s="92">
        <v>0</v>
      </c>
      <c r="M9" s="93" t="s">
        <v>109</v>
      </c>
      <c r="N9" s="93" t="s">
        <v>110</v>
      </c>
      <c r="O9" s="93" t="s">
        <v>111</v>
      </c>
      <c r="P9" s="94">
        <v>45016</v>
      </c>
      <c r="Q9" s="94">
        <v>45016.000694444447</v>
      </c>
      <c r="R9" s="92">
        <v>0</v>
      </c>
      <c r="S9" s="93" t="s">
        <v>112</v>
      </c>
      <c r="T9" s="93" t="s">
        <v>113</v>
      </c>
      <c r="U9" s="93" t="s">
        <v>114</v>
      </c>
      <c r="V9" s="95">
        <v>45019.598404247692</v>
      </c>
      <c r="W9" s="93" t="s">
        <v>115</v>
      </c>
      <c r="X9" s="95">
        <v>45019.598570104165</v>
      </c>
      <c r="Y9" s="95">
        <v>44986</v>
      </c>
      <c r="Z9" s="95">
        <v>45017</v>
      </c>
      <c r="AA9" s="95">
        <v>45019.76505170139</v>
      </c>
      <c r="AB9" s="93" t="s">
        <v>105</v>
      </c>
      <c r="AC9" s="93" t="s">
        <v>116</v>
      </c>
    </row>
    <row r="10" spans="1:29" s="113" customFormat="1" hidden="1" outlineLevel="6" collapsed="1" x14ac:dyDescent="0.25">
      <c r="A10" s="121" t="s">
        <v>476</v>
      </c>
      <c r="B10" s="109">
        <v>-256.95</v>
      </c>
      <c r="C10" s="109">
        <v>-35423.81</v>
      </c>
      <c r="D10" s="109">
        <v>0</v>
      </c>
      <c r="E10" s="109">
        <v>0</v>
      </c>
      <c r="F10" s="109">
        <v>-256.95</v>
      </c>
      <c r="G10" s="109">
        <v>-35423.81</v>
      </c>
      <c r="H10" s="110" t="s">
        <v>106</v>
      </c>
      <c r="I10" s="110" t="s">
        <v>107</v>
      </c>
      <c r="J10" s="110" t="s">
        <v>476</v>
      </c>
      <c r="K10" s="109">
        <v>137.86265810469001</v>
      </c>
      <c r="L10" s="109">
        <v>0</v>
      </c>
      <c r="M10" s="110" t="s">
        <v>109</v>
      </c>
      <c r="N10" s="110" t="s">
        <v>110</v>
      </c>
      <c r="O10" s="110" t="s">
        <v>111</v>
      </c>
      <c r="P10" s="111">
        <v>45016</v>
      </c>
      <c r="Q10" s="111">
        <v>45016.000694444447</v>
      </c>
      <c r="R10" s="109">
        <v>0</v>
      </c>
      <c r="S10" s="110" t="s">
        <v>112</v>
      </c>
      <c r="T10" s="110" t="s">
        <v>113</v>
      </c>
      <c r="U10" s="110" t="s">
        <v>114</v>
      </c>
      <c r="V10" s="112">
        <v>45019.598404247692</v>
      </c>
      <c r="W10" s="110" t="s">
        <v>115</v>
      </c>
      <c r="X10" s="112">
        <v>45019.598570104165</v>
      </c>
      <c r="Y10" s="112">
        <v>44986</v>
      </c>
      <c r="Z10" s="112">
        <v>45017</v>
      </c>
      <c r="AA10" s="112">
        <v>45019.76505170139</v>
      </c>
      <c r="AB10" s="110" t="s">
        <v>105</v>
      </c>
      <c r="AC10" s="110" t="s">
        <v>116</v>
      </c>
    </row>
    <row r="11" spans="1:29" s="96" customFormat="1" hidden="1" outlineLevel="7" collapsed="1" x14ac:dyDescent="0.25">
      <c r="A11" s="100" t="s">
        <v>116</v>
      </c>
      <c r="B11" s="92">
        <v>-256.95</v>
      </c>
      <c r="C11" s="92">
        <v>-35423.81</v>
      </c>
      <c r="D11" s="92">
        <v>0</v>
      </c>
      <c r="E11" s="92">
        <v>0</v>
      </c>
      <c r="F11" s="92">
        <v>-256.95</v>
      </c>
      <c r="G11" s="92">
        <v>-35423.81</v>
      </c>
      <c r="H11" s="93" t="s">
        <v>106</v>
      </c>
      <c r="I11" s="93" t="s">
        <v>107</v>
      </c>
      <c r="J11" s="93" t="s">
        <v>476</v>
      </c>
      <c r="K11" s="92">
        <v>137.86265810469001</v>
      </c>
      <c r="L11" s="92">
        <v>0</v>
      </c>
      <c r="M11" s="93" t="s">
        <v>109</v>
      </c>
      <c r="N11" s="93" t="s">
        <v>110</v>
      </c>
      <c r="O11" s="93" t="s">
        <v>111</v>
      </c>
      <c r="P11" s="94">
        <v>45016</v>
      </c>
      <c r="Q11" s="94">
        <v>45016.000694444447</v>
      </c>
      <c r="R11" s="92">
        <v>0</v>
      </c>
      <c r="S11" s="93" t="s">
        <v>112</v>
      </c>
      <c r="T11" s="93" t="s">
        <v>113</v>
      </c>
      <c r="U11" s="93" t="s">
        <v>114</v>
      </c>
      <c r="V11" s="95">
        <v>45019.598404247692</v>
      </c>
      <c r="W11" s="93" t="s">
        <v>115</v>
      </c>
      <c r="X11" s="95">
        <v>45019.598570104165</v>
      </c>
      <c r="Y11" s="95">
        <v>44986</v>
      </c>
      <c r="Z11" s="95">
        <v>45017</v>
      </c>
      <c r="AA11" s="95">
        <v>45019.76505170139</v>
      </c>
      <c r="AB11" s="93" t="s">
        <v>105</v>
      </c>
      <c r="AC11" s="93" t="s">
        <v>116</v>
      </c>
    </row>
    <row r="12" spans="1:29" s="128" customFormat="1" collapsed="1" x14ac:dyDescent="0.25">
      <c r="A12" s="125" t="s">
        <v>118</v>
      </c>
      <c r="B12" s="124">
        <v>226073.55244</v>
      </c>
      <c r="C12" s="124">
        <v>22675176.379246</v>
      </c>
      <c r="D12" s="124">
        <v>0</v>
      </c>
      <c r="E12" s="124">
        <v>0</v>
      </c>
      <c r="F12" s="124">
        <v>226073.55244</v>
      </c>
      <c r="G12" s="124">
        <v>22675176.379246</v>
      </c>
      <c r="H12" s="125" t="s">
        <v>116</v>
      </c>
      <c r="I12" s="125" t="s">
        <v>116</v>
      </c>
      <c r="J12" s="125" t="s">
        <v>116</v>
      </c>
      <c r="K12" s="124">
        <v>100.29999588414501</v>
      </c>
      <c r="L12" s="124">
        <v>0</v>
      </c>
      <c r="M12" s="125" t="s">
        <v>116</v>
      </c>
      <c r="N12" s="125" t="s">
        <v>116</v>
      </c>
      <c r="O12" s="125" t="s">
        <v>116</v>
      </c>
      <c r="P12" s="126" t="s">
        <v>116</v>
      </c>
      <c r="Q12" s="126" t="s">
        <v>116</v>
      </c>
      <c r="R12" s="124">
        <v>0</v>
      </c>
      <c r="S12" s="125" t="s">
        <v>116</v>
      </c>
      <c r="T12" s="125" t="s">
        <v>116</v>
      </c>
      <c r="U12" s="125" t="s">
        <v>116</v>
      </c>
      <c r="V12" s="125" t="s">
        <v>116</v>
      </c>
      <c r="W12" s="125" t="s">
        <v>116</v>
      </c>
      <c r="X12" s="125" t="s">
        <v>116</v>
      </c>
      <c r="Y12" s="127">
        <v>44986</v>
      </c>
      <c r="Z12" s="127">
        <v>45017</v>
      </c>
      <c r="AA12" s="127">
        <v>45019.76505170139</v>
      </c>
      <c r="AB12" s="125" t="s">
        <v>118</v>
      </c>
      <c r="AC12" s="125" t="s">
        <v>116</v>
      </c>
    </row>
    <row r="13" spans="1:29" s="84" customFormat="1" outlineLevel="1" x14ac:dyDescent="0.25">
      <c r="A13" s="79" t="s">
        <v>119</v>
      </c>
      <c r="B13" s="80">
        <v>4.0000000000000003E-5</v>
      </c>
      <c r="C13" s="80">
        <v>2.9499999999999999E-3</v>
      </c>
      <c r="D13" s="80">
        <v>0</v>
      </c>
      <c r="E13" s="80">
        <v>0</v>
      </c>
      <c r="F13" s="80">
        <v>4.0000000000000003E-5</v>
      </c>
      <c r="G13" s="80">
        <v>2.9499999999999999E-3</v>
      </c>
      <c r="H13" s="81" t="s">
        <v>120</v>
      </c>
      <c r="I13" s="81" t="s">
        <v>116</v>
      </c>
      <c r="J13" s="81" t="s">
        <v>116</v>
      </c>
      <c r="K13" s="80">
        <v>73.75</v>
      </c>
      <c r="L13" s="80">
        <v>0</v>
      </c>
      <c r="M13" s="81" t="s">
        <v>116</v>
      </c>
      <c r="N13" s="81" t="s">
        <v>119</v>
      </c>
      <c r="O13" s="81" t="s">
        <v>121</v>
      </c>
      <c r="P13" s="82">
        <v>44986</v>
      </c>
      <c r="Q13" s="82">
        <v>44987</v>
      </c>
      <c r="R13" s="80">
        <v>0</v>
      </c>
      <c r="S13" s="81" t="s">
        <v>116</v>
      </c>
      <c r="T13" s="81" t="s">
        <v>116</v>
      </c>
      <c r="U13" s="81" t="s">
        <v>146</v>
      </c>
      <c r="V13" s="83">
        <v>44957.560157210646</v>
      </c>
      <c r="W13" s="81" t="s">
        <v>116</v>
      </c>
      <c r="X13" s="81" t="s">
        <v>116</v>
      </c>
      <c r="Y13" s="83">
        <v>44986</v>
      </c>
      <c r="Z13" s="83">
        <v>45017</v>
      </c>
      <c r="AA13" s="83">
        <v>45019.76505170139</v>
      </c>
      <c r="AB13" s="81" t="s">
        <v>118</v>
      </c>
      <c r="AC13" s="81" t="s">
        <v>116</v>
      </c>
    </row>
    <row r="14" spans="1:29" s="90" customFormat="1" hidden="1" outlineLevel="2" collapsed="1" x14ac:dyDescent="0.25">
      <c r="A14" s="85" t="s">
        <v>128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7" t="s">
        <v>120</v>
      </c>
      <c r="I14" s="87" t="s">
        <v>128</v>
      </c>
      <c r="J14" s="87" t="s">
        <v>116</v>
      </c>
      <c r="K14" s="86">
        <v>0</v>
      </c>
      <c r="L14" s="86">
        <v>0</v>
      </c>
      <c r="M14" s="87" t="s">
        <v>127</v>
      </c>
      <c r="N14" s="87" t="s">
        <v>119</v>
      </c>
      <c r="O14" s="87" t="s">
        <v>121</v>
      </c>
      <c r="P14" s="88">
        <v>44986</v>
      </c>
      <c r="Q14" s="88">
        <v>44987</v>
      </c>
      <c r="R14" s="86">
        <v>0</v>
      </c>
      <c r="S14" s="87" t="s">
        <v>116</v>
      </c>
      <c r="T14" s="87" t="s">
        <v>116</v>
      </c>
      <c r="U14" s="87" t="s">
        <v>146</v>
      </c>
      <c r="V14" s="89">
        <v>44957.560157210646</v>
      </c>
      <c r="W14" s="87" t="s">
        <v>116</v>
      </c>
      <c r="X14" s="87" t="s">
        <v>116</v>
      </c>
      <c r="Y14" s="89">
        <v>44986</v>
      </c>
      <c r="Z14" s="89">
        <v>45017</v>
      </c>
      <c r="AA14" s="89">
        <v>45019.76505170139</v>
      </c>
      <c r="AB14" s="87" t="s">
        <v>118</v>
      </c>
      <c r="AC14" s="87" t="s">
        <v>116</v>
      </c>
    </row>
    <row r="15" spans="1:29" s="96" customFormat="1" hidden="1" outlineLevel="3" collapsed="1" x14ac:dyDescent="0.25">
      <c r="A15" s="91" t="s">
        <v>121</v>
      </c>
      <c r="B15" s="92">
        <v>0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3" t="s">
        <v>120</v>
      </c>
      <c r="I15" s="93" t="s">
        <v>128</v>
      </c>
      <c r="J15" s="93" t="s">
        <v>116</v>
      </c>
      <c r="K15" s="92">
        <v>0</v>
      </c>
      <c r="L15" s="92">
        <v>0</v>
      </c>
      <c r="M15" s="93" t="s">
        <v>127</v>
      </c>
      <c r="N15" s="93" t="s">
        <v>119</v>
      </c>
      <c r="O15" s="93" t="s">
        <v>121</v>
      </c>
      <c r="P15" s="94">
        <v>44986</v>
      </c>
      <c r="Q15" s="94">
        <v>44987</v>
      </c>
      <c r="R15" s="92">
        <v>0</v>
      </c>
      <c r="S15" s="93" t="s">
        <v>116</v>
      </c>
      <c r="T15" s="93" t="s">
        <v>116</v>
      </c>
      <c r="U15" s="93" t="s">
        <v>146</v>
      </c>
      <c r="V15" s="95">
        <v>44957.560157210646</v>
      </c>
      <c r="W15" s="93" t="s">
        <v>116</v>
      </c>
      <c r="X15" s="93" t="s">
        <v>116</v>
      </c>
      <c r="Y15" s="95">
        <v>44986</v>
      </c>
      <c r="Z15" s="95">
        <v>45017</v>
      </c>
      <c r="AA15" s="95">
        <v>45019.76505170139</v>
      </c>
      <c r="AB15" s="93" t="s">
        <v>118</v>
      </c>
      <c r="AC15" s="93" t="s">
        <v>116</v>
      </c>
    </row>
    <row r="16" spans="1:29" s="78" customFormat="1" hidden="1" outlineLevel="4" collapsed="1" x14ac:dyDescent="0.25">
      <c r="A16" s="97" t="s">
        <v>116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4" t="s">
        <v>120</v>
      </c>
      <c r="I16" s="74" t="s">
        <v>128</v>
      </c>
      <c r="J16" s="74" t="s">
        <v>116</v>
      </c>
      <c r="K16" s="75">
        <v>0</v>
      </c>
      <c r="L16" s="75">
        <v>0</v>
      </c>
      <c r="M16" s="74" t="s">
        <v>127</v>
      </c>
      <c r="N16" s="74" t="s">
        <v>119</v>
      </c>
      <c r="O16" s="74" t="s">
        <v>121</v>
      </c>
      <c r="P16" s="76">
        <v>44986</v>
      </c>
      <c r="Q16" s="76">
        <v>44987</v>
      </c>
      <c r="R16" s="75">
        <v>0</v>
      </c>
      <c r="S16" s="74" t="s">
        <v>116</v>
      </c>
      <c r="T16" s="74" t="s">
        <v>116</v>
      </c>
      <c r="U16" s="74" t="s">
        <v>146</v>
      </c>
      <c r="V16" s="77">
        <v>44957.560157210646</v>
      </c>
      <c r="W16" s="74" t="s">
        <v>116</v>
      </c>
      <c r="X16" s="74" t="s">
        <v>116</v>
      </c>
      <c r="Y16" s="77">
        <v>44986</v>
      </c>
      <c r="Z16" s="77">
        <v>45017</v>
      </c>
      <c r="AA16" s="77">
        <v>45019.76505170139</v>
      </c>
      <c r="AB16" s="74" t="s">
        <v>118</v>
      </c>
      <c r="AC16" s="74" t="s">
        <v>116</v>
      </c>
    </row>
    <row r="17" spans="1:29" s="84" customFormat="1" hidden="1" outlineLevel="5" collapsed="1" x14ac:dyDescent="0.25">
      <c r="A17" s="98" t="s">
        <v>127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1" t="s">
        <v>120</v>
      </c>
      <c r="I17" s="81" t="s">
        <v>128</v>
      </c>
      <c r="J17" s="81" t="s">
        <v>116</v>
      </c>
      <c r="K17" s="80">
        <v>0</v>
      </c>
      <c r="L17" s="80">
        <v>0</v>
      </c>
      <c r="M17" s="81" t="s">
        <v>127</v>
      </c>
      <c r="N17" s="81" t="s">
        <v>119</v>
      </c>
      <c r="O17" s="81" t="s">
        <v>121</v>
      </c>
      <c r="P17" s="82">
        <v>44986</v>
      </c>
      <c r="Q17" s="82">
        <v>44987</v>
      </c>
      <c r="R17" s="80">
        <v>0</v>
      </c>
      <c r="S17" s="81" t="s">
        <v>116</v>
      </c>
      <c r="T17" s="81" t="s">
        <v>116</v>
      </c>
      <c r="U17" s="81" t="s">
        <v>146</v>
      </c>
      <c r="V17" s="83">
        <v>44957.560157210646</v>
      </c>
      <c r="W17" s="81" t="s">
        <v>116</v>
      </c>
      <c r="X17" s="81" t="s">
        <v>116</v>
      </c>
      <c r="Y17" s="83">
        <v>44986</v>
      </c>
      <c r="Z17" s="83">
        <v>45017</v>
      </c>
      <c r="AA17" s="83">
        <v>45019.76505170139</v>
      </c>
      <c r="AB17" s="81" t="s">
        <v>118</v>
      </c>
      <c r="AC17" s="81" t="s">
        <v>116</v>
      </c>
    </row>
    <row r="18" spans="1:29" s="90" customFormat="1" hidden="1" outlineLevel="6" collapsed="1" x14ac:dyDescent="0.25">
      <c r="A18" s="99" t="s">
        <v>116</v>
      </c>
      <c r="B18" s="86">
        <v>0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7" t="s">
        <v>120</v>
      </c>
      <c r="I18" s="87" t="s">
        <v>128</v>
      </c>
      <c r="J18" s="87" t="s">
        <v>116</v>
      </c>
      <c r="K18" s="86">
        <v>0</v>
      </c>
      <c r="L18" s="86">
        <v>0</v>
      </c>
      <c r="M18" s="87" t="s">
        <v>127</v>
      </c>
      <c r="N18" s="87" t="s">
        <v>119</v>
      </c>
      <c r="O18" s="87" t="s">
        <v>121</v>
      </c>
      <c r="P18" s="88">
        <v>44986</v>
      </c>
      <c r="Q18" s="88">
        <v>44987</v>
      </c>
      <c r="R18" s="86">
        <v>0</v>
      </c>
      <c r="S18" s="87" t="s">
        <v>116</v>
      </c>
      <c r="T18" s="87" t="s">
        <v>116</v>
      </c>
      <c r="U18" s="87" t="s">
        <v>146</v>
      </c>
      <c r="V18" s="89">
        <v>44957.560157210646</v>
      </c>
      <c r="W18" s="87" t="s">
        <v>116</v>
      </c>
      <c r="X18" s="87" t="s">
        <v>116</v>
      </c>
      <c r="Y18" s="89">
        <v>44986</v>
      </c>
      <c r="Z18" s="89">
        <v>45017</v>
      </c>
      <c r="AA18" s="89">
        <v>45019.76505170139</v>
      </c>
      <c r="AB18" s="87" t="s">
        <v>118</v>
      </c>
      <c r="AC18" s="87" t="s">
        <v>116</v>
      </c>
    </row>
    <row r="19" spans="1:29" s="96" customFormat="1" hidden="1" outlineLevel="7" collapsed="1" x14ac:dyDescent="0.25">
      <c r="A19" s="100" t="s">
        <v>116</v>
      </c>
      <c r="B19" s="92">
        <v>209254.09</v>
      </c>
      <c r="C19" s="92">
        <v>12472407.47954</v>
      </c>
      <c r="D19" s="92">
        <v>0</v>
      </c>
      <c r="E19" s="92">
        <v>0</v>
      </c>
      <c r="F19" s="92">
        <v>209254.09</v>
      </c>
      <c r="G19" s="92">
        <v>12472407.47954</v>
      </c>
      <c r="H19" s="93" t="s">
        <v>120</v>
      </c>
      <c r="I19" s="93" t="s">
        <v>128</v>
      </c>
      <c r="J19" s="93" t="s">
        <v>116</v>
      </c>
      <c r="K19" s="92">
        <v>59.604127592153603</v>
      </c>
      <c r="L19" s="92">
        <v>0</v>
      </c>
      <c r="M19" s="93" t="s">
        <v>127</v>
      </c>
      <c r="N19" s="93" t="s">
        <v>119</v>
      </c>
      <c r="O19" s="93" t="s">
        <v>121</v>
      </c>
      <c r="P19" s="94">
        <v>44986</v>
      </c>
      <c r="Q19" s="94">
        <v>44987</v>
      </c>
      <c r="R19" s="92">
        <v>0</v>
      </c>
      <c r="S19" s="93" t="s">
        <v>116</v>
      </c>
      <c r="T19" s="93" t="s">
        <v>116</v>
      </c>
      <c r="U19" s="93" t="s">
        <v>146</v>
      </c>
      <c r="V19" s="95">
        <v>44957.560157210646</v>
      </c>
      <c r="W19" s="93" t="s">
        <v>116</v>
      </c>
      <c r="X19" s="93" t="s">
        <v>116</v>
      </c>
      <c r="Y19" s="95">
        <v>44986</v>
      </c>
      <c r="Z19" s="95">
        <v>45017</v>
      </c>
      <c r="AA19" s="95">
        <v>45019.76505170139</v>
      </c>
      <c r="AB19" s="93" t="s">
        <v>118</v>
      </c>
      <c r="AC19" s="93" t="s">
        <v>116</v>
      </c>
    </row>
    <row r="20" spans="1:29" s="107" customFormat="1" hidden="1" outlineLevel="7" collapsed="1" x14ac:dyDescent="0.25">
      <c r="A20" s="102" t="s">
        <v>116</v>
      </c>
      <c r="B20" s="103">
        <v>-654733.24899999995</v>
      </c>
      <c r="C20" s="103">
        <v>-38986635.830080003</v>
      </c>
      <c r="D20" s="103">
        <v>0</v>
      </c>
      <c r="E20" s="103">
        <v>0</v>
      </c>
      <c r="F20" s="103">
        <v>-654733.24899999995</v>
      </c>
      <c r="G20" s="103">
        <v>-38986635.830080003</v>
      </c>
      <c r="H20" s="104" t="s">
        <v>120</v>
      </c>
      <c r="I20" s="104" t="s">
        <v>128</v>
      </c>
      <c r="J20" s="104" t="s">
        <v>116</v>
      </c>
      <c r="K20" s="103">
        <v>59.545831664461602</v>
      </c>
      <c r="L20" s="103">
        <v>0</v>
      </c>
      <c r="M20" s="104" t="s">
        <v>127</v>
      </c>
      <c r="N20" s="104" t="s">
        <v>119</v>
      </c>
      <c r="O20" s="104" t="s">
        <v>121</v>
      </c>
      <c r="P20" s="105">
        <v>44986</v>
      </c>
      <c r="Q20" s="105">
        <v>44987</v>
      </c>
      <c r="R20" s="103">
        <v>0</v>
      </c>
      <c r="S20" s="104" t="s">
        <v>116</v>
      </c>
      <c r="T20" s="104" t="s">
        <v>116</v>
      </c>
      <c r="U20" s="104" t="s">
        <v>146</v>
      </c>
      <c r="V20" s="106">
        <v>44957.560157210646</v>
      </c>
      <c r="W20" s="104" t="s">
        <v>116</v>
      </c>
      <c r="X20" s="104" t="s">
        <v>116</v>
      </c>
      <c r="Y20" s="106">
        <v>44986</v>
      </c>
      <c r="Z20" s="106">
        <v>45017</v>
      </c>
      <c r="AA20" s="106">
        <v>45019.76505170139</v>
      </c>
      <c r="AB20" s="104" t="s">
        <v>118</v>
      </c>
      <c r="AC20" s="104" t="s">
        <v>116</v>
      </c>
    </row>
    <row r="21" spans="1:29" s="96" customFormat="1" hidden="1" outlineLevel="7" collapsed="1" x14ac:dyDescent="0.25">
      <c r="A21" s="100" t="s">
        <v>116</v>
      </c>
      <c r="B21" s="92">
        <v>-17773.1901</v>
      </c>
      <c r="C21" s="92">
        <v>-1149168.2384800001</v>
      </c>
      <c r="D21" s="92">
        <v>0</v>
      </c>
      <c r="E21" s="92">
        <v>0</v>
      </c>
      <c r="F21" s="92">
        <v>-17773.1901</v>
      </c>
      <c r="G21" s="92">
        <v>-1149168.2384800001</v>
      </c>
      <c r="H21" s="93" t="s">
        <v>120</v>
      </c>
      <c r="I21" s="93" t="s">
        <v>128</v>
      </c>
      <c r="J21" s="93" t="s">
        <v>116</v>
      </c>
      <c r="K21" s="92">
        <v>64.657398700754399</v>
      </c>
      <c r="L21" s="92">
        <v>0</v>
      </c>
      <c r="M21" s="93" t="s">
        <v>127</v>
      </c>
      <c r="N21" s="93" t="s">
        <v>119</v>
      </c>
      <c r="O21" s="93" t="s">
        <v>121</v>
      </c>
      <c r="P21" s="94">
        <v>44986</v>
      </c>
      <c r="Q21" s="94">
        <v>44987</v>
      </c>
      <c r="R21" s="92">
        <v>0</v>
      </c>
      <c r="S21" s="93" t="s">
        <v>116</v>
      </c>
      <c r="T21" s="93" t="s">
        <v>116</v>
      </c>
      <c r="U21" s="93" t="s">
        <v>146</v>
      </c>
      <c r="V21" s="95">
        <v>44957.560157210646</v>
      </c>
      <c r="W21" s="93" t="s">
        <v>116</v>
      </c>
      <c r="X21" s="93" t="s">
        <v>116</v>
      </c>
      <c r="Y21" s="95">
        <v>44986</v>
      </c>
      <c r="Z21" s="95">
        <v>45017</v>
      </c>
      <c r="AA21" s="95">
        <v>45019.76505170139</v>
      </c>
      <c r="AB21" s="93" t="s">
        <v>118</v>
      </c>
      <c r="AC21" s="93" t="s">
        <v>116</v>
      </c>
    </row>
    <row r="22" spans="1:29" s="107" customFormat="1" hidden="1" outlineLevel="7" collapsed="1" x14ac:dyDescent="0.25">
      <c r="A22" s="102" t="s">
        <v>116</v>
      </c>
      <c r="B22" s="103">
        <v>109347.0851</v>
      </c>
      <c r="C22" s="103">
        <v>8872906.1885899995</v>
      </c>
      <c r="D22" s="103">
        <v>0</v>
      </c>
      <c r="E22" s="103">
        <v>0</v>
      </c>
      <c r="F22" s="103">
        <v>109347.0851</v>
      </c>
      <c r="G22" s="103">
        <v>8872906.1885899995</v>
      </c>
      <c r="H22" s="104" t="s">
        <v>120</v>
      </c>
      <c r="I22" s="104" t="s">
        <v>128</v>
      </c>
      <c r="J22" s="104" t="s">
        <v>116</v>
      </c>
      <c r="K22" s="103">
        <v>81.144423561684903</v>
      </c>
      <c r="L22" s="103">
        <v>0</v>
      </c>
      <c r="M22" s="104" t="s">
        <v>127</v>
      </c>
      <c r="N22" s="104" t="s">
        <v>119</v>
      </c>
      <c r="O22" s="104" t="s">
        <v>121</v>
      </c>
      <c r="P22" s="105">
        <v>44986</v>
      </c>
      <c r="Q22" s="105">
        <v>44987</v>
      </c>
      <c r="R22" s="103">
        <v>0</v>
      </c>
      <c r="S22" s="104" t="s">
        <v>116</v>
      </c>
      <c r="T22" s="104" t="s">
        <v>116</v>
      </c>
      <c r="U22" s="104" t="s">
        <v>146</v>
      </c>
      <c r="V22" s="106">
        <v>44957.560157210646</v>
      </c>
      <c r="W22" s="104" t="s">
        <v>116</v>
      </c>
      <c r="X22" s="104" t="s">
        <v>116</v>
      </c>
      <c r="Y22" s="106">
        <v>44986</v>
      </c>
      <c r="Z22" s="106">
        <v>45017</v>
      </c>
      <c r="AA22" s="106">
        <v>45019.76505170139</v>
      </c>
      <c r="AB22" s="104" t="s">
        <v>118</v>
      </c>
      <c r="AC22" s="104" t="s">
        <v>116</v>
      </c>
    </row>
    <row r="23" spans="1:29" s="96" customFormat="1" hidden="1" outlineLevel="7" collapsed="1" x14ac:dyDescent="0.25">
      <c r="A23" s="100" t="s">
        <v>116</v>
      </c>
      <c r="B23" s="92">
        <v>587557.50699999998</v>
      </c>
      <c r="C23" s="92">
        <v>37500882.640589997</v>
      </c>
      <c r="D23" s="92">
        <v>0</v>
      </c>
      <c r="E23" s="92">
        <v>0</v>
      </c>
      <c r="F23" s="92">
        <v>587557.50699999998</v>
      </c>
      <c r="G23" s="92">
        <v>37500882.640589997</v>
      </c>
      <c r="H23" s="93" t="s">
        <v>120</v>
      </c>
      <c r="I23" s="93" t="s">
        <v>128</v>
      </c>
      <c r="J23" s="93" t="s">
        <v>116</v>
      </c>
      <c r="K23" s="92">
        <v>63.825042134284203</v>
      </c>
      <c r="L23" s="92">
        <v>0</v>
      </c>
      <c r="M23" s="93" t="s">
        <v>127</v>
      </c>
      <c r="N23" s="93" t="s">
        <v>119</v>
      </c>
      <c r="O23" s="93" t="s">
        <v>121</v>
      </c>
      <c r="P23" s="94">
        <v>44986</v>
      </c>
      <c r="Q23" s="94">
        <v>44987</v>
      </c>
      <c r="R23" s="92">
        <v>0</v>
      </c>
      <c r="S23" s="93" t="s">
        <v>116</v>
      </c>
      <c r="T23" s="93" t="s">
        <v>116</v>
      </c>
      <c r="U23" s="93" t="s">
        <v>146</v>
      </c>
      <c r="V23" s="95">
        <v>44957.560157210646</v>
      </c>
      <c r="W23" s="93" t="s">
        <v>116</v>
      </c>
      <c r="X23" s="93" t="s">
        <v>116</v>
      </c>
      <c r="Y23" s="95">
        <v>44986</v>
      </c>
      <c r="Z23" s="95">
        <v>45017</v>
      </c>
      <c r="AA23" s="95">
        <v>45019.76505170139</v>
      </c>
      <c r="AB23" s="93" t="s">
        <v>118</v>
      </c>
      <c r="AC23" s="93" t="s">
        <v>116</v>
      </c>
    </row>
    <row r="24" spans="1:29" s="107" customFormat="1" hidden="1" outlineLevel="7" collapsed="1" x14ac:dyDescent="0.25">
      <c r="A24" s="102" t="s">
        <v>116</v>
      </c>
      <c r="B24" s="103">
        <v>-233652.24299999999</v>
      </c>
      <c r="C24" s="103">
        <v>-18710392.24016</v>
      </c>
      <c r="D24" s="103">
        <v>0</v>
      </c>
      <c r="E24" s="103">
        <v>0</v>
      </c>
      <c r="F24" s="103">
        <v>-233652.24299999999</v>
      </c>
      <c r="G24" s="103">
        <v>-18710392.24016</v>
      </c>
      <c r="H24" s="104" t="s">
        <v>120</v>
      </c>
      <c r="I24" s="104" t="s">
        <v>128</v>
      </c>
      <c r="J24" s="104" t="s">
        <v>116</v>
      </c>
      <c r="K24" s="103">
        <v>80.077948321514697</v>
      </c>
      <c r="L24" s="103">
        <v>0</v>
      </c>
      <c r="M24" s="104" t="s">
        <v>127</v>
      </c>
      <c r="N24" s="104" t="s">
        <v>119</v>
      </c>
      <c r="O24" s="104" t="s">
        <v>121</v>
      </c>
      <c r="P24" s="105">
        <v>44986</v>
      </c>
      <c r="Q24" s="105">
        <v>44987</v>
      </c>
      <c r="R24" s="103">
        <v>0</v>
      </c>
      <c r="S24" s="104" t="s">
        <v>116</v>
      </c>
      <c r="T24" s="104" t="s">
        <v>116</v>
      </c>
      <c r="U24" s="104" t="s">
        <v>146</v>
      </c>
      <c r="V24" s="106">
        <v>44957.560157210646</v>
      </c>
      <c r="W24" s="104" t="s">
        <v>116</v>
      </c>
      <c r="X24" s="104" t="s">
        <v>116</v>
      </c>
      <c r="Y24" s="106">
        <v>44986</v>
      </c>
      <c r="Z24" s="106">
        <v>45017</v>
      </c>
      <c r="AA24" s="106">
        <v>45019.76505170139</v>
      </c>
      <c r="AB24" s="104" t="s">
        <v>118</v>
      </c>
      <c r="AC24" s="104" t="s">
        <v>116</v>
      </c>
    </row>
    <row r="25" spans="1:29" s="113" customFormat="1" hidden="1" outlineLevel="2" collapsed="1" x14ac:dyDescent="0.25">
      <c r="A25" s="108" t="s">
        <v>123</v>
      </c>
      <c r="B25" s="109">
        <v>4.0000000000000003E-5</v>
      </c>
      <c r="C25" s="109">
        <v>2.9499999999999999E-3</v>
      </c>
      <c r="D25" s="109">
        <v>0</v>
      </c>
      <c r="E25" s="109">
        <v>0</v>
      </c>
      <c r="F25" s="109">
        <v>4.0000000000000003E-5</v>
      </c>
      <c r="G25" s="109">
        <v>2.9499999999999999E-3</v>
      </c>
      <c r="H25" s="110" t="s">
        <v>120</v>
      </c>
      <c r="I25" s="110" t="s">
        <v>123</v>
      </c>
      <c r="J25" s="110" t="s">
        <v>116</v>
      </c>
      <c r="K25" s="109">
        <v>73.75</v>
      </c>
      <c r="L25" s="109">
        <v>0</v>
      </c>
      <c r="M25" s="110" t="s">
        <v>122</v>
      </c>
      <c r="N25" s="110" t="s">
        <v>119</v>
      </c>
      <c r="O25" s="110" t="s">
        <v>121</v>
      </c>
      <c r="P25" s="111">
        <v>44986</v>
      </c>
      <c r="Q25" s="111">
        <v>44987</v>
      </c>
      <c r="R25" s="109">
        <v>0</v>
      </c>
      <c r="S25" s="110" t="s">
        <v>116</v>
      </c>
      <c r="T25" s="110" t="s">
        <v>116</v>
      </c>
      <c r="U25" s="110" t="s">
        <v>146</v>
      </c>
      <c r="V25" s="112">
        <v>44957.560157210646</v>
      </c>
      <c r="W25" s="110" t="s">
        <v>116</v>
      </c>
      <c r="X25" s="110" t="s">
        <v>116</v>
      </c>
      <c r="Y25" s="112">
        <v>44986</v>
      </c>
      <c r="Z25" s="112">
        <v>45017</v>
      </c>
      <c r="AA25" s="112">
        <v>45019.76505170139</v>
      </c>
      <c r="AB25" s="110" t="s">
        <v>118</v>
      </c>
      <c r="AC25" s="110" t="s">
        <v>116</v>
      </c>
    </row>
    <row r="26" spans="1:29" s="96" customFormat="1" hidden="1" outlineLevel="3" collapsed="1" x14ac:dyDescent="0.25">
      <c r="A26" s="91" t="s">
        <v>121</v>
      </c>
      <c r="B26" s="92">
        <v>4.0000000000000003E-5</v>
      </c>
      <c r="C26" s="92">
        <v>2.9499999999999999E-3</v>
      </c>
      <c r="D26" s="92">
        <v>0</v>
      </c>
      <c r="E26" s="92">
        <v>0</v>
      </c>
      <c r="F26" s="92">
        <v>4.0000000000000003E-5</v>
      </c>
      <c r="G26" s="92">
        <v>2.9499999999999999E-3</v>
      </c>
      <c r="H26" s="93" t="s">
        <v>120</v>
      </c>
      <c r="I26" s="93" t="s">
        <v>123</v>
      </c>
      <c r="J26" s="93" t="s">
        <v>116</v>
      </c>
      <c r="K26" s="92">
        <v>73.75</v>
      </c>
      <c r="L26" s="92">
        <v>0</v>
      </c>
      <c r="M26" s="93" t="s">
        <v>122</v>
      </c>
      <c r="N26" s="93" t="s">
        <v>119</v>
      </c>
      <c r="O26" s="93" t="s">
        <v>121</v>
      </c>
      <c r="P26" s="94">
        <v>44986</v>
      </c>
      <c r="Q26" s="94">
        <v>44987</v>
      </c>
      <c r="R26" s="92">
        <v>0</v>
      </c>
      <c r="S26" s="93" t="s">
        <v>116</v>
      </c>
      <c r="T26" s="93" t="s">
        <v>116</v>
      </c>
      <c r="U26" s="93" t="s">
        <v>146</v>
      </c>
      <c r="V26" s="95">
        <v>44957.560157210646</v>
      </c>
      <c r="W26" s="93" t="s">
        <v>116</v>
      </c>
      <c r="X26" s="93" t="s">
        <v>116</v>
      </c>
      <c r="Y26" s="95">
        <v>44986</v>
      </c>
      <c r="Z26" s="95">
        <v>45017</v>
      </c>
      <c r="AA26" s="95">
        <v>45019.76505170139</v>
      </c>
      <c r="AB26" s="93" t="s">
        <v>118</v>
      </c>
      <c r="AC26" s="93" t="s">
        <v>116</v>
      </c>
    </row>
    <row r="27" spans="1:29" s="78" customFormat="1" hidden="1" outlineLevel="4" collapsed="1" x14ac:dyDescent="0.25">
      <c r="A27" s="97" t="s">
        <v>116</v>
      </c>
      <c r="B27" s="75">
        <v>4.0000000000000003E-5</v>
      </c>
      <c r="C27" s="75">
        <v>2.9499999999999999E-3</v>
      </c>
      <c r="D27" s="75">
        <v>0</v>
      </c>
      <c r="E27" s="75">
        <v>0</v>
      </c>
      <c r="F27" s="75">
        <v>4.0000000000000003E-5</v>
      </c>
      <c r="G27" s="75">
        <v>2.9499999999999999E-3</v>
      </c>
      <c r="H27" s="74" t="s">
        <v>120</v>
      </c>
      <c r="I27" s="74" t="s">
        <v>123</v>
      </c>
      <c r="J27" s="74" t="s">
        <v>116</v>
      </c>
      <c r="K27" s="75">
        <v>73.75</v>
      </c>
      <c r="L27" s="75">
        <v>0</v>
      </c>
      <c r="M27" s="74" t="s">
        <v>122</v>
      </c>
      <c r="N27" s="74" t="s">
        <v>119</v>
      </c>
      <c r="O27" s="74" t="s">
        <v>121</v>
      </c>
      <c r="P27" s="76">
        <v>44986</v>
      </c>
      <c r="Q27" s="76">
        <v>44987</v>
      </c>
      <c r="R27" s="75">
        <v>0</v>
      </c>
      <c r="S27" s="74" t="s">
        <v>116</v>
      </c>
      <c r="T27" s="74" t="s">
        <v>116</v>
      </c>
      <c r="U27" s="74" t="s">
        <v>146</v>
      </c>
      <c r="V27" s="77">
        <v>44957.560157210646</v>
      </c>
      <c r="W27" s="74" t="s">
        <v>116</v>
      </c>
      <c r="X27" s="74" t="s">
        <v>116</v>
      </c>
      <c r="Y27" s="77">
        <v>44986</v>
      </c>
      <c r="Z27" s="77">
        <v>45017</v>
      </c>
      <c r="AA27" s="77">
        <v>45019.76505170139</v>
      </c>
      <c r="AB27" s="74" t="s">
        <v>118</v>
      </c>
      <c r="AC27" s="74" t="s">
        <v>116</v>
      </c>
    </row>
    <row r="28" spans="1:29" s="84" customFormat="1" hidden="1" outlineLevel="5" collapsed="1" x14ac:dyDescent="0.25">
      <c r="A28" s="98" t="s">
        <v>122</v>
      </c>
      <c r="B28" s="80">
        <v>4.0000000000000003E-5</v>
      </c>
      <c r="C28" s="80">
        <v>2.9499999999999999E-3</v>
      </c>
      <c r="D28" s="80">
        <v>0</v>
      </c>
      <c r="E28" s="80">
        <v>0</v>
      </c>
      <c r="F28" s="80">
        <v>4.0000000000000003E-5</v>
      </c>
      <c r="G28" s="80">
        <v>2.9499999999999999E-3</v>
      </c>
      <c r="H28" s="81" t="s">
        <v>120</v>
      </c>
      <c r="I28" s="81" t="s">
        <v>123</v>
      </c>
      <c r="J28" s="81" t="s">
        <v>116</v>
      </c>
      <c r="K28" s="80">
        <v>73.75</v>
      </c>
      <c r="L28" s="80">
        <v>0</v>
      </c>
      <c r="M28" s="81" t="s">
        <v>122</v>
      </c>
      <c r="N28" s="81" t="s">
        <v>119</v>
      </c>
      <c r="O28" s="81" t="s">
        <v>121</v>
      </c>
      <c r="P28" s="82">
        <v>44986</v>
      </c>
      <c r="Q28" s="82">
        <v>44987</v>
      </c>
      <c r="R28" s="80">
        <v>0</v>
      </c>
      <c r="S28" s="81" t="s">
        <v>116</v>
      </c>
      <c r="T28" s="81" t="s">
        <v>116</v>
      </c>
      <c r="U28" s="81" t="s">
        <v>146</v>
      </c>
      <c r="V28" s="83">
        <v>44957.560157210646</v>
      </c>
      <c r="W28" s="81" t="s">
        <v>116</v>
      </c>
      <c r="X28" s="81" t="s">
        <v>116</v>
      </c>
      <c r="Y28" s="83">
        <v>44986</v>
      </c>
      <c r="Z28" s="83">
        <v>45017</v>
      </c>
      <c r="AA28" s="83">
        <v>45019.76505170139</v>
      </c>
      <c r="AB28" s="81" t="s">
        <v>118</v>
      </c>
      <c r="AC28" s="81" t="s">
        <v>116</v>
      </c>
    </row>
    <row r="29" spans="1:29" s="90" customFormat="1" hidden="1" outlineLevel="6" collapsed="1" x14ac:dyDescent="0.25">
      <c r="A29" s="99" t="s">
        <v>116</v>
      </c>
      <c r="B29" s="86">
        <v>4.0000000000000003E-5</v>
      </c>
      <c r="C29" s="86">
        <v>2.9499999999999999E-3</v>
      </c>
      <c r="D29" s="86">
        <v>0</v>
      </c>
      <c r="E29" s="86">
        <v>0</v>
      </c>
      <c r="F29" s="86">
        <v>4.0000000000000003E-5</v>
      </c>
      <c r="G29" s="86">
        <v>2.9499999999999999E-3</v>
      </c>
      <c r="H29" s="87" t="s">
        <v>120</v>
      </c>
      <c r="I29" s="87" t="s">
        <v>123</v>
      </c>
      <c r="J29" s="87" t="s">
        <v>116</v>
      </c>
      <c r="K29" s="86">
        <v>73.75</v>
      </c>
      <c r="L29" s="86">
        <v>0</v>
      </c>
      <c r="M29" s="87" t="s">
        <v>122</v>
      </c>
      <c r="N29" s="87" t="s">
        <v>119</v>
      </c>
      <c r="O29" s="87" t="s">
        <v>121</v>
      </c>
      <c r="P29" s="88">
        <v>44986</v>
      </c>
      <c r="Q29" s="88">
        <v>44987</v>
      </c>
      <c r="R29" s="86">
        <v>0</v>
      </c>
      <c r="S29" s="87" t="s">
        <v>116</v>
      </c>
      <c r="T29" s="87" t="s">
        <v>116</v>
      </c>
      <c r="U29" s="87" t="s">
        <v>146</v>
      </c>
      <c r="V29" s="89">
        <v>44957.560157210646</v>
      </c>
      <c r="W29" s="87" t="s">
        <v>116</v>
      </c>
      <c r="X29" s="87" t="s">
        <v>116</v>
      </c>
      <c r="Y29" s="89">
        <v>44986</v>
      </c>
      <c r="Z29" s="89">
        <v>45017</v>
      </c>
      <c r="AA29" s="89">
        <v>45019.76505170139</v>
      </c>
      <c r="AB29" s="87" t="s">
        <v>118</v>
      </c>
      <c r="AC29" s="87" t="s">
        <v>116</v>
      </c>
    </row>
    <row r="30" spans="1:29" s="96" customFormat="1" hidden="1" outlineLevel="7" collapsed="1" x14ac:dyDescent="0.25">
      <c r="A30" s="100" t="s">
        <v>116</v>
      </c>
      <c r="B30" s="92">
        <v>-158963.71160000001</v>
      </c>
      <c r="C30" s="92">
        <v>-11087205.828469999</v>
      </c>
      <c r="D30" s="92">
        <v>0</v>
      </c>
      <c r="E30" s="92">
        <v>0</v>
      </c>
      <c r="F30" s="92">
        <v>-158963.71160000001</v>
      </c>
      <c r="G30" s="92">
        <v>-11087205.828469999</v>
      </c>
      <c r="H30" s="93" t="s">
        <v>120</v>
      </c>
      <c r="I30" s="93" t="s">
        <v>123</v>
      </c>
      <c r="J30" s="93" t="s">
        <v>116</v>
      </c>
      <c r="K30" s="92">
        <v>69.746772498422203</v>
      </c>
      <c r="L30" s="92">
        <v>0</v>
      </c>
      <c r="M30" s="93" t="s">
        <v>122</v>
      </c>
      <c r="N30" s="93" t="s">
        <v>119</v>
      </c>
      <c r="O30" s="93" t="s">
        <v>121</v>
      </c>
      <c r="P30" s="94">
        <v>44986</v>
      </c>
      <c r="Q30" s="94">
        <v>44987</v>
      </c>
      <c r="R30" s="92">
        <v>0</v>
      </c>
      <c r="S30" s="93" t="s">
        <v>116</v>
      </c>
      <c r="T30" s="93" t="s">
        <v>116</v>
      </c>
      <c r="U30" s="93" t="s">
        <v>146</v>
      </c>
      <c r="V30" s="95">
        <v>44957.560157210646</v>
      </c>
      <c r="W30" s="93" t="s">
        <v>116</v>
      </c>
      <c r="X30" s="93" t="s">
        <v>116</v>
      </c>
      <c r="Y30" s="95">
        <v>44986</v>
      </c>
      <c r="Z30" s="95">
        <v>45017</v>
      </c>
      <c r="AA30" s="95">
        <v>45019.76505170139</v>
      </c>
      <c r="AB30" s="93" t="s">
        <v>118</v>
      </c>
      <c r="AC30" s="93" t="s">
        <v>116</v>
      </c>
    </row>
    <row r="31" spans="1:29" s="107" customFormat="1" hidden="1" outlineLevel="7" collapsed="1" x14ac:dyDescent="0.25">
      <c r="A31" s="102" t="s">
        <v>116</v>
      </c>
      <c r="B31" s="103">
        <v>4420.7043000000003</v>
      </c>
      <c r="C31" s="103">
        <v>-64306.62</v>
      </c>
      <c r="D31" s="103">
        <v>0</v>
      </c>
      <c r="E31" s="103">
        <v>0</v>
      </c>
      <c r="F31" s="103">
        <v>4420.7043000000003</v>
      </c>
      <c r="G31" s="103">
        <v>-64306.62</v>
      </c>
      <c r="H31" s="104" t="s">
        <v>120</v>
      </c>
      <c r="I31" s="104" t="s">
        <v>123</v>
      </c>
      <c r="J31" s="104" t="s">
        <v>116</v>
      </c>
      <c r="K31" s="103">
        <v>-14.5466911234031</v>
      </c>
      <c r="L31" s="103">
        <v>0</v>
      </c>
      <c r="M31" s="104" t="s">
        <v>122</v>
      </c>
      <c r="N31" s="104" t="s">
        <v>119</v>
      </c>
      <c r="O31" s="104" t="s">
        <v>121</v>
      </c>
      <c r="P31" s="105">
        <v>44986</v>
      </c>
      <c r="Q31" s="105">
        <v>44987</v>
      </c>
      <c r="R31" s="103">
        <v>0</v>
      </c>
      <c r="S31" s="104" t="s">
        <v>116</v>
      </c>
      <c r="T31" s="104" t="s">
        <v>116</v>
      </c>
      <c r="U31" s="104" t="s">
        <v>146</v>
      </c>
      <c r="V31" s="106">
        <v>44957.560157210646</v>
      </c>
      <c r="W31" s="104" t="s">
        <v>116</v>
      </c>
      <c r="X31" s="104" t="s">
        <v>116</v>
      </c>
      <c r="Y31" s="106">
        <v>44986</v>
      </c>
      <c r="Z31" s="106">
        <v>45017</v>
      </c>
      <c r="AA31" s="106">
        <v>45019.76505170139</v>
      </c>
      <c r="AB31" s="104" t="s">
        <v>118</v>
      </c>
      <c r="AC31" s="104" t="s">
        <v>116</v>
      </c>
    </row>
    <row r="32" spans="1:29" s="96" customFormat="1" hidden="1" outlineLevel="7" collapsed="1" x14ac:dyDescent="0.25">
      <c r="A32" s="100" t="s">
        <v>116</v>
      </c>
      <c r="B32" s="92">
        <v>154543.00734000001</v>
      </c>
      <c r="C32" s="92">
        <v>11151512.45142</v>
      </c>
      <c r="D32" s="92">
        <v>0</v>
      </c>
      <c r="E32" s="92">
        <v>0</v>
      </c>
      <c r="F32" s="92">
        <v>154543.00734000001</v>
      </c>
      <c r="G32" s="92">
        <v>11151512.45142</v>
      </c>
      <c r="H32" s="93" t="s">
        <v>120</v>
      </c>
      <c r="I32" s="93" t="s">
        <v>123</v>
      </c>
      <c r="J32" s="93" t="s">
        <v>116</v>
      </c>
      <c r="K32" s="92">
        <v>72.157987885445294</v>
      </c>
      <c r="L32" s="92">
        <v>0</v>
      </c>
      <c r="M32" s="93" t="s">
        <v>122</v>
      </c>
      <c r="N32" s="93" t="s">
        <v>119</v>
      </c>
      <c r="O32" s="93" t="s">
        <v>121</v>
      </c>
      <c r="P32" s="94">
        <v>44986</v>
      </c>
      <c r="Q32" s="94">
        <v>44987</v>
      </c>
      <c r="R32" s="92">
        <v>0</v>
      </c>
      <c r="S32" s="93" t="s">
        <v>116</v>
      </c>
      <c r="T32" s="93" t="s">
        <v>116</v>
      </c>
      <c r="U32" s="93" t="s">
        <v>146</v>
      </c>
      <c r="V32" s="95">
        <v>44957.560157210646</v>
      </c>
      <c r="W32" s="93" t="s">
        <v>116</v>
      </c>
      <c r="X32" s="93" t="s">
        <v>116</v>
      </c>
      <c r="Y32" s="95">
        <v>44986</v>
      </c>
      <c r="Z32" s="95">
        <v>45017</v>
      </c>
      <c r="AA32" s="95">
        <v>45019.76505170139</v>
      </c>
      <c r="AB32" s="93" t="s">
        <v>118</v>
      </c>
      <c r="AC32" s="93" t="s">
        <v>116</v>
      </c>
    </row>
    <row r="33" spans="1:29" s="119" customFormat="1" outlineLevel="1" collapsed="1" x14ac:dyDescent="0.25">
      <c r="A33" s="114" t="s">
        <v>135</v>
      </c>
      <c r="B33" s="115">
        <v>226073.55239999999</v>
      </c>
      <c r="C33" s="115">
        <v>22675176.369716</v>
      </c>
      <c r="D33" s="115">
        <v>0</v>
      </c>
      <c r="E33" s="115">
        <v>0</v>
      </c>
      <c r="F33" s="115">
        <v>226073.55239999999</v>
      </c>
      <c r="G33" s="115">
        <v>22675176.369716</v>
      </c>
      <c r="H33" s="116" t="s">
        <v>116</v>
      </c>
      <c r="I33" s="116" t="s">
        <v>116</v>
      </c>
      <c r="J33" s="116" t="s">
        <v>116</v>
      </c>
      <c r="K33" s="115">
        <v>100.299995859737</v>
      </c>
      <c r="L33" s="115">
        <v>0</v>
      </c>
      <c r="M33" s="116" t="s">
        <v>116</v>
      </c>
      <c r="N33" s="116" t="s">
        <v>135</v>
      </c>
      <c r="O33" s="116" t="s">
        <v>116</v>
      </c>
      <c r="P33" s="117" t="s">
        <v>116</v>
      </c>
      <c r="Q33" s="117" t="s">
        <v>116</v>
      </c>
      <c r="R33" s="115">
        <v>0</v>
      </c>
      <c r="S33" s="116" t="s">
        <v>116</v>
      </c>
      <c r="T33" s="116" t="s">
        <v>116</v>
      </c>
      <c r="U33" s="116" t="s">
        <v>116</v>
      </c>
      <c r="V33" s="116" t="s">
        <v>116</v>
      </c>
      <c r="W33" s="116" t="s">
        <v>116</v>
      </c>
      <c r="X33" s="116" t="s">
        <v>116</v>
      </c>
      <c r="Y33" s="118">
        <v>44986</v>
      </c>
      <c r="Z33" s="118">
        <v>45017</v>
      </c>
      <c r="AA33" s="118">
        <v>45019.76505170139</v>
      </c>
      <c r="AB33" s="116" t="s">
        <v>118</v>
      </c>
      <c r="AC33" s="116" t="s">
        <v>116</v>
      </c>
    </row>
    <row r="34" spans="1:29" s="90" customFormat="1" hidden="1" outlineLevel="2" collapsed="1" x14ac:dyDescent="0.25">
      <c r="A34" s="85" t="s">
        <v>157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H34" s="87" t="s">
        <v>120</v>
      </c>
      <c r="I34" s="87" t="s">
        <v>157</v>
      </c>
      <c r="J34" s="87" t="s">
        <v>116</v>
      </c>
      <c r="K34" s="86">
        <v>0</v>
      </c>
      <c r="L34" s="86">
        <v>0</v>
      </c>
      <c r="M34" s="87" t="s">
        <v>116</v>
      </c>
      <c r="N34" s="87" t="s">
        <v>135</v>
      </c>
      <c r="O34" s="87" t="s">
        <v>121</v>
      </c>
      <c r="P34" s="88">
        <v>44986</v>
      </c>
      <c r="Q34" s="88">
        <v>44987</v>
      </c>
      <c r="R34" s="86">
        <v>0</v>
      </c>
      <c r="S34" s="87" t="s">
        <v>116</v>
      </c>
      <c r="T34" s="87" t="s">
        <v>116</v>
      </c>
      <c r="U34" s="87" t="s">
        <v>146</v>
      </c>
      <c r="V34" s="89">
        <v>44957.560157210646</v>
      </c>
      <c r="W34" s="87" t="s">
        <v>116</v>
      </c>
      <c r="X34" s="87" t="s">
        <v>116</v>
      </c>
      <c r="Y34" s="89">
        <v>44986</v>
      </c>
      <c r="Z34" s="89">
        <v>45017</v>
      </c>
      <c r="AA34" s="89">
        <v>45019.76505170139</v>
      </c>
      <c r="AB34" s="87" t="s">
        <v>118</v>
      </c>
      <c r="AC34" s="87" t="s">
        <v>116</v>
      </c>
    </row>
    <row r="35" spans="1:29" s="96" customFormat="1" hidden="1" outlineLevel="3" collapsed="1" x14ac:dyDescent="0.25">
      <c r="A35" s="91" t="s">
        <v>121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3" t="s">
        <v>120</v>
      </c>
      <c r="I35" s="93" t="s">
        <v>157</v>
      </c>
      <c r="J35" s="93" t="s">
        <v>116</v>
      </c>
      <c r="K35" s="92">
        <v>0</v>
      </c>
      <c r="L35" s="92">
        <v>0</v>
      </c>
      <c r="M35" s="93" t="s">
        <v>116</v>
      </c>
      <c r="N35" s="93" t="s">
        <v>135</v>
      </c>
      <c r="O35" s="93" t="s">
        <v>121</v>
      </c>
      <c r="P35" s="94">
        <v>44986</v>
      </c>
      <c r="Q35" s="94">
        <v>44987</v>
      </c>
      <c r="R35" s="92">
        <v>0</v>
      </c>
      <c r="S35" s="93" t="s">
        <v>116</v>
      </c>
      <c r="T35" s="93" t="s">
        <v>116</v>
      </c>
      <c r="U35" s="93" t="s">
        <v>146</v>
      </c>
      <c r="V35" s="95">
        <v>44957.560157210646</v>
      </c>
      <c r="W35" s="93" t="s">
        <v>116</v>
      </c>
      <c r="X35" s="93" t="s">
        <v>116</v>
      </c>
      <c r="Y35" s="95">
        <v>44986</v>
      </c>
      <c r="Z35" s="95">
        <v>45017</v>
      </c>
      <c r="AA35" s="95">
        <v>45019.76505170139</v>
      </c>
      <c r="AB35" s="93" t="s">
        <v>118</v>
      </c>
      <c r="AC35" s="93" t="s">
        <v>116</v>
      </c>
    </row>
    <row r="36" spans="1:29" s="78" customFormat="1" hidden="1" outlineLevel="4" collapsed="1" x14ac:dyDescent="0.25">
      <c r="A36" s="97" t="s">
        <v>116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  <c r="H36" s="74" t="s">
        <v>120</v>
      </c>
      <c r="I36" s="74" t="s">
        <v>157</v>
      </c>
      <c r="J36" s="74" t="s">
        <v>116</v>
      </c>
      <c r="K36" s="75">
        <v>0</v>
      </c>
      <c r="L36" s="75">
        <v>0</v>
      </c>
      <c r="M36" s="74" t="s">
        <v>116</v>
      </c>
      <c r="N36" s="74" t="s">
        <v>135</v>
      </c>
      <c r="O36" s="74" t="s">
        <v>121</v>
      </c>
      <c r="P36" s="76">
        <v>44986</v>
      </c>
      <c r="Q36" s="76">
        <v>44987</v>
      </c>
      <c r="R36" s="75">
        <v>0</v>
      </c>
      <c r="S36" s="74" t="s">
        <v>116</v>
      </c>
      <c r="T36" s="74" t="s">
        <v>116</v>
      </c>
      <c r="U36" s="74" t="s">
        <v>146</v>
      </c>
      <c r="V36" s="77">
        <v>44957.560157210646</v>
      </c>
      <c r="W36" s="74" t="s">
        <v>116</v>
      </c>
      <c r="X36" s="74" t="s">
        <v>116</v>
      </c>
      <c r="Y36" s="77">
        <v>44986</v>
      </c>
      <c r="Z36" s="77">
        <v>45017</v>
      </c>
      <c r="AA36" s="77">
        <v>45019.76505170139</v>
      </c>
      <c r="AB36" s="74" t="s">
        <v>118</v>
      </c>
      <c r="AC36" s="74" t="s">
        <v>116</v>
      </c>
    </row>
    <row r="37" spans="1:29" s="84" customFormat="1" hidden="1" outlineLevel="5" collapsed="1" x14ac:dyDescent="0.25">
      <c r="A37" s="98" t="s">
        <v>122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1" t="s">
        <v>120</v>
      </c>
      <c r="I37" s="81" t="s">
        <v>157</v>
      </c>
      <c r="J37" s="81" t="s">
        <v>116</v>
      </c>
      <c r="K37" s="80">
        <v>0</v>
      </c>
      <c r="L37" s="80">
        <v>0</v>
      </c>
      <c r="M37" s="81" t="s">
        <v>122</v>
      </c>
      <c r="N37" s="81" t="s">
        <v>135</v>
      </c>
      <c r="O37" s="81" t="s">
        <v>121</v>
      </c>
      <c r="P37" s="82">
        <v>44986</v>
      </c>
      <c r="Q37" s="82">
        <v>44987</v>
      </c>
      <c r="R37" s="80">
        <v>0</v>
      </c>
      <c r="S37" s="81" t="s">
        <v>116</v>
      </c>
      <c r="T37" s="81" t="s">
        <v>116</v>
      </c>
      <c r="U37" s="81" t="s">
        <v>146</v>
      </c>
      <c r="V37" s="83">
        <v>44957.560157210646</v>
      </c>
      <c r="W37" s="81" t="s">
        <v>116</v>
      </c>
      <c r="X37" s="81" t="s">
        <v>116</v>
      </c>
      <c r="Y37" s="83">
        <v>44986</v>
      </c>
      <c r="Z37" s="83">
        <v>45017</v>
      </c>
      <c r="AA37" s="83">
        <v>45019.76505170139</v>
      </c>
      <c r="AB37" s="81" t="s">
        <v>118</v>
      </c>
      <c r="AC37" s="81" t="s">
        <v>116</v>
      </c>
    </row>
    <row r="38" spans="1:29" s="90" customFormat="1" hidden="1" outlineLevel="6" collapsed="1" x14ac:dyDescent="0.25">
      <c r="A38" s="99" t="s">
        <v>116</v>
      </c>
      <c r="B38" s="86">
        <v>0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H38" s="87" t="s">
        <v>120</v>
      </c>
      <c r="I38" s="87" t="s">
        <v>157</v>
      </c>
      <c r="J38" s="87" t="s">
        <v>116</v>
      </c>
      <c r="K38" s="86">
        <v>0</v>
      </c>
      <c r="L38" s="86">
        <v>0</v>
      </c>
      <c r="M38" s="87" t="s">
        <v>122</v>
      </c>
      <c r="N38" s="87" t="s">
        <v>135</v>
      </c>
      <c r="O38" s="87" t="s">
        <v>121</v>
      </c>
      <c r="P38" s="88">
        <v>44986</v>
      </c>
      <c r="Q38" s="88">
        <v>44987</v>
      </c>
      <c r="R38" s="86">
        <v>0</v>
      </c>
      <c r="S38" s="87" t="s">
        <v>116</v>
      </c>
      <c r="T38" s="87" t="s">
        <v>116</v>
      </c>
      <c r="U38" s="87" t="s">
        <v>146</v>
      </c>
      <c r="V38" s="89">
        <v>44957.560157210646</v>
      </c>
      <c r="W38" s="87" t="s">
        <v>116</v>
      </c>
      <c r="X38" s="87" t="s">
        <v>116</v>
      </c>
      <c r="Y38" s="89">
        <v>44986</v>
      </c>
      <c r="Z38" s="89">
        <v>45017</v>
      </c>
      <c r="AA38" s="89">
        <v>45019.76505170139</v>
      </c>
      <c r="AB38" s="87" t="s">
        <v>118</v>
      </c>
      <c r="AC38" s="87" t="s">
        <v>116</v>
      </c>
    </row>
    <row r="39" spans="1:29" s="96" customFormat="1" hidden="1" outlineLevel="7" collapsed="1" x14ac:dyDescent="0.25">
      <c r="A39" s="100" t="s">
        <v>116</v>
      </c>
      <c r="B39" s="92">
        <v>0</v>
      </c>
      <c r="C39" s="92">
        <v>14067.49898</v>
      </c>
      <c r="D39" s="92">
        <v>0</v>
      </c>
      <c r="E39" s="92">
        <v>0</v>
      </c>
      <c r="F39" s="92">
        <v>0</v>
      </c>
      <c r="G39" s="92">
        <v>14067.49898</v>
      </c>
      <c r="H39" s="93" t="s">
        <v>120</v>
      </c>
      <c r="I39" s="93" t="s">
        <v>157</v>
      </c>
      <c r="J39" s="93" t="s">
        <v>116</v>
      </c>
      <c r="K39" s="92">
        <v>0</v>
      </c>
      <c r="L39" s="92">
        <v>0</v>
      </c>
      <c r="M39" s="93" t="s">
        <v>122</v>
      </c>
      <c r="N39" s="93" t="s">
        <v>135</v>
      </c>
      <c r="O39" s="93" t="s">
        <v>121</v>
      </c>
      <c r="P39" s="94">
        <v>44986</v>
      </c>
      <c r="Q39" s="94">
        <v>44987</v>
      </c>
      <c r="R39" s="92">
        <v>0</v>
      </c>
      <c r="S39" s="93" t="s">
        <v>116</v>
      </c>
      <c r="T39" s="93" t="s">
        <v>116</v>
      </c>
      <c r="U39" s="93" t="s">
        <v>146</v>
      </c>
      <c r="V39" s="95">
        <v>44957.560157210646</v>
      </c>
      <c r="W39" s="93" t="s">
        <v>116</v>
      </c>
      <c r="X39" s="93" t="s">
        <v>116</v>
      </c>
      <c r="Y39" s="95">
        <v>44986</v>
      </c>
      <c r="Z39" s="95">
        <v>45017</v>
      </c>
      <c r="AA39" s="95">
        <v>45019.76505170139</v>
      </c>
      <c r="AB39" s="93" t="s">
        <v>118</v>
      </c>
      <c r="AC39" s="93" t="s">
        <v>116</v>
      </c>
    </row>
    <row r="40" spans="1:29" s="107" customFormat="1" hidden="1" outlineLevel="7" collapsed="1" x14ac:dyDescent="0.25">
      <c r="A40" s="102" t="s">
        <v>116</v>
      </c>
      <c r="B40" s="103">
        <v>0</v>
      </c>
      <c r="C40" s="103">
        <v>-14067.49898</v>
      </c>
      <c r="D40" s="103">
        <v>0</v>
      </c>
      <c r="E40" s="103">
        <v>0</v>
      </c>
      <c r="F40" s="103">
        <v>0</v>
      </c>
      <c r="G40" s="103">
        <v>-14067.49898</v>
      </c>
      <c r="H40" s="104" t="s">
        <v>120</v>
      </c>
      <c r="I40" s="104" t="s">
        <v>157</v>
      </c>
      <c r="J40" s="104" t="s">
        <v>116</v>
      </c>
      <c r="K40" s="103">
        <v>0</v>
      </c>
      <c r="L40" s="103">
        <v>0</v>
      </c>
      <c r="M40" s="104" t="s">
        <v>122</v>
      </c>
      <c r="N40" s="104" t="s">
        <v>135</v>
      </c>
      <c r="O40" s="104" t="s">
        <v>121</v>
      </c>
      <c r="P40" s="105">
        <v>44986</v>
      </c>
      <c r="Q40" s="105">
        <v>44987</v>
      </c>
      <c r="R40" s="103">
        <v>0</v>
      </c>
      <c r="S40" s="104" t="s">
        <v>116</v>
      </c>
      <c r="T40" s="104" t="s">
        <v>116</v>
      </c>
      <c r="U40" s="104" t="s">
        <v>146</v>
      </c>
      <c r="V40" s="106">
        <v>44957.560157210646</v>
      </c>
      <c r="W40" s="104" t="s">
        <v>116</v>
      </c>
      <c r="X40" s="104" t="s">
        <v>116</v>
      </c>
      <c r="Y40" s="106">
        <v>44986</v>
      </c>
      <c r="Z40" s="106">
        <v>45017</v>
      </c>
      <c r="AA40" s="106">
        <v>45019.76505170139</v>
      </c>
      <c r="AB40" s="104" t="s">
        <v>118</v>
      </c>
      <c r="AC40" s="104" t="s">
        <v>116</v>
      </c>
    </row>
    <row r="41" spans="1:29" s="119" customFormat="1" hidden="1" outlineLevel="5" collapsed="1" x14ac:dyDescent="0.25">
      <c r="A41" s="120" t="s">
        <v>213</v>
      </c>
      <c r="B41" s="115">
        <v>0</v>
      </c>
      <c r="C41" s="115">
        <v>0</v>
      </c>
      <c r="D41" s="115">
        <v>0</v>
      </c>
      <c r="E41" s="115">
        <v>0</v>
      </c>
      <c r="F41" s="115">
        <v>0</v>
      </c>
      <c r="G41" s="115">
        <v>0</v>
      </c>
      <c r="H41" s="116" t="s">
        <v>120</v>
      </c>
      <c r="I41" s="116" t="s">
        <v>157</v>
      </c>
      <c r="J41" s="116" t="s">
        <v>116</v>
      </c>
      <c r="K41" s="115">
        <v>0</v>
      </c>
      <c r="L41" s="115">
        <v>0</v>
      </c>
      <c r="M41" s="116" t="s">
        <v>213</v>
      </c>
      <c r="N41" s="116" t="s">
        <v>135</v>
      </c>
      <c r="O41" s="116" t="s">
        <v>121</v>
      </c>
      <c r="P41" s="117">
        <v>44986</v>
      </c>
      <c r="Q41" s="117">
        <v>44987</v>
      </c>
      <c r="R41" s="115">
        <v>0</v>
      </c>
      <c r="S41" s="116" t="s">
        <v>116</v>
      </c>
      <c r="T41" s="116" t="s">
        <v>116</v>
      </c>
      <c r="U41" s="116" t="s">
        <v>146</v>
      </c>
      <c r="V41" s="118">
        <v>44957.560157210646</v>
      </c>
      <c r="W41" s="116" t="s">
        <v>116</v>
      </c>
      <c r="X41" s="116" t="s">
        <v>116</v>
      </c>
      <c r="Y41" s="118">
        <v>44986</v>
      </c>
      <c r="Z41" s="118">
        <v>45017</v>
      </c>
      <c r="AA41" s="118">
        <v>45019.76505170139</v>
      </c>
      <c r="AB41" s="116" t="s">
        <v>118</v>
      </c>
      <c r="AC41" s="116" t="s">
        <v>116</v>
      </c>
    </row>
    <row r="42" spans="1:29" s="90" customFormat="1" hidden="1" outlineLevel="6" collapsed="1" x14ac:dyDescent="0.25">
      <c r="A42" s="99" t="s">
        <v>116</v>
      </c>
      <c r="B42" s="86">
        <v>0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7" t="s">
        <v>120</v>
      </c>
      <c r="I42" s="87" t="s">
        <v>157</v>
      </c>
      <c r="J42" s="87" t="s">
        <v>116</v>
      </c>
      <c r="K42" s="86">
        <v>0</v>
      </c>
      <c r="L42" s="86">
        <v>0</v>
      </c>
      <c r="M42" s="87" t="s">
        <v>213</v>
      </c>
      <c r="N42" s="87" t="s">
        <v>135</v>
      </c>
      <c r="O42" s="87" t="s">
        <v>121</v>
      </c>
      <c r="P42" s="88">
        <v>44986</v>
      </c>
      <c r="Q42" s="88">
        <v>44987</v>
      </c>
      <c r="R42" s="86">
        <v>0</v>
      </c>
      <c r="S42" s="87" t="s">
        <v>116</v>
      </c>
      <c r="T42" s="87" t="s">
        <v>116</v>
      </c>
      <c r="U42" s="87" t="s">
        <v>146</v>
      </c>
      <c r="V42" s="89">
        <v>44957.560157210646</v>
      </c>
      <c r="W42" s="87" t="s">
        <v>116</v>
      </c>
      <c r="X42" s="87" t="s">
        <v>116</v>
      </c>
      <c r="Y42" s="89">
        <v>44986</v>
      </c>
      <c r="Z42" s="89">
        <v>45017</v>
      </c>
      <c r="AA42" s="89">
        <v>45019.76505170139</v>
      </c>
      <c r="AB42" s="87" t="s">
        <v>118</v>
      </c>
      <c r="AC42" s="87" t="s">
        <v>116</v>
      </c>
    </row>
    <row r="43" spans="1:29" s="96" customFormat="1" hidden="1" outlineLevel="7" collapsed="1" x14ac:dyDescent="0.25">
      <c r="A43" s="100" t="s">
        <v>116</v>
      </c>
      <c r="B43" s="92">
        <v>0</v>
      </c>
      <c r="C43" s="92">
        <v>0</v>
      </c>
      <c r="D43" s="92">
        <v>0</v>
      </c>
      <c r="E43" s="92">
        <v>0</v>
      </c>
      <c r="F43" s="92">
        <v>0</v>
      </c>
      <c r="G43" s="92">
        <v>0</v>
      </c>
      <c r="H43" s="93" t="s">
        <v>120</v>
      </c>
      <c r="I43" s="93" t="s">
        <v>157</v>
      </c>
      <c r="J43" s="93" t="s">
        <v>116</v>
      </c>
      <c r="K43" s="92">
        <v>0</v>
      </c>
      <c r="L43" s="92">
        <v>0</v>
      </c>
      <c r="M43" s="93" t="s">
        <v>213</v>
      </c>
      <c r="N43" s="93" t="s">
        <v>135</v>
      </c>
      <c r="O43" s="93" t="s">
        <v>121</v>
      </c>
      <c r="P43" s="94">
        <v>44986</v>
      </c>
      <c r="Q43" s="94">
        <v>44987</v>
      </c>
      <c r="R43" s="92">
        <v>0</v>
      </c>
      <c r="S43" s="93" t="s">
        <v>116</v>
      </c>
      <c r="T43" s="93" t="s">
        <v>116</v>
      </c>
      <c r="U43" s="93" t="s">
        <v>146</v>
      </c>
      <c r="V43" s="95">
        <v>44957.560157210646</v>
      </c>
      <c r="W43" s="93" t="s">
        <v>116</v>
      </c>
      <c r="X43" s="93" t="s">
        <v>116</v>
      </c>
      <c r="Y43" s="95">
        <v>44986</v>
      </c>
      <c r="Z43" s="95">
        <v>45017</v>
      </c>
      <c r="AA43" s="95">
        <v>45019.76505170139</v>
      </c>
      <c r="AB43" s="93" t="s">
        <v>118</v>
      </c>
      <c r="AC43" s="93" t="s">
        <v>116</v>
      </c>
    </row>
    <row r="44" spans="1:29" s="113" customFormat="1" hidden="1" outlineLevel="2" collapsed="1" x14ac:dyDescent="0.25">
      <c r="A44" s="108" t="s">
        <v>214</v>
      </c>
      <c r="B44" s="109">
        <v>0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10" t="s">
        <v>120</v>
      </c>
      <c r="I44" s="110" t="s">
        <v>214</v>
      </c>
      <c r="J44" s="110" t="s">
        <v>116</v>
      </c>
      <c r="K44" s="109">
        <v>0</v>
      </c>
      <c r="L44" s="109">
        <v>0</v>
      </c>
      <c r="M44" s="110" t="s">
        <v>213</v>
      </c>
      <c r="N44" s="110" t="s">
        <v>135</v>
      </c>
      <c r="O44" s="110" t="s">
        <v>121</v>
      </c>
      <c r="P44" s="111">
        <v>44986</v>
      </c>
      <c r="Q44" s="111">
        <v>44987</v>
      </c>
      <c r="R44" s="109">
        <v>0</v>
      </c>
      <c r="S44" s="110" t="s">
        <v>116</v>
      </c>
      <c r="T44" s="110" t="s">
        <v>116</v>
      </c>
      <c r="U44" s="110" t="s">
        <v>146</v>
      </c>
      <c r="V44" s="112">
        <v>44957.560157210646</v>
      </c>
      <c r="W44" s="110" t="s">
        <v>116</v>
      </c>
      <c r="X44" s="110" t="s">
        <v>116</v>
      </c>
      <c r="Y44" s="112">
        <v>44986</v>
      </c>
      <c r="Z44" s="112">
        <v>45017</v>
      </c>
      <c r="AA44" s="112">
        <v>45019.76505170139</v>
      </c>
      <c r="AB44" s="110" t="s">
        <v>118</v>
      </c>
      <c r="AC44" s="110" t="s">
        <v>116</v>
      </c>
    </row>
    <row r="45" spans="1:29" s="96" customFormat="1" hidden="1" outlineLevel="3" collapsed="1" x14ac:dyDescent="0.25">
      <c r="A45" s="91" t="s">
        <v>121</v>
      </c>
      <c r="B45" s="92">
        <v>0</v>
      </c>
      <c r="C45" s="92">
        <v>0</v>
      </c>
      <c r="D45" s="92">
        <v>0</v>
      </c>
      <c r="E45" s="92">
        <v>0</v>
      </c>
      <c r="F45" s="92">
        <v>0</v>
      </c>
      <c r="G45" s="92">
        <v>0</v>
      </c>
      <c r="H45" s="93" t="s">
        <v>120</v>
      </c>
      <c r="I45" s="93" t="s">
        <v>214</v>
      </c>
      <c r="J45" s="93" t="s">
        <v>116</v>
      </c>
      <c r="K45" s="92">
        <v>0</v>
      </c>
      <c r="L45" s="92">
        <v>0</v>
      </c>
      <c r="M45" s="93" t="s">
        <v>213</v>
      </c>
      <c r="N45" s="93" t="s">
        <v>135</v>
      </c>
      <c r="O45" s="93" t="s">
        <v>121</v>
      </c>
      <c r="P45" s="94">
        <v>44986</v>
      </c>
      <c r="Q45" s="94">
        <v>44987</v>
      </c>
      <c r="R45" s="92">
        <v>0</v>
      </c>
      <c r="S45" s="93" t="s">
        <v>116</v>
      </c>
      <c r="T45" s="93" t="s">
        <v>116</v>
      </c>
      <c r="U45" s="93" t="s">
        <v>146</v>
      </c>
      <c r="V45" s="95">
        <v>44957.560157210646</v>
      </c>
      <c r="W45" s="93" t="s">
        <v>116</v>
      </c>
      <c r="X45" s="93" t="s">
        <v>116</v>
      </c>
      <c r="Y45" s="95">
        <v>44986</v>
      </c>
      <c r="Z45" s="95">
        <v>45017</v>
      </c>
      <c r="AA45" s="95">
        <v>45019.76505170139</v>
      </c>
      <c r="AB45" s="93" t="s">
        <v>118</v>
      </c>
      <c r="AC45" s="93" t="s">
        <v>116</v>
      </c>
    </row>
    <row r="46" spans="1:29" s="78" customFormat="1" hidden="1" outlineLevel="4" collapsed="1" x14ac:dyDescent="0.25">
      <c r="A46" s="97" t="s">
        <v>116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74" t="s">
        <v>120</v>
      </c>
      <c r="I46" s="74" t="s">
        <v>214</v>
      </c>
      <c r="J46" s="74" t="s">
        <v>116</v>
      </c>
      <c r="K46" s="75">
        <v>0</v>
      </c>
      <c r="L46" s="75">
        <v>0</v>
      </c>
      <c r="M46" s="74" t="s">
        <v>213</v>
      </c>
      <c r="N46" s="74" t="s">
        <v>135</v>
      </c>
      <c r="O46" s="74" t="s">
        <v>121</v>
      </c>
      <c r="P46" s="76">
        <v>44986</v>
      </c>
      <c r="Q46" s="76">
        <v>44987</v>
      </c>
      <c r="R46" s="75">
        <v>0</v>
      </c>
      <c r="S46" s="74" t="s">
        <v>116</v>
      </c>
      <c r="T46" s="74" t="s">
        <v>116</v>
      </c>
      <c r="U46" s="74" t="s">
        <v>146</v>
      </c>
      <c r="V46" s="77">
        <v>44957.560157210646</v>
      </c>
      <c r="W46" s="74" t="s">
        <v>116</v>
      </c>
      <c r="X46" s="74" t="s">
        <v>116</v>
      </c>
      <c r="Y46" s="77">
        <v>44986</v>
      </c>
      <c r="Z46" s="77">
        <v>45017</v>
      </c>
      <c r="AA46" s="77">
        <v>45019.76505170139</v>
      </c>
      <c r="AB46" s="74" t="s">
        <v>118</v>
      </c>
      <c r="AC46" s="74" t="s">
        <v>116</v>
      </c>
    </row>
    <row r="47" spans="1:29" s="84" customFormat="1" hidden="1" outlineLevel="5" collapsed="1" x14ac:dyDescent="0.25">
      <c r="A47" s="98" t="s">
        <v>213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1" t="s">
        <v>120</v>
      </c>
      <c r="I47" s="81" t="s">
        <v>214</v>
      </c>
      <c r="J47" s="81" t="s">
        <v>116</v>
      </c>
      <c r="K47" s="80">
        <v>0</v>
      </c>
      <c r="L47" s="80">
        <v>0</v>
      </c>
      <c r="M47" s="81" t="s">
        <v>213</v>
      </c>
      <c r="N47" s="81" t="s">
        <v>135</v>
      </c>
      <c r="O47" s="81" t="s">
        <v>121</v>
      </c>
      <c r="P47" s="82">
        <v>44986</v>
      </c>
      <c r="Q47" s="82">
        <v>44987</v>
      </c>
      <c r="R47" s="80">
        <v>0</v>
      </c>
      <c r="S47" s="81" t="s">
        <v>116</v>
      </c>
      <c r="T47" s="81" t="s">
        <v>116</v>
      </c>
      <c r="U47" s="81" t="s">
        <v>146</v>
      </c>
      <c r="V47" s="83">
        <v>44957.560157210646</v>
      </c>
      <c r="W47" s="81" t="s">
        <v>116</v>
      </c>
      <c r="X47" s="81" t="s">
        <v>116</v>
      </c>
      <c r="Y47" s="83">
        <v>44986</v>
      </c>
      <c r="Z47" s="83">
        <v>45017</v>
      </c>
      <c r="AA47" s="83">
        <v>45019.76505170139</v>
      </c>
      <c r="AB47" s="81" t="s">
        <v>118</v>
      </c>
      <c r="AC47" s="81" t="s">
        <v>116</v>
      </c>
    </row>
    <row r="48" spans="1:29" s="90" customFormat="1" hidden="1" outlineLevel="6" collapsed="1" x14ac:dyDescent="0.25">
      <c r="A48" s="99" t="s">
        <v>116</v>
      </c>
      <c r="B48" s="86">
        <v>0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H48" s="87" t="s">
        <v>120</v>
      </c>
      <c r="I48" s="87" t="s">
        <v>214</v>
      </c>
      <c r="J48" s="87" t="s">
        <v>116</v>
      </c>
      <c r="K48" s="86">
        <v>0</v>
      </c>
      <c r="L48" s="86">
        <v>0</v>
      </c>
      <c r="M48" s="87" t="s">
        <v>213</v>
      </c>
      <c r="N48" s="87" t="s">
        <v>135</v>
      </c>
      <c r="O48" s="87" t="s">
        <v>121</v>
      </c>
      <c r="P48" s="88">
        <v>44986</v>
      </c>
      <c r="Q48" s="88">
        <v>44987</v>
      </c>
      <c r="R48" s="86">
        <v>0</v>
      </c>
      <c r="S48" s="87" t="s">
        <v>116</v>
      </c>
      <c r="T48" s="87" t="s">
        <v>116</v>
      </c>
      <c r="U48" s="87" t="s">
        <v>146</v>
      </c>
      <c r="V48" s="89">
        <v>44957.560157210646</v>
      </c>
      <c r="W48" s="87" t="s">
        <v>116</v>
      </c>
      <c r="X48" s="87" t="s">
        <v>116</v>
      </c>
      <c r="Y48" s="89">
        <v>44986</v>
      </c>
      <c r="Z48" s="89">
        <v>45017</v>
      </c>
      <c r="AA48" s="89">
        <v>45019.76505170139</v>
      </c>
      <c r="AB48" s="87" t="s">
        <v>118</v>
      </c>
      <c r="AC48" s="87" t="s">
        <v>116</v>
      </c>
    </row>
    <row r="49" spans="1:29" s="96" customFormat="1" hidden="1" outlineLevel="7" collapsed="1" x14ac:dyDescent="0.25">
      <c r="A49" s="100" t="s">
        <v>116</v>
      </c>
      <c r="B49" s="92">
        <v>0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3" t="s">
        <v>120</v>
      </c>
      <c r="I49" s="93" t="s">
        <v>214</v>
      </c>
      <c r="J49" s="93" t="s">
        <v>116</v>
      </c>
      <c r="K49" s="92">
        <v>0</v>
      </c>
      <c r="L49" s="92">
        <v>0</v>
      </c>
      <c r="M49" s="93" t="s">
        <v>213</v>
      </c>
      <c r="N49" s="93" t="s">
        <v>135</v>
      </c>
      <c r="O49" s="93" t="s">
        <v>121</v>
      </c>
      <c r="P49" s="94">
        <v>44986</v>
      </c>
      <c r="Q49" s="94">
        <v>44987</v>
      </c>
      <c r="R49" s="92">
        <v>0</v>
      </c>
      <c r="S49" s="93" t="s">
        <v>116</v>
      </c>
      <c r="T49" s="93" t="s">
        <v>116</v>
      </c>
      <c r="U49" s="93" t="s">
        <v>146</v>
      </c>
      <c r="V49" s="95">
        <v>44957.560157210646</v>
      </c>
      <c r="W49" s="93" t="s">
        <v>116</v>
      </c>
      <c r="X49" s="93" t="s">
        <v>116</v>
      </c>
      <c r="Y49" s="95">
        <v>44986</v>
      </c>
      <c r="Z49" s="95">
        <v>45017</v>
      </c>
      <c r="AA49" s="95">
        <v>45019.76505170139</v>
      </c>
      <c r="AB49" s="93" t="s">
        <v>118</v>
      </c>
      <c r="AC49" s="93" t="s">
        <v>116</v>
      </c>
    </row>
    <row r="50" spans="1:29" s="90" customFormat="1" hidden="1" outlineLevel="2" collapsed="1" x14ac:dyDescent="0.25">
      <c r="A50" s="85" t="s">
        <v>158</v>
      </c>
      <c r="B50" s="86">
        <v>0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  <c r="H50" s="87" t="s">
        <v>120</v>
      </c>
      <c r="I50" s="87" t="s">
        <v>158</v>
      </c>
      <c r="J50" s="87" t="s">
        <v>116</v>
      </c>
      <c r="K50" s="86">
        <v>0</v>
      </c>
      <c r="L50" s="86">
        <v>0</v>
      </c>
      <c r="M50" s="87" t="s">
        <v>122</v>
      </c>
      <c r="N50" s="87" t="s">
        <v>135</v>
      </c>
      <c r="O50" s="87" t="s">
        <v>121</v>
      </c>
      <c r="P50" s="88">
        <v>44986</v>
      </c>
      <c r="Q50" s="88">
        <v>44987</v>
      </c>
      <c r="R50" s="86">
        <v>0</v>
      </c>
      <c r="S50" s="87" t="s">
        <v>116</v>
      </c>
      <c r="T50" s="87" t="s">
        <v>116</v>
      </c>
      <c r="U50" s="87" t="s">
        <v>146</v>
      </c>
      <c r="V50" s="89">
        <v>44957.560157210646</v>
      </c>
      <c r="W50" s="87" t="s">
        <v>116</v>
      </c>
      <c r="X50" s="87" t="s">
        <v>116</v>
      </c>
      <c r="Y50" s="89">
        <v>44986</v>
      </c>
      <c r="Z50" s="89">
        <v>45017</v>
      </c>
      <c r="AA50" s="89">
        <v>45019.76505170139</v>
      </c>
      <c r="AB50" s="87" t="s">
        <v>118</v>
      </c>
      <c r="AC50" s="87" t="s">
        <v>116</v>
      </c>
    </row>
    <row r="51" spans="1:29" s="96" customFormat="1" hidden="1" outlineLevel="3" collapsed="1" x14ac:dyDescent="0.25">
      <c r="A51" s="91" t="s">
        <v>121</v>
      </c>
      <c r="B51" s="92">
        <v>0</v>
      </c>
      <c r="C51" s="92">
        <v>0</v>
      </c>
      <c r="D51" s="92">
        <v>0</v>
      </c>
      <c r="E51" s="92">
        <v>0</v>
      </c>
      <c r="F51" s="92">
        <v>0</v>
      </c>
      <c r="G51" s="92">
        <v>0</v>
      </c>
      <c r="H51" s="93" t="s">
        <v>120</v>
      </c>
      <c r="I51" s="93" t="s">
        <v>158</v>
      </c>
      <c r="J51" s="93" t="s">
        <v>116</v>
      </c>
      <c r="K51" s="92">
        <v>0</v>
      </c>
      <c r="L51" s="92">
        <v>0</v>
      </c>
      <c r="M51" s="93" t="s">
        <v>122</v>
      </c>
      <c r="N51" s="93" t="s">
        <v>135</v>
      </c>
      <c r="O51" s="93" t="s">
        <v>121</v>
      </c>
      <c r="P51" s="94">
        <v>44986</v>
      </c>
      <c r="Q51" s="94">
        <v>44987</v>
      </c>
      <c r="R51" s="92">
        <v>0</v>
      </c>
      <c r="S51" s="93" t="s">
        <v>116</v>
      </c>
      <c r="T51" s="93" t="s">
        <v>116</v>
      </c>
      <c r="U51" s="93" t="s">
        <v>146</v>
      </c>
      <c r="V51" s="95">
        <v>44957.560157210646</v>
      </c>
      <c r="W51" s="93" t="s">
        <v>116</v>
      </c>
      <c r="X51" s="93" t="s">
        <v>116</v>
      </c>
      <c r="Y51" s="95">
        <v>44986</v>
      </c>
      <c r="Z51" s="95">
        <v>45017</v>
      </c>
      <c r="AA51" s="95">
        <v>45019.76505170139</v>
      </c>
      <c r="AB51" s="93" t="s">
        <v>118</v>
      </c>
      <c r="AC51" s="93" t="s">
        <v>116</v>
      </c>
    </row>
    <row r="52" spans="1:29" s="78" customFormat="1" hidden="1" outlineLevel="4" collapsed="1" x14ac:dyDescent="0.25">
      <c r="A52" s="97" t="s">
        <v>116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4" t="s">
        <v>120</v>
      </c>
      <c r="I52" s="74" t="s">
        <v>158</v>
      </c>
      <c r="J52" s="74" t="s">
        <v>116</v>
      </c>
      <c r="K52" s="75">
        <v>0</v>
      </c>
      <c r="L52" s="75">
        <v>0</v>
      </c>
      <c r="M52" s="74" t="s">
        <v>122</v>
      </c>
      <c r="N52" s="74" t="s">
        <v>135</v>
      </c>
      <c r="O52" s="74" t="s">
        <v>121</v>
      </c>
      <c r="P52" s="76">
        <v>44986</v>
      </c>
      <c r="Q52" s="76">
        <v>44987</v>
      </c>
      <c r="R52" s="75">
        <v>0</v>
      </c>
      <c r="S52" s="74" t="s">
        <v>116</v>
      </c>
      <c r="T52" s="74" t="s">
        <v>116</v>
      </c>
      <c r="U52" s="74" t="s">
        <v>146</v>
      </c>
      <c r="V52" s="77">
        <v>44957.560157210646</v>
      </c>
      <c r="W52" s="74" t="s">
        <v>116</v>
      </c>
      <c r="X52" s="74" t="s">
        <v>116</v>
      </c>
      <c r="Y52" s="77">
        <v>44986</v>
      </c>
      <c r="Z52" s="77">
        <v>45017</v>
      </c>
      <c r="AA52" s="77">
        <v>45019.76505170139</v>
      </c>
      <c r="AB52" s="74" t="s">
        <v>118</v>
      </c>
      <c r="AC52" s="74" t="s">
        <v>116</v>
      </c>
    </row>
    <row r="53" spans="1:29" s="84" customFormat="1" hidden="1" outlineLevel="5" collapsed="1" x14ac:dyDescent="0.25">
      <c r="A53" s="98" t="s">
        <v>122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1" t="s">
        <v>120</v>
      </c>
      <c r="I53" s="81" t="s">
        <v>158</v>
      </c>
      <c r="J53" s="81" t="s">
        <v>116</v>
      </c>
      <c r="K53" s="80">
        <v>0</v>
      </c>
      <c r="L53" s="80">
        <v>0</v>
      </c>
      <c r="M53" s="81" t="s">
        <v>122</v>
      </c>
      <c r="N53" s="81" t="s">
        <v>135</v>
      </c>
      <c r="O53" s="81" t="s">
        <v>121</v>
      </c>
      <c r="P53" s="82">
        <v>44986</v>
      </c>
      <c r="Q53" s="82">
        <v>44987</v>
      </c>
      <c r="R53" s="80">
        <v>0</v>
      </c>
      <c r="S53" s="81" t="s">
        <v>116</v>
      </c>
      <c r="T53" s="81" t="s">
        <v>116</v>
      </c>
      <c r="U53" s="81" t="s">
        <v>146</v>
      </c>
      <c r="V53" s="83">
        <v>44957.560157210646</v>
      </c>
      <c r="W53" s="81" t="s">
        <v>116</v>
      </c>
      <c r="X53" s="81" t="s">
        <v>116</v>
      </c>
      <c r="Y53" s="83">
        <v>44986</v>
      </c>
      <c r="Z53" s="83">
        <v>45017</v>
      </c>
      <c r="AA53" s="83">
        <v>45019.76505170139</v>
      </c>
      <c r="AB53" s="81" t="s">
        <v>118</v>
      </c>
      <c r="AC53" s="81" t="s">
        <v>116</v>
      </c>
    </row>
    <row r="54" spans="1:29" s="90" customFormat="1" hidden="1" outlineLevel="6" collapsed="1" x14ac:dyDescent="0.25">
      <c r="A54" s="99" t="s">
        <v>116</v>
      </c>
      <c r="B54" s="86">
        <v>0</v>
      </c>
      <c r="C54" s="86">
        <v>0</v>
      </c>
      <c r="D54" s="86">
        <v>0</v>
      </c>
      <c r="E54" s="86">
        <v>0</v>
      </c>
      <c r="F54" s="86">
        <v>0</v>
      </c>
      <c r="G54" s="86">
        <v>0</v>
      </c>
      <c r="H54" s="87" t="s">
        <v>120</v>
      </c>
      <c r="I54" s="87" t="s">
        <v>158</v>
      </c>
      <c r="J54" s="87" t="s">
        <v>116</v>
      </c>
      <c r="K54" s="86">
        <v>0</v>
      </c>
      <c r="L54" s="86">
        <v>0</v>
      </c>
      <c r="M54" s="87" t="s">
        <v>122</v>
      </c>
      <c r="N54" s="87" t="s">
        <v>135</v>
      </c>
      <c r="O54" s="87" t="s">
        <v>121</v>
      </c>
      <c r="P54" s="88">
        <v>44986</v>
      </c>
      <c r="Q54" s="88">
        <v>44987</v>
      </c>
      <c r="R54" s="86">
        <v>0</v>
      </c>
      <c r="S54" s="87" t="s">
        <v>116</v>
      </c>
      <c r="T54" s="87" t="s">
        <v>116</v>
      </c>
      <c r="U54" s="87" t="s">
        <v>146</v>
      </c>
      <c r="V54" s="89">
        <v>44957.560157210646</v>
      </c>
      <c r="W54" s="87" t="s">
        <v>116</v>
      </c>
      <c r="X54" s="87" t="s">
        <v>116</v>
      </c>
      <c r="Y54" s="89">
        <v>44986</v>
      </c>
      <c r="Z54" s="89">
        <v>45017</v>
      </c>
      <c r="AA54" s="89">
        <v>45019.76505170139</v>
      </c>
      <c r="AB54" s="87" t="s">
        <v>118</v>
      </c>
      <c r="AC54" s="87" t="s">
        <v>116</v>
      </c>
    </row>
    <row r="55" spans="1:29" s="96" customFormat="1" hidden="1" outlineLevel="7" collapsed="1" x14ac:dyDescent="0.25">
      <c r="A55" s="100" t="s">
        <v>116</v>
      </c>
      <c r="B55" s="92">
        <v>-14931.42</v>
      </c>
      <c r="C55" s="92">
        <v>-1008401.74</v>
      </c>
      <c r="D55" s="92">
        <v>0</v>
      </c>
      <c r="E55" s="92">
        <v>0</v>
      </c>
      <c r="F55" s="92">
        <v>-14931.42</v>
      </c>
      <c r="G55" s="92">
        <v>-1008401.74</v>
      </c>
      <c r="H55" s="93" t="s">
        <v>120</v>
      </c>
      <c r="I55" s="93" t="s">
        <v>158</v>
      </c>
      <c r="J55" s="93" t="s">
        <v>116</v>
      </c>
      <c r="K55" s="92">
        <v>67.535555225156102</v>
      </c>
      <c r="L55" s="92">
        <v>0</v>
      </c>
      <c r="M55" s="93" t="s">
        <v>122</v>
      </c>
      <c r="N55" s="93" t="s">
        <v>135</v>
      </c>
      <c r="O55" s="93" t="s">
        <v>121</v>
      </c>
      <c r="P55" s="94">
        <v>44986</v>
      </c>
      <c r="Q55" s="94">
        <v>44987</v>
      </c>
      <c r="R55" s="92">
        <v>0</v>
      </c>
      <c r="S55" s="93" t="s">
        <v>116</v>
      </c>
      <c r="T55" s="93" t="s">
        <v>116</v>
      </c>
      <c r="U55" s="93" t="s">
        <v>146</v>
      </c>
      <c r="V55" s="95">
        <v>44957.560157210646</v>
      </c>
      <c r="W55" s="93" t="s">
        <v>116</v>
      </c>
      <c r="X55" s="93" t="s">
        <v>116</v>
      </c>
      <c r="Y55" s="95">
        <v>44986</v>
      </c>
      <c r="Z55" s="95">
        <v>45017</v>
      </c>
      <c r="AA55" s="95">
        <v>45019.76505170139</v>
      </c>
      <c r="AB55" s="93" t="s">
        <v>118</v>
      </c>
      <c r="AC55" s="93" t="s">
        <v>116</v>
      </c>
    </row>
    <row r="56" spans="1:29" s="107" customFormat="1" hidden="1" outlineLevel="7" collapsed="1" x14ac:dyDescent="0.25">
      <c r="A56" s="102" t="s">
        <v>116</v>
      </c>
      <c r="B56" s="103">
        <v>342021.5</v>
      </c>
      <c r="C56" s="103">
        <v>28067183.55232</v>
      </c>
      <c r="D56" s="103">
        <v>0</v>
      </c>
      <c r="E56" s="103">
        <v>0</v>
      </c>
      <c r="F56" s="103">
        <v>342021.5</v>
      </c>
      <c r="G56" s="103">
        <v>28067183.55232</v>
      </c>
      <c r="H56" s="104" t="s">
        <v>120</v>
      </c>
      <c r="I56" s="104" t="s">
        <v>158</v>
      </c>
      <c r="J56" s="104" t="s">
        <v>116</v>
      </c>
      <c r="K56" s="103">
        <v>82.062629256698798</v>
      </c>
      <c r="L56" s="103">
        <v>0</v>
      </c>
      <c r="M56" s="104" t="s">
        <v>122</v>
      </c>
      <c r="N56" s="104" t="s">
        <v>135</v>
      </c>
      <c r="O56" s="104" t="s">
        <v>121</v>
      </c>
      <c r="P56" s="105">
        <v>44986</v>
      </c>
      <c r="Q56" s="105">
        <v>44987</v>
      </c>
      <c r="R56" s="103">
        <v>0</v>
      </c>
      <c r="S56" s="104" t="s">
        <v>116</v>
      </c>
      <c r="T56" s="104" t="s">
        <v>116</v>
      </c>
      <c r="U56" s="104" t="s">
        <v>146</v>
      </c>
      <c r="V56" s="106">
        <v>44957.560157210646</v>
      </c>
      <c r="W56" s="104" t="s">
        <v>116</v>
      </c>
      <c r="X56" s="104" t="s">
        <v>116</v>
      </c>
      <c r="Y56" s="106">
        <v>44986</v>
      </c>
      <c r="Z56" s="106">
        <v>45017</v>
      </c>
      <c r="AA56" s="106">
        <v>45019.76505170139</v>
      </c>
      <c r="AB56" s="104" t="s">
        <v>118</v>
      </c>
      <c r="AC56" s="104" t="s">
        <v>116</v>
      </c>
    </row>
    <row r="57" spans="1:29" s="96" customFormat="1" hidden="1" outlineLevel="7" collapsed="1" x14ac:dyDescent="0.25">
      <c r="A57" s="100" t="s">
        <v>116</v>
      </c>
      <c r="B57" s="92">
        <v>-362609.08</v>
      </c>
      <c r="C57" s="92">
        <v>-30034550.565250002</v>
      </c>
      <c r="D57" s="92">
        <v>0</v>
      </c>
      <c r="E57" s="92">
        <v>0</v>
      </c>
      <c r="F57" s="92">
        <v>-362609.08</v>
      </c>
      <c r="G57" s="92">
        <v>-30034550.565250002</v>
      </c>
      <c r="H57" s="93" t="s">
        <v>120</v>
      </c>
      <c r="I57" s="93" t="s">
        <v>158</v>
      </c>
      <c r="J57" s="93" t="s">
        <v>116</v>
      </c>
      <c r="K57" s="92">
        <v>82.829008488287201</v>
      </c>
      <c r="L57" s="92">
        <v>0</v>
      </c>
      <c r="M57" s="93" t="s">
        <v>122</v>
      </c>
      <c r="N57" s="93" t="s">
        <v>135</v>
      </c>
      <c r="O57" s="93" t="s">
        <v>121</v>
      </c>
      <c r="P57" s="94">
        <v>44986</v>
      </c>
      <c r="Q57" s="94">
        <v>44987</v>
      </c>
      <c r="R57" s="92">
        <v>0</v>
      </c>
      <c r="S57" s="93" t="s">
        <v>116</v>
      </c>
      <c r="T57" s="93" t="s">
        <v>116</v>
      </c>
      <c r="U57" s="93" t="s">
        <v>146</v>
      </c>
      <c r="V57" s="95">
        <v>44957.560157210646</v>
      </c>
      <c r="W57" s="93" t="s">
        <v>116</v>
      </c>
      <c r="X57" s="93" t="s">
        <v>116</v>
      </c>
      <c r="Y57" s="95">
        <v>44986</v>
      </c>
      <c r="Z57" s="95">
        <v>45017</v>
      </c>
      <c r="AA57" s="95">
        <v>45019.76505170139</v>
      </c>
      <c r="AB57" s="93" t="s">
        <v>118</v>
      </c>
      <c r="AC57" s="93" t="s">
        <v>116</v>
      </c>
    </row>
    <row r="58" spans="1:29" s="107" customFormat="1" hidden="1" outlineLevel="7" collapsed="1" x14ac:dyDescent="0.25">
      <c r="A58" s="102" t="s">
        <v>116</v>
      </c>
      <c r="B58" s="103">
        <v>35519</v>
      </c>
      <c r="C58" s="103">
        <v>2975768.75293</v>
      </c>
      <c r="D58" s="103">
        <v>0</v>
      </c>
      <c r="E58" s="103">
        <v>0</v>
      </c>
      <c r="F58" s="103">
        <v>35519</v>
      </c>
      <c r="G58" s="103">
        <v>2975768.75293</v>
      </c>
      <c r="H58" s="104" t="s">
        <v>120</v>
      </c>
      <c r="I58" s="104" t="s">
        <v>158</v>
      </c>
      <c r="J58" s="104" t="s">
        <v>116</v>
      </c>
      <c r="K58" s="103">
        <v>83.779632110419797</v>
      </c>
      <c r="L58" s="103">
        <v>0</v>
      </c>
      <c r="M58" s="104" t="s">
        <v>122</v>
      </c>
      <c r="N58" s="104" t="s">
        <v>135</v>
      </c>
      <c r="O58" s="104" t="s">
        <v>121</v>
      </c>
      <c r="P58" s="105">
        <v>44986</v>
      </c>
      <c r="Q58" s="105">
        <v>44987</v>
      </c>
      <c r="R58" s="103">
        <v>0</v>
      </c>
      <c r="S58" s="104" t="s">
        <v>116</v>
      </c>
      <c r="T58" s="104" t="s">
        <v>116</v>
      </c>
      <c r="U58" s="104" t="s">
        <v>146</v>
      </c>
      <c r="V58" s="106">
        <v>44957.560157210646</v>
      </c>
      <c r="W58" s="104" t="s">
        <v>116</v>
      </c>
      <c r="X58" s="104" t="s">
        <v>116</v>
      </c>
      <c r="Y58" s="106">
        <v>44986</v>
      </c>
      <c r="Z58" s="106">
        <v>45017</v>
      </c>
      <c r="AA58" s="106">
        <v>45019.76505170139</v>
      </c>
      <c r="AB58" s="104" t="s">
        <v>118</v>
      </c>
      <c r="AC58" s="104" t="s">
        <v>116</v>
      </c>
    </row>
    <row r="59" spans="1:29" s="113" customFormat="1" hidden="1" outlineLevel="2" collapsed="1" x14ac:dyDescent="0.25">
      <c r="A59" s="108" t="s">
        <v>215</v>
      </c>
      <c r="B59" s="109">
        <v>0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10" t="s">
        <v>120</v>
      </c>
      <c r="I59" s="110" t="s">
        <v>215</v>
      </c>
      <c r="J59" s="110" t="s">
        <v>116</v>
      </c>
      <c r="K59" s="109">
        <v>0</v>
      </c>
      <c r="L59" s="109">
        <v>0</v>
      </c>
      <c r="M59" s="110" t="s">
        <v>213</v>
      </c>
      <c r="N59" s="110" t="s">
        <v>135</v>
      </c>
      <c r="O59" s="110" t="s">
        <v>121</v>
      </c>
      <c r="P59" s="111">
        <v>44986</v>
      </c>
      <c r="Q59" s="111">
        <v>44987</v>
      </c>
      <c r="R59" s="109">
        <v>0</v>
      </c>
      <c r="S59" s="110" t="s">
        <v>116</v>
      </c>
      <c r="T59" s="110" t="s">
        <v>116</v>
      </c>
      <c r="U59" s="110" t="s">
        <v>146</v>
      </c>
      <c r="V59" s="112">
        <v>44957.560157210646</v>
      </c>
      <c r="W59" s="110" t="s">
        <v>116</v>
      </c>
      <c r="X59" s="110" t="s">
        <v>116</v>
      </c>
      <c r="Y59" s="112">
        <v>44986</v>
      </c>
      <c r="Z59" s="112">
        <v>45017</v>
      </c>
      <c r="AA59" s="112">
        <v>45019.76505170139</v>
      </c>
      <c r="AB59" s="110" t="s">
        <v>118</v>
      </c>
      <c r="AC59" s="110" t="s">
        <v>116</v>
      </c>
    </row>
    <row r="60" spans="1:29" s="96" customFormat="1" hidden="1" outlineLevel="3" collapsed="1" x14ac:dyDescent="0.25">
      <c r="A60" s="91" t="s">
        <v>121</v>
      </c>
      <c r="B60" s="92">
        <v>0</v>
      </c>
      <c r="C60" s="92">
        <v>0</v>
      </c>
      <c r="D60" s="92">
        <v>0</v>
      </c>
      <c r="E60" s="92">
        <v>0</v>
      </c>
      <c r="F60" s="92">
        <v>0</v>
      </c>
      <c r="G60" s="92">
        <v>0</v>
      </c>
      <c r="H60" s="93" t="s">
        <v>120</v>
      </c>
      <c r="I60" s="93" t="s">
        <v>215</v>
      </c>
      <c r="J60" s="93" t="s">
        <v>116</v>
      </c>
      <c r="K60" s="92">
        <v>0</v>
      </c>
      <c r="L60" s="92">
        <v>0</v>
      </c>
      <c r="M60" s="93" t="s">
        <v>213</v>
      </c>
      <c r="N60" s="93" t="s">
        <v>135</v>
      </c>
      <c r="O60" s="93" t="s">
        <v>121</v>
      </c>
      <c r="P60" s="94">
        <v>44986</v>
      </c>
      <c r="Q60" s="94">
        <v>44987</v>
      </c>
      <c r="R60" s="92">
        <v>0</v>
      </c>
      <c r="S60" s="93" t="s">
        <v>116</v>
      </c>
      <c r="T60" s="93" t="s">
        <v>116</v>
      </c>
      <c r="U60" s="93" t="s">
        <v>146</v>
      </c>
      <c r="V60" s="95">
        <v>44957.560157210646</v>
      </c>
      <c r="W60" s="93" t="s">
        <v>116</v>
      </c>
      <c r="X60" s="93" t="s">
        <v>116</v>
      </c>
      <c r="Y60" s="95">
        <v>44986</v>
      </c>
      <c r="Z60" s="95">
        <v>45017</v>
      </c>
      <c r="AA60" s="95">
        <v>45019.76505170139</v>
      </c>
      <c r="AB60" s="93" t="s">
        <v>118</v>
      </c>
      <c r="AC60" s="93" t="s">
        <v>116</v>
      </c>
    </row>
    <row r="61" spans="1:29" s="78" customFormat="1" hidden="1" outlineLevel="4" collapsed="1" x14ac:dyDescent="0.25">
      <c r="A61" s="97" t="s">
        <v>116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4" t="s">
        <v>120</v>
      </c>
      <c r="I61" s="74" t="s">
        <v>215</v>
      </c>
      <c r="J61" s="74" t="s">
        <v>116</v>
      </c>
      <c r="K61" s="75">
        <v>0</v>
      </c>
      <c r="L61" s="75">
        <v>0</v>
      </c>
      <c r="M61" s="74" t="s">
        <v>213</v>
      </c>
      <c r="N61" s="74" t="s">
        <v>135</v>
      </c>
      <c r="O61" s="74" t="s">
        <v>121</v>
      </c>
      <c r="P61" s="76">
        <v>44986</v>
      </c>
      <c r="Q61" s="76">
        <v>44987</v>
      </c>
      <c r="R61" s="75">
        <v>0</v>
      </c>
      <c r="S61" s="74" t="s">
        <v>116</v>
      </c>
      <c r="T61" s="74" t="s">
        <v>116</v>
      </c>
      <c r="U61" s="74" t="s">
        <v>146</v>
      </c>
      <c r="V61" s="77">
        <v>44957.560157210646</v>
      </c>
      <c r="W61" s="74" t="s">
        <v>116</v>
      </c>
      <c r="X61" s="74" t="s">
        <v>116</v>
      </c>
      <c r="Y61" s="77">
        <v>44986</v>
      </c>
      <c r="Z61" s="77">
        <v>45017</v>
      </c>
      <c r="AA61" s="77">
        <v>45019.76505170139</v>
      </c>
      <c r="AB61" s="74" t="s">
        <v>118</v>
      </c>
      <c r="AC61" s="74" t="s">
        <v>116</v>
      </c>
    </row>
    <row r="62" spans="1:29" s="84" customFormat="1" hidden="1" outlineLevel="5" collapsed="1" x14ac:dyDescent="0.25">
      <c r="A62" s="98" t="s">
        <v>213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1" t="s">
        <v>120</v>
      </c>
      <c r="I62" s="81" t="s">
        <v>215</v>
      </c>
      <c r="J62" s="81" t="s">
        <v>116</v>
      </c>
      <c r="K62" s="80">
        <v>0</v>
      </c>
      <c r="L62" s="80">
        <v>0</v>
      </c>
      <c r="M62" s="81" t="s">
        <v>213</v>
      </c>
      <c r="N62" s="81" t="s">
        <v>135</v>
      </c>
      <c r="O62" s="81" t="s">
        <v>121</v>
      </c>
      <c r="P62" s="82">
        <v>44986</v>
      </c>
      <c r="Q62" s="82">
        <v>44987</v>
      </c>
      <c r="R62" s="80">
        <v>0</v>
      </c>
      <c r="S62" s="81" t="s">
        <v>116</v>
      </c>
      <c r="T62" s="81" t="s">
        <v>116</v>
      </c>
      <c r="U62" s="81" t="s">
        <v>146</v>
      </c>
      <c r="V62" s="83">
        <v>44957.560157210646</v>
      </c>
      <c r="W62" s="81" t="s">
        <v>116</v>
      </c>
      <c r="X62" s="81" t="s">
        <v>116</v>
      </c>
      <c r="Y62" s="83">
        <v>44986</v>
      </c>
      <c r="Z62" s="83">
        <v>45017</v>
      </c>
      <c r="AA62" s="83">
        <v>45019.76505170139</v>
      </c>
      <c r="AB62" s="81" t="s">
        <v>118</v>
      </c>
      <c r="AC62" s="81" t="s">
        <v>116</v>
      </c>
    </row>
    <row r="63" spans="1:29" s="90" customFormat="1" hidden="1" outlineLevel="6" collapsed="1" x14ac:dyDescent="0.25">
      <c r="A63" s="99" t="s">
        <v>116</v>
      </c>
      <c r="B63" s="86">
        <v>0</v>
      </c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7" t="s">
        <v>120</v>
      </c>
      <c r="I63" s="87" t="s">
        <v>215</v>
      </c>
      <c r="J63" s="87" t="s">
        <v>116</v>
      </c>
      <c r="K63" s="86">
        <v>0</v>
      </c>
      <c r="L63" s="86">
        <v>0</v>
      </c>
      <c r="M63" s="87" t="s">
        <v>213</v>
      </c>
      <c r="N63" s="87" t="s">
        <v>135</v>
      </c>
      <c r="O63" s="87" t="s">
        <v>121</v>
      </c>
      <c r="P63" s="88">
        <v>44986</v>
      </c>
      <c r="Q63" s="88">
        <v>44987</v>
      </c>
      <c r="R63" s="86">
        <v>0</v>
      </c>
      <c r="S63" s="87" t="s">
        <v>116</v>
      </c>
      <c r="T63" s="87" t="s">
        <v>116</v>
      </c>
      <c r="U63" s="87" t="s">
        <v>146</v>
      </c>
      <c r="V63" s="89">
        <v>44957.560157210646</v>
      </c>
      <c r="W63" s="87" t="s">
        <v>116</v>
      </c>
      <c r="X63" s="87" t="s">
        <v>116</v>
      </c>
      <c r="Y63" s="89">
        <v>44986</v>
      </c>
      <c r="Z63" s="89">
        <v>45017</v>
      </c>
      <c r="AA63" s="89">
        <v>45019.76505170139</v>
      </c>
      <c r="AB63" s="87" t="s">
        <v>118</v>
      </c>
      <c r="AC63" s="87" t="s">
        <v>116</v>
      </c>
    </row>
    <row r="64" spans="1:29" s="96" customFormat="1" hidden="1" outlineLevel="7" collapsed="1" x14ac:dyDescent="0.25">
      <c r="A64" s="100" t="s">
        <v>116</v>
      </c>
      <c r="B64" s="92">
        <v>0</v>
      </c>
      <c r="C64" s="92">
        <v>0</v>
      </c>
      <c r="D64" s="92">
        <v>0</v>
      </c>
      <c r="E64" s="92">
        <v>0</v>
      </c>
      <c r="F64" s="92">
        <v>0</v>
      </c>
      <c r="G64" s="92">
        <v>0</v>
      </c>
      <c r="H64" s="93" t="s">
        <v>120</v>
      </c>
      <c r="I64" s="93" t="s">
        <v>215</v>
      </c>
      <c r="J64" s="93" t="s">
        <v>116</v>
      </c>
      <c r="K64" s="92">
        <v>0</v>
      </c>
      <c r="L64" s="92">
        <v>0</v>
      </c>
      <c r="M64" s="93" t="s">
        <v>213</v>
      </c>
      <c r="N64" s="93" t="s">
        <v>135</v>
      </c>
      <c r="O64" s="93" t="s">
        <v>121</v>
      </c>
      <c r="P64" s="94">
        <v>44986</v>
      </c>
      <c r="Q64" s="94">
        <v>44987</v>
      </c>
      <c r="R64" s="92">
        <v>0</v>
      </c>
      <c r="S64" s="93" t="s">
        <v>116</v>
      </c>
      <c r="T64" s="93" t="s">
        <v>116</v>
      </c>
      <c r="U64" s="93" t="s">
        <v>146</v>
      </c>
      <c r="V64" s="95">
        <v>44957.560157210646</v>
      </c>
      <c r="W64" s="93" t="s">
        <v>116</v>
      </c>
      <c r="X64" s="93" t="s">
        <v>116</v>
      </c>
      <c r="Y64" s="95">
        <v>44986</v>
      </c>
      <c r="Z64" s="95">
        <v>45017</v>
      </c>
      <c r="AA64" s="95">
        <v>45019.76505170139</v>
      </c>
      <c r="AB64" s="93" t="s">
        <v>118</v>
      </c>
      <c r="AC64" s="93" t="s">
        <v>116</v>
      </c>
    </row>
    <row r="65" spans="1:29" s="107" customFormat="1" hidden="1" outlineLevel="7" collapsed="1" x14ac:dyDescent="0.25">
      <c r="A65" s="102" t="s">
        <v>116</v>
      </c>
      <c r="B65" s="103">
        <v>0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4" t="s">
        <v>120</v>
      </c>
      <c r="I65" s="104" t="s">
        <v>215</v>
      </c>
      <c r="J65" s="104" t="s">
        <v>116</v>
      </c>
      <c r="K65" s="103">
        <v>0</v>
      </c>
      <c r="L65" s="103">
        <v>0</v>
      </c>
      <c r="M65" s="104" t="s">
        <v>213</v>
      </c>
      <c r="N65" s="104" t="s">
        <v>135</v>
      </c>
      <c r="O65" s="104" t="s">
        <v>121</v>
      </c>
      <c r="P65" s="105">
        <v>44986</v>
      </c>
      <c r="Q65" s="105">
        <v>44987</v>
      </c>
      <c r="R65" s="103">
        <v>0</v>
      </c>
      <c r="S65" s="104" t="s">
        <v>116</v>
      </c>
      <c r="T65" s="104" t="s">
        <v>116</v>
      </c>
      <c r="U65" s="104" t="s">
        <v>146</v>
      </c>
      <c r="V65" s="106">
        <v>44957.560157210646</v>
      </c>
      <c r="W65" s="104" t="s">
        <v>116</v>
      </c>
      <c r="X65" s="104" t="s">
        <v>116</v>
      </c>
      <c r="Y65" s="106">
        <v>44986</v>
      </c>
      <c r="Z65" s="106">
        <v>45017</v>
      </c>
      <c r="AA65" s="106">
        <v>45019.76505170139</v>
      </c>
      <c r="AB65" s="104" t="s">
        <v>118</v>
      </c>
      <c r="AC65" s="104" t="s">
        <v>116</v>
      </c>
    </row>
    <row r="66" spans="1:29" s="90" customFormat="1" hidden="1" outlineLevel="2" collapsed="1" x14ac:dyDescent="0.25">
      <c r="A66" s="85" t="s">
        <v>147</v>
      </c>
      <c r="B66" s="86">
        <v>0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  <c r="H66" s="87" t="s">
        <v>120</v>
      </c>
      <c r="I66" s="87" t="s">
        <v>147</v>
      </c>
      <c r="J66" s="87" t="s">
        <v>116</v>
      </c>
      <c r="K66" s="86">
        <v>0</v>
      </c>
      <c r="L66" s="86">
        <v>0</v>
      </c>
      <c r="M66" s="87" t="s">
        <v>122</v>
      </c>
      <c r="N66" s="87" t="s">
        <v>135</v>
      </c>
      <c r="O66" s="87" t="s">
        <v>121</v>
      </c>
      <c r="P66" s="88">
        <v>44986</v>
      </c>
      <c r="Q66" s="88">
        <v>44987</v>
      </c>
      <c r="R66" s="86">
        <v>0</v>
      </c>
      <c r="S66" s="87" t="s">
        <v>116</v>
      </c>
      <c r="T66" s="87" t="s">
        <v>116</v>
      </c>
      <c r="U66" s="87" t="s">
        <v>146</v>
      </c>
      <c r="V66" s="89">
        <v>44957.560157210646</v>
      </c>
      <c r="W66" s="87" t="s">
        <v>116</v>
      </c>
      <c r="X66" s="87" t="s">
        <v>116</v>
      </c>
      <c r="Y66" s="89">
        <v>44986</v>
      </c>
      <c r="Z66" s="89">
        <v>45017</v>
      </c>
      <c r="AA66" s="89">
        <v>45019.76505170139</v>
      </c>
      <c r="AB66" s="87" t="s">
        <v>118</v>
      </c>
      <c r="AC66" s="87" t="s">
        <v>116</v>
      </c>
    </row>
    <row r="67" spans="1:29" s="96" customFormat="1" hidden="1" outlineLevel="3" collapsed="1" x14ac:dyDescent="0.25">
      <c r="A67" s="91" t="s">
        <v>121</v>
      </c>
      <c r="B67" s="92">
        <v>0</v>
      </c>
      <c r="C67" s="92">
        <v>0</v>
      </c>
      <c r="D67" s="92">
        <v>0</v>
      </c>
      <c r="E67" s="92">
        <v>0</v>
      </c>
      <c r="F67" s="92">
        <v>0</v>
      </c>
      <c r="G67" s="92">
        <v>0</v>
      </c>
      <c r="H67" s="93" t="s">
        <v>120</v>
      </c>
      <c r="I67" s="93" t="s">
        <v>147</v>
      </c>
      <c r="J67" s="93" t="s">
        <v>116</v>
      </c>
      <c r="K67" s="92">
        <v>0</v>
      </c>
      <c r="L67" s="92">
        <v>0</v>
      </c>
      <c r="M67" s="93" t="s">
        <v>122</v>
      </c>
      <c r="N67" s="93" t="s">
        <v>135</v>
      </c>
      <c r="O67" s="93" t="s">
        <v>121</v>
      </c>
      <c r="P67" s="94">
        <v>44986</v>
      </c>
      <c r="Q67" s="94">
        <v>44987</v>
      </c>
      <c r="R67" s="92">
        <v>0</v>
      </c>
      <c r="S67" s="93" t="s">
        <v>116</v>
      </c>
      <c r="T67" s="93" t="s">
        <v>116</v>
      </c>
      <c r="U67" s="93" t="s">
        <v>146</v>
      </c>
      <c r="V67" s="95">
        <v>44957.560157210646</v>
      </c>
      <c r="W67" s="93" t="s">
        <v>116</v>
      </c>
      <c r="X67" s="93" t="s">
        <v>116</v>
      </c>
      <c r="Y67" s="95">
        <v>44986</v>
      </c>
      <c r="Z67" s="95">
        <v>45017</v>
      </c>
      <c r="AA67" s="95">
        <v>45019.76505170139</v>
      </c>
      <c r="AB67" s="93" t="s">
        <v>118</v>
      </c>
      <c r="AC67" s="93" t="s">
        <v>116</v>
      </c>
    </row>
    <row r="68" spans="1:29" s="78" customFormat="1" hidden="1" outlineLevel="4" collapsed="1" x14ac:dyDescent="0.25">
      <c r="A68" s="97" t="s">
        <v>116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4" t="s">
        <v>120</v>
      </c>
      <c r="I68" s="74" t="s">
        <v>147</v>
      </c>
      <c r="J68" s="74" t="s">
        <v>116</v>
      </c>
      <c r="K68" s="75">
        <v>0</v>
      </c>
      <c r="L68" s="75">
        <v>0</v>
      </c>
      <c r="M68" s="74" t="s">
        <v>122</v>
      </c>
      <c r="N68" s="74" t="s">
        <v>135</v>
      </c>
      <c r="O68" s="74" t="s">
        <v>121</v>
      </c>
      <c r="P68" s="76">
        <v>44986</v>
      </c>
      <c r="Q68" s="76">
        <v>44987</v>
      </c>
      <c r="R68" s="75">
        <v>0</v>
      </c>
      <c r="S68" s="74" t="s">
        <v>116</v>
      </c>
      <c r="T68" s="74" t="s">
        <v>116</v>
      </c>
      <c r="U68" s="74" t="s">
        <v>146</v>
      </c>
      <c r="V68" s="77">
        <v>44957.560157210646</v>
      </c>
      <c r="W68" s="74" t="s">
        <v>116</v>
      </c>
      <c r="X68" s="74" t="s">
        <v>116</v>
      </c>
      <c r="Y68" s="77">
        <v>44986</v>
      </c>
      <c r="Z68" s="77">
        <v>45017</v>
      </c>
      <c r="AA68" s="77">
        <v>45019.76505170139</v>
      </c>
      <c r="AB68" s="74" t="s">
        <v>118</v>
      </c>
      <c r="AC68" s="74" t="s">
        <v>116</v>
      </c>
    </row>
    <row r="69" spans="1:29" s="84" customFormat="1" hidden="1" outlineLevel="5" collapsed="1" x14ac:dyDescent="0.25">
      <c r="A69" s="98" t="s">
        <v>122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1" t="s">
        <v>120</v>
      </c>
      <c r="I69" s="81" t="s">
        <v>147</v>
      </c>
      <c r="J69" s="81" t="s">
        <v>116</v>
      </c>
      <c r="K69" s="80">
        <v>0</v>
      </c>
      <c r="L69" s="80">
        <v>0</v>
      </c>
      <c r="M69" s="81" t="s">
        <v>122</v>
      </c>
      <c r="N69" s="81" t="s">
        <v>135</v>
      </c>
      <c r="O69" s="81" t="s">
        <v>121</v>
      </c>
      <c r="P69" s="82">
        <v>44986</v>
      </c>
      <c r="Q69" s="82">
        <v>44987</v>
      </c>
      <c r="R69" s="80">
        <v>0</v>
      </c>
      <c r="S69" s="81" t="s">
        <v>116</v>
      </c>
      <c r="T69" s="81" t="s">
        <v>116</v>
      </c>
      <c r="U69" s="81" t="s">
        <v>146</v>
      </c>
      <c r="V69" s="83">
        <v>44957.560157210646</v>
      </c>
      <c r="W69" s="81" t="s">
        <v>116</v>
      </c>
      <c r="X69" s="81" t="s">
        <v>116</v>
      </c>
      <c r="Y69" s="83">
        <v>44986</v>
      </c>
      <c r="Z69" s="83">
        <v>45017</v>
      </c>
      <c r="AA69" s="83">
        <v>45019.76505170139</v>
      </c>
      <c r="AB69" s="81" t="s">
        <v>118</v>
      </c>
      <c r="AC69" s="81" t="s">
        <v>116</v>
      </c>
    </row>
    <row r="70" spans="1:29" s="90" customFormat="1" hidden="1" outlineLevel="6" collapsed="1" x14ac:dyDescent="0.25">
      <c r="A70" s="99" t="s">
        <v>116</v>
      </c>
      <c r="B70" s="86">
        <v>0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  <c r="H70" s="87" t="s">
        <v>120</v>
      </c>
      <c r="I70" s="87" t="s">
        <v>147</v>
      </c>
      <c r="J70" s="87" t="s">
        <v>116</v>
      </c>
      <c r="K70" s="86">
        <v>0</v>
      </c>
      <c r="L70" s="86">
        <v>0</v>
      </c>
      <c r="M70" s="87" t="s">
        <v>122</v>
      </c>
      <c r="N70" s="87" t="s">
        <v>135</v>
      </c>
      <c r="O70" s="87" t="s">
        <v>121</v>
      </c>
      <c r="P70" s="88">
        <v>44986</v>
      </c>
      <c r="Q70" s="88">
        <v>44987</v>
      </c>
      <c r="R70" s="86">
        <v>0</v>
      </c>
      <c r="S70" s="87" t="s">
        <v>116</v>
      </c>
      <c r="T70" s="87" t="s">
        <v>116</v>
      </c>
      <c r="U70" s="87" t="s">
        <v>146</v>
      </c>
      <c r="V70" s="89">
        <v>44957.560157210646</v>
      </c>
      <c r="W70" s="87" t="s">
        <v>116</v>
      </c>
      <c r="X70" s="87" t="s">
        <v>116</v>
      </c>
      <c r="Y70" s="89">
        <v>44986</v>
      </c>
      <c r="Z70" s="89">
        <v>45017</v>
      </c>
      <c r="AA70" s="89">
        <v>45019.76505170139</v>
      </c>
      <c r="AB70" s="87" t="s">
        <v>118</v>
      </c>
      <c r="AC70" s="87" t="s">
        <v>116</v>
      </c>
    </row>
    <row r="71" spans="1:29" s="96" customFormat="1" hidden="1" outlineLevel="7" collapsed="1" x14ac:dyDescent="0.25">
      <c r="A71" s="100" t="s">
        <v>116</v>
      </c>
      <c r="B71" s="92">
        <v>23152.71</v>
      </c>
      <c r="C71" s="92">
        <v>1774894.98688</v>
      </c>
      <c r="D71" s="92">
        <v>0</v>
      </c>
      <c r="E71" s="92">
        <v>0</v>
      </c>
      <c r="F71" s="92">
        <v>23152.71</v>
      </c>
      <c r="G71" s="92">
        <v>1774894.98688</v>
      </c>
      <c r="H71" s="93" t="s">
        <v>120</v>
      </c>
      <c r="I71" s="93" t="s">
        <v>147</v>
      </c>
      <c r="J71" s="93" t="s">
        <v>116</v>
      </c>
      <c r="K71" s="92">
        <v>76.660355823573099</v>
      </c>
      <c r="L71" s="92">
        <v>0</v>
      </c>
      <c r="M71" s="93" t="s">
        <v>122</v>
      </c>
      <c r="N71" s="93" t="s">
        <v>135</v>
      </c>
      <c r="O71" s="93" t="s">
        <v>121</v>
      </c>
      <c r="P71" s="94">
        <v>44986</v>
      </c>
      <c r="Q71" s="94">
        <v>44987</v>
      </c>
      <c r="R71" s="92">
        <v>0</v>
      </c>
      <c r="S71" s="93" t="s">
        <v>116</v>
      </c>
      <c r="T71" s="93" t="s">
        <v>116</v>
      </c>
      <c r="U71" s="93" t="s">
        <v>146</v>
      </c>
      <c r="V71" s="95">
        <v>44957.560157210646</v>
      </c>
      <c r="W71" s="93" t="s">
        <v>116</v>
      </c>
      <c r="X71" s="93" t="s">
        <v>116</v>
      </c>
      <c r="Y71" s="95">
        <v>44986</v>
      </c>
      <c r="Z71" s="95">
        <v>45017</v>
      </c>
      <c r="AA71" s="95">
        <v>45019.76505170139</v>
      </c>
      <c r="AB71" s="93" t="s">
        <v>118</v>
      </c>
      <c r="AC71" s="93" t="s">
        <v>116</v>
      </c>
    </row>
    <row r="72" spans="1:29" s="107" customFormat="1" hidden="1" outlineLevel="7" collapsed="1" x14ac:dyDescent="0.25">
      <c r="A72" s="102" t="s">
        <v>116</v>
      </c>
      <c r="B72" s="103">
        <v>9450</v>
      </c>
      <c r="C72" s="103">
        <v>521719.62933999998</v>
      </c>
      <c r="D72" s="103">
        <v>0</v>
      </c>
      <c r="E72" s="103">
        <v>0</v>
      </c>
      <c r="F72" s="103">
        <v>9450</v>
      </c>
      <c r="G72" s="103">
        <v>521719.62933999998</v>
      </c>
      <c r="H72" s="104" t="s">
        <v>120</v>
      </c>
      <c r="I72" s="104" t="s">
        <v>147</v>
      </c>
      <c r="J72" s="104" t="s">
        <v>116</v>
      </c>
      <c r="K72" s="103">
        <v>55.208426385185199</v>
      </c>
      <c r="L72" s="103">
        <v>0</v>
      </c>
      <c r="M72" s="104" t="s">
        <v>122</v>
      </c>
      <c r="N72" s="104" t="s">
        <v>135</v>
      </c>
      <c r="O72" s="104" t="s">
        <v>121</v>
      </c>
      <c r="P72" s="105">
        <v>44986</v>
      </c>
      <c r="Q72" s="105">
        <v>44987</v>
      </c>
      <c r="R72" s="103">
        <v>0</v>
      </c>
      <c r="S72" s="104" t="s">
        <v>116</v>
      </c>
      <c r="T72" s="104" t="s">
        <v>116</v>
      </c>
      <c r="U72" s="104" t="s">
        <v>146</v>
      </c>
      <c r="V72" s="106">
        <v>44957.560157210646</v>
      </c>
      <c r="W72" s="104" t="s">
        <v>116</v>
      </c>
      <c r="X72" s="104" t="s">
        <v>116</v>
      </c>
      <c r="Y72" s="106">
        <v>44986</v>
      </c>
      <c r="Z72" s="106">
        <v>45017</v>
      </c>
      <c r="AA72" s="106">
        <v>45019.76505170139</v>
      </c>
      <c r="AB72" s="104" t="s">
        <v>118</v>
      </c>
      <c r="AC72" s="104" t="s">
        <v>116</v>
      </c>
    </row>
    <row r="73" spans="1:29" s="96" customFormat="1" hidden="1" outlineLevel="7" collapsed="1" x14ac:dyDescent="0.25">
      <c r="A73" s="100" t="s">
        <v>116</v>
      </c>
      <c r="B73" s="92">
        <v>9925.3490000000002</v>
      </c>
      <c r="C73" s="92">
        <v>631859.12068000005</v>
      </c>
      <c r="D73" s="92">
        <v>0</v>
      </c>
      <c r="E73" s="92">
        <v>0</v>
      </c>
      <c r="F73" s="92">
        <v>9925.3490000000002</v>
      </c>
      <c r="G73" s="92">
        <v>631859.12068000005</v>
      </c>
      <c r="H73" s="93" t="s">
        <v>120</v>
      </c>
      <c r="I73" s="93" t="s">
        <v>147</v>
      </c>
      <c r="J73" s="93" t="s">
        <v>116</v>
      </c>
      <c r="K73" s="92">
        <v>63.661148910733502</v>
      </c>
      <c r="L73" s="92">
        <v>0</v>
      </c>
      <c r="M73" s="93" t="s">
        <v>122</v>
      </c>
      <c r="N73" s="93" t="s">
        <v>135</v>
      </c>
      <c r="O73" s="93" t="s">
        <v>121</v>
      </c>
      <c r="P73" s="94">
        <v>44986</v>
      </c>
      <c r="Q73" s="94">
        <v>44987</v>
      </c>
      <c r="R73" s="92">
        <v>0</v>
      </c>
      <c r="S73" s="93" t="s">
        <v>116</v>
      </c>
      <c r="T73" s="93" t="s">
        <v>116</v>
      </c>
      <c r="U73" s="93" t="s">
        <v>146</v>
      </c>
      <c r="V73" s="95">
        <v>44957.560157210646</v>
      </c>
      <c r="W73" s="93" t="s">
        <v>116</v>
      </c>
      <c r="X73" s="93" t="s">
        <v>116</v>
      </c>
      <c r="Y73" s="95">
        <v>44986</v>
      </c>
      <c r="Z73" s="95">
        <v>45017</v>
      </c>
      <c r="AA73" s="95">
        <v>45019.76505170139</v>
      </c>
      <c r="AB73" s="93" t="s">
        <v>118</v>
      </c>
      <c r="AC73" s="93" t="s">
        <v>116</v>
      </c>
    </row>
    <row r="74" spans="1:29" s="107" customFormat="1" hidden="1" outlineLevel="7" collapsed="1" x14ac:dyDescent="0.25">
      <c r="A74" s="102" t="s">
        <v>116</v>
      </c>
      <c r="B74" s="103">
        <v>-707.54</v>
      </c>
      <c r="C74" s="103">
        <v>-44221.25</v>
      </c>
      <c r="D74" s="103">
        <v>0</v>
      </c>
      <c r="E74" s="103">
        <v>0</v>
      </c>
      <c r="F74" s="103">
        <v>-707.54</v>
      </c>
      <c r="G74" s="103">
        <v>-44221.25</v>
      </c>
      <c r="H74" s="104" t="s">
        <v>120</v>
      </c>
      <c r="I74" s="104" t="s">
        <v>147</v>
      </c>
      <c r="J74" s="104" t="s">
        <v>116</v>
      </c>
      <c r="K74" s="103">
        <v>62.5</v>
      </c>
      <c r="L74" s="103">
        <v>0</v>
      </c>
      <c r="M74" s="104" t="s">
        <v>122</v>
      </c>
      <c r="N74" s="104" t="s">
        <v>135</v>
      </c>
      <c r="O74" s="104" t="s">
        <v>121</v>
      </c>
      <c r="P74" s="105">
        <v>44986</v>
      </c>
      <c r="Q74" s="105">
        <v>44987</v>
      </c>
      <c r="R74" s="103">
        <v>0</v>
      </c>
      <c r="S74" s="104" t="s">
        <v>116</v>
      </c>
      <c r="T74" s="104" t="s">
        <v>116</v>
      </c>
      <c r="U74" s="104" t="s">
        <v>146</v>
      </c>
      <c r="V74" s="106">
        <v>44957.560157210646</v>
      </c>
      <c r="W74" s="104" t="s">
        <v>116</v>
      </c>
      <c r="X74" s="104" t="s">
        <v>116</v>
      </c>
      <c r="Y74" s="106">
        <v>44986</v>
      </c>
      <c r="Z74" s="106">
        <v>45017</v>
      </c>
      <c r="AA74" s="106">
        <v>45019.76505170139</v>
      </c>
      <c r="AB74" s="104" t="s">
        <v>118</v>
      </c>
      <c r="AC74" s="104" t="s">
        <v>116</v>
      </c>
    </row>
    <row r="75" spans="1:29" s="96" customFormat="1" hidden="1" outlineLevel="7" collapsed="1" x14ac:dyDescent="0.25">
      <c r="A75" s="100" t="s">
        <v>116</v>
      </c>
      <c r="B75" s="92">
        <v>-41820.519</v>
      </c>
      <c r="C75" s="92">
        <v>-2884252.4868999999</v>
      </c>
      <c r="D75" s="92">
        <v>0</v>
      </c>
      <c r="E75" s="92">
        <v>0</v>
      </c>
      <c r="F75" s="92">
        <v>-41820.519</v>
      </c>
      <c r="G75" s="92">
        <v>-2884252.4868999999</v>
      </c>
      <c r="H75" s="93" t="s">
        <v>120</v>
      </c>
      <c r="I75" s="93" t="s">
        <v>147</v>
      </c>
      <c r="J75" s="93" t="s">
        <v>116</v>
      </c>
      <c r="K75" s="92">
        <v>68.967400593474196</v>
      </c>
      <c r="L75" s="92">
        <v>0</v>
      </c>
      <c r="M75" s="93" t="s">
        <v>122</v>
      </c>
      <c r="N75" s="93" t="s">
        <v>135</v>
      </c>
      <c r="O75" s="93" t="s">
        <v>121</v>
      </c>
      <c r="P75" s="94">
        <v>44986</v>
      </c>
      <c r="Q75" s="94">
        <v>44987</v>
      </c>
      <c r="R75" s="92">
        <v>0</v>
      </c>
      <c r="S75" s="93" t="s">
        <v>116</v>
      </c>
      <c r="T75" s="93" t="s">
        <v>116</v>
      </c>
      <c r="U75" s="93" t="s">
        <v>146</v>
      </c>
      <c r="V75" s="95">
        <v>44957.560157210646</v>
      </c>
      <c r="W75" s="93" t="s">
        <v>116</v>
      </c>
      <c r="X75" s="93" t="s">
        <v>116</v>
      </c>
      <c r="Y75" s="95">
        <v>44986</v>
      </c>
      <c r="Z75" s="95">
        <v>45017</v>
      </c>
      <c r="AA75" s="95">
        <v>45019.76505170139</v>
      </c>
      <c r="AB75" s="93" t="s">
        <v>118</v>
      </c>
      <c r="AC75" s="93" t="s">
        <v>116</v>
      </c>
    </row>
    <row r="76" spans="1:29" s="113" customFormat="1" hidden="1" outlineLevel="2" collapsed="1" x14ac:dyDescent="0.25">
      <c r="A76" s="108" t="s">
        <v>168</v>
      </c>
      <c r="B76" s="109">
        <v>0</v>
      </c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10" t="s">
        <v>120</v>
      </c>
      <c r="I76" s="110" t="s">
        <v>168</v>
      </c>
      <c r="J76" s="110" t="s">
        <v>116</v>
      </c>
      <c r="K76" s="109">
        <v>0</v>
      </c>
      <c r="L76" s="109">
        <v>0</v>
      </c>
      <c r="M76" s="110" t="s">
        <v>122</v>
      </c>
      <c r="N76" s="110" t="s">
        <v>135</v>
      </c>
      <c r="O76" s="110" t="s">
        <v>121</v>
      </c>
      <c r="P76" s="111">
        <v>44986</v>
      </c>
      <c r="Q76" s="111">
        <v>44987</v>
      </c>
      <c r="R76" s="109">
        <v>0</v>
      </c>
      <c r="S76" s="110" t="s">
        <v>116</v>
      </c>
      <c r="T76" s="110" t="s">
        <v>116</v>
      </c>
      <c r="U76" s="110" t="s">
        <v>146</v>
      </c>
      <c r="V76" s="112">
        <v>44957.560157210646</v>
      </c>
      <c r="W76" s="110" t="s">
        <v>116</v>
      </c>
      <c r="X76" s="110" t="s">
        <v>116</v>
      </c>
      <c r="Y76" s="112">
        <v>44986</v>
      </c>
      <c r="Z76" s="112">
        <v>45017</v>
      </c>
      <c r="AA76" s="112">
        <v>45019.76505170139</v>
      </c>
      <c r="AB76" s="110" t="s">
        <v>118</v>
      </c>
      <c r="AC76" s="110" t="s">
        <v>116</v>
      </c>
    </row>
    <row r="77" spans="1:29" s="96" customFormat="1" hidden="1" outlineLevel="3" collapsed="1" x14ac:dyDescent="0.25">
      <c r="A77" s="91" t="s">
        <v>121</v>
      </c>
      <c r="B77" s="92">
        <v>0</v>
      </c>
      <c r="C77" s="92">
        <v>0</v>
      </c>
      <c r="D77" s="92">
        <v>0</v>
      </c>
      <c r="E77" s="92">
        <v>0</v>
      </c>
      <c r="F77" s="92">
        <v>0</v>
      </c>
      <c r="G77" s="92">
        <v>0</v>
      </c>
      <c r="H77" s="93" t="s">
        <v>120</v>
      </c>
      <c r="I77" s="93" t="s">
        <v>168</v>
      </c>
      <c r="J77" s="93" t="s">
        <v>116</v>
      </c>
      <c r="K77" s="92">
        <v>0</v>
      </c>
      <c r="L77" s="92">
        <v>0</v>
      </c>
      <c r="M77" s="93" t="s">
        <v>122</v>
      </c>
      <c r="N77" s="93" t="s">
        <v>135</v>
      </c>
      <c r="O77" s="93" t="s">
        <v>121</v>
      </c>
      <c r="P77" s="94">
        <v>44986</v>
      </c>
      <c r="Q77" s="94">
        <v>44987</v>
      </c>
      <c r="R77" s="92">
        <v>0</v>
      </c>
      <c r="S77" s="93" t="s">
        <v>116</v>
      </c>
      <c r="T77" s="93" t="s">
        <v>116</v>
      </c>
      <c r="U77" s="93" t="s">
        <v>146</v>
      </c>
      <c r="V77" s="95">
        <v>44957.560157210646</v>
      </c>
      <c r="W77" s="93" t="s">
        <v>116</v>
      </c>
      <c r="X77" s="93" t="s">
        <v>116</v>
      </c>
      <c r="Y77" s="95">
        <v>44986</v>
      </c>
      <c r="Z77" s="95">
        <v>45017</v>
      </c>
      <c r="AA77" s="95">
        <v>45019.76505170139</v>
      </c>
      <c r="AB77" s="93" t="s">
        <v>118</v>
      </c>
      <c r="AC77" s="93" t="s">
        <v>116</v>
      </c>
    </row>
    <row r="78" spans="1:29" s="78" customFormat="1" hidden="1" outlineLevel="4" collapsed="1" x14ac:dyDescent="0.25">
      <c r="A78" s="97" t="s">
        <v>116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74" t="s">
        <v>120</v>
      </c>
      <c r="I78" s="74" t="s">
        <v>168</v>
      </c>
      <c r="J78" s="74" t="s">
        <v>116</v>
      </c>
      <c r="K78" s="75">
        <v>0</v>
      </c>
      <c r="L78" s="75">
        <v>0</v>
      </c>
      <c r="M78" s="74" t="s">
        <v>122</v>
      </c>
      <c r="N78" s="74" t="s">
        <v>135</v>
      </c>
      <c r="O78" s="74" t="s">
        <v>121</v>
      </c>
      <c r="P78" s="76">
        <v>44986</v>
      </c>
      <c r="Q78" s="76">
        <v>44987</v>
      </c>
      <c r="R78" s="75">
        <v>0</v>
      </c>
      <c r="S78" s="74" t="s">
        <v>116</v>
      </c>
      <c r="T78" s="74" t="s">
        <v>116</v>
      </c>
      <c r="U78" s="74" t="s">
        <v>146</v>
      </c>
      <c r="V78" s="77">
        <v>44957.560157210646</v>
      </c>
      <c r="W78" s="74" t="s">
        <v>116</v>
      </c>
      <c r="X78" s="74" t="s">
        <v>116</v>
      </c>
      <c r="Y78" s="77">
        <v>44986</v>
      </c>
      <c r="Z78" s="77">
        <v>45017</v>
      </c>
      <c r="AA78" s="77">
        <v>45019.76505170139</v>
      </c>
      <c r="AB78" s="74" t="s">
        <v>118</v>
      </c>
      <c r="AC78" s="74" t="s">
        <v>116</v>
      </c>
    </row>
    <row r="79" spans="1:29" s="84" customFormat="1" hidden="1" outlineLevel="5" collapsed="1" x14ac:dyDescent="0.25">
      <c r="A79" s="98" t="s">
        <v>122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1" t="s">
        <v>120</v>
      </c>
      <c r="I79" s="81" t="s">
        <v>168</v>
      </c>
      <c r="J79" s="81" t="s">
        <v>116</v>
      </c>
      <c r="K79" s="80">
        <v>0</v>
      </c>
      <c r="L79" s="80">
        <v>0</v>
      </c>
      <c r="M79" s="81" t="s">
        <v>122</v>
      </c>
      <c r="N79" s="81" t="s">
        <v>135</v>
      </c>
      <c r="O79" s="81" t="s">
        <v>121</v>
      </c>
      <c r="P79" s="82">
        <v>44986</v>
      </c>
      <c r="Q79" s="82">
        <v>44987</v>
      </c>
      <c r="R79" s="80">
        <v>0</v>
      </c>
      <c r="S79" s="81" t="s">
        <v>116</v>
      </c>
      <c r="T79" s="81" t="s">
        <v>116</v>
      </c>
      <c r="U79" s="81" t="s">
        <v>146</v>
      </c>
      <c r="V79" s="83">
        <v>44957.560157210646</v>
      </c>
      <c r="W79" s="81" t="s">
        <v>116</v>
      </c>
      <c r="X79" s="81" t="s">
        <v>116</v>
      </c>
      <c r="Y79" s="83">
        <v>44986</v>
      </c>
      <c r="Z79" s="83">
        <v>45017</v>
      </c>
      <c r="AA79" s="83">
        <v>45019.76505170139</v>
      </c>
      <c r="AB79" s="81" t="s">
        <v>118</v>
      </c>
      <c r="AC79" s="81" t="s">
        <v>116</v>
      </c>
    </row>
    <row r="80" spans="1:29" s="90" customFormat="1" hidden="1" outlineLevel="6" collapsed="1" x14ac:dyDescent="0.25">
      <c r="A80" s="99" t="s">
        <v>116</v>
      </c>
      <c r="B80" s="86">
        <v>0</v>
      </c>
      <c r="C80" s="86">
        <v>0</v>
      </c>
      <c r="D80" s="86">
        <v>0</v>
      </c>
      <c r="E80" s="86">
        <v>0</v>
      </c>
      <c r="F80" s="86">
        <v>0</v>
      </c>
      <c r="G80" s="86">
        <v>0</v>
      </c>
      <c r="H80" s="87" t="s">
        <v>120</v>
      </c>
      <c r="I80" s="87" t="s">
        <v>168</v>
      </c>
      <c r="J80" s="87" t="s">
        <v>116</v>
      </c>
      <c r="K80" s="86">
        <v>0</v>
      </c>
      <c r="L80" s="86">
        <v>0</v>
      </c>
      <c r="M80" s="87" t="s">
        <v>122</v>
      </c>
      <c r="N80" s="87" t="s">
        <v>135</v>
      </c>
      <c r="O80" s="87" t="s">
        <v>121</v>
      </c>
      <c r="P80" s="88">
        <v>44986</v>
      </c>
      <c r="Q80" s="88">
        <v>44987</v>
      </c>
      <c r="R80" s="86">
        <v>0</v>
      </c>
      <c r="S80" s="87" t="s">
        <v>116</v>
      </c>
      <c r="T80" s="87" t="s">
        <v>116</v>
      </c>
      <c r="U80" s="87" t="s">
        <v>146</v>
      </c>
      <c r="V80" s="89">
        <v>44957.560157210646</v>
      </c>
      <c r="W80" s="87" t="s">
        <v>116</v>
      </c>
      <c r="X80" s="87" t="s">
        <v>116</v>
      </c>
      <c r="Y80" s="89">
        <v>44986</v>
      </c>
      <c r="Z80" s="89">
        <v>45017</v>
      </c>
      <c r="AA80" s="89">
        <v>45019.76505170139</v>
      </c>
      <c r="AB80" s="87" t="s">
        <v>118</v>
      </c>
      <c r="AC80" s="87" t="s">
        <v>116</v>
      </c>
    </row>
    <row r="81" spans="1:29" s="96" customFormat="1" hidden="1" outlineLevel="7" collapsed="1" x14ac:dyDescent="0.25">
      <c r="A81" s="100" t="s">
        <v>116</v>
      </c>
      <c r="B81" s="92">
        <v>-38695.870000000003</v>
      </c>
      <c r="C81" s="92">
        <v>-3004052.6472700001</v>
      </c>
      <c r="D81" s="92">
        <v>0</v>
      </c>
      <c r="E81" s="92">
        <v>0</v>
      </c>
      <c r="F81" s="92">
        <v>-38695.870000000003</v>
      </c>
      <c r="G81" s="92">
        <v>-3004052.6472700001</v>
      </c>
      <c r="H81" s="93" t="s">
        <v>120</v>
      </c>
      <c r="I81" s="93" t="s">
        <v>168</v>
      </c>
      <c r="J81" s="93" t="s">
        <v>116</v>
      </c>
      <c r="K81" s="92">
        <v>77.632384212320304</v>
      </c>
      <c r="L81" s="92">
        <v>0</v>
      </c>
      <c r="M81" s="93" t="s">
        <v>122</v>
      </c>
      <c r="N81" s="93" t="s">
        <v>135</v>
      </c>
      <c r="O81" s="93" t="s">
        <v>121</v>
      </c>
      <c r="P81" s="94">
        <v>44986</v>
      </c>
      <c r="Q81" s="94">
        <v>44987</v>
      </c>
      <c r="R81" s="92">
        <v>0</v>
      </c>
      <c r="S81" s="93" t="s">
        <v>116</v>
      </c>
      <c r="T81" s="93" t="s">
        <v>116</v>
      </c>
      <c r="U81" s="93" t="s">
        <v>146</v>
      </c>
      <c r="V81" s="95">
        <v>44957.560157210646</v>
      </c>
      <c r="W81" s="93" t="s">
        <v>116</v>
      </c>
      <c r="X81" s="93" t="s">
        <v>116</v>
      </c>
      <c r="Y81" s="95">
        <v>44986</v>
      </c>
      <c r="Z81" s="95">
        <v>45017</v>
      </c>
      <c r="AA81" s="95">
        <v>45019.76505170139</v>
      </c>
      <c r="AB81" s="93" t="s">
        <v>118</v>
      </c>
      <c r="AC81" s="93" t="s">
        <v>116</v>
      </c>
    </row>
    <row r="82" spans="1:29" s="107" customFormat="1" hidden="1" outlineLevel="7" collapsed="1" x14ac:dyDescent="0.25">
      <c r="A82" s="102" t="s">
        <v>116</v>
      </c>
      <c r="B82" s="103">
        <v>2322.87</v>
      </c>
      <c r="C82" s="103">
        <v>155284.51381</v>
      </c>
      <c r="D82" s="103">
        <v>0</v>
      </c>
      <c r="E82" s="103">
        <v>0</v>
      </c>
      <c r="F82" s="103">
        <v>2322.87</v>
      </c>
      <c r="G82" s="103">
        <v>155284.51381</v>
      </c>
      <c r="H82" s="104" t="s">
        <v>120</v>
      </c>
      <c r="I82" s="104" t="s">
        <v>168</v>
      </c>
      <c r="J82" s="104" t="s">
        <v>116</v>
      </c>
      <c r="K82" s="103">
        <v>66.850281681712701</v>
      </c>
      <c r="L82" s="103">
        <v>0</v>
      </c>
      <c r="M82" s="104" t="s">
        <v>122</v>
      </c>
      <c r="N82" s="104" t="s">
        <v>135</v>
      </c>
      <c r="O82" s="104" t="s">
        <v>121</v>
      </c>
      <c r="P82" s="105">
        <v>44986</v>
      </c>
      <c r="Q82" s="105">
        <v>44987</v>
      </c>
      <c r="R82" s="103">
        <v>0</v>
      </c>
      <c r="S82" s="104" t="s">
        <v>116</v>
      </c>
      <c r="T82" s="104" t="s">
        <v>116</v>
      </c>
      <c r="U82" s="104" t="s">
        <v>146</v>
      </c>
      <c r="V82" s="106">
        <v>44957.560157210646</v>
      </c>
      <c r="W82" s="104" t="s">
        <v>116</v>
      </c>
      <c r="X82" s="104" t="s">
        <v>116</v>
      </c>
      <c r="Y82" s="106">
        <v>44986</v>
      </c>
      <c r="Z82" s="106">
        <v>45017</v>
      </c>
      <c r="AA82" s="106">
        <v>45019.76505170139</v>
      </c>
      <c r="AB82" s="104" t="s">
        <v>118</v>
      </c>
      <c r="AC82" s="104" t="s">
        <v>116</v>
      </c>
    </row>
    <row r="83" spans="1:29" s="96" customFormat="1" hidden="1" outlineLevel="7" collapsed="1" x14ac:dyDescent="0.25">
      <c r="A83" s="100" t="s">
        <v>116</v>
      </c>
      <c r="B83" s="92">
        <v>36373</v>
      </c>
      <c r="C83" s="92">
        <v>2848768.1334600002</v>
      </c>
      <c r="D83" s="92">
        <v>0</v>
      </c>
      <c r="E83" s="92">
        <v>0</v>
      </c>
      <c r="F83" s="92">
        <v>36373</v>
      </c>
      <c r="G83" s="92">
        <v>2848768.1334600002</v>
      </c>
      <c r="H83" s="93" t="s">
        <v>120</v>
      </c>
      <c r="I83" s="93" t="s">
        <v>168</v>
      </c>
      <c r="J83" s="93" t="s">
        <v>116</v>
      </c>
      <c r="K83" s="92">
        <v>78.320956023973807</v>
      </c>
      <c r="L83" s="92">
        <v>0</v>
      </c>
      <c r="M83" s="93" t="s">
        <v>122</v>
      </c>
      <c r="N83" s="93" t="s">
        <v>135</v>
      </c>
      <c r="O83" s="93" t="s">
        <v>121</v>
      </c>
      <c r="P83" s="94">
        <v>44986</v>
      </c>
      <c r="Q83" s="94">
        <v>44987</v>
      </c>
      <c r="R83" s="92">
        <v>0</v>
      </c>
      <c r="S83" s="93" t="s">
        <v>116</v>
      </c>
      <c r="T83" s="93" t="s">
        <v>116</v>
      </c>
      <c r="U83" s="93" t="s">
        <v>146</v>
      </c>
      <c r="V83" s="95">
        <v>44957.560157210646</v>
      </c>
      <c r="W83" s="93" t="s">
        <v>116</v>
      </c>
      <c r="X83" s="93" t="s">
        <v>116</v>
      </c>
      <c r="Y83" s="95">
        <v>44986</v>
      </c>
      <c r="Z83" s="95">
        <v>45017</v>
      </c>
      <c r="AA83" s="95">
        <v>45019.76505170139</v>
      </c>
      <c r="AB83" s="93" t="s">
        <v>118</v>
      </c>
      <c r="AC83" s="93" t="s">
        <v>116</v>
      </c>
    </row>
    <row r="84" spans="1:29" s="90" customFormat="1" hidden="1" outlineLevel="2" collapsed="1" x14ac:dyDescent="0.25">
      <c r="A84" s="85" t="s">
        <v>138</v>
      </c>
      <c r="B84" s="86">
        <v>120644.92939999999</v>
      </c>
      <c r="C84" s="86">
        <v>13500617.375530001</v>
      </c>
      <c r="D84" s="86">
        <v>0</v>
      </c>
      <c r="E84" s="86">
        <v>0</v>
      </c>
      <c r="F84" s="86">
        <v>120644.92939999999</v>
      </c>
      <c r="G84" s="86">
        <v>13500617.375530001</v>
      </c>
      <c r="H84" s="87" t="s">
        <v>116</v>
      </c>
      <c r="I84" s="87" t="s">
        <v>138</v>
      </c>
      <c r="J84" s="87" t="s">
        <v>116</v>
      </c>
      <c r="K84" s="86">
        <v>111.90372809426999</v>
      </c>
      <c r="L84" s="86">
        <v>0</v>
      </c>
      <c r="M84" s="87" t="s">
        <v>116</v>
      </c>
      <c r="N84" s="87" t="s">
        <v>135</v>
      </c>
      <c r="O84" s="87" t="s">
        <v>116</v>
      </c>
      <c r="P84" s="88" t="s">
        <v>116</v>
      </c>
      <c r="Q84" s="88" t="s">
        <v>116</v>
      </c>
      <c r="R84" s="86">
        <v>0</v>
      </c>
      <c r="S84" s="87" t="s">
        <v>116</v>
      </c>
      <c r="T84" s="87" t="s">
        <v>116</v>
      </c>
      <c r="U84" s="87" t="s">
        <v>116</v>
      </c>
      <c r="V84" s="87" t="s">
        <v>116</v>
      </c>
      <c r="W84" s="87" t="s">
        <v>116</v>
      </c>
      <c r="X84" s="87" t="s">
        <v>116</v>
      </c>
      <c r="Y84" s="89">
        <v>44986</v>
      </c>
      <c r="Z84" s="89">
        <v>45017</v>
      </c>
      <c r="AA84" s="89">
        <v>45019.76505170139</v>
      </c>
      <c r="AB84" s="87" t="s">
        <v>118</v>
      </c>
      <c r="AC84" s="87" t="s">
        <v>116</v>
      </c>
    </row>
    <row r="85" spans="1:29" s="96" customFormat="1" hidden="1" outlineLevel="3" collapsed="1" x14ac:dyDescent="0.25">
      <c r="A85" s="91" t="s">
        <v>145</v>
      </c>
      <c r="B85" s="92">
        <v>0</v>
      </c>
      <c r="C85" s="92">
        <v>82175.189310000002</v>
      </c>
      <c r="D85" s="92">
        <v>0</v>
      </c>
      <c r="E85" s="92">
        <v>0</v>
      </c>
      <c r="F85" s="92">
        <v>0</v>
      </c>
      <c r="G85" s="92">
        <v>82175.189310000002</v>
      </c>
      <c r="H85" s="93" t="s">
        <v>440</v>
      </c>
      <c r="I85" s="93" t="s">
        <v>138</v>
      </c>
      <c r="J85" s="93" t="s">
        <v>116</v>
      </c>
      <c r="K85" s="92">
        <v>0</v>
      </c>
      <c r="L85" s="92">
        <v>0</v>
      </c>
      <c r="M85" s="93" t="s">
        <v>122</v>
      </c>
      <c r="N85" s="93" t="s">
        <v>135</v>
      </c>
      <c r="O85" s="93" t="s">
        <v>145</v>
      </c>
      <c r="P85" s="94" t="s">
        <v>116</v>
      </c>
      <c r="Q85" s="94" t="s">
        <v>116</v>
      </c>
      <c r="R85" s="92">
        <v>0</v>
      </c>
      <c r="S85" s="93" t="s">
        <v>116</v>
      </c>
      <c r="T85" s="93" t="s">
        <v>141</v>
      </c>
      <c r="U85" s="93" t="s">
        <v>146</v>
      </c>
      <c r="V85" s="95">
        <v>45019.56050555555</v>
      </c>
      <c r="W85" s="93" t="s">
        <v>146</v>
      </c>
      <c r="X85" s="95">
        <v>45019.560512465279</v>
      </c>
      <c r="Y85" s="95">
        <v>44986</v>
      </c>
      <c r="Z85" s="95">
        <v>45017</v>
      </c>
      <c r="AA85" s="95">
        <v>45019.76505170139</v>
      </c>
      <c r="AB85" s="93" t="s">
        <v>118</v>
      </c>
      <c r="AC85" s="93" t="s">
        <v>440</v>
      </c>
    </row>
    <row r="86" spans="1:29" s="78" customFormat="1" hidden="1" outlineLevel="4" collapsed="1" x14ac:dyDescent="0.25">
      <c r="A86" s="97" t="s">
        <v>440</v>
      </c>
      <c r="B86" s="75">
        <v>0</v>
      </c>
      <c r="C86" s="75">
        <v>82175.189310000002</v>
      </c>
      <c r="D86" s="75">
        <v>0</v>
      </c>
      <c r="E86" s="75">
        <v>0</v>
      </c>
      <c r="F86" s="75">
        <v>0</v>
      </c>
      <c r="G86" s="75">
        <v>82175.189310000002</v>
      </c>
      <c r="H86" s="74" t="s">
        <v>440</v>
      </c>
      <c r="I86" s="74" t="s">
        <v>138</v>
      </c>
      <c r="J86" s="74" t="s">
        <v>116</v>
      </c>
      <c r="K86" s="75">
        <v>0</v>
      </c>
      <c r="L86" s="75">
        <v>0</v>
      </c>
      <c r="M86" s="74" t="s">
        <v>122</v>
      </c>
      <c r="N86" s="74" t="s">
        <v>135</v>
      </c>
      <c r="O86" s="74" t="s">
        <v>145</v>
      </c>
      <c r="P86" s="76" t="s">
        <v>116</v>
      </c>
      <c r="Q86" s="76" t="s">
        <v>116</v>
      </c>
      <c r="R86" s="75">
        <v>0</v>
      </c>
      <c r="S86" s="74" t="s">
        <v>116</v>
      </c>
      <c r="T86" s="74" t="s">
        <v>141</v>
      </c>
      <c r="U86" s="74" t="s">
        <v>146</v>
      </c>
      <c r="V86" s="77">
        <v>45019.56050555555</v>
      </c>
      <c r="W86" s="74" t="s">
        <v>146</v>
      </c>
      <c r="X86" s="77">
        <v>45019.560512465279</v>
      </c>
      <c r="Y86" s="77">
        <v>44986</v>
      </c>
      <c r="Z86" s="77">
        <v>45017</v>
      </c>
      <c r="AA86" s="77">
        <v>45019.76505170139</v>
      </c>
      <c r="AB86" s="74" t="s">
        <v>118</v>
      </c>
      <c r="AC86" s="74" t="s">
        <v>440</v>
      </c>
    </row>
    <row r="87" spans="1:29" s="84" customFormat="1" hidden="1" outlineLevel="5" collapsed="1" x14ac:dyDescent="0.25">
      <c r="A87" s="98" t="s">
        <v>122</v>
      </c>
      <c r="B87" s="80">
        <v>0</v>
      </c>
      <c r="C87" s="80">
        <v>82175.189310000002</v>
      </c>
      <c r="D87" s="80">
        <v>0</v>
      </c>
      <c r="E87" s="80">
        <v>0</v>
      </c>
      <c r="F87" s="80">
        <v>0</v>
      </c>
      <c r="G87" s="80">
        <v>82175.189310000002</v>
      </c>
      <c r="H87" s="81" t="s">
        <v>440</v>
      </c>
      <c r="I87" s="81" t="s">
        <v>138</v>
      </c>
      <c r="J87" s="81" t="s">
        <v>116</v>
      </c>
      <c r="K87" s="80">
        <v>0</v>
      </c>
      <c r="L87" s="80">
        <v>0</v>
      </c>
      <c r="M87" s="81" t="s">
        <v>122</v>
      </c>
      <c r="N87" s="81" t="s">
        <v>135</v>
      </c>
      <c r="O87" s="81" t="s">
        <v>145</v>
      </c>
      <c r="P87" s="82" t="s">
        <v>116</v>
      </c>
      <c r="Q87" s="82" t="s">
        <v>116</v>
      </c>
      <c r="R87" s="80">
        <v>0</v>
      </c>
      <c r="S87" s="81" t="s">
        <v>116</v>
      </c>
      <c r="T87" s="81" t="s">
        <v>141</v>
      </c>
      <c r="U87" s="81" t="s">
        <v>146</v>
      </c>
      <c r="V87" s="83">
        <v>45019.56050555555</v>
      </c>
      <c r="W87" s="81" t="s">
        <v>146</v>
      </c>
      <c r="X87" s="83">
        <v>45019.560512465279</v>
      </c>
      <c r="Y87" s="83">
        <v>44986</v>
      </c>
      <c r="Z87" s="83">
        <v>45017</v>
      </c>
      <c r="AA87" s="83">
        <v>45019.76505170139</v>
      </c>
      <c r="AB87" s="81" t="s">
        <v>118</v>
      </c>
      <c r="AC87" s="81" t="s">
        <v>440</v>
      </c>
    </row>
    <row r="88" spans="1:29" s="90" customFormat="1" hidden="1" outlineLevel="6" collapsed="1" x14ac:dyDescent="0.25">
      <c r="A88" s="99" t="s">
        <v>477</v>
      </c>
      <c r="B88" s="86">
        <v>0</v>
      </c>
      <c r="C88" s="86">
        <v>6997.6981999999998</v>
      </c>
      <c r="D88" s="86">
        <v>0</v>
      </c>
      <c r="E88" s="86">
        <v>0</v>
      </c>
      <c r="F88" s="86">
        <v>0</v>
      </c>
      <c r="G88" s="86">
        <v>6997.6981999999998</v>
      </c>
      <c r="H88" s="87" t="s">
        <v>440</v>
      </c>
      <c r="I88" s="87" t="s">
        <v>138</v>
      </c>
      <c r="J88" s="87" t="s">
        <v>477</v>
      </c>
      <c r="K88" s="86">
        <v>0</v>
      </c>
      <c r="L88" s="86">
        <v>0</v>
      </c>
      <c r="M88" s="87" t="s">
        <v>122</v>
      </c>
      <c r="N88" s="87" t="s">
        <v>135</v>
      </c>
      <c r="O88" s="87" t="s">
        <v>145</v>
      </c>
      <c r="P88" s="88">
        <v>44992</v>
      </c>
      <c r="Q88" s="88">
        <v>44992.000694444447</v>
      </c>
      <c r="R88" s="86">
        <v>0</v>
      </c>
      <c r="S88" s="87" t="s">
        <v>478</v>
      </c>
      <c r="T88" s="87" t="s">
        <v>141</v>
      </c>
      <c r="U88" s="87" t="s">
        <v>146</v>
      </c>
      <c r="V88" s="89">
        <v>45019.56050555555</v>
      </c>
      <c r="W88" s="87" t="s">
        <v>146</v>
      </c>
      <c r="X88" s="89">
        <v>45019.560512465279</v>
      </c>
      <c r="Y88" s="89">
        <v>44986</v>
      </c>
      <c r="Z88" s="89">
        <v>45017</v>
      </c>
      <c r="AA88" s="89">
        <v>45019.76505170139</v>
      </c>
      <c r="AB88" s="87" t="s">
        <v>118</v>
      </c>
      <c r="AC88" s="87" t="s">
        <v>440</v>
      </c>
    </row>
    <row r="89" spans="1:29" s="96" customFormat="1" hidden="1" outlineLevel="7" collapsed="1" x14ac:dyDescent="0.25">
      <c r="A89" s="100" t="s">
        <v>116</v>
      </c>
      <c r="B89" s="92">
        <v>0</v>
      </c>
      <c r="C89" s="92">
        <v>1420.056</v>
      </c>
      <c r="D89" s="92">
        <v>0</v>
      </c>
      <c r="E89" s="92">
        <v>0</v>
      </c>
      <c r="F89" s="92">
        <v>0</v>
      </c>
      <c r="G89" s="92">
        <v>1420.056</v>
      </c>
      <c r="H89" s="93" t="s">
        <v>440</v>
      </c>
      <c r="I89" s="93" t="s">
        <v>138</v>
      </c>
      <c r="J89" s="93" t="s">
        <v>477</v>
      </c>
      <c r="K89" s="92">
        <v>0</v>
      </c>
      <c r="L89" s="92">
        <v>0</v>
      </c>
      <c r="M89" s="93" t="s">
        <v>122</v>
      </c>
      <c r="N89" s="93" t="s">
        <v>135</v>
      </c>
      <c r="O89" s="93" t="s">
        <v>145</v>
      </c>
      <c r="P89" s="94">
        <v>44992</v>
      </c>
      <c r="Q89" s="94">
        <v>44992.000694444447</v>
      </c>
      <c r="R89" s="92">
        <v>0</v>
      </c>
      <c r="S89" s="93" t="s">
        <v>478</v>
      </c>
      <c r="T89" s="93" t="s">
        <v>141</v>
      </c>
      <c r="U89" s="93" t="s">
        <v>146</v>
      </c>
      <c r="V89" s="95">
        <v>45019.56050555555</v>
      </c>
      <c r="W89" s="93" t="s">
        <v>146</v>
      </c>
      <c r="X89" s="95">
        <v>45019.560512465279</v>
      </c>
      <c r="Y89" s="95">
        <v>44986</v>
      </c>
      <c r="Z89" s="95">
        <v>45017</v>
      </c>
      <c r="AA89" s="95">
        <v>45019.76505170139</v>
      </c>
      <c r="AB89" s="93" t="s">
        <v>118</v>
      </c>
      <c r="AC89" s="93" t="s">
        <v>440</v>
      </c>
    </row>
    <row r="90" spans="1:29" s="107" customFormat="1" hidden="1" outlineLevel="7" collapsed="1" x14ac:dyDescent="0.25">
      <c r="A90" s="102" t="s">
        <v>116</v>
      </c>
      <c r="B90" s="103">
        <v>0</v>
      </c>
      <c r="C90" s="103">
        <v>5577.6422000000002</v>
      </c>
      <c r="D90" s="103">
        <v>0</v>
      </c>
      <c r="E90" s="103">
        <v>0</v>
      </c>
      <c r="F90" s="103">
        <v>0</v>
      </c>
      <c r="G90" s="103">
        <v>5577.6422000000002</v>
      </c>
      <c r="H90" s="104" t="s">
        <v>440</v>
      </c>
      <c r="I90" s="104" t="s">
        <v>138</v>
      </c>
      <c r="J90" s="104" t="s">
        <v>477</v>
      </c>
      <c r="K90" s="103">
        <v>0</v>
      </c>
      <c r="L90" s="103">
        <v>0</v>
      </c>
      <c r="M90" s="104" t="s">
        <v>122</v>
      </c>
      <c r="N90" s="104" t="s">
        <v>135</v>
      </c>
      <c r="O90" s="104" t="s">
        <v>145</v>
      </c>
      <c r="P90" s="105">
        <v>44992</v>
      </c>
      <c r="Q90" s="105">
        <v>44992.000694444447</v>
      </c>
      <c r="R90" s="103">
        <v>0</v>
      </c>
      <c r="S90" s="104" t="s">
        <v>478</v>
      </c>
      <c r="T90" s="104" t="s">
        <v>141</v>
      </c>
      <c r="U90" s="104" t="s">
        <v>146</v>
      </c>
      <c r="V90" s="106">
        <v>45019.56050555555</v>
      </c>
      <c r="W90" s="104" t="s">
        <v>146</v>
      </c>
      <c r="X90" s="106">
        <v>45019.560512465279</v>
      </c>
      <c r="Y90" s="106">
        <v>44986</v>
      </c>
      <c r="Z90" s="106">
        <v>45017</v>
      </c>
      <c r="AA90" s="106">
        <v>45019.76505170139</v>
      </c>
      <c r="AB90" s="104" t="s">
        <v>118</v>
      </c>
      <c r="AC90" s="104" t="s">
        <v>440</v>
      </c>
    </row>
    <row r="91" spans="1:29" s="113" customFormat="1" hidden="1" outlineLevel="6" collapsed="1" x14ac:dyDescent="0.25">
      <c r="A91" s="121" t="s">
        <v>479</v>
      </c>
      <c r="B91" s="109">
        <v>0</v>
      </c>
      <c r="C91" s="109">
        <v>75177.491110000003</v>
      </c>
      <c r="D91" s="109">
        <v>0</v>
      </c>
      <c r="E91" s="109">
        <v>0</v>
      </c>
      <c r="F91" s="109">
        <v>0</v>
      </c>
      <c r="G91" s="109">
        <v>75177.491110000003</v>
      </c>
      <c r="H91" s="110" t="s">
        <v>440</v>
      </c>
      <c r="I91" s="110" t="s">
        <v>138</v>
      </c>
      <c r="J91" s="110" t="s">
        <v>479</v>
      </c>
      <c r="K91" s="109">
        <v>0</v>
      </c>
      <c r="L91" s="109">
        <v>0</v>
      </c>
      <c r="M91" s="110" t="s">
        <v>122</v>
      </c>
      <c r="N91" s="110" t="s">
        <v>135</v>
      </c>
      <c r="O91" s="110" t="s">
        <v>145</v>
      </c>
      <c r="P91" s="111" t="s">
        <v>116</v>
      </c>
      <c r="Q91" s="111" t="s">
        <v>116</v>
      </c>
      <c r="R91" s="109">
        <v>0</v>
      </c>
      <c r="S91" s="110" t="s">
        <v>116</v>
      </c>
      <c r="T91" s="110" t="s">
        <v>141</v>
      </c>
      <c r="U91" s="110" t="s">
        <v>146</v>
      </c>
      <c r="V91" s="112">
        <v>45019.56050555555</v>
      </c>
      <c r="W91" s="110" t="s">
        <v>146</v>
      </c>
      <c r="X91" s="112">
        <v>45019.560512465279</v>
      </c>
      <c r="Y91" s="112">
        <v>44986</v>
      </c>
      <c r="Z91" s="112">
        <v>45017</v>
      </c>
      <c r="AA91" s="112">
        <v>45019.76505170139</v>
      </c>
      <c r="AB91" s="110" t="s">
        <v>118</v>
      </c>
      <c r="AC91" s="110" t="s">
        <v>440</v>
      </c>
    </row>
    <row r="92" spans="1:29" s="96" customFormat="1" hidden="1" outlineLevel="7" collapsed="1" x14ac:dyDescent="0.25">
      <c r="A92" s="100" t="s">
        <v>116</v>
      </c>
      <c r="B92" s="92">
        <v>0</v>
      </c>
      <c r="C92" s="92">
        <v>68854.453559999994</v>
      </c>
      <c r="D92" s="92">
        <v>0</v>
      </c>
      <c r="E92" s="92">
        <v>0</v>
      </c>
      <c r="F92" s="92">
        <v>0</v>
      </c>
      <c r="G92" s="92">
        <v>68854.453559999994</v>
      </c>
      <c r="H92" s="93" t="s">
        <v>440</v>
      </c>
      <c r="I92" s="93" t="s">
        <v>138</v>
      </c>
      <c r="J92" s="93" t="s">
        <v>479</v>
      </c>
      <c r="K92" s="92">
        <v>0</v>
      </c>
      <c r="L92" s="92">
        <v>0</v>
      </c>
      <c r="M92" s="93" t="s">
        <v>122</v>
      </c>
      <c r="N92" s="93" t="s">
        <v>135</v>
      </c>
      <c r="O92" s="93" t="s">
        <v>145</v>
      </c>
      <c r="P92" s="94">
        <v>44999</v>
      </c>
      <c r="Q92" s="94">
        <v>44999.000694444447</v>
      </c>
      <c r="R92" s="92">
        <v>0</v>
      </c>
      <c r="S92" s="93" t="s">
        <v>448</v>
      </c>
      <c r="T92" s="93" t="s">
        <v>141</v>
      </c>
      <c r="U92" s="93" t="s">
        <v>146</v>
      </c>
      <c r="V92" s="95">
        <v>45019.56050555555</v>
      </c>
      <c r="W92" s="93" t="s">
        <v>146</v>
      </c>
      <c r="X92" s="95">
        <v>45019.560512465279</v>
      </c>
      <c r="Y92" s="95">
        <v>44986</v>
      </c>
      <c r="Z92" s="95">
        <v>45017</v>
      </c>
      <c r="AA92" s="95">
        <v>45019.76505170139</v>
      </c>
      <c r="AB92" s="93" t="s">
        <v>118</v>
      </c>
      <c r="AC92" s="93" t="s">
        <v>440</v>
      </c>
    </row>
    <row r="93" spans="1:29" s="107" customFormat="1" hidden="1" outlineLevel="7" collapsed="1" x14ac:dyDescent="0.25">
      <c r="A93" s="102" t="s">
        <v>116</v>
      </c>
      <c r="B93" s="103">
        <v>0</v>
      </c>
      <c r="C93" s="103">
        <v>744.87599999999998</v>
      </c>
      <c r="D93" s="103">
        <v>0</v>
      </c>
      <c r="E93" s="103">
        <v>0</v>
      </c>
      <c r="F93" s="103">
        <v>0</v>
      </c>
      <c r="G93" s="103">
        <v>744.87599999999998</v>
      </c>
      <c r="H93" s="104" t="s">
        <v>440</v>
      </c>
      <c r="I93" s="104" t="s">
        <v>138</v>
      </c>
      <c r="J93" s="104" t="s">
        <v>479</v>
      </c>
      <c r="K93" s="103">
        <v>0</v>
      </c>
      <c r="L93" s="103">
        <v>0</v>
      </c>
      <c r="M93" s="104" t="s">
        <v>122</v>
      </c>
      <c r="N93" s="104" t="s">
        <v>135</v>
      </c>
      <c r="O93" s="104" t="s">
        <v>145</v>
      </c>
      <c r="P93" s="105">
        <v>45006</v>
      </c>
      <c r="Q93" s="105">
        <v>45006.000694444447</v>
      </c>
      <c r="R93" s="103">
        <v>0</v>
      </c>
      <c r="S93" s="104" t="s">
        <v>480</v>
      </c>
      <c r="T93" s="104" t="s">
        <v>141</v>
      </c>
      <c r="U93" s="104" t="s">
        <v>146</v>
      </c>
      <c r="V93" s="106">
        <v>45019.56050555555</v>
      </c>
      <c r="W93" s="104" t="s">
        <v>146</v>
      </c>
      <c r="X93" s="106">
        <v>45019.560512465279</v>
      </c>
      <c r="Y93" s="106">
        <v>44986</v>
      </c>
      <c r="Z93" s="106">
        <v>45017</v>
      </c>
      <c r="AA93" s="106">
        <v>45019.76505170139</v>
      </c>
      <c r="AB93" s="104" t="s">
        <v>118</v>
      </c>
      <c r="AC93" s="104" t="s">
        <v>440</v>
      </c>
    </row>
    <row r="94" spans="1:29" s="96" customFormat="1" hidden="1" outlineLevel="7" collapsed="1" x14ac:dyDescent="0.25">
      <c r="A94" s="100" t="s">
        <v>116</v>
      </c>
      <c r="B94" s="92">
        <v>0</v>
      </c>
      <c r="C94" s="92">
        <v>5578.1615499999998</v>
      </c>
      <c r="D94" s="92">
        <v>0</v>
      </c>
      <c r="E94" s="92">
        <v>0</v>
      </c>
      <c r="F94" s="92">
        <v>0</v>
      </c>
      <c r="G94" s="92">
        <v>5578.1615499999998</v>
      </c>
      <c r="H94" s="93" t="s">
        <v>440</v>
      </c>
      <c r="I94" s="93" t="s">
        <v>138</v>
      </c>
      <c r="J94" s="93" t="s">
        <v>479</v>
      </c>
      <c r="K94" s="92">
        <v>0</v>
      </c>
      <c r="L94" s="92">
        <v>0</v>
      </c>
      <c r="M94" s="93" t="s">
        <v>122</v>
      </c>
      <c r="N94" s="93" t="s">
        <v>135</v>
      </c>
      <c r="O94" s="93" t="s">
        <v>145</v>
      </c>
      <c r="P94" s="94">
        <v>45006</v>
      </c>
      <c r="Q94" s="94">
        <v>45006.000694444447</v>
      </c>
      <c r="R94" s="92">
        <v>0</v>
      </c>
      <c r="S94" s="93" t="s">
        <v>480</v>
      </c>
      <c r="T94" s="93" t="s">
        <v>141</v>
      </c>
      <c r="U94" s="93" t="s">
        <v>146</v>
      </c>
      <c r="V94" s="95">
        <v>45019.56050555555</v>
      </c>
      <c r="W94" s="93" t="s">
        <v>146</v>
      </c>
      <c r="X94" s="95">
        <v>45019.560512465279</v>
      </c>
      <c r="Y94" s="95">
        <v>44986</v>
      </c>
      <c r="Z94" s="95">
        <v>45017</v>
      </c>
      <c r="AA94" s="95">
        <v>45019.76505170139</v>
      </c>
      <c r="AB94" s="93" t="s">
        <v>118</v>
      </c>
      <c r="AC94" s="93" t="s">
        <v>440</v>
      </c>
    </row>
    <row r="95" spans="1:29" s="107" customFormat="1" hidden="1" outlineLevel="3" collapsed="1" x14ac:dyDescent="0.25">
      <c r="A95" s="122" t="s">
        <v>111</v>
      </c>
      <c r="B95" s="103">
        <v>-14221</v>
      </c>
      <c r="C95" s="103">
        <v>-1620934.79</v>
      </c>
      <c r="D95" s="103">
        <v>0</v>
      </c>
      <c r="E95" s="103">
        <v>0</v>
      </c>
      <c r="F95" s="103">
        <v>-14221</v>
      </c>
      <c r="G95" s="103">
        <v>-1620934.79</v>
      </c>
      <c r="H95" s="104" t="s">
        <v>137</v>
      </c>
      <c r="I95" s="104" t="s">
        <v>138</v>
      </c>
      <c r="J95" s="104" t="s">
        <v>481</v>
      </c>
      <c r="K95" s="103">
        <v>113.981772730469</v>
      </c>
      <c r="L95" s="103">
        <v>0</v>
      </c>
      <c r="M95" s="104" t="s">
        <v>136</v>
      </c>
      <c r="N95" s="104" t="s">
        <v>135</v>
      </c>
      <c r="O95" s="104" t="s">
        <v>111</v>
      </c>
      <c r="P95" s="105" t="s">
        <v>116</v>
      </c>
      <c r="Q95" s="105" t="s">
        <v>116</v>
      </c>
      <c r="R95" s="103">
        <v>0</v>
      </c>
      <c r="S95" s="104" t="s">
        <v>140</v>
      </c>
      <c r="T95" s="104" t="s">
        <v>141</v>
      </c>
      <c r="U95" s="104" t="s">
        <v>114</v>
      </c>
      <c r="V95" s="106">
        <v>45019.597628935182</v>
      </c>
      <c r="W95" s="104" t="s">
        <v>142</v>
      </c>
      <c r="X95" s="106">
        <v>45019.597980706014</v>
      </c>
      <c r="Y95" s="106">
        <v>44986</v>
      </c>
      <c r="Z95" s="106">
        <v>45017</v>
      </c>
      <c r="AA95" s="106">
        <v>45019.76505170139</v>
      </c>
      <c r="AB95" s="104" t="s">
        <v>118</v>
      </c>
      <c r="AC95" s="104" t="s">
        <v>116</v>
      </c>
    </row>
    <row r="96" spans="1:29" s="78" customFormat="1" hidden="1" outlineLevel="4" collapsed="1" x14ac:dyDescent="0.25">
      <c r="A96" s="97" t="s">
        <v>116</v>
      </c>
      <c r="B96" s="75">
        <v>-14221</v>
      </c>
      <c r="C96" s="75">
        <v>-1620934.79</v>
      </c>
      <c r="D96" s="75">
        <v>0</v>
      </c>
      <c r="E96" s="75">
        <v>0</v>
      </c>
      <c r="F96" s="75">
        <v>-14221</v>
      </c>
      <c r="G96" s="75">
        <v>-1620934.79</v>
      </c>
      <c r="H96" s="74" t="s">
        <v>137</v>
      </c>
      <c r="I96" s="74" t="s">
        <v>138</v>
      </c>
      <c r="J96" s="74" t="s">
        <v>481</v>
      </c>
      <c r="K96" s="75">
        <v>113.981772730469</v>
      </c>
      <c r="L96" s="75">
        <v>0</v>
      </c>
      <c r="M96" s="74" t="s">
        <v>136</v>
      </c>
      <c r="N96" s="74" t="s">
        <v>135</v>
      </c>
      <c r="O96" s="74" t="s">
        <v>111</v>
      </c>
      <c r="P96" s="76" t="s">
        <v>116</v>
      </c>
      <c r="Q96" s="76" t="s">
        <v>116</v>
      </c>
      <c r="R96" s="75">
        <v>0</v>
      </c>
      <c r="S96" s="74" t="s">
        <v>140</v>
      </c>
      <c r="T96" s="74" t="s">
        <v>141</v>
      </c>
      <c r="U96" s="74" t="s">
        <v>114</v>
      </c>
      <c r="V96" s="77">
        <v>45019.597628935182</v>
      </c>
      <c r="W96" s="74" t="s">
        <v>142</v>
      </c>
      <c r="X96" s="77">
        <v>45019.597980706014</v>
      </c>
      <c r="Y96" s="77">
        <v>44986</v>
      </c>
      <c r="Z96" s="77">
        <v>45017</v>
      </c>
      <c r="AA96" s="77">
        <v>45019.76505170139</v>
      </c>
      <c r="AB96" s="74" t="s">
        <v>118</v>
      </c>
      <c r="AC96" s="74" t="s">
        <v>116</v>
      </c>
    </row>
    <row r="97" spans="1:29" s="84" customFormat="1" hidden="1" outlineLevel="5" collapsed="1" x14ac:dyDescent="0.25">
      <c r="A97" s="98" t="s">
        <v>136</v>
      </c>
      <c r="B97" s="80">
        <v>-14221</v>
      </c>
      <c r="C97" s="80">
        <v>-1620934.79</v>
      </c>
      <c r="D97" s="80">
        <v>0</v>
      </c>
      <c r="E97" s="80">
        <v>0</v>
      </c>
      <c r="F97" s="80">
        <v>-14221</v>
      </c>
      <c r="G97" s="80">
        <v>-1620934.79</v>
      </c>
      <c r="H97" s="81" t="s">
        <v>137</v>
      </c>
      <c r="I97" s="81" t="s">
        <v>138</v>
      </c>
      <c r="J97" s="81" t="s">
        <v>481</v>
      </c>
      <c r="K97" s="80">
        <v>113.981772730469</v>
      </c>
      <c r="L97" s="80">
        <v>0</v>
      </c>
      <c r="M97" s="81" t="s">
        <v>136</v>
      </c>
      <c r="N97" s="81" t="s">
        <v>135</v>
      </c>
      <c r="O97" s="81" t="s">
        <v>111</v>
      </c>
      <c r="P97" s="82" t="s">
        <v>116</v>
      </c>
      <c r="Q97" s="82" t="s">
        <v>116</v>
      </c>
      <c r="R97" s="80">
        <v>0</v>
      </c>
      <c r="S97" s="81" t="s">
        <v>140</v>
      </c>
      <c r="T97" s="81" t="s">
        <v>141</v>
      </c>
      <c r="U97" s="81" t="s">
        <v>114</v>
      </c>
      <c r="V97" s="83">
        <v>45019.597628935182</v>
      </c>
      <c r="W97" s="81" t="s">
        <v>142</v>
      </c>
      <c r="X97" s="83">
        <v>45019.597980706014</v>
      </c>
      <c r="Y97" s="83">
        <v>44986</v>
      </c>
      <c r="Z97" s="83">
        <v>45017</v>
      </c>
      <c r="AA97" s="83">
        <v>45019.76505170139</v>
      </c>
      <c r="AB97" s="81" t="s">
        <v>118</v>
      </c>
      <c r="AC97" s="81" t="s">
        <v>116</v>
      </c>
    </row>
    <row r="98" spans="1:29" s="90" customFormat="1" hidden="1" outlineLevel="6" collapsed="1" x14ac:dyDescent="0.25">
      <c r="A98" s="99" t="s">
        <v>481</v>
      </c>
      <c r="B98" s="86">
        <v>-14221</v>
      </c>
      <c r="C98" s="86">
        <v>-1620934.79</v>
      </c>
      <c r="D98" s="86">
        <v>0</v>
      </c>
      <c r="E98" s="86">
        <v>0</v>
      </c>
      <c r="F98" s="86">
        <v>-14221</v>
      </c>
      <c r="G98" s="86">
        <v>-1620934.79</v>
      </c>
      <c r="H98" s="87" t="s">
        <v>137</v>
      </c>
      <c r="I98" s="87" t="s">
        <v>138</v>
      </c>
      <c r="J98" s="87" t="s">
        <v>481</v>
      </c>
      <c r="K98" s="86">
        <v>113.981772730469</v>
      </c>
      <c r="L98" s="86">
        <v>0</v>
      </c>
      <c r="M98" s="87" t="s">
        <v>136</v>
      </c>
      <c r="N98" s="87" t="s">
        <v>135</v>
      </c>
      <c r="O98" s="87" t="s">
        <v>111</v>
      </c>
      <c r="P98" s="88" t="s">
        <v>116</v>
      </c>
      <c r="Q98" s="88" t="s">
        <v>116</v>
      </c>
      <c r="R98" s="86">
        <v>0</v>
      </c>
      <c r="S98" s="87" t="s">
        <v>140</v>
      </c>
      <c r="T98" s="87" t="s">
        <v>141</v>
      </c>
      <c r="U98" s="87" t="s">
        <v>114</v>
      </c>
      <c r="V98" s="89">
        <v>45019.597628935182</v>
      </c>
      <c r="W98" s="87" t="s">
        <v>142</v>
      </c>
      <c r="X98" s="89">
        <v>45019.597980706014</v>
      </c>
      <c r="Y98" s="89">
        <v>44986</v>
      </c>
      <c r="Z98" s="89">
        <v>45017</v>
      </c>
      <c r="AA98" s="89">
        <v>45019.76505170139</v>
      </c>
      <c r="AB98" s="87" t="s">
        <v>118</v>
      </c>
      <c r="AC98" s="87" t="s">
        <v>116</v>
      </c>
    </row>
    <row r="99" spans="1:29" s="96" customFormat="1" hidden="1" outlineLevel="7" collapsed="1" x14ac:dyDescent="0.25">
      <c r="A99" s="100" t="s">
        <v>116</v>
      </c>
      <c r="B99" s="92">
        <v>-1453</v>
      </c>
      <c r="C99" s="92">
        <v>-168599.99</v>
      </c>
      <c r="D99" s="92">
        <v>0</v>
      </c>
      <c r="E99" s="92">
        <v>0</v>
      </c>
      <c r="F99" s="92">
        <v>-1453</v>
      </c>
      <c r="G99" s="92">
        <v>-168599.99</v>
      </c>
      <c r="H99" s="93" t="s">
        <v>137</v>
      </c>
      <c r="I99" s="93" t="s">
        <v>138</v>
      </c>
      <c r="J99" s="93" t="s">
        <v>481</v>
      </c>
      <c r="K99" s="92">
        <v>116.035781142464</v>
      </c>
      <c r="L99" s="92">
        <v>0</v>
      </c>
      <c r="M99" s="93" t="s">
        <v>136</v>
      </c>
      <c r="N99" s="93" t="s">
        <v>135</v>
      </c>
      <c r="O99" s="93" t="s">
        <v>111</v>
      </c>
      <c r="P99" s="94">
        <v>44986</v>
      </c>
      <c r="Q99" s="94">
        <v>44986.000694444447</v>
      </c>
      <c r="R99" s="92">
        <v>0</v>
      </c>
      <c r="S99" s="93" t="s">
        <v>140</v>
      </c>
      <c r="T99" s="93" t="s">
        <v>141</v>
      </c>
      <c r="U99" s="93" t="s">
        <v>114</v>
      </c>
      <c r="V99" s="95">
        <v>45019.597628935182</v>
      </c>
      <c r="W99" s="93" t="s">
        <v>142</v>
      </c>
      <c r="X99" s="95">
        <v>45019.597980706014</v>
      </c>
      <c r="Y99" s="95">
        <v>44986</v>
      </c>
      <c r="Z99" s="95">
        <v>45017</v>
      </c>
      <c r="AA99" s="95">
        <v>45019.76505170139</v>
      </c>
      <c r="AB99" s="93" t="s">
        <v>118</v>
      </c>
      <c r="AC99" s="93" t="s">
        <v>116</v>
      </c>
    </row>
    <row r="100" spans="1:29" s="107" customFormat="1" hidden="1" outlineLevel="7" collapsed="1" x14ac:dyDescent="0.25">
      <c r="A100" s="102" t="s">
        <v>116</v>
      </c>
      <c r="B100" s="103">
        <v>-1447</v>
      </c>
      <c r="C100" s="103">
        <v>-167903.78</v>
      </c>
      <c r="D100" s="103">
        <v>0</v>
      </c>
      <c r="E100" s="103">
        <v>0</v>
      </c>
      <c r="F100" s="103">
        <v>-1447</v>
      </c>
      <c r="G100" s="103">
        <v>-167903.78</v>
      </c>
      <c r="H100" s="104" t="s">
        <v>137</v>
      </c>
      <c r="I100" s="104" t="s">
        <v>138</v>
      </c>
      <c r="J100" s="104" t="s">
        <v>481</v>
      </c>
      <c r="K100" s="103">
        <v>116.035784381479</v>
      </c>
      <c r="L100" s="103">
        <v>0</v>
      </c>
      <c r="M100" s="104" t="s">
        <v>136</v>
      </c>
      <c r="N100" s="104" t="s">
        <v>135</v>
      </c>
      <c r="O100" s="104" t="s">
        <v>111</v>
      </c>
      <c r="P100" s="105">
        <v>44987</v>
      </c>
      <c r="Q100" s="105">
        <v>44987.000694444447</v>
      </c>
      <c r="R100" s="103">
        <v>0</v>
      </c>
      <c r="S100" s="104" t="s">
        <v>140</v>
      </c>
      <c r="T100" s="104" t="s">
        <v>141</v>
      </c>
      <c r="U100" s="104" t="s">
        <v>114</v>
      </c>
      <c r="V100" s="106">
        <v>45019.597628935182</v>
      </c>
      <c r="W100" s="104" t="s">
        <v>142</v>
      </c>
      <c r="X100" s="106">
        <v>45019.597980706014</v>
      </c>
      <c r="Y100" s="106">
        <v>44986</v>
      </c>
      <c r="Z100" s="106">
        <v>45017</v>
      </c>
      <c r="AA100" s="106">
        <v>45019.76505170139</v>
      </c>
      <c r="AB100" s="104" t="s">
        <v>118</v>
      </c>
      <c r="AC100" s="104" t="s">
        <v>116</v>
      </c>
    </row>
    <row r="101" spans="1:29" s="96" customFormat="1" hidden="1" outlineLevel="7" collapsed="1" x14ac:dyDescent="0.25">
      <c r="A101" s="100" t="s">
        <v>116</v>
      </c>
      <c r="B101" s="92">
        <v>-1419</v>
      </c>
      <c r="C101" s="92">
        <v>-164654.76999999999</v>
      </c>
      <c r="D101" s="92">
        <v>0</v>
      </c>
      <c r="E101" s="92">
        <v>0</v>
      </c>
      <c r="F101" s="92">
        <v>-1419</v>
      </c>
      <c r="G101" s="92">
        <v>-164654.76999999999</v>
      </c>
      <c r="H101" s="93" t="s">
        <v>137</v>
      </c>
      <c r="I101" s="93" t="s">
        <v>138</v>
      </c>
      <c r="J101" s="93" t="s">
        <v>481</v>
      </c>
      <c r="K101" s="92">
        <v>116.035778717407</v>
      </c>
      <c r="L101" s="92">
        <v>0</v>
      </c>
      <c r="M101" s="93" t="s">
        <v>136</v>
      </c>
      <c r="N101" s="93" t="s">
        <v>135</v>
      </c>
      <c r="O101" s="93" t="s">
        <v>111</v>
      </c>
      <c r="P101" s="94">
        <v>44988</v>
      </c>
      <c r="Q101" s="94">
        <v>44988.000694444447</v>
      </c>
      <c r="R101" s="92">
        <v>0</v>
      </c>
      <c r="S101" s="93" t="s">
        <v>140</v>
      </c>
      <c r="T101" s="93" t="s">
        <v>141</v>
      </c>
      <c r="U101" s="93" t="s">
        <v>114</v>
      </c>
      <c r="V101" s="95">
        <v>45019.597628935182</v>
      </c>
      <c r="W101" s="93" t="s">
        <v>142</v>
      </c>
      <c r="X101" s="95">
        <v>45019.597980706014</v>
      </c>
      <c r="Y101" s="95">
        <v>44986</v>
      </c>
      <c r="Z101" s="95">
        <v>45017</v>
      </c>
      <c r="AA101" s="95">
        <v>45019.76505170139</v>
      </c>
      <c r="AB101" s="93" t="s">
        <v>118</v>
      </c>
      <c r="AC101" s="93" t="s">
        <v>116</v>
      </c>
    </row>
    <row r="102" spans="1:29" s="107" customFormat="1" hidden="1" outlineLevel="7" collapsed="1" x14ac:dyDescent="0.25">
      <c r="A102" s="102" t="s">
        <v>116</v>
      </c>
      <c r="B102" s="103">
        <v>-1377</v>
      </c>
      <c r="C102" s="103">
        <v>-159781.26999999999</v>
      </c>
      <c r="D102" s="103">
        <v>0</v>
      </c>
      <c r="E102" s="103">
        <v>0</v>
      </c>
      <c r="F102" s="103">
        <v>-1377</v>
      </c>
      <c r="G102" s="103">
        <v>-159781.26999999999</v>
      </c>
      <c r="H102" s="104" t="s">
        <v>137</v>
      </c>
      <c r="I102" s="104" t="s">
        <v>138</v>
      </c>
      <c r="J102" s="104" t="s">
        <v>481</v>
      </c>
      <c r="K102" s="103">
        <v>116.03578068264299</v>
      </c>
      <c r="L102" s="103">
        <v>0</v>
      </c>
      <c r="M102" s="104" t="s">
        <v>136</v>
      </c>
      <c r="N102" s="104" t="s">
        <v>135</v>
      </c>
      <c r="O102" s="104" t="s">
        <v>111</v>
      </c>
      <c r="P102" s="105">
        <v>44989</v>
      </c>
      <c r="Q102" s="105">
        <v>44989.000694444447</v>
      </c>
      <c r="R102" s="103">
        <v>0</v>
      </c>
      <c r="S102" s="104" t="s">
        <v>140</v>
      </c>
      <c r="T102" s="104" t="s">
        <v>141</v>
      </c>
      <c r="U102" s="104" t="s">
        <v>114</v>
      </c>
      <c r="V102" s="106">
        <v>45019.597628935182</v>
      </c>
      <c r="W102" s="104" t="s">
        <v>142</v>
      </c>
      <c r="X102" s="106">
        <v>45019.597980706014</v>
      </c>
      <c r="Y102" s="106">
        <v>44986</v>
      </c>
      <c r="Z102" s="106">
        <v>45017</v>
      </c>
      <c r="AA102" s="106">
        <v>45019.76505170139</v>
      </c>
      <c r="AB102" s="104" t="s">
        <v>118</v>
      </c>
      <c r="AC102" s="104" t="s">
        <v>116</v>
      </c>
    </row>
    <row r="103" spans="1:29" s="96" customFormat="1" hidden="1" outlineLevel="7" collapsed="1" x14ac:dyDescent="0.25">
      <c r="A103" s="100" t="s">
        <v>116</v>
      </c>
      <c r="B103" s="92">
        <v>-1329</v>
      </c>
      <c r="C103" s="92">
        <v>-154211.54999999999</v>
      </c>
      <c r="D103" s="92">
        <v>0</v>
      </c>
      <c r="E103" s="92">
        <v>0</v>
      </c>
      <c r="F103" s="92">
        <v>-1329</v>
      </c>
      <c r="G103" s="92">
        <v>-154211.54999999999</v>
      </c>
      <c r="H103" s="93" t="s">
        <v>137</v>
      </c>
      <c r="I103" s="93" t="s">
        <v>138</v>
      </c>
      <c r="J103" s="93" t="s">
        <v>481</v>
      </c>
      <c r="K103" s="92">
        <v>116.035778781038</v>
      </c>
      <c r="L103" s="92">
        <v>0</v>
      </c>
      <c r="M103" s="93" t="s">
        <v>136</v>
      </c>
      <c r="N103" s="93" t="s">
        <v>135</v>
      </c>
      <c r="O103" s="93" t="s">
        <v>111</v>
      </c>
      <c r="P103" s="94">
        <v>44990</v>
      </c>
      <c r="Q103" s="94">
        <v>44990.000694444447</v>
      </c>
      <c r="R103" s="92">
        <v>0</v>
      </c>
      <c r="S103" s="93" t="s">
        <v>140</v>
      </c>
      <c r="T103" s="93" t="s">
        <v>141</v>
      </c>
      <c r="U103" s="93" t="s">
        <v>114</v>
      </c>
      <c r="V103" s="95">
        <v>45019.597628935182</v>
      </c>
      <c r="W103" s="93" t="s">
        <v>142</v>
      </c>
      <c r="X103" s="95">
        <v>45019.597980706014</v>
      </c>
      <c r="Y103" s="95">
        <v>44986</v>
      </c>
      <c r="Z103" s="95">
        <v>45017</v>
      </c>
      <c r="AA103" s="95">
        <v>45019.76505170139</v>
      </c>
      <c r="AB103" s="93" t="s">
        <v>118</v>
      </c>
      <c r="AC103" s="93" t="s">
        <v>116</v>
      </c>
    </row>
    <row r="104" spans="1:29" s="107" customFormat="1" hidden="1" outlineLevel="7" collapsed="1" x14ac:dyDescent="0.25">
      <c r="A104" s="102" t="s">
        <v>116</v>
      </c>
      <c r="B104" s="103">
        <v>-1284</v>
      </c>
      <c r="C104" s="103">
        <v>-148989.94</v>
      </c>
      <c r="D104" s="103">
        <v>0</v>
      </c>
      <c r="E104" s="103">
        <v>0</v>
      </c>
      <c r="F104" s="103">
        <v>-1284</v>
      </c>
      <c r="G104" s="103">
        <v>-148989.94</v>
      </c>
      <c r="H104" s="104" t="s">
        <v>137</v>
      </c>
      <c r="I104" s="104" t="s">
        <v>138</v>
      </c>
      <c r="J104" s="104" t="s">
        <v>481</v>
      </c>
      <c r="K104" s="103">
        <v>116.035778816199</v>
      </c>
      <c r="L104" s="103">
        <v>0</v>
      </c>
      <c r="M104" s="104" t="s">
        <v>136</v>
      </c>
      <c r="N104" s="104" t="s">
        <v>135</v>
      </c>
      <c r="O104" s="104" t="s">
        <v>111</v>
      </c>
      <c r="P104" s="105">
        <v>44991</v>
      </c>
      <c r="Q104" s="105">
        <v>44991.000694444447</v>
      </c>
      <c r="R104" s="103">
        <v>0</v>
      </c>
      <c r="S104" s="104" t="s">
        <v>140</v>
      </c>
      <c r="T104" s="104" t="s">
        <v>141</v>
      </c>
      <c r="U104" s="104" t="s">
        <v>114</v>
      </c>
      <c r="V104" s="106">
        <v>45019.597628935182</v>
      </c>
      <c r="W104" s="104" t="s">
        <v>142</v>
      </c>
      <c r="X104" s="106">
        <v>45019.597980706014</v>
      </c>
      <c r="Y104" s="106">
        <v>44986</v>
      </c>
      <c r="Z104" s="106">
        <v>45017</v>
      </c>
      <c r="AA104" s="106">
        <v>45019.76505170139</v>
      </c>
      <c r="AB104" s="104" t="s">
        <v>118</v>
      </c>
      <c r="AC104" s="104" t="s">
        <v>116</v>
      </c>
    </row>
    <row r="105" spans="1:29" s="96" customFormat="1" hidden="1" outlineLevel="7" collapsed="1" x14ac:dyDescent="0.25">
      <c r="A105" s="100" t="s">
        <v>116</v>
      </c>
      <c r="B105" s="92">
        <v>-1418</v>
      </c>
      <c r="C105" s="92">
        <v>-156464.54</v>
      </c>
      <c r="D105" s="92">
        <v>0</v>
      </c>
      <c r="E105" s="92">
        <v>0</v>
      </c>
      <c r="F105" s="92">
        <v>-1418</v>
      </c>
      <c r="G105" s="92">
        <v>-156464.54</v>
      </c>
      <c r="H105" s="93" t="s">
        <v>137</v>
      </c>
      <c r="I105" s="93" t="s">
        <v>138</v>
      </c>
      <c r="J105" s="93" t="s">
        <v>481</v>
      </c>
      <c r="K105" s="92">
        <v>110.341706629055</v>
      </c>
      <c r="L105" s="92">
        <v>0</v>
      </c>
      <c r="M105" s="93" t="s">
        <v>136</v>
      </c>
      <c r="N105" s="93" t="s">
        <v>135</v>
      </c>
      <c r="O105" s="93" t="s">
        <v>111</v>
      </c>
      <c r="P105" s="94">
        <v>44992</v>
      </c>
      <c r="Q105" s="94">
        <v>44992.000694444447</v>
      </c>
      <c r="R105" s="92">
        <v>0</v>
      </c>
      <c r="S105" s="93" t="s">
        <v>140</v>
      </c>
      <c r="T105" s="93" t="s">
        <v>141</v>
      </c>
      <c r="U105" s="93" t="s">
        <v>114</v>
      </c>
      <c r="V105" s="95">
        <v>45019.597628935182</v>
      </c>
      <c r="W105" s="93" t="s">
        <v>142</v>
      </c>
      <c r="X105" s="95">
        <v>45019.597980706014</v>
      </c>
      <c r="Y105" s="95">
        <v>44986</v>
      </c>
      <c r="Z105" s="95">
        <v>45017</v>
      </c>
      <c r="AA105" s="95">
        <v>45019.76505170139</v>
      </c>
      <c r="AB105" s="93" t="s">
        <v>118</v>
      </c>
      <c r="AC105" s="93" t="s">
        <v>116</v>
      </c>
    </row>
    <row r="106" spans="1:29" s="107" customFormat="1" hidden="1" outlineLevel="7" collapsed="1" x14ac:dyDescent="0.25">
      <c r="A106" s="102" t="s">
        <v>116</v>
      </c>
      <c r="B106" s="103">
        <v>-1643</v>
      </c>
      <c r="C106" s="103">
        <v>-181291.43</v>
      </c>
      <c r="D106" s="103">
        <v>0</v>
      </c>
      <c r="E106" s="103">
        <v>0</v>
      </c>
      <c r="F106" s="103">
        <v>-1643</v>
      </c>
      <c r="G106" s="103">
        <v>-181291.43</v>
      </c>
      <c r="H106" s="104" t="s">
        <v>137</v>
      </c>
      <c r="I106" s="104" t="s">
        <v>138</v>
      </c>
      <c r="J106" s="104" t="s">
        <v>481</v>
      </c>
      <c r="K106" s="103">
        <v>110.341710286062</v>
      </c>
      <c r="L106" s="103">
        <v>0</v>
      </c>
      <c r="M106" s="104" t="s">
        <v>136</v>
      </c>
      <c r="N106" s="104" t="s">
        <v>135</v>
      </c>
      <c r="O106" s="104" t="s">
        <v>111</v>
      </c>
      <c r="P106" s="105">
        <v>44993</v>
      </c>
      <c r="Q106" s="105">
        <v>44993.000694444447</v>
      </c>
      <c r="R106" s="103">
        <v>0</v>
      </c>
      <c r="S106" s="104" t="s">
        <v>140</v>
      </c>
      <c r="T106" s="104" t="s">
        <v>141</v>
      </c>
      <c r="U106" s="104" t="s">
        <v>114</v>
      </c>
      <c r="V106" s="106">
        <v>45019.597628935182</v>
      </c>
      <c r="W106" s="104" t="s">
        <v>142</v>
      </c>
      <c r="X106" s="106">
        <v>45019.597980706014</v>
      </c>
      <c r="Y106" s="106">
        <v>44986</v>
      </c>
      <c r="Z106" s="106">
        <v>45017</v>
      </c>
      <c r="AA106" s="106">
        <v>45019.76505170139</v>
      </c>
      <c r="AB106" s="104" t="s">
        <v>118</v>
      </c>
      <c r="AC106" s="104" t="s">
        <v>116</v>
      </c>
    </row>
    <row r="107" spans="1:29" s="96" customFormat="1" hidden="1" outlineLevel="7" collapsed="1" x14ac:dyDescent="0.25">
      <c r="A107" s="100" t="s">
        <v>116</v>
      </c>
      <c r="B107" s="92">
        <v>-101</v>
      </c>
      <c r="C107" s="92">
        <v>-11302.28</v>
      </c>
      <c r="D107" s="92">
        <v>0</v>
      </c>
      <c r="E107" s="92">
        <v>0</v>
      </c>
      <c r="F107" s="92">
        <v>-101</v>
      </c>
      <c r="G107" s="92">
        <v>-11302.28</v>
      </c>
      <c r="H107" s="93" t="s">
        <v>137</v>
      </c>
      <c r="I107" s="93" t="s">
        <v>138</v>
      </c>
      <c r="J107" s="93" t="s">
        <v>481</v>
      </c>
      <c r="K107" s="92">
        <v>111.90376237623801</v>
      </c>
      <c r="L107" s="92">
        <v>0</v>
      </c>
      <c r="M107" s="93" t="s">
        <v>136</v>
      </c>
      <c r="N107" s="93" t="s">
        <v>135</v>
      </c>
      <c r="O107" s="93" t="s">
        <v>111</v>
      </c>
      <c r="P107" s="94">
        <v>45007</v>
      </c>
      <c r="Q107" s="94">
        <v>45007.000694444447</v>
      </c>
      <c r="R107" s="92">
        <v>0</v>
      </c>
      <c r="S107" s="93" t="s">
        <v>140</v>
      </c>
      <c r="T107" s="93" t="s">
        <v>141</v>
      </c>
      <c r="U107" s="93" t="s">
        <v>114</v>
      </c>
      <c r="V107" s="95">
        <v>45019.597628935182</v>
      </c>
      <c r="W107" s="93" t="s">
        <v>142</v>
      </c>
      <c r="X107" s="95">
        <v>45019.597980706014</v>
      </c>
      <c r="Y107" s="95">
        <v>44986</v>
      </c>
      <c r="Z107" s="95">
        <v>45017</v>
      </c>
      <c r="AA107" s="95">
        <v>45019.76505170139</v>
      </c>
      <c r="AB107" s="93" t="s">
        <v>118</v>
      </c>
      <c r="AC107" s="93" t="s">
        <v>116</v>
      </c>
    </row>
    <row r="108" spans="1:29" s="107" customFormat="1" hidden="1" outlineLevel="7" collapsed="1" x14ac:dyDescent="0.25">
      <c r="A108" s="102" t="s">
        <v>116</v>
      </c>
      <c r="B108" s="103">
        <v>-237</v>
      </c>
      <c r="C108" s="103">
        <v>-26521.18</v>
      </c>
      <c r="D108" s="103">
        <v>0</v>
      </c>
      <c r="E108" s="103">
        <v>0</v>
      </c>
      <c r="F108" s="103">
        <v>-237</v>
      </c>
      <c r="G108" s="103">
        <v>-26521.18</v>
      </c>
      <c r="H108" s="104" t="s">
        <v>137</v>
      </c>
      <c r="I108" s="104" t="s">
        <v>138</v>
      </c>
      <c r="J108" s="104" t="s">
        <v>481</v>
      </c>
      <c r="K108" s="103">
        <v>111.903713080169</v>
      </c>
      <c r="L108" s="103">
        <v>0</v>
      </c>
      <c r="M108" s="104" t="s">
        <v>136</v>
      </c>
      <c r="N108" s="104" t="s">
        <v>135</v>
      </c>
      <c r="O108" s="104" t="s">
        <v>111</v>
      </c>
      <c r="P108" s="105">
        <v>45014</v>
      </c>
      <c r="Q108" s="105">
        <v>45014.000694444447</v>
      </c>
      <c r="R108" s="103">
        <v>0</v>
      </c>
      <c r="S108" s="104" t="s">
        <v>140</v>
      </c>
      <c r="T108" s="104" t="s">
        <v>141</v>
      </c>
      <c r="U108" s="104" t="s">
        <v>114</v>
      </c>
      <c r="V108" s="106">
        <v>45019.597628935182</v>
      </c>
      <c r="W108" s="104" t="s">
        <v>142</v>
      </c>
      <c r="X108" s="106">
        <v>45019.597980706014</v>
      </c>
      <c r="Y108" s="106">
        <v>44986</v>
      </c>
      <c r="Z108" s="106">
        <v>45017</v>
      </c>
      <c r="AA108" s="106">
        <v>45019.76505170139</v>
      </c>
      <c r="AB108" s="104" t="s">
        <v>118</v>
      </c>
      <c r="AC108" s="104" t="s">
        <v>116</v>
      </c>
    </row>
    <row r="109" spans="1:29" s="96" customFormat="1" hidden="1" outlineLevel="7" collapsed="1" x14ac:dyDescent="0.25">
      <c r="A109" s="100" t="s">
        <v>116</v>
      </c>
      <c r="B109" s="92">
        <v>-1549</v>
      </c>
      <c r="C109" s="92">
        <v>-173338.87</v>
      </c>
      <c r="D109" s="92">
        <v>0</v>
      </c>
      <c r="E109" s="92">
        <v>0</v>
      </c>
      <c r="F109" s="92">
        <v>-1549</v>
      </c>
      <c r="G109" s="92">
        <v>-173338.87</v>
      </c>
      <c r="H109" s="93" t="s">
        <v>137</v>
      </c>
      <c r="I109" s="93" t="s">
        <v>138</v>
      </c>
      <c r="J109" s="93" t="s">
        <v>481</v>
      </c>
      <c r="K109" s="92">
        <v>111.903724983861</v>
      </c>
      <c r="L109" s="92">
        <v>0</v>
      </c>
      <c r="M109" s="93" t="s">
        <v>136</v>
      </c>
      <c r="N109" s="93" t="s">
        <v>135</v>
      </c>
      <c r="O109" s="93" t="s">
        <v>111</v>
      </c>
      <c r="P109" s="94">
        <v>45015</v>
      </c>
      <c r="Q109" s="94">
        <v>45015.000694444447</v>
      </c>
      <c r="R109" s="92">
        <v>0</v>
      </c>
      <c r="S109" s="93" t="s">
        <v>140</v>
      </c>
      <c r="T109" s="93" t="s">
        <v>141</v>
      </c>
      <c r="U109" s="93" t="s">
        <v>114</v>
      </c>
      <c r="V109" s="95">
        <v>45019.597628935182</v>
      </c>
      <c r="W109" s="93" t="s">
        <v>142</v>
      </c>
      <c r="X109" s="95">
        <v>45019.597980706014</v>
      </c>
      <c r="Y109" s="95">
        <v>44986</v>
      </c>
      <c r="Z109" s="95">
        <v>45017</v>
      </c>
      <c r="AA109" s="95">
        <v>45019.76505170139</v>
      </c>
      <c r="AB109" s="93" t="s">
        <v>118</v>
      </c>
      <c r="AC109" s="93" t="s">
        <v>116</v>
      </c>
    </row>
    <row r="110" spans="1:29" s="107" customFormat="1" hidden="1" outlineLevel="7" collapsed="1" x14ac:dyDescent="0.25">
      <c r="A110" s="102" t="s">
        <v>116</v>
      </c>
      <c r="B110" s="103">
        <v>-964</v>
      </c>
      <c r="C110" s="103">
        <v>-107875.19</v>
      </c>
      <c r="D110" s="103">
        <v>0</v>
      </c>
      <c r="E110" s="103">
        <v>0</v>
      </c>
      <c r="F110" s="103">
        <v>-964</v>
      </c>
      <c r="G110" s="103">
        <v>-107875.19</v>
      </c>
      <c r="H110" s="104" t="s">
        <v>137</v>
      </c>
      <c r="I110" s="104" t="s">
        <v>138</v>
      </c>
      <c r="J110" s="104" t="s">
        <v>481</v>
      </c>
      <c r="K110" s="103">
        <v>111.90372406639</v>
      </c>
      <c r="L110" s="103">
        <v>0</v>
      </c>
      <c r="M110" s="104" t="s">
        <v>136</v>
      </c>
      <c r="N110" s="104" t="s">
        <v>135</v>
      </c>
      <c r="O110" s="104" t="s">
        <v>111</v>
      </c>
      <c r="P110" s="105">
        <v>45016</v>
      </c>
      <c r="Q110" s="105">
        <v>45016.000694444447</v>
      </c>
      <c r="R110" s="103">
        <v>0</v>
      </c>
      <c r="S110" s="104" t="s">
        <v>140</v>
      </c>
      <c r="T110" s="104" t="s">
        <v>141</v>
      </c>
      <c r="U110" s="104" t="s">
        <v>114</v>
      </c>
      <c r="V110" s="106">
        <v>45019.597628935182</v>
      </c>
      <c r="W110" s="104" t="s">
        <v>142</v>
      </c>
      <c r="X110" s="106">
        <v>45019.597980706014</v>
      </c>
      <c r="Y110" s="106">
        <v>44986</v>
      </c>
      <c r="Z110" s="106">
        <v>45017</v>
      </c>
      <c r="AA110" s="106">
        <v>45019.76505170139</v>
      </c>
      <c r="AB110" s="104" t="s">
        <v>118</v>
      </c>
      <c r="AC110" s="104" t="s">
        <v>116</v>
      </c>
    </row>
    <row r="111" spans="1:29" s="96" customFormat="1" hidden="1" outlineLevel="3" collapsed="1" x14ac:dyDescent="0.25">
      <c r="A111" s="91" t="s">
        <v>121</v>
      </c>
      <c r="B111" s="92">
        <v>109626.55439999999</v>
      </c>
      <c r="C111" s="92">
        <v>12720602.92997</v>
      </c>
      <c r="D111" s="92">
        <v>0</v>
      </c>
      <c r="E111" s="92">
        <v>0</v>
      </c>
      <c r="F111" s="92">
        <v>109626.55439999999</v>
      </c>
      <c r="G111" s="92">
        <v>12720602.92997</v>
      </c>
      <c r="H111" s="93" t="s">
        <v>120</v>
      </c>
      <c r="I111" s="93" t="s">
        <v>138</v>
      </c>
      <c r="J111" s="93" t="s">
        <v>116</v>
      </c>
      <c r="K111" s="92">
        <v>116.035781655197</v>
      </c>
      <c r="L111" s="92">
        <v>0</v>
      </c>
      <c r="M111" s="93" t="s">
        <v>122</v>
      </c>
      <c r="N111" s="93" t="s">
        <v>135</v>
      </c>
      <c r="O111" s="93" t="s">
        <v>121</v>
      </c>
      <c r="P111" s="94">
        <v>44986</v>
      </c>
      <c r="Q111" s="94">
        <v>44987</v>
      </c>
      <c r="R111" s="92">
        <v>0</v>
      </c>
      <c r="S111" s="93" t="s">
        <v>116</v>
      </c>
      <c r="T111" s="93" t="s">
        <v>116</v>
      </c>
      <c r="U111" s="93" t="s">
        <v>146</v>
      </c>
      <c r="V111" s="95">
        <v>44957.560157210646</v>
      </c>
      <c r="W111" s="93" t="s">
        <v>116</v>
      </c>
      <c r="X111" s="93" t="s">
        <v>116</v>
      </c>
      <c r="Y111" s="95">
        <v>44986</v>
      </c>
      <c r="Z111" s="95">
        <v>45017</v>
      </c>
      <c r="AA111" s="95">
        <v>45019.76505170139</v>
      </c>
      <c r="AB111" s="93" t="s">
        <v>118</v>
      </c>
      <c r="AC111" s="93" t="s">
        <v>116</v>
      </c>
    </row>
    <row r="112" spans="1:29" s="78" customFormat="1" hidden="1" outlineLevel="4" collapsed="1" x14ac:dyDescent="0.25">
      <c r="A112" s="97" t="s">
        <v>116</v>
      </c>
      <c r="B112" s="75">
        <v>109626.55439999999</v>
      </c>
      <c r="C112" s="75">
        <v>12720602.92997</v>
      </c>
      <c r="D112" s="75">
        <v>0</v>
      </c>
      <c r="E112" s="75">
        <v>0</v>
      </c>
      <c r="F112" s="75">
        <v>109626.55439999999</v>
      </c>
      <c r="G112" s="75">
        <v>12720602.92997</v>
      </c>
      <c r="H112" s="74" t="s">
        <v>120</v>
      </c>
      <c r="I112" s="74" t="s">
        <v>138</v>
      </c>
      <c r="J112" s="74" t="s">
        <v>116</v>
      </c>
      <c r="K112" s="75">
        <v>116.035781655197</v>
      </c>
      <c r="L112" s="75">
        <v>0</v>
      </c>
      <c r="M112" s="74" t="s">
        <v>122</v>
      </c>
      <c r="N112" s="74" t="s">
        <v>135</v>
      </c>
      <c r="O112" s="74" t="s">
        <v>121</v>
      </c>
      <c r="P112" s="76">
        <v>44986</v>
      </c>
      <c r="Q112" s="76">
        <v>44987</v>
      </c>
      <c r="R112" s="75">
        <v>0</v>
      </c>
      <c r="S112" s="74" t="s">
        <v>116</v>
      </c>
      <c r="T112" s="74" t="s">
        <v>116</v>
      </c>
      <c r="U112" s="74" t="s">
        <v>146</v>
      </c>
      <c r="V112" s="77">
        <v>44957.560157210646</v>
      </c>
      <c r="W112" s="74" t="s">
        <v>116</v>
      </c>
      <c r="X112" s="74" t="s">
        <v>116</v>
      </c>
      <c r="Y112" s="77">
        <v>44986</v>
      </c>
      <c r="Z112" s="77">
        <v>45017</v>
      </c>
      <c r="AA112" s="77">
        <v>45019.76505170139</v>
      </c>
      <c r="AB112" s="74" t="s">
        <v>118</v>
      </c>
      <c r="AC112" s="74" t="s">
        <v>116</v>
      </c>
    </row>
    <row r="113" spans="1:29" s="84" customFormat="1" hidden="1" outlineLevel="5" collapsed="1" x14ac:dyDescent="0.25">
      <c r="A113" s="98" t="s">
        <v>122</v>
      </c>
      <c r="B113" s="80">
        <v>109626.55439999999</v>
      </c>
      <c r="C113" s="80">
        <v>12720602.92997</v>
      </c>
      <c r="D113" s="80">
        <v>0</v>
      </c>
      <c r="E113" s="80">
        <v>0</v>
      </c>
      <c r="F113" s="80">
        <v>109626.55439999999</v>
      </c>
      <c r="G113" s="80">
        <v>12720602.92997</v>
      </c>
      <c r="H113" s="81" t="s">
        <v>120</v>
      </c>
      <c r="I113" s="81" t="s">
        <v>138</v>
      </c>
      <c r="J113" s="81" t="s">
        <v>116</v>
      </c>
      <c r="K113" s="80">
        <v>116.035781655197</v>
      </c>
      <c r="L113" s="80">
        <v>0</v>
      </c>
      <c r="M113" s="81" t="s">
        <v>122</v>
      </c>
      <c r="N113" s="81" t="s">
        <v>135</v>
      </c>
      <c r="O113" s="81" t="s">
        <v>121</v>
      </c>
      <c r="P113" s="82">
        <v>44986</v>
      </c>
      <c r="Q113" s="82">
        <v>44987</v>
      </c>
      <c r="R113" s="80">
        <v>0</v>
      </c>
      <c r="S113" s="81" t="s">
        <v>116</v>
      </c>
      <c r="T113" s="81" t="s">
        <v>116</v>
      </c>
      <c r="U113" s="81" t="s">
        <v>146</v>
      </c>
      <c r="V113" s="83">
        <v>44957.560157210646</v>
      </c>
      <c r="W113" s="81" t="s">
        <v>116</v>
      </c>
      <c r="X113" s="81" t="s">
        <v>116</v>
      </c>
      <c r="Y113" s="83">
        <v>44986</v>
      </c>
      <c r="Z113" s="83">
        <v>45017</v>
      </c>
      <c r="AA113" s="83">
        <v>45019.76505170139</v>
      </c>
      <c r="AB113" s="81" t="s">
        <v>118</v>
      </c>
      <c r="AC113" s="81" t="s">
        <v>116</v>
      </c>
    </row>
    <row r="114" spans="1:29" s="90" customFormat="1" hidden="1" outlineLevel="6" collapsed="1" x14ac:dyDescent="0.25">
      <c r="A114" s="99" t="s">
        <v>116</v>
      </c>
      <c r="B114" s="86">
        <v>109626.55439999999</v>
      </c>
      <c r="C114" s="86">
        <v>12720602.92997</v>
      </c>
      <c r="D114" s="86">
        <v>0</v>
      </c>
      <c r="E114" s="86">
        <v>0</v>
      </c>
      <c r="F114" s="86">
        <v>109626.55439999999</v>
      </c>
      <c r="G114" s="86">
        <v>12720602.92997</v>
      </c>
      <c r="H114" s="87" t="s">
        <v>120</v>
      </c>
      <c r="I114" s="87" t="s">
        <v>138</v>
      </c>
      <c r="J114" s="87" t="s">
        <v>116</v>
      </c>
      <c r="K114" s="86">
        <v>116.035781655197</v>
      </c>
      <c r="L114" s="86">
        <v>0</v>
      </c>
      <c r="M114" s="87" t="s">
        <v>122</v>
      </c>
      <c r="N114" s="87" t="s">
        <v>135</v>
      </c>
      <c r="O114" s="87" t="s">
        <v>121</v>
      </c>
      <c r="P114" s="88">
        <v>44986</v>
      </c>
      <c r="Q114" s="88">
        <v>44987</v>
      </c>
      <c r="R114" s="86">
        <v>0</v>
      </c>
      <c r="S114" s="87" t="s">
        <v>116</v>
      </c>
      <c r="T114" s="87" t="s">
        <v>116</v>
      </c>
      <c r="U114" s="87" t="s">
        <v>146</v>
      </c>
      <c r="V114" s="89">
        <v>44957.560157210646</v>
      </c>
      <c r="W114" s="87" t="s">
        <v>116</v>
      </c>
      <c r="X114" s="87" t="s">
        <v>116</v>
      </c>
      <c r="Y114" s="89">
        <v>44986</v>
      </c>
      <c r="Z114" s="89">
        <v>45017</v>
      </c>
      <c r="AA114" s="89">
        <v>45019.76505170139</v>
      </c>
      <c r="AB114" s="87" t="s">
        <v>118</v>
      </c>
      <c r="AC114" s="87" t="s">
        <v>116</v>
      </c>
    </row>
    <row r="115" spans="1:29" s="96" customFormat="1" hidden="1" outlineLevel="7" collapsed="1" x14ac:dyDescent="0.25">
      <c r="A115" s="100" t="s">
        <v>116</v>
      </c>
      <c r="B115" s="92">
        <v>45429.773999999998</v>
      </c>
      <c r="C115" s="92">
        <v>3567363.8042700002</v>
      </c>
      <c r="D115" s="92">
        <v>0</v>
      </c>
      <c r="E115" s="92">
        <v>0</v>
      </c>
      <c r="F115" s="92">
        <v>45429.773999999998</v>
      </c>
      <c r="G115" s="92">
        <v>3567363.8042700002</v>
      </c>
      <c r="H115" s="93" t="s">
        <v>120</v>
      </c>
      <c r="I115" s="93" t="s">
        <v>138</v>
      </c>
      <c r="J115" s="93" t="s">
        <v>116</v>
      </c>
      <c r="K115" s="92">
        <v>78.5247975098886</v>
      </c>
      <c r="L115" s="92">
        <v>0</v>
      </c>
      <c r="M115" s="93" t="s">
        <v>122</v>
      </c>
      <c r="N115" s="93" t="s">
        <v>135</v>
      </c>
      <c r="O115" s="93" t="s">
        <v>121</v>
      </c>
      <c r="P115" s="94">
        <v>44986</v>
      </c>
      <c r="Q115" s="94">
        <v>44987</v>
      </c>
      <c r="R115" s="92">
        <v>0</v>
      </c>
      <c r="S115" s="93" t="s">
        <v>116</v>
      </c>
      <c r="T115" s="93" t="s">
        <v>116</v>
      </c>
      <c r="U115" s="93" t="s">
        <v>146</v>
      </c>
      <c r="V115" s="95">
        <v>44957.560157210646</v>
      </c>
      <c r="W115" s="93" t="s">
        <v>116</v>
      </c>
      <c r="X115" s="93" t="s">
        <v>116</v>
      </c>
      <c r="Y115" s="95">
        <v>44986</v>
      </c>
      <c r="Z115" s="95">
        <v>45017</v>
      </c>
      <c r="AA115" s="95">
        <v>45019.76505170139</v>
      </c>
      <c r="AB115" s="93" t="s">
        <v>118</v>
      </c>
      <c r="AC115" s="93" t="s">
        <v>116</v>
      </c>
    </row>
    <row r="116" spans="1:29" s="107" customFormat="1" hidden="1" outlineLevel="7" collapsed="1" x14ac:dyDescent="0.25">
      <c r="A116" s="102" t="s">
        <v>116</v>
      </c>
      <c r="B116" s="103">
        <v>-25683.869699999999</v>
      </c>
      <c r="C116" s="103">
        <v>-806693.79</v>
      </c>
      <c r="D116" s="103">
        <v>0</v>
      </c>
      <c r="E116" s="103">
        <v>0</v>
      </c>
      <c r="F116" s="103">
        <v>-25683.869699999999</v>
      </c>
      <c r="G116" s="103">
        <v>-806693.79</v>
      </c>
      <c r="H116" s="104" t="s">
        <v>120</v>
      </c>
      <c r="I116" s="104" t="s">
        <v>138</v>
      </c>
      <c r="J116" s="104" t="s">
        <v>116</v>
      </c>
      <c r="K116" s="103">
        <v>31.408576644507701</v>
      </c>
      <c r="L116" s="103">
        <v>0</v>
      </c>
      <c r="M116" s="104" t="s">
        <v>122</v>
      </c>
      <c r="N116" s="104" t="s">
        <v>135</v>
      </c>
      <c r="O116" s="104" t="s">
        <v>121</v>
      </c>
      <c r="P116" s="105">
        <v>44986</v>
      </c>
      <c r="Q116" s="105">
        <v>44987</v>
      </c>
      <c r="R116" s="103">
        <v>0</v>
      </c>
      <c r="S116" s="104" t="s">
        <v>116</v>
      </c>
      <c r="T116" s="104" t="s">
        <v>116</v>
      </c>
      <c r="U116" s="104" t="s">
        <v>146</v>
      </c>
      <c r="V116" s="106">
        <v>44957.560157210646</v>
      </c>
      <c r="W116" s="104" t="s">
        <v>146</v>
      </c>
      <c r="X116" s="106">
        <v>44958.932150462962</v>
      </c>
      <c r="Y116" s="106">
        <v>44986</v>
      </c>
      <c r="Z116" s="106">
        <v>45017</v>
      </c>
      <c r="AA116" s="106">
        <v>45019.76505170139</v>
      </c>
      <c r="AB116" s="104" t="s">
        <v>118</v>
      </c>
      <c r="AC116" s="104" t="s">
        <v>116</v>
      </c>
    </row>
    <row r="117" spans="1:29" s="96" customFormat="1" hidden="1" outlineLevel="7" collapsed="1" x14ac:dyDescent="0.25">
      <c r="A117" s="100" t="s">
        <v>116</v>
      </c>
      <c r="B117" s="92">
        <v>-1834946.26</v>
      </c>
      <c r="C117" s="92">
        <v>-133809660.06758</v>
      </c>
      <c r="D117" s="92">
        <v>0</v>
      </c>
      <c r="E117" s="92">
        <v>0</v>
      </c>
      <c r="F117" s="92">
        <v>-1834946.26</v>
      </c>
      <c r="G117" s="92">
        <v>-133809660.06758</v>
      </c>
      <c r="H117" s="93" t="s">
        <v>120</v>
      </c>
      <c r="I117" s="93" t="s">
        <v>138</v>
      </c>
      <c r="J117" s="93" t="s">
        <v>116</v>
      </c>
      <c r="K117" s="92">
        <v>72.922931305672094</v>
      </c>
      <c r="L117" s="92">
        <v>0</v>
      </c>
      <c r="M117" s="93" t="s">
        <v>122</v>
      </c>
      <c r="N117" s="93" t="s">
        <v>135</v>
      </c>
      <c r="O117" s="93" t="s">
        <v>121</v>
      </c>
      <c r="P117" s="94">
        <v>44986</v>
      </c>
      <c r="Q117" s="94">
        <v>44987</v>
      </c>
      <c r="R117" s="92">
        <v>0</v>
      </c>
      <c r="S117" s="93" t="s">
        <v>116</v>
      </c>
      <c r="T117" s="93" t="s">
        <v>116</v>
      </c>
      <c r="U117" s="93" t="s">
        <v>146</v>
      </c>
      <c r="V117" s="95">
        <v>44957.560157210646</v>
      </c>
      <c r="W117" s="93" t="s">
        <v>319</v>
      </c>
      <c r="X117" s="95">
        <v>44986.452984687501</v>
      </c>
      <c r="Y117" s="95">
        <v>44986</v>
      </c>
      <c r="Z117" s="95">
        <v>45017</v>
      </c>
      <c r="AA117" s="95">
        <v>45019.76505170139</v>
      </c>
      <c r="AB117" s="93" t="s">
        <v>118</v>
      </c>
      <c r="AC117" s="93" t="s">
        <v>116</v>
      </c>
    </row>
    <row r="118" spans="1:29" s="107" customFormat="1" hidden="1" outlineLevel="7" collapsed="1" x14ac:dyDescent="0.25">
      <c r="A118" s="102" t="s">
        <v>116</v>
      </c>
      <c r="B118" s="103">
        <v>1924826.9101</v>
      </c>
      <c r="C118" s="103">
        <v>143769592.98328</v>
      </c>
      <c r="D118" s="103">
        <v>0</v>
      </c>
      <c r="E118" s="103">
        <v>0</v>
      </c>
      <c r="F118" s="103">
        <v>1924826.9101</v>
      </c>
      <c r="G118" s="103">
        <v>143769592.98328</v>
      </c>
      <c r="H118" s="104" t="s">
        <v>120</v>
      </c>
      <c r="I118" s="104" t="s">
        <v>138</v>
      </c>
      <c r="J118" s="104" t="s">
        <v>116</v>
      </c>
      <c r="K118" s="103">
        <v>74.692218936096793</v>
      </c>
      <c r="L118" s="103">
        <v>0</v>
      </c>
      <c r="M118" s="104" t="s">
        <v>122</v>
      </c>
      <c r="N118" s="104" t="s">
        <v>135</v>
      </c>
      <c r="O118" s="104" t="s">
        <v>121</v>
      </c>
      <c r="P118" s="105">
        <v>44986</v>
      </c>
      <c r="Q118" s="105">
        <v>44987</v>
      </c>
      <c r="R118" s="103">
        <v>0</v>
      </c>
      <c r="S118" s="104" t="s">
        <v>116</v>
      </c>
      <c r="T118" s="104" t="s">
        <v>116</v>
      </c>
      <c r="U118" s="104" t="s">
        <v>146</v>
      </c>
      <c r="V118" s="106">
        <v>44957.560157210646</v>
      </c>
      <c r="W118" s="104" t="s">
        <v>319</v>
      </c>
      <c r="X118" s="106">
        <v>44986.1541091088</v>
      </c>
      <c r="Y118" s="106">
        <v>44986</v>
      </c>
      <c r="Z118" s="106">
        <v>45017</v>
      </c>
      <c r="AA118" s="106">
        <v>45019.76505170139</v>
      </c>
      <c r="AB118" s="104" t="s">
        <v>118</v>
      </c>
      <c r="AC118" s="104" t="s">
        <v>116</v>
      </c>
    </row>
    <row r="119" spans="1:29" s="107" customFormat="1" hidden="1" outlineLevel="3" collapsed="1" x14ac:dyDescent="0.25">
      <c r="A119" s="122" t="s">
        <v>191</v>
      </c>
      <c r="B119" s="103">
        <v>25239.375</v>
      </c>
      <c r="C119" s="103">
        <v>2318774.0462500001</v>
      </c>
      <c r="D119" s="103">
        <v>0</v>
      </c>
      <c r="E119" s="103">
        <v>0</v>
      </c>
      <c r="F119" s="103">
        <v>25239.375</v>
      </c>
      <c r="G119" s="103">
        <v>2318774.0462500001</v>
      </c>
      <c r="H119" s="104" t="s">
        <v>116</v>
      </c>
      <c r="I119" s="104" t="s">
        <v>138</v>
      </c>
      <c r="J119" s="104" t="s">
        <v>116</v>
      </c>
      <c r="K119" s="103">
        <v>91.871294207958798</v>
      </c>
      <c r="L119" s="103">
        <v>0</v>
      </c>
      <c r="M119" s="104" t="s">
        <v>122</v>
      </c>
      <c r="N119" s="104" t="s">
        <v>135</v>
      </c>
      <c r="O119" s="104" t="s">
        <v>191</v>
      </c>
      <c r="P119" s="105" t="s">
        <v>116</v>
      </c>
      <c r="Q119" s="105" t="s">
        <v>116</v>
      </c>
      <c r="R119" s="103">
        <v>0</v>
      </c>
      <c r="S119" s="104" t="s">
        <v>116</v>
      </c>
      <c r="T119" s="104" t="s">
        <v>141</v>
      </c>
      <c r="U119" s="104" t="s">
        <v>146</v>
      </c>
      <c r="V119" s="106">
        <v>45019.56050555555</v>
      </c>
      <c r="W119" s="104" t="s">
        <v>146</v>
      </c>
      <c r="X119" s="106">
        <v>45019.560512465279</v>
      </c>
      <c r="Y119" s="106">
        <v>44986</v>
      </c>
      <c r="Z119" s="106">
        <v>45017</v>
      </c>
      <c r="AA119" s="106">
        <v>45019.76505170139</v>
      </c>
      <c r="AB119" s="104" t="s">
        <v>118</v>
      </c>
      <c r="AC119" s="104" t="s">
        <v>116</v>
      </c>
    </row>
    <row r="120" spans="1:29" s="78" customFormat="1" hidden="1" outlineLevel="4" collapsed="1" x14ac:dyDescent="0.25">
      <c r="A120" s="97" t="s">
        <v>116</v>
      </c>
      <c r="B120" s="75">
        <v>25239.375</v>
      </c>
      <c r="C120" s="75">
        <v>1624658.9212499999</v>
      </c>
      <c r="D120" s="75">
        <v>0</v>
      </c>
      <c r="E120" s="75">
        <v>0</v>
      </c>
      <c r="F120" s="75">
        <v>25239.375</v>
      </c>
      <c r="G120" s="75">
        <v>1624658.9212499999</v>
      </c>
      <c r="H120" s="74" t="s">
        <v>195</v>
      </c>
      <c r="I120" s="74" t="s">
        <v>138</v>
      </c>
      <c r="J120" s="74" t="s">
        <v>116</v>
      </c>
      <c r="K120" s="75">
        <v>64.370013966272893</v>
      </c>
      <c r="L120" s="75">
        <v>0</v>
      </c>
      <c r="M120" s="74" t="s">
        <v>122</v>
      </c>
      <c r="N120" s="74" t="s">
        <v>135</v>
      </c>
      <c r="O120" s="74" t="s">
        <v>191</v>
      </c>
      <c r="P120" s="76" t="s">
        <v>116</v>
      </c>
      <c r="Q120" s="76" t="s">
        <v>116</v>
      </c>
      <c r="R120" s="75">
        <v>0</v>
      </c>
      <c r="S120" s="74" t="s">
        <v>116</v>
      </c>
      <c r="T120" s="74" t="s">
        <v>141</v>
      </c>
      <c r="U120" s="74" t="s">
        <v>146</v>
      </c>
      <c r="V120" s="77">
        <v>45019.56050555555</v>
      </c>
      <c r="W120" s="74" t="s">
        <v>146</v>
      </c>
      <c r="X120" s="77">
        <v>45019.560512465279</v>
      </c>
      <c r="Y120" s="77">
        <v>44986</v>
      </c>
      <c r="Z120" s="77">
        <v>45017</v>
      </c>
      <c r="AA120" s="77">
        <v>45019.76505170139</v>
      </c>
      <c r="AB120" s="74" t="s">
        <v>118</v>
      </c>
      <c r="AC120" s="74" t="s">
        <v>116</v>
      </c>
    </row>
    <row r="121" spans="1:29" s="84" customFormat="1" hidden="1" outlineLevel="5" collapsed="1" x14ac:dyDescent="0.25">
      <c r="A121" s="98" t="s">
        <v>122</v>
      </c>
      <c r="B121" s="80">
        <v>25239.375</v>
      </c>
      <c r="C121" s="80">
        <v>1624658.9212499999</v>
      </c>
      <c r="D121" s="80">
        <v>0</v>
      </c>
      <c r="E121" s="80">
        <v>0</v>
      </c>
      <c r="F121" s="80">
        <v>25239.375</v>
      </c>
      <c r="G121" s="80">
        <v>1624658.9212499999</v>
      </c>
      <c r="H121" s="81" t="s">
        <v>195</v>
      </c>
      <c r="I121" s="81" t="s">
        <v>138</v>
      </c>
      <c r="J121" s="81" t="s">
        <v>116</v>
      </c>
      <c r="K121" s="80">
        <v>64.370013966272893</v>
      </c>
      <c r="L121" s="80">
        <v>0</v>
      </c>
      <c r="M121" s="81" t="s">
        <v>122</v>
      </c>
      <c r="N121" s="81" t="s">
        <v>135</v>
      </c>
      <c r="O121" s="81" t="s">
        <v>191</v>
      </c>
      <c r="P121" s="82" t="s">
        <v>116</v>
      </c>
      <c r="Q121" s="82" t="s">
        <v>116</v>
      </c>
      <c r="R121" s="80">
        <v>0</v>
      </c>
      <c r="S121" s="81" t="s">
        <v>116</v>
      </c>
      <c r="T121" s="81" t="s">
        <v>141</v>
      </c>
      <c r="U121" s="81" t="s">
        <v>146</v>
      </c>
      <c r="V121" s="83">
        <v>45019.56050555555</v>
      </c>
      <c r="W121" s="81" t="s">
        <v>146</v>
      </c>
      <c r="X121" s="83">
        <v>45019.560512465279</v>
      </c>
      <c r="Y121" s="83">
        <v>44986</v>
      </c>
      <c r="Z121" s="83">
        <v>45017</v>
      </c>
      <c r="AA121" s="83">
        <v>45019.76505170139</v>
      </c>
      <c r="AB121" s="81" t="s">
        <v>118</v>
      </c>
      <c r="AC121" s="81" t="s">
        <v>116</v>
      </c>
    </row>
    <row r="122" spans="1:29" s="90" customFormat="1" hidden="1" outlineLevel="6" collapsed="1" x14ac:dyDescent="0.25">
      <c r="A122" s="99" t="s">
        <v>477</v>
      </c>
      <c r="B122" s="86">
        <v>12619.1</v>
      </c>
      <c r="C122" s="86">
        <v>808505.73699999996</v>
      </c>
      <c r="D122" s="86">
        <v>0</v>
      </c>
      <c r="E122" s="86">
        <v>0</v>
      </c>
      <c r="F122" s="86">
        <v>12619.1</v>
      </c>
      <c r="G122" s="86">
        <v>808505.73699999996</v>
      </c>
      <c r="H122" s="87" t="s">
        <v>195</v>
      </c>
      <c r="I122" s="87" t="s">
        <v>138</v>
      </c>
      <c r="J122" s="87" t="s">
        <v>477</v>
      </c>
      <c r="K122" s="86">
        <v>64.069999999999993</v>
      </c>
      <c r="L122" s="86">
        <v>0</v>
      </c>
      <c r="M122" s="87" t="s">
        <v>122</v>
      </c>
      <c r="N122" s="87" t="s">
        <v>135</v>
      </c>
      <c r="O122" s="87" t="s">
        <v>191</v>
      </c>
      <c r="P122" s="88">
        <v>44992</v>
      </c>
      <c r="Q122" s="88">
        <v>44992.000694444447</v>
      </c>
      <c r="R122" s="86">
        <v>0</v>
      </c>
      <c r="S122" s="87" t="s">
        <v>478</v>
      </c>
      <c r="T122" s="87" t="s">
        <v>141</v>
      </c>
      <c r="U122" s="87" t="s">
        <v>146</v>
      </c>
      <c r="V122" s="89">
        <v>45019.56050555555</v>
      </c>
      <c r="W122" s="87" t="s">
        <v>146</v>
      </c>
      <c r="X122" s="89">
        <v>45019.560512465279</v>
      </c>
      <c r="Y122" s="89">
        <v>44986</v>
      </c>
      <c r="Z122" s="89">
        <v>45017</v>
      </c>
      <c r="AA122" s="89">
        <v>45019.76505170139</v>
      </c>
      <c r="AB122" s="87" t="s">
        <v>118</v>
      </c>
      <c r="AC122" s="87" t="s">
        <v>116</v>
      </c>
    </row>
    <row r="123" spans="1:29" s="96" customFormat="1" hidden="1" outlineLevel="7" collapsed="1" x14ac:dyDescent="0.25">
      <c r="A123" s="100" t="s">
        <v>116</v>
      </c>
      <c r="B123" s="92">
        <v>12619.1</v>
      </c>
      <c r="C123" s="92">
        <v>808505.73699999996</v>
      </c>
      <c r="D123" s="92">
        <v>0</v>
      </c>
      <c r="E123" s="92">
        <v>0</v>
      </c>
      <c r="F123" s="92">
        <v>12619.1</v>
      </c>
      <c r="G123" s="92">
        <v>808505.73699999996</v>
      </c>
      <c r="H123" s="93" t="s">
        <v>195</v>
      </c>
      <c r="I123" s="93" t="s">
        <v>138</v>
      </c>
      <c r="J123" s="93" t="s">
        <v>477</v>
      </c>
      <c r="K123" s="92">
        <v>64.069999999999993</v>
      </c>
      <c r="L123" s="92">
        <v>0</v>
      </c>
      <c r="M123" s="93" t="s">
        <v>122</v>
      </c>
      <c r="N123" s="93" t="s">
        <v>135</v>
      </c>
      <c r="O123" s="93" t="s">
        <v>191</v>
      </c>
      <c r="P123" s="94">
        <v>44992</v>
      </c>
      <c r="Q123" s="94">
        <v>44992.000694444447</v>
      </c>
      <c r="R123" s="92">
        <v>0</v>
      </c>
      <c r="S123" s="93" t="s">
        <v>478</v>
      </c>
      <c r="T123" s="93" t="s">
        <v>141</v>
      </c>
      <c r="U123" s="93" t="s">
        <v>146</v>
      </c>
      <c r="V123" s="95">
        <v>45019.56050555555</v>
      </c>
      <c r="W123" s="93" t="s">
        <v>146</v>
      </c>
      <c r="X123" s="95">
        <v>45019.560512465279</v>
      </c>
      <c r="Y123" s="95">
        <v>44986</v>
      </c>
      <c r="Z123" s="95">
        <v>45017</v>
      </c>
      <c r="AA123" s="95">
        <v>45019.76505170139</v>
      </c>
      <c r="AB123" s="93" t="s">
        <v>118</v>
      </c>
      <c r="AC123" s="93" t="s">
        <v>116</v>
      </c>
    </row>
    <row r="124" spans="1:29" s="113" customFormat="1" hidden="1" outlineLevel="6" collapsed="1" x14ac:dyDescent="0.25">
      <c r="A124" s="121" t="s">
        <v>479</v>
      </c>
      <c r="B124" s="109">
        <v>12620.275</v>
      </c>
      <c r="C124" s="109">
        <v>816153.18425000005</v>
      </c>
      <c r="D124" s="109">
        <v>0</v>
      </c>
      <c r="E124" s="109">
        <v>0</v>
      </c>
      <c r="F124" s="109">
        <v>12620.275</v>
      </c>
      <c r="G124" s="109">
        <v>816153.18425000005</v>
      </c>
      <c r="H124" s="110" t="s">
        <v>195</v>
      </c>
      <c r="I124" s="110" t="s">
        <v>138</v>
      </c>
      <c r="J124" s="110" t="s">
        <v>479</v>
      </c>
      <c r="K124" s="109">
        <v>64.67</v>
      </c>
      <c r="L124" s="109">
        <v>0</v>
      </c>
      <c r="M124" s="110" t="s">
        <v>122</v>
      </c>
      <c r="N124" s="110" t="s">
        <v>135</v>
      </c>
      <c r="O124" s="110" t="s">
        <v>191</v>
      </c>
      <c r="P124" s="111">
        <v>45006</v>
      </c>
      <c r="Q124" s="111">
        <v>45006.000694444447</v>
      </c>
      <c r="R124" s="109">
        <v>0</v>
      </c>
      <c r="S124" s="110" t="s">
        <v>480</v>
      </c>
      <c r="T124" s="110" t="s">
        <v>141</v>
      </c>
      <c r="U124" s="110" t="s">
        <v>146</v>
      </c>
      <c r="V124" s="112">
        <v>45019.56050555555</v>
      </c>
      <c r="W124" s="110" t="s">
        <v>146</v>
      </c>
      <c r="X124" s="112">
        <v>45019.560512465279</v>
      </c>
      <c r="Y124" s="112">
        <v>44986</v>
      </c>
      <c r="Z124" s="112">
        <v>45017</v>
      </c>
      <c r="AA124" s="112">
        <v>45019.76505170139</v>
      </c>
      <c r="AB124" s="110" t="s">
        <v>118</v>
      </c>
      <c r="AC124" s="110" t="s">
        <v>116</v>
      </c>
    </row>
    <row r="125" spans="1:29" s="96" customFormat="1" hidden="1" outlineLevel="7" collapsed="1" x14ac:dyDescent="0.25">
      <c r="A125" s="100" t="s">
        <v>116</v>
      </c>
      <c r="B125" s="92">
        <v>12620.275</v>
      </c>
      <c r="C125" s="92">
        <v>816153.18425000005</v>
      </c>
      <c r="D125" s="92">
        <v>0</v>
      </c>
      <c r="E125" s="92">
        <v>0</v>
      </c>
      <c r="F125" s="92">
        <v>12620.275</v>
      </c>
      <c r="G125" s="92">
        <v>816153.18425000005</v>
      </c>
      <c r="H125" s="93" t="s">
        <v>195</v>
      </c>
      <c r="I125" s="93" t="s">
        <v>138</v>
      </c>
      <c r="J125" s="93" t="s">
        <v>479</v>
      </c>
      <c r="K125" s="92">
        <v>64.67</v>
      </c>
      <c r="L125" s="92">
        <v>0</v>
      </c>
      <c r="M125" s="93" t="s">
        <v>122</v>
      </c>
      <c r="N125" s="93" t="s">
        <v>135</v>
      </c>
      <c r="O125" s="93" t="s">
        <v>191</v>
      </c>
      <c r="P125" s="94">
        <v>45006</v>
      </c>
      <c r="Q125" s="94">
        <v>45006.000694444447</v>
      </c>
      <c r="R125" s="92">
        <v>0</v>
      </c>
      <c r="S125" s="93" t="s">
        <v>480</v>
      </c>
      <c r="T125" s="93" t="s">
        <v>141</v>
      </c>
      <c r="U125" s="93" t="s">
        <v>146</v>
      </c>
      <c r="V125" s="95">
        <v>45019.56050555555</v>
      </c>
      <c r="W125" s="93" t="s">
        <v>146</v>
      </c>
      <c r="X125" s="95">
        <v>45019.560512465279</v>
      </c>
      <c r="Y125" s="95">
        <v>44986</v>
      </c>
      <c r="Z125" s="95">
        <v>45017</v>
      </c>
      <c r="AA125" s="95">
        <v>45019.76505170139</v>
      </c>
      <c r="AB125" s="93" t="s">
        <v>118</v>
      </c>
      <c r="AC125" s="93" t="s">
        <v>116</v>
      </c>
    </row>
    <row r="126" spans="1:29" s="128" customFormat="1" hidden="1" outlineLevel="4" collapsed="1" x14ac:dyDescent="0.25">
      <c r="A126" s="129" t="s">
        <v>192</v>
      </c>
      <c r="B126" s="124">
        <v>0</v>
      </c>
      <c r="C126" s="124">
        <v>694115.125</v>
      </c>
      <c r="D126" s="124">
        <v>0</v>
      </c>
      <c r="E126" s="124">
        <v>0</v>
      </c>
      <c r="F126" s="124">
        <v>0</v>
      </c>
      <c r="G126" s="124">
        <v>694115.125</v>
      </c>
      <c r="H126" s="125" t="s">
        <v>192</v>
      </c>
      <c r="I126" s="125" t="s">
        <v>138</v>
      </c>
      <c r="J126" s="125" t="s">
        <v>479</v>
      </c>
      <c r="K126" s="124">
        <v>0</v>
      </c>
      <c r="L126" s="124">
        <v>0</v>
      </c>
      <c r="M126" s="125" t="s">
        <v>122</v>
      </c>
      <c r="N126" s="125" t="s">
        <v>135</v>
      </c>
      <c r="O126" s="125" t="s">
        <v>191</v>
      </c>
      <c r="P126" s="126">
        <v>44999</v>
      </c>
      <c r="Q126" s="126">
        <v>44999.000694444447</v>
      </c>
      <c r="R126" s="124">
        <v>0</v>
      </c>
      <c r="S126" s="125" t="s">
        <v>448</v>
      </c>
      <c r="T126" s="125" t="s">
        <v>141</v>
      </c>
      <c r="U126" s="125" t="s">
        <v>146</v>
      </c>
      <c r="V126" s="127">
        <v>45019.56050555555</v>
      </c>
      <c r="W126" s="125" t="s">
        <v>146</v>
      </c>
      <c r="X126" s="127">
        <v>45019.560512465279</v>
      </c>
      <c r="Y126" s="127">
        <v>44986</v>
      </c>
      <c r="Z126" s="127">
        <v>45017</v>
      </c>
      <c r="AA126" s="127">
        <v>45019.76505170139</v>
      </c>
      <c r="AB126" s="125" t="s">
        <v>118</v>
      </c>
      <c r="AC126" s="125" t="s">
        <v>192</v>
      </c>
    </row>
    <row r="127" spans="1:29" s="84" customFormat="1" hidden="1" outlineLevel="5" collapsed="1" x14ac:dyDescent="0.25">
      <c r="A127" s="98" t="s">
        <v>122</v>
      </c>
      <c r="B127" s="80">
        <v>0</v>
      </c>
      <c r="C127" s="80">
        <v>694115.125</v>
      </c>
      <c r="D127" s="80">
        <v>0</v>
      </c>
      <c r="E127" s="80">
        <v>0</v>
      </c>
      <c r="F127" s="80">
        <v>0</v>
      </c>
      <c r="G127" s="80">
        <v>694115.125</v>
      </c>
      <c r="H127" s="81" t="s">
        <v>192</v>
      </c>
      <c r="I127" s="81" t="s">
        <v>138</v>
      </c>
      <c r="J127" s="81" t="s">
        <v>479</v>
      </c>
      <c r="K127" s="80">
        <v>0</v>
      </c>
      <c r="L127" s="80">
        <v>0</v>
      </c>
      <c r="M127" s="81" t="s">
        <v>122</v>
      </c>
      <c r="N127" s="81" t="s">
        <v>135</v>
      </c>
      <c r="O127" s="81" t="s">
        <v>191</v>
      </c>
      <c r="P127" s="82">
        <v>44999</v>
      </c>
      <c r="Q127" s="82">
        <v>44999.000694444447</v>
      </c>
      <c r="R127" s="80">
        <v>0</v>
      </c>
      <c r="S127" s="81" t="s">
        <v>448</v>
      </c>
      <c r="T127" s="81" t="s">
        <v>141</v>
      </c>
      <c r="U127" s="81" t="s">
        <v>146</v>
      </c>
      <c r="V127" s="83">
        <v>45019.56050555555</v>
      </c>
      <c r="W127" s="81" t="s">
        <v>146</v>
      </c>
      <c r="X127" s="83">
        <v>45019.560512465279</v>
      </c>
      <c r="Y127" s="83">
        <v>44986</v>
      </c>
      <c r="Z127" s="83">
        <v>45017</v>
      </c>
      <c r="AA127" s="83">
        <v>45019.76505170139</v>
      </c>
      <c r="AB127" s="81" t="s">
        <v>118</v>
      </c>
      <c r="AC127" s="81" t="s">
        <v>192</v>
      </c>
    </row>
    <row r="128" spans="1:29" s="90" customFormat="1" hidden="1" outlineLevel="6" collapsed="1" x14ac:dyDescent="0.25">
      <c r="A128" s="99" t="s">
        <v>479</v>
      </c>
      <c r="B128" s="86">
        <v>0</v>
      </c>
      <c r="C128" s="86">
        <v>694115.125</v>
      </c>
      <c r="D128" s="86">
        <v>0</v>
      </c>
      <c r="E128" s="86">
        <v>0</v>
      </c>
      <c r="F128" s="86">
        <v>0</v>
      </c>
      <c r="G128" s="86">
        <v>694115.125</v>
      </c>
      <c r="H128" s="87" t="s">
        <v>192</v>
      </c>
      <c r="I128" s="87" t="s">
        <v>138</v>
      </c>
      <c r="J128" s="87" t="s">
        <v>479</v>
      </c>
      <c r="K128" s="86">
        <v>0</v>
      </c>
      <c r="L128" s="86">
        <v>0</v>
      </c>
      <c r="M128" s="87" t="s">
        <v>122</v>
      </c>
      <c r="N128" s="87" t="s">
        <v>135</v>
      </c>
      <c r="O128" s="87" t="s">
        <v>191</v>
      </c>
      <c r="P128" s="88">
        <v>44999</v>
      </c>
      <c r="Q128" s="88">
        <v>44999.000694444447</v>
      </c>
      <c r="R128" s="86">
        <v>0</v>
      </c>
      <c r="S128" s="87" t="s">
        <v>448</v>
      </c>
      <c r="T128" s="87" t="s">
        <v>141</v>
      </c>
      <c r="U128" s="87" t="s">
        <v>146</v>
      </c>
      <c r="V128" s="89">
        <v>45019.56050555555</v>
      </c>
      <c r="W128" s="87" t="s">
        <v>146</v>
      </c>
      <c r="X128" s="89">
        <v>45019.560512465279</v>
      </c>
      <c r="Y128" s="89">
        <v>44986</v>
      </c>
      <c r="Z128" s="89">
        <v>45017</v>
      </c>
      <c r="AA128" s="89">
        <v>45019.76505170139</v>
      </c>
      <c r="AB128" s="87" t="s">
        <v>118</v>
      </c>
      <c r="AC128" s="87" t="s">
        <v>192</v>
      </c>
    </row>
    <row r="129" spans="1:29" s="96" customFormat="1" hidden="1" outlineLevel="7" collapsed="1" x14ac:dyDescent="0.25">
      <c r="A129" s="100" t="s">
        <v>116</v>
      </c>
      <c r="B129" s="92">
        <v>0</v>
      </c>
      <c r="C129" s="92">
        <v>694115.125</v>
      </c>
      <c r="D129" s="92">
        <v>0</v>
      </c>
      <c r="E129" s="92">
        <v>0</v>
      </c>
      <c r="F129" s="92">
        <v>0</v>
      </c>
      <c r="G129" s="92">
        <v>694115.125</v>
      </c>
      <c r="H129" s="93" t="s">
        <v>192</v>
      </c>
      <c r="I129" s="93" t="s">
        <v>138</v>
      </c>
      <c r="J129" s="93" t="s">
        <v>479</v>
      </c>
      <c r="K129" s="92">
        <v>0</v>
      </c>
      <c r="L129" s="92">
        <v>0</v>
      </c>
      <c r="M129" s="93" t="s">
        <v>122</v>
      </c>
      <c r="N129" s="93" t="s">
        <v>135</v>
      </c>
      <c r="O129" s="93" t="s">
        <v>191</v>
      </c>
      <c r="P129" s="94">
        <v>44999</v>
      </c>
      <c r="Q129" s="94">
        <v>44999.000694444447</v>
      </c>
      <c r="R129" s="92">
        <v>0</v>
      </c>
      <c r="S129" s="93" t="s">
        <v>448</v>
      </c>
      <c r="T129" s="93" t="s">
        <v>141</v>
      </c>
      <c r="U129" s="93" t="s">
        <v>146</v>
      </c>
      <c r="V129" s="95">
        <v>45019.56050555555</v>
      </c>
      <c r="W129" s="93" t="s">
        <v>146</v>
      </c>
      <c r="X129" s="95">
        <v>45019.560512465279</v>
      </c>
      <c r="Y129" s="95">
        <v>44986</v>
      </c>
      <c r="Z129" s="95">
        <v>45017</v>
      </c>
      <c r="AA129" s="95">
        <v>45019.76505170139</v>
      </c>
      <c r="AB129" s="93" t="s">
        <v>118</v>
      </c>
      <c r="AC129" s="93" t="s">
        <v>192</v>
      </c>
    </row>
    <row r="130" spans="1:29" s="113" customFormat="1" hidden="1" outlineLevel="2" collapsed="1" x14ac:dyDescent="0.25">
      <c r="A130" s="108" t="s">
        <v>176</v>
      </c>
      <c r="B130" s="109">
        <v>0</v>
      </c>
      <c r="C130" s="109">
        <v>0</v>
      </c>
      <c r="D130" s="109">
        <v>0</v>
      </c>
      <c r="E130" s="109">
        <v>0</v>
      </c>
      <c r="F130" s="109">
        <v>0</v>
      </c>
      <c r="G130" s="109">
        <v>0</v>
      </c>
      <c r="H130" s="110" t="s">
        <v>120</v>
      </c>
      <c r="I130" s="110" t="s">
        <v>176</v>
      </c>
      <c r="J130" s="110" t="s">
        <v>116</v>
      </c>
      <c r="K130" s="109">
        <v>0</v>
      </c>
      <c r="L130" s="109">
        <v>0</v>
      </c>
      <c r="M130" s="110" t="s">
        <v>122</v>
      </c>
      <c r="N130" s="110" t="s">
        <v>135</v>
      </c>
      <c r="O130" s="110" t="s">
        <v>121</v>
      </c>
      <c r="P130" s="111">
        <v>44986</v>
      </c>
      <c r="Q130" s="111">
        <v>44987</v>
      </c>
      <c r="R130" s="109">
        <v>0</v>
      </c>
      <c r="S130" s="110" t="s">
        <v>116</v>
      </c>
      <c r="T130" s="110" t="s">
        <v>116</v>
      </c>
      <c r="U130" s="110" t="s">
        <v>146</v>
      </c>
      <c r="V130" s="112">
        <v>44957.560157210646</v>
      </c>
      <c r="W130" s="110" t="s">
        <v>116</v>
      </c>
      <c r="X130" s="110" t="s">
        <v>116</v>
      </c>
      <c r="Y130" s="112">
        <v>44986</v>
      </c>
      <c r="Z130" s="112">
        <v>45017</v>
      </c>
      <c r="AA130" s="112">
        <v>45019.76505170139</v>
      </c>
      <c r="AB130" s="110" t="s">
        <v>118</v>
      </c>
      <c r="AC130" s="110" t="s">
        <v>116</v>
      </c>
    </row>
    <row r="131" spans="1:29" s="96" customFormat="1" hidden="1" outlineLevel="3" collapsed="1" x14ac:dyDescent="0.25">
      <c r="A131" s="91" t="s">
        <v>121</v>
      </c>
      <c r="B131" s="92">
        <v>0</v>
      </c>
      <c r="C131" s="92">
        <v>0</v>
      </c>
      <c r="D131" s="92">
        <v>0</v>
      </c>
      <c r="E131" s="92">
        <v>0</v>
      </c>
      <c r="F131" s="92">
        <v>0</v>
      </c>
      <c r="G131" s="92">
        <v>0</v>
      </c>
      <c r="H131" s="93" t="s">
        <v>120</v>
      </c>
      <c r="I131" s="93" t="s">
        <v>176</v>
      </c>
      <c r="J131" s="93" t="s">
        <v>116</v>
      </c>
      <c r="K131" s="92">
        <v>0</v>
      </c>
      <c r="L131" s="92">
        <v>0</v>
      </c>
      <c r="M131" s="93" t="s">
        <v>122</v>
      </c>
      <c r="N131" s="93" t="s">
        <v>135</v>
      </c>
      <c r="O131" s="93" t="s">
        <v>121</v>
      </c>
      <c r="P131" s="94">
        <v>44986</v>
      </c>
      <c r="Q131" s="94">
        <v>44987</v>
      </c>
      <c r="R131" s="92">
        <v>0</v>
      </c>
      <c r="S131" s="93" t="s">
        <v>116</v>
      </c>
      <c r="T131" s="93" t="s">
        <v>116</v>
      </c>
      <c r="U131" s="93" t="s">
        <v>146</v>
      </c>
      <c r="V131" s="95">
        <v>44957.560157210646</v>
      </c>
      <c r="W131" s="93" t="s">
        <v>116</v>
      </c>
      <c r="X131" s="93" t="s">
        <v>116</v>
      </c>
      <c r="Y131" s="95">
        <v>44986</v>
      </c>
      <c r="Z131" s="95">
        <v>45017</v>
      </c>
      <c r="AA131" s="95">
        <v>45019.76505170139</v>
      </c>
      <c r="AB131" s="93" t="s">
        <v>118</v>
      </c>
      <c r="AC131" s="93" t="s">
        <v>116</v>
      </c>
    </row>
    <row r="132" spans="1:29" s="78" customFormat="1" hidden="1" outlineLevel="4" collapsed="1" x14ac:dyDescent="0.25">
      <c r="A132" s="97" t="s">
        <v>116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v>0</v>
      </c>
      <c r="H132" s="74" t="s">
        <v>120</v>
      </c>
      <c r="I132" s="74" t="s">
        <v>176</v>
      </c>
      <c r="J132" s="74" t="s">
        <v>116</v>
      </c>
      <c r="K132" s="75">
        <v>0</v>
      </c>
      <c r="L132" s="75">
        <v>0</v>
      </c>
      <c r="M132" s="74" t="s">
        <v>122</v>
      </c>
      <c r="N132" s="74" t="s">
        <v>135</v>
      </c>
      <c r="O132" s="74" t="s">
        <v>121</v>
      </c>
      <c r="P132" s="76">
        <v>44986</v>
      </c>
      <c r="Q132" s="76">
        <v>44987</v>
      </c>
      <c r="R132" s="75">
        <v>0</v>
      </c>
      <c r="S132" s="74" t="s">
        <v>116</v>
      </c>
      <c r="T132" s="74" t="s">
        <v>116</v>
      </c>
      <c r="U132" s="74" t="s">
        <v>146</v>
      </c>
      <c r="V132" s="77">
        <v>44957.560157210646</v>
      </c>
      <c r="W132" s="74" t="s">
        <v>116</v>
      </c>
      <c r="X132" s="74" t="s">
        <v>116</v>
      </c>
      <c r="Y132" s="77">
        <v>44986</v>
      </c>
      <c r="Z132" s="77">
        <v>45017</v>
      </c>
      <c r="AA132" s="77">
        <v>45019.76505170139</v>
      </c>
      <c r="AB132" s="74" t="s">
        <v>118</v>
      </c>
      <c r="AC132" s="74" t="s">
        <v>116</v>
      </c>
    </row>
    <row r="133" spans="1:29" s="84" customFormat="1" hidden="1" outlineLevel="5" collapsed="1" x14ac:dyDescent="0.25">
      <c r="A133" s="98" t="s">
        <v>122</v>
      </c>
      <c r="B133" s="80">
        <v>0</v>
      </c>
      <c r="C133" s="80">
        <v>0</v>
      </c>
      <c r="D133" s="80">
        <v>0</v>
      </c>
      <c r="E133" s="80">
        <v>0</v>
      </c>
      <c r="F133" s="80">
        <v>0</v>
      </c>
      <c r="G133" s="80">
        <v>0</v>
      </c>
      <c r="H133" s="81" t="s">
        <v>120</v>
      </c>
      <c r="I133" s="81" t="s">
        <v>176</v>
      </c>
      <c r="J133" s="81" t="s">
        <v>116</v>
      </c>
      <c r="K133" s="80">
        <v>0</v>
      </c>
      <c r="L133" s="80">
        <v>0</v>
      </c>
      <c r="M133" s="81" t="s">
        <v>122</v>
      </c>
      <c r="N133" s="81" t="s">
        <v>135</v>
      </c>
      <c r="O133" s="81" t="s">
        <v>121</v>
      </c>
      <c r="P133" s="82">
        <v>44986</v>
      </c>
      <c r="Q133" s="82">
        <v>44987</v>
      </c>
      <c r="R133" s="80">
        <v>0</v>
      </c>
      <c r="S133" s="81" t="s">
        <v>116</v>
      </c>
      <c r="T133" s="81" t="s">
        <v>116</v>
      </c>
      <c r="U133" s="81" t="s">
        <v>146</v>
      </c>
      <c r="V133" s="83">
        <v>44957.560157210646</v>
      </c>
      <c r="W133" s="81" t="s">
        <v>116</v>
      </c>
      <c r="X133" s="81" t="s">
        <v>116</v>
      </c>
      <c r="Y133" s="83">
        <v>44986</v>
      </c>
      <c r="Z133" s="83">
        <v>45017</v>
      </c>
      <c r="AA133" s="83">
        <v>45019.76505170139</v>
      </c>
      <c r="AB133" s="81" t="s">
        <v>118</v>
      </c>
      <c r="AC133" s="81" t="s">
        <v>116</v>
      </c>
    </row>
    <row r="134" spans="1:29" s="90" customFormat="1" hidden="1" outlineLevel="6" collapsed="1" x14ac:dyDescent="0.25">
      <c r="A134" s="99" t="s">
        <v>116</v>
      </c>
      <c r="B134" s="86">
        <v>0</v>
      </c>
      <c r="C134" s="86">
        <v>0</v>
      </c>
      <c r="D134" s="86">
        <v>0</v>
      </c>
      <c r="E134" s="86">
        <v>0</v>
      </c>
      <c r="F134" s="86">
        <v>0</v>
      </c>
      <c r="G134" s="86">
        <v>0</v>
      </c>
      <c r="H134" s="87" t="s">
        <v>120</v>
      </c>
      <c r="I134" s="87" t="s">
        <v>176</v>
      </c>
      <c r="J134" s="87" t="s">
        <v>116</v>
      </c>
      <c r="K134" s="86">
        <v>0</v>
      </c>
      <c r="L134" s="86">
        <v>0</v>
      </c>
      <c r="M134" s="87" t="s">
        <v>122</v>
      </c>
      <c r="N134" s="87" t="s">
        <v>135</v>
      </c>
      <c r="O134" s="87" t="s">
        <v>121</v>
      </c>
      <c r="P134" s="88">
        <v>44986</v>
      </c>
      <c r="Q134" s="88">
        <v>44987</v>
      </c>
      <c r="R134" s="86">
        <v>0</v>
      </c>
      <c r="S134" s="87" t="s">
        <v>116</v>
      </c>
      <c r="T134" s="87" t="s">
        <v>116</v>
      </c>
      <c r="U134" s="87" t="s">
        <v>146</v>
      </c>
      <c r="V134" s="89">
        <v>44957.560157210646</v>
      </c>
      <c r="W134" s="87" t="s">
        <v>116</v>
      </c>
      <c r="X134" s="87" t="s">
        <v>116</v>
      </c>
      <c r="Y134" s="89">
        <v>44986</v>
      </c>
      <c r="Z134" s="89">
        <v>45017</v>
      </c>
      <c r="AA134" s="89">
        <v>45019.76505170139</v>
      </c>
      <c r="AB134" s="87" t="s">
        <v>118</v>
      </c>
      <c r="AC134" s="87" t="s">
        <v>116</v>
      </c>
    </row>
    <row r="135" spans="1:29" s="96" customFormat="1" hidden="1" outlineLevel="7" collapsed="1" x14ac:dyDescent="0.25">
      <c r="A135" s="100" t="s">
        <v>116</v>
      </c>
      <c r="B135" s="92">
        <v>-655462.11</v>
      </c>
      <c r="C135" s="92">
        <v>-50995005.500799999</v>
      </c>
      <c r="D135" s="92">
        <v>0</v>
      </c>
      <c r="E135" s="92">
        <v>0</v>
      </c>
      <c r="F135" s="92">
        <v>-655462.11</v>
      </c>
      <c r="G135" s="92">
        <v>-50995005.500799999</v>
      </c>
      <c r="H135" s="93" t="s">
        <v>120</v>
      </c>
      <c r="I135" s="93" t="s">
        <v>176</v>
      </c>
      <c r="J135" s="93" t="s">
        <v>116</v>
      </c>
      <c r="K135" s="92">
        <v>77.800081381973399</v>
      </c>
      <c r="L135" s="92">
        <v>0</v>
      </c>
      <c r="M135" s="93" t="s">
        <v>122</v>
      </c>
      <c r="N135" s="93" t="s">
        <v>135</v>
      </c>
      <c r="O135" s="93" t="s">
        <v>121</v>
      </c>
      <c r="P135" s="94">
        <v>44986</v>
      </c>
      <c r="Q135" s="94">
        <v>44987</v>
      </c>
      <c r="R135" s="92">
        <v>0</v>
      </c>
      <c r="S135" s="93" t="s">
        <v>116</v>
      </c>
      <c r="T135" s="93" t="s">
        <v>116</v>
      </c>
      <c r="U135" s="93" t="s">
        <v>146</v>
      </c>
      <c r="V135" s="95">
        <v>44957.560157210646</v>
      </c>
      <c r="W135" s="93" t="s">
        <v>116</v>
      </c>
      <c r="X135" s="93" t="s">
        <v>116</v>
      </c>
      <c r="Y135" s="95">
        <v>44986</v>
      </c>
      <c r="Z135" s="95">
        <v>45017</v>
      </c>
      <c r="AA135" s="95">
        <v>45019.76505170139</v>
      </c>
      <c r="AB135" s="93" t="s">
        <v>118</v>
      </c>
      <c r="AC135" s="93" t="s">
        <v>116</v>
      </c>
    </row>
    <row r="136" spans="1:29" s="107" customFormat="1" hidden="1" outlineLevel="7" collapsed="1" x14ac:dyDescent="0.25">
      <c r="A136" s="102" t="s">
        <v>116</v>
      </c>
      <c r="B136" s="103">
        <v>26281.65</v>
      </c>
      <c r="C136" s="103">
        <v>1912218.38</v>
      </c>
      <c r="D136" s="103">
        <v>0</v>
      </c>
      <c r="E136" s="103">
        <v>0</v>
      </c>
      <c r="F136" s="103">
        <v>26281.65</v>
      </c>
      <c r="G136" s="103">
        <v>1912218.38</v>
      </c>
      <c r="H136" s="104" t="s">
        <v>120</v>
      </c>
      <c r="I136" s="104" t="s">
        <v>176</v>
      </c>
      <c r="J136" s="104" t="s">
        <v>116</v>
      </c>
      <c r="K136" s="103">
        <v>72.758688286313799</v>
      </c>
      <c r="L136" s="103">
        <v>0</v>
      </c>
      <c r="M136" s="104" t="s">
        <v>122</v>
      </c>
      <c r="N136" s="104" t="s">
        <v>135</v>
      </c>
      <c r="O136" s="104" t="s">
        <v>121</v>
      </c>
      <c r="P136" s="105">
        <v>44986</v>
      </c>
      <c r="Q136" s="105">
        <v>44987</v>
      </c>
      <c r="R136" s="103">
        <v>0</v>
      </c>
      <c r="S136" s="104" t="s">
        <v>116</v>
      </c>
      <c r="T136" s="104" t="s">
        <v>116</v>
      </c>
      <c r="U136" s="104" t="s">
        <v>146</v>
      </c>
      <c r="V136" s="106">
        <v>44957.560157210646</v>
      </c>
      <c r="W136" s="104" t="s">
        <v>116</v>
      </c>
      <c r="X136" s="104" t="s">
        <v>116</v>
      </c>
      <c r="Y136" s="106">
        <v>44986</v>
      </c>
      <c r="Z136" s="106">
        <v>45017</v>
      </c>
      <c r="AA136" s="106">
        <v>45019.76505170139</v>
      </c>
      <c r="AB136" s="104" t="s">
        <v>118</v>
      </c>
      <c r="AC136" s="104" t="s">
        <v>116</v>
      </c>
    </row>
    <row r="137" spans="1:29" s="96" customFormat="1" hidden="1" outlineLevel="7" collapsed="1" x14ac:dyDescent="0.25">
      <c r="A137" s="100" t="s">
        <v>116</v>
      </c>
      <c r="B137" s="92">
        <v>629180.46</v>
      </c>
      <c r="C137" s="92">
        <v>49082787.120800003</v>
      </c>
      <c r="D137" s="92">
        <v>0</v>
      </c>
      <c r="E137" s="92">
        <v>0</v>
      </c>
      <c r="F137" s="92">
        <v>629180.46</v>
      </c>
      <c r="G137" s="92">
        <v>49082787.120800003</v>
      </c>
      <c r="H137" s="93" t="s">
        <v>120</v>
      </c>
      <c r="I137" s="93" t="s">
        <v>176</v>
      </c>
      <c r="J137" s="93" t="s">
        <v>116</v>
      </c>
      <c r="K137" s="92">
        <v>78.010666638948095</v>
      </c>
      <c r="L137" s="92">
        <v>0</v>
      </c>
      <c r="M137" s="93" t="s">
        <v>122</v>
      </c>
      <c r="N137" s="93" t="s">
        <v>135</v>
      </c>
      <c r="O137" s="93" t="s">
        <v>121</v>
      </c>
      <c r="P137" s="94">
        <v>44986</v>
      </c>
      <c r="Q137" s="94">
        <v>44987</v>
      </c>
      <c r="R137" s="92">
        <v>0</v>
      </c>
      <c r="S137" s="93" t="s">
        <v>116</v>
      </c>
      <c r="T137" s="93" t="s">
        <v>116</v>
      </c>
      <c r="U137" s="93" t="s">
        <v>146</v>
      </c>
      <c r="V137" s="95">
        <v>44957.560157210646</v>
      </c>
      <c r="W137" s="93" t="s">
        <v>116</v>
      </c>
      <c r="X137" s="93" t="s">
        <v>116</v>
      </c>
      <c r="Y137" s="95">
        <v>44986</v>
      </c>
      <c r="Z137" s="95">
        <v>45017</v>
      </c>
      <c r="AA137" s="95">
        <v>45019.76505170139</v>
      </c>
      <c r="AB137" s="93" t="s">
        <v>118</v>
      </c>
      <c r="AC137" s="93" t="s">
        <v>116</v>
      </c>
    </row>
    <row r="138" spans="1:29" s="90" customFormat="1" hidden="1" outlineLevel="2" collapsed="1" x14ac:dyDescent="0.25">
      <c r="A138" s="85" t="s">
        <v>180</v>
      </c>
      <c r="B138" s="86">
        <v>105428.62300000001</v>
      </c>
      <c r="C138" s="86">
        <v>9174558.9941860009</v>
      </c>
      <c r="D138" s="86">
        <v>0</v>
      </c>
      <c r="E138" s="86">
        <v>0</v>
      </c>
      <c r="F138" s="86">
        <v>105428.62300000001</v>
      </c>
      <c r="G138" s="86">
        <v>9174558.9941860009</v>
      </c>
      <c r="H138" s="87" t="s">
        <v>116</v>
      </c>
      <c r="I138" s="87" t="s">
        <v>180</v>
      </c>
      <c r="J138" s="87" t="s">
        <v>116</v>
      </c>
      <c r="K138" s="86">
        <v>87.021519708039804</v>
      </c>
      <c r="L138" s="86">
        <v>0</v>
      </c>
      <c r="M138" s="87" t="s">
        <v>116</v>
      </c>
      <c r="N138" s="87" t="s">
        <v>135</v>
      </c>
      <c r="O138" s="87" t="s">
        <v>116</v>
      </c>
      <c r="P138" s="88" t="s">
        <v>116</v>
      </c>
      <c r="Q138" s="88" t="s">
        <v>116</v>
      </c>
      <c r="R138" s="86">
        <v>0</v>
      </c>
      <c r="S138" s="87" t="s">
        <v>116</v>
      </c>
      <c r="T138" s="87" t="s">
        <v>116</v>
      </c>
      <c r="U138" s="87" t="s">
        <v>116</v>
      </c>
      <c r="V138" s="87" t="s">
        <v>116</v>
      </c>
      <c r="W138" s="87" t="s">
        <v>116</v>
      </c>
      <c r="X138" s="87" t="s">
        <v>116</v>
      </c>
      <c r="Y138" s="89">
        <v>44986</v>
      </c>
      <c r="Z138" s="89">
        <v>45017</v>
      </c>
      <c r="AA138" s="89">
        <v>45019.76505170139</v>
      </c>
      <c r="AB138" s="87" t="s">
        <v>118</v>
      </c>
      <c r="AC138" s="87" t="s">
        <v>116</v>
      </c>
    </row>
    <row r="139" spans="1:29" s="96" customFormat="1" hidden="1" outlineLevel="3" collapsed="1" x14ac:dyDescent="0.25">
      <c r="A139" s="91" t="s">
        <v>111</v>
      </c>
      <c r="B139" s="92">
        <v>-58861</v>
      </c>
      <c r="C139" s="92">
        <v>-5115784.0199999996</v>
      </c>
      <c r="D139" s="92">
        <v>0</v>
      </c>
      <c r="E139" s="92">
        <v>0</v>
      </c>
      <c r="F139" s="92">
        <v>-58861</v>
      </c>
      <c r="G139" s="92">
        <v>-5115784.0199999996</v>
      </c>
      <c r="H139" s="93" t="s">
        <v>292</v>
      </c>
      <c r="I139" s="93" t="s">
        <v>180</v>
      </c>
      <c r="J139" s="93" t="s">
        <v>482</v>
      </c>
      <c r="K139" s="92">
        <v>86.912964781434198</v>
      </c>
      <c r="L139" s="92">
        <v>0</v>
      </c>
      <c r="M139" s="93" t="s">
        <v>136</v>
      </c>
      <c r="N139" s="93" t="s">
        <v>135</v>
      </c>
      <c r="O139" s="93" t="s">
        <v>111</v>
      </c>
      <c r="P139" s="94" t="s">
        <v>116</v>
      </c>
      <c r="Q139" s="94" t="s">
        <v>116</v>
      </c>
      <c r="R139" s="92">
        <v>0</v>
      </c>
      <c r="S139" s="93" t="s">
        <v>140</v>
      </c>
      <c r="T139" s="93" t="s">
        <v>141</v>
      </c>
      <c r="U139" s="93" t="s">
        <v>114</v>
      </c>
      <c r="V139" s="95">
        <v>45019.597628935182</v>
      </c>
      <c r="W139" s="93" t="s">
        <v>142</v>
      </c>
      <c r="X139" s="95">
        <v>45019.597980706014</v>
      </c>
      <c r="Y139" s="95">
        <v>44986</v>
      </c>
      <c r="Z139" s="95">
        <v>45017</v>
      </c>
      <c r="AA139" s="95">
        <v>45019.76505170139</v>
      </c>
      <c r="AB139" s="93" t="s">
        <v>118</v>
      </c>
      <c r="AC139" s="93" t="s">
        <v>116</v>
      </c>
    </row>
    <row r="140" spans="1:29" s="78" customFormat="1" hidden="1" outlineLevel="4" collapsed="1" x14ac:dyDescent="0.25">
      <c r="A140" s="97" t="s">
        <v>116</v>
      </c>
      <c r="B140" s="75">
        <v>-58861</v>
      </c>
      <c r="C140" s="75">
        <v>-5115784.0199999996</v>
      </c>
      <c r="D140" s="75">
        <v>0</v>
      </c>
      <c r="E140" s="75">
        <v>0</v>
      </c>
      <c r="F140" s="75">
        <v>-58861</v>
      </c>
      <c r="G140" s="75">
        <v>-5115784.0199999996</v>
      </c>
      <c r="H140" s="74" t="s">
        <v>292</v>
      </c>
      <c r="I140" s="74" t="s">
        <v>180</v>
      </c>
      <c r="J140" s="74" t="s">
        <v>482</v>
      </c>
      <c r="K140" s="75">
        <v>86.912964781434198</v>
      </c>
      <c r="L140" s="75">
        <v>0</v>
      </c>
      <c r="M140" s="74" t="s">
        <v>136</v>
      </c>
      <c r="N140" s="74" t="s">
        <v>135</v>
      </c>
      <c r="O140" s="74" t="s">
        <v>111</v>
      </c>
      <c r="P140" s="76" t="s">
        <v>116</v>
      </c>
      <c r="Q140" s="76" t="s">
        <v>116</v>
      </c>
      <c r="R140" s="75">
        <v>0</v>
      </c>
      <c r="S140" s="74" t="s">
        <v>140</v>
      </c>
      <c r="T140" s="74" t="s">
        <v>141</v>
      </c>
      <c r="U140" s="74" t="s">
        <v>114</v>
      </c>
      <c r="V140" s="77">
        <v>45019.597628935182</v>
      </c>
      <c r="W140" s="74" t="s">
        <v>142</v>
      </c>
      <c r="X140" s="77">
        <v>45019.597980706014</v>
      </c>
      <c r="Y140" s="77">
        <v>44986</v>
      </c>
      <c r="Z140" s="77">
        <v>45017</v>
      </c>
      <c r="AA140" s="77">
        <v>45019.76505170139</v>
      </c>
      <c r="AB140" s="74" t="s">
        <v>118</v>
      </c>
      <c r="AC140" s="74" t="s">
        <v>116</v>
      </c>
    </row>
    <row r="141" spans="1:29" s="84" customFormat="1" hidden="1" outlineLevel="5" collapsed="1" x14ac:dyDescent="0.25">
      <c r="A141" s="98" t="s">
        <v>136</v>
      </c>
      <c r="B141" s="80">
        <v>-58861</v>
      </c>
      <c r="C141" s="80">
        <v>-5115784.0199999996</v>
      </c>
      <c r="D141" s="80">
        <v>0</v>
      </c>
      <c r="E141" s="80">
        <v>0</v>
      </c>
      <c r="F141" s="80">
        <v>-58861</v>
      </c>
      <c r="G141" s="80">
        <v>-5115784.0199999996</v>
      </c>
      <c r="H141" s="81" t="s">
        <v>292</v>
      </c>
      <c r="I141" s="81" t="s">
        <v>180</v>
      </c>
      <c r="J141" s="81" t="s">
        <v>482</v>
      </c>
      <c r="K141" s="80">
        <v>86.912964781434198</v>
      </c>
      <c r="L141" s="80">
        <v>0</v>
      </c>
      <c r="M141" s="81" t="s">
        <v>136</v>
      </c>
      <c r="N141" s="81" t="s">
        <v>135</v>
      </c>
      <c r="O141" s="81" t="s">
        <v>111</v>
      </c>
      <c r="P141" s="82" t="s">
        <v>116</v>
      </c>
      <c r="Q141" s="82" t="s">
        <v>116</v>
      </c>
      <c r="R141" s="80">
        <v>0</v>
      </c>
      <c r="S141" s="81" t="s">
        <v>140</v>
      </c>
      <c r="T141" s="81" t="s">
        <v>141</v>
      </c>
      <c r="U141" s="81" t="s">
        <v>114</v>
      </c>
      <c r="V141" s="83">
        <v>45019.597628935182</v>
      </c>
      <c r="W141" s="81" t="s">
        <v>142</v>
      </c>
      <c r="X141" s="83">
        <v>45019.597980706014</v>
      </c>
      <c r="Y141" s="83">
        <v>44986</v>
      </c>
      <c r="Z141" s="83">
        <v>45017</v>
      </c>
      <c r="AA141" s="83">
        <v>45019.76505170139</v>
      </c>
      <c r="AB141" s="81" t="s">
        <v>118</v>
      </c>
      <c r="AC141" s="81" t="s">
        <v>116</v>
      </c>
    </row>
    <row r="142" spans="1:29" s="90" customFormat="1" hidden="1" outlineLevel="6" collapsed="1" x14ac:dyDescent="0.25">
      <c r="A142" s="99" t="s">
        <v>482</v>
      </c>
      <c r="B142" s="86">
        <v>-58861</v>
      </c>
      <c r="C142" s="86">
        <v>-5115784.0199999996</v>
      </c>
      <c r="D142" s="86">
        <v>0</v>
      </c>
      <c r="E142" s="86">
        <v>0</v>
      </c>
      <c r="F142" s="86">
        <v>-58861</v>
      </c>
      <c r="G142" s="86">
        <v>-5115784.0199999996</v>
      </c>
      <c r="H142" s="87" t="s">
        <v>292</v>
      </c>
      <c r="I142" s="87" t="s">
        <v>180</v>
      </c>
      <c r="J142" s="87" t="s">
        <v>482</v>
      </c>
      <c r="K142" s="86">
        <v>86.912964781434198</v>
      </c>
      <c r="L142" s="86">
        <v>0</v>
      </c>
      <c r="M142" s="87" t="s">
        <v>136</v>
      </c>
      <c r="N142" s="87" t="s">
        <v>135</v>
      </c>
      <c r="O142" s="87" t="s">
        <v>111</v>
      </c>
      <c r="P142" s="88" t="s">
        <v>116</v>
      </c>
      <c r="Q142" s="88" t="s">
        <v>116</v>
      </c>
      <c r="R142" s="86">
        <v>0</v>
      </c>
      <c r="S142" s="87" t="s">
        <v>140</v>
      </c>
      <c r="T142" s="87" t="s">
        <v>141</v>
      </c>
      <c r="U142" s="87" t="s">
        <v>114</v>
      </c>
      <c r="V142" s="89">
        <v>45019.597628935182</v>
      </c>
      <c r="W142" s="87" t="s">
        <v>142</v>
      </c>
      <c r="X142" s="89">
        <v>45019.597980706014</v>
      </c>
      <c r="Y142" s="89">
        <v>44986</v>
      </c>
      <c r="Z142" s="89">
        <v>45017</v>
      </c>
      <c r="AA142" s="89">
        <v>45019.76505170139</v>
      </c>
      <c r="AB142" s="87" t="s">
        <v>118</v>
      </c>
      <c r="AC142" s="87" t="s">
        <v>116</v>
      </c>
    </row>
    <row r="143" spans="1:29" s="96" customFormat="1" hidden="1" outlineLevel="7" collapsed="1" x14ac:dyDescent="0.25">
      <c r="A143" s="100" t="s">
        <v>116</v>
      </c>
      <c r="B143" s="92">
        <v>-1441</v>
      </c>
      <c r="C143" s="92">
        <v>-124564</v>
      </c>
      <c r="D143" s="92">
        <v>0</v>
      </c>
      <c r="E143" s="92">
        <v>0</v>
      </c>
      <c r="F143" s="92">
        <v>-1441</v>
      </c>
      <c r="G143" s="92">
        <v>-124564</v>
      </c>
      <c r="H143" s="93" t="s">
        <v>292</v>
      </c>
      <c r="I143" s="93" t="s">
        <v>180</v>
      </c>
      <c r="J143" s="93" t="s">
        <v>482</v>
      </c>
      <c r="K143" s="92">
        <v>86.442748091602994</v>
      </c>
      <c r="L143" s="92">
        <v>0</v>
      </c>
      <c r="M143" s="93" t="s">
        <v>136</v>
      </c>
      <c r="N143" s="93" t="s">
        <v>135</v>
      </c>
      <c r="O143" s="93" t="s">
        <v>111</v>
      </c>
      <c r="P143" s="94">
        <v>44986</v>
      </c>
      <c r="Q143" s="94">
        <v>44986.000694444447</v>
      </c>
      <c r="R143" s="92">
        <v>0</v>
      </c>
      <c r="S143" s="93" t="s">
        <v>140</v>
      </c>
      <c r="T143" s="93" t="s">
        <v>141</v>
      </c>
      <c r="U143" s="93" t="s">
        <v>114</v>
      </c>
      <c r="V143" s="95">
        <v>45019.597628935182</v>
      </c>
      <c r="W143" s="93" t="s">
        <v>142</v>
      </c>
      <c r="X143" s="95">
        <v>45019.597980706014</v>
      </c>
      <c r="Y143" s="95">
        <v>44986</v>
      </c>
      <c r="Z143" s="95">
        <v>45017</v>
      </c>
      <c r="AA143" s="95">
        <v>45019.76505170139</v>
      </c>
      <c r="AB143" s="93" t="s">
        <v>118</v>
      </c>
      <c r="AC143" s="93" t="s">
        <v>116</v>
      </c>
    </row>
    <row r="144" spans="1:29" s="107" customFormat="1" hidden="1" outlineLevel="7" collapsed="1" x14ac:dyDescent="0.25">
      <c r="A144" s="102" t="s">
        <v>116</v>
      </c>
      <c r="B144" s="103">
        <v>-1403</v>
      </c>
      <c r="C144" s="103">
        <v>-121279.18</v>
      </c>
      <c r="D144" s="103">
        <v>0</v>
      </c>
      <c r="E144" s="103">
        <v>0</v>
      </c>
      <c r="F144" s="103">
        <v>-1403</v>
      </c>
      <c r="G144" s="103">
        <v>-121279.18</v>
      </c>
      <c r="H144" s="104" t="s">
        <v>292</v>
      </c>
      <c r="I144" s="104" t="s">
        <v>180</v>
      </c>
      <c r="J144" s="104" t="s">
        <v>482</v>
      </c>
      <c r="K144" s="103">
        <v>86.442751247327195</v>
      </c>
      <c r="L144" s="103">
        <v>0</v>
      </c>
      <c r="M144" s="104" t="s">
        <v>136</v>
      </c>
      <c r="N144" s="104" t="s">
        <v>135</v>
      </c>
      <c r="O144" s="104" t="s">
        <v>111</v>
      </c>
      <c r="P144" s="105">
        <v>44987</v>
      </c>
      <c r="Q144" s="105">
        <v>44987.000694444447</v>
      </c>
      <c r="R144" s="103">
        <v>0</v>
      </c>
      <c r="S144" s="104" t="s">
        <v>140</v>
      </c>
      <c r="T144" s="104" t="s">
        <v>141</v>
      </c>
      <c r="U144" s="104" t="s">
        <v>114</v>
      </c>
      <c r="V144" s="106">
        <v>45019.597628935182</v>
      </c>
      <c r="W144" s="104" t="s">
        <v>142</v>
      </c>
      <c r="X144" s="106">
        <v>45019.597980706014</v>
      </c>
      <c r="Y144" s="106">
        <v>44986</v>
      </c>
      <c r="Z144" s="106">
        <v>45017</v>
      </c>
      <c r="AA144" s="106">
        <v>45019.76505170139</v>
      </c>
      <c r="AB144" s="104" t="s">
        <v>118</v>
      </c>
      <c r="AC144" s="104" t="s">
        <v>116</v>
      </c>
    </row>
    <row r="145" spans="1:29" s="96" customFormat="1" hidden="1" outlineLevel="7" collapsed="1" x14ac:dyDescent="0.25">
      <c r="A145" s="100" t="s">
        <v>116</v>
      </c>
      <c r="B145" s="92">
        <v>-1417</v>
      </c>
      <c r="C145" s="92">
        <v>-122489.38</v>
      </c>
      <c r="D145" s="92">
        <v>0</v>
      </c>
      <c r="E145" s="92">
        <v>0</v>
      </c>
      <c r="F145" s="92">
        <v>-1417</v>
      </c>
      <c r="G145" s="92">
        <v>-122489.38</v>
      </c>
      <c r="H145" s="93" t="s">
        <v>292</v>
      </c>
      <c r="I145" s="93" t="s">
        <v>180</v>
      </c>
      <c r="J145" s="93" t="s">
        <v>482</v>
      </c>
      <c r="K145" s="92">
        <v>86.442752293577996</v>
      </c>
      <c r="L145" s="92">
        <v>0</v>
      </c>
      <c r="M145" s="93" t="s">
        <v>136</v>
      </c>
      <c r="N145" s="93" t="s">
        <v>135</v>
      </c>
      <c r="O145" s="93" t="s">
        <v>111</v>
      </c>
      <c r="P145" s="94">
        <v>44988</v>
      </c>
      <c r="Q145" s="94">
        <v>44988.000694444447</v>
      </c>
      <c r="R145" s="92">
        <v>0</v>
      </c>
      <c r="S145" s="93" t="s">
        <v>140</v>
      </c>
      <c r="T145" s="93" t="s">
        <v>141</v>
      </c>
      <c r="U145" s="93" t="s">
        <v>114</v>
      </c>
      <c r="V145" s="95">
        <v>45019.597628935182</v>
      </c>
      <c r="W145" s="93" t="s">
        <v>142</v>
      </c>
      <c r="X145" s="95">
        <v>45019.597980706014</v>
      </c>
      <c r="Y145" s="95">
        <v>44986</v>
      </c>
      <c r="Z145" s="95">
        <v>45017</v>
      </c>
      <c r="AA145" s="95">
        <v>45019.76505170139</v>
      </c>
      <c r="AB145" s="93" t="s">
        <v>118</v>
      </c>
      <c r="AC145" s="93" t="s">
        <v>116</v>
      </c>
    </row>
    <row r="146" spans="1:29" s="107" customFormat="1" hidden="1" outlineLevel="7" collapsed="1" x14ac:dyDescent="0.25">
      <c r="A146" s="102" t="s">
        <v>116</v>
      </c>
      <c r="B146" s="103">
        <v>-1382</v>
      </c>
      <c r="C146" s="103">
        <v>-119463.88</v>
      </c>
      <c r="D146" s="103">
        <v>0</v>
      </c>
      <c r="E146" s="103">
        <v>0</v>
      </c>
      <c r="F146" s="103">
        <v>-1382</v>
      </c>
      <c r="G146" s="103">
        <v>-119463.88</v>
      </c>
      <c r="H146" s="104" t="s">
        <v>292</v>
      </c>
      <c r="I146" s="104" t="s">
        <v>180</v>
      </c>
      <c r="J146" s="104" t="s">
        <v>482</v>
      </c>
      <c r="K146" s="103">
        <v>86.442749638205498</v>
      </c>
      <c r="L146" s="103">
        <v>0</v>
      </c>
      <c r="M146" s="104" t="s">
        <v>136</v>
      </c>
      <c r="N146" s="104" t="s">
        <v>135</v>
      </c>
      <c r="O146" s="104" t="s">
        <v>111</v>
      </c>
      <c r="P146" s="105">
        <v>44989</v>
      </c>
      <c r="Q146" s="105">
        <v>44989.000694444447</v>
      </c>
      <c r="R146" s="103">
        <v>0</v>
      </c>
      <c r="S146" s="104" t="s">
        <v>140</v>
      </c>
      <c r="T146" s="104" t="s">
        <v>141</v>
      </c>
      <c r="U146" s="104" t="s">
        <v>114</v>
      </c>
      <c r="V146" s="106">
        <v>45019.597628935182</v>
      </c>
      <c r="W146" s="104" t="s">
        <v>142</v>
      </c>
      <c r="X146" s="106">
        <v>45019.597980706014</v>
      </c>
      <c r="Y146" s="106">
        <v>44986</v>
      </c>
      <c r="Z146" s="106">
        <v>45017</v>
      </c>
      <c r="AA146" s="106">
        <v>45019.76505170139</v>
      </c>
      <c r="AB146" s="104" t="s">
        <v>118</v>
      </c>
      <c r="AC146" s="104" t="s">
        <v>116</v>
      </c>
    </row>
    <row r="147" spans="1:29" s="96" customFormat="1" hidden="1" outlineLevel="7" collapsed="1" x14ac:dyDescent="0.25">
      <c r="A147" s="100" t="s">
        <v>116</v>
      </c>
      <c r="B147" s="92">
        <v>-1432</v>
      </c>
      <c r="C147" s="92">
        <v>-123786.02</v>
      </c>
      <c r="D147" s="92">
        <v>0</v>
      </c>
      <c r="E147" s="92">
        <v>0</v>
      </c>
      <c r="F147" s="92">
        <v>-1432</v>
      </c>
      <c r="G147" s="92">
        <v>-123786.02</v>
      </c>
      <c r="H147" s="93" t="s">
        <v>292</v>
      </c>
      <c r="I147" s="93" t="s">
        <v>180</v>
      </c>
      <c r="J147" s="93" t="s">
        <v>482</v>
      </c>
      <c r="K147" s="92">
        <v>86.442751396648006</v>
      </c>
      <c r="L147" s="92">
        <v>0</v>
      </c>
      <c r="M147" s="93" t="s">
        <v>136</v>
      </c>
      <c r="N147" s="93" t="s">
        <v>135</v>
      </c>
      <c r="O147" s="93" t="s">
        <v>111</v>
      </c>
      <c r="P147" s="94">
        <v>44990</v>
      </c>
      <c r="Q147" s="94">
        <v>44990.000694444447</v>
      </c>
      <c r="R147" s="92">
        <v>0</v>
      </c>
      <c r="S147" s="93" t="s">
        <v>140</v>
      </c>
      <c r="T147" s="93" t="s">
        <v>141</v>
      </c>
      <c r="U147" s="93" t="s">
        <v>114</v>
      </c>
      <c r="V147" s="95">
        <v>45019.597628935182</v>
      </c>
      <c r="W147" s="93" t="s">
        <v>142</v>
      </c>
      <c r="X147" s="95">
        <v>45019.597980706014</v>
      </c>
      <c r="Y147" s="95">
        <v>44986</v>
      </c>
      <c r="Z147" s="95">
        <v>45017</v>
      </c>
      <c r="AA147" s="95">
        <v>45019.76505170139</v>
      </c>
      <c r="AB147" s="93" t="s">
        <v>118</v>
      </c>
      <c r="AC147" s="93" t="s">
        <v>116</v>
      </c>
    </row>
    <row r="148" spans="1:29" s="107" customFormat="1" hidden="1" outlineLevel="7" collapsed="1" x14ac:dyDescent="0.25">
      <c r="A148" s="102" t="s">
        <v>116</v>
      </c>
      <c r="B148" s="103">
        <v>-1296</v>
      </c>
      <c r="C148" s="103">
        <v>-112029.8</v>
      </c>
      <c r="D148" s="103">
        <v>0</v>
      </c>
      <c r="E148" s="103">
        <v>0</v>
      </c>
      <c r="F148" s="103">
        <v>-1296</v>
      </c>
      <c r="G148" s="103">
        <v>-112029.8</v>
      </c>
      <c r="H148" s="104" t="s">
        <v>292</v>
      </c>
      <c r="I148" s="104" t="s">
        <v>180</v>
      </c>
      <c r="J148" s="104" t="s">
        <v>482</v>
      </c>
      <c r="K148" s="103">
        <v>86.442746913580194</v>
      </c>
      <c r="L148" s="103">
        <v>0</v>
      </c>
      <c r="M148" s="104" t="s">
        <v>136</v>
      </c>
      <c r="N148" s="104" t="s">
        <v>135</v>
      </c>
      <c r="O148" s="104" t="s">
        <v>111</v>
      </c>
      <c r="P148" s="105">
        <v>44991</v>
      </c>
      <c r="Q148" s="105">
        <v>44991.000694444447</v>
      </c>
      <c r="R148" s="103">
        <v>0</v>
      </c>
      <c r="S148" s="104" t="s">
        <v>140</v>
      </c>
      <c r="T148" s="104" t="s">
        <v>141</v>
      </c>
      <c r="U148" s="104" t="s">
        <v>114</v>
      </c>
      <c r="V148" s="106">
        <v>45019.597628935182</v>
      </c>
      <c r="W148" s="104" t="s">
        <v>142</v>
      </c>
      <c r="X148" s="106">
        <v>45019.597980706014</v>
      </c>
      <c r="Y148" s="106">
        <v>44986</v>
      </c>
      <c r="Z148" s="106">
        <v>45017</v>
      </c>
      <c r="AA148" s="106">
        <v>45019.76505170139</v>
      </c>
      <c r="AB148" s="104" t="s">
        <v>118</v>
      </c>
      <c r="AC148" s="104" t="s">
        <v>116</v>
      </c>
    </row>
    <row r="149" spans="1:29" s="96" customFormat="1" hidden="1" outlineLevel="7" collapsed="1" x14ac:dyDescent="0.25">
      <c r="A149" s="100" t="s">
        <v>116</v>
      </c>
      <c r="B149" s="92">
        <v>-1411</v>
      </c>
      <c r="C149" s="92">
        <v>-121970.72</v>
      </c>
      <c r="D149" s="92">
        <v>0</v>
      </c>
      <c r="E149" s="92">
        <v>0</v>
      </c>
      <c r="F149" s="92">
        <v>-1411</v>
      </c>
      <c r="G149" s="92">
        <v>-121970.72</v>
      </c>
      <c r="H149" s="93" t="s">
        <v>292</v>
      </c>
      <c r="I149" s="93" t="s">
        <v>180</v>
      </c>
      <c r="J149" s="93" t="s">
        <v>482</v>
      </c>
      <c r="K149" s="92">
        <v>86.442749822820701</v>
      </c>
      <c r="L149" s="92">
        <v>0</v>
      </c>
      <c r="M149" s="93" t="s">
        <v>136</v>
      </c>
      <c r="N149" s="93" t="s">
        <v>135</v>
      </c>
      <c r="O149" s="93" t="s">
        <v>111</v>
      </c>
      <c r="P149" s="94">
        <v>44992</v>
      </c>
      <c r="Q149" s="94">
        <v>44992.000694444447</v>
      </c>
      <c r="R149" s="92">
        <v>0</v>
      </c>
      <c r="S149" s="93" t="s">
        <v>140</v>
      </c>
      <c r="T149" s="93" t="s">
        <v>141</v>
      </c>
      <c r="U149" s="93" t="s">
        <v>114</v>
      </c>
      <c r="V149" s="95">
        <v>45019.597628935182</v>
      </c>
      <c r="W149" s="93" t="s">
        <v>142</v>
      </c>
      <c r="X149" s="95">
        <v>45019.597980706014</v>
      </c>
      <c r="Y149" s="95">
        <v>44986</v>
      </c>
      <c r="Z149" s="95">
        <v>45017</v>
      </c>
      <c r="AA149" s="95">
        <v>45019.76505170139</v>
      </c>
      <c r="AB149" s="93" t="s">
        <v>118</v>
      </c>
      <c r="AC149" s="93" t="s">
        <v>116</v>
      </c>
    </row>
    <row r="150" spans="1:29" s="107" customFormat="1" hidden="1" outlineLevel="7" collapsed="1" x14ac:dyDescent="0.25">
      <c r="A150" s="102" t="s">
        <v>116</v>
      </c>
      <c r="B150" s="103">
        <v>-1258</v>
      </c>
      <c r="C150" s="103">
        <v>-108744.98</v>
      </c>
      <c r="D150" s="103">
        <v>0</v>
      </c>
      <c r="E150" s="103">
        <v>0</v>
      </c>
      <c r="F150" s="103">
        <v>-1258</v>
      </c>
      <c r="G150" s="103">
        <v>-108744.98</v>
      </c>
      <c r="H150" s="104" t="s">
        <v>292</v>
      </c>
      <c r="I150" s="104" t="s">
        <v>180</v>
      </c>
      <c r="J150" s="104" t="s">
        <v>482</v>
      </c>
      <c r="K150" s="103">
        <v>86.442750397456294</v>
      </c>
      <c r="L150" s="103">
        <v>0</v>
      </c>
      <c r="M150" s="104" t="s">
        <v>136</v>
      </c>
      <c r="N150" s="104" t="s">
        <v>135</v>
      </c>
      <c r="O150" s="104" t="s">
        <v>111</v>
      </c>
      <c r="P150" s="105">
        <v>44993</v>
      </c>
      <c r="Q150" s="105">
        <v>44993.000694444447</v>
      </c>
      <c r="R150" s="103">
        <v>0</v>
      </c>
      <c r="S150" s="104" t="s">
        <v>140</v>
      </c>
      <c r="T150" s="104" t="s">
        <v>141</v>
      </c>
      <c r="U150" s="104" t="s">
        <v>114</v>
      </c>
      <c r="V150" s="106">
        <v>45019.597628935182</v>
      </c>
      <c r="W150" s="104" t="s">
        <v>142</v>
      </c>
      <c r="X150" s="106">
        <v>45019.597980706014</v>
      </c>
      <c r="Y150" s="106">
        <v>44986</v>
      </c>
      <c r="Z150" s="106">
        <v>45017</v>
      </c>
      <c r="AA150" s="106">
        <v>45019.76505170139</v>
      </c>
      <c r="AB150" s="104" t="s">
        <v>118</v>
      </c>
      <c r="AC150" s="104" t="s">
        <v>116</v>
      </c>
    </row>
    <row r="151" spans="1:29" s="96" customFormat="1" hidden="1" outlineLevel="7" collapsed="1" x14ac:dyDescent="0.25">
      <c r="A151" s="100" t="s">
        <v>116</v>
      </c>
      <c r="B151" s="92">
        <v>-2831</v>
      </c>
      <c r="C151" s="92">
        <v>-246357.92</v>
      </c>
      <c r="D151" s="92">
        <v>0</v>
      </c>
      <c r="E151" s="92">
        <v>0</v>
      </c>
      <c r="F151" s="92">
        <v>-2831</v>
      </c>
      <c r="G151" s="92">
        <v>-246357.92</v>
      </c>
      <c r="H151" s="93" t="s">
        <v>292</v>
      </c>
      <c r="I151" s="93" t="s">
        <v>180</v>
      </c>
      <c r="J151" s="93" t="s">
        <v>482</v>
      </c>
      <c r="K151" s="92">
        <v>87.021518897915897</v>
      </c>
      <c r="L151" s="92">
        <v>0</v>
      </c>
      <c r="M151" s="93" t="s">
        <v>136</v>
      </c>
      <c r="N151" s="93" t="s">
        <v>135</v>
      </c>
      <c r="O151" s="93" t="s">
        <v>111</v>
      </c>
      <c r="P151" s="94">
        <v>44994</v>
      </c>
      <c r="Q151" s="94">
        <v>44994.000694444447</v>
      </c>
      <c r="R151" s="92">
        <v>0</v>
      </c>
      <c r="S151" s="93" t="s">
        <v>140</v>
      </c>
      <c r="T151" s="93" t="s">
        <v>141</v>
      </c>
      <c r="U151" s="93" t="s">
        <v>114</v>
      </c>
      <c r="V151" s="95">
        <v>45019.597628935182</v>
      </c>
      <c r="W151" s="93" t="s">
        <v>142</v>
      </c>
      <c r="X151" s="95">
        <v>45019.597980706014</v>
      </c>
      <c r="Y151" s="95">
        <v>44986</v>
      </c>
      <c r="Z151" s="95">
        <v>45017</v>
      </c>
      <c r="AA151" s="95">
        <v>45019.76505170139</v>
      </c>
      <c r="AB151" s="93" t="s">
        <v>118</v>
      </c>
      <c r="AC151" s="93" t="s">
        <v>116</v>
      </c>
    </row>
    <row r="152" spans="1:29" s="107" customFormat="1" hidden="1" outlineLevel="7" collapsed="1" x14ac:dyDescent="0.25">
      <c r="A152" s="102" t="s">
        <v>116</v>
      </c>
      <c r="B152" s="103">
        <v>-2758</v>
      </c>
      <c r="C152" s="103">
        <v>-240005.35</v>
      </c>
      <c r="D152" s="103">
        <v>0</v>
      </c>
      <c r="E152" s="103">
        <v>0</v>
      </c>
      <c r="F152" s="103">
        <v>-2758</v>
      </c>
      <c r="G152" s="103">
        <v>-240005.35</v>
      </c>
      <c r="H152" s="104" t="s">
        <v>292</v>
      </c>
      <c r="I152" s="104" t="s">
        <v>180</v>
      </c>
      <c r="J152" s="104" t="s">
        <v>482</v>
      </c>
      <c r="K152" s="103">
        <v>87.021519216823805</v>
      </c>
      <c r="L152" s="103">
        <v>0</v>
      </c>
      <c r="M152" s="104" t="s">
        <v>136</v>
      </c>
      <c r="N152" s="104" t="s">
        <v>135</v>
      </c>
      <c r="O152" s="104" t="s">
        <v>111</v>
      </c>
      <c r="P152" s="105">
        <v>44995</v>
      </c>
      <c r="Q152" s="105">
        <v>44995.000694444447</v>
      </c>
      <c r="R152" s="103">
        <v>0</v>
      </c>
      <c r="S152" s="104" t="s">
        <v>140</v>
      </c>
      <c r="T152" s="104" t="s">
        <v>141</v>
      </c>
      <c r="U152" s="104" t="s">
        <v>114</v>
      </c>
      <c r="V152" s="106">
        <v>45019.597628935182</v>
      </c>
      <c r="W152" s="104" t="s">
        <v>142</v>
      </c>
      <c r="X152" s="106">
        <v>45019.597980706014</v>
      </c>
      <c r="Y152" s="106">
        <v>44986</v>
      </c>
      <c r="Z152" s="106">
        <v>45017</v>
      </c>
      <c r="AA152" s="106">
        <v>45019.76505170139</v>
      </c>
      <c r="AB152" s="104" t="s">
        <v>118</v>
      </c>
      <c r="AC152" s="104" t="s">
        <v>116</v>
      </c>
    </row>
    <row r="153" spans="1:29" s="96" customFormat="1" hidden="1" outlineLevel="7" collapsed="1" x14ac:dyDescent="0.25">
      <c r="A153" s="100" t="s">
        <v>116</v>
      </c>
      <c r="B153" s="92">
        <v>-2987</v>
      </c>
      <c r="C153" s="92">
        <v>-259933.28</v>
      </c>
      <c r="D153" s="92">
        <v>0</v>
      </c>
      <c r="E153" s="92">
        <v>0</v>
      </c>
      <c r="F153" s="92">
        <v>-2987</v>
      </c>
      <c r="G153" s="92">
        <v>-259933.28</v>
      </c>
      <c r="H153" s="93" t="s">
        <v>292</v>
      </c>
      <c r="I153" s="93" t="s">
        <v>180</v>
      </c>
      <c r="J153" s="93" t="s">
        <v>482</v>
      </c>
      <c r="K153" s="92">
        <v>87.021519919651794</v>
      </c>
      <c r="L153" s="92">
        <v>0</v>
      </c>
      <c r="M153" s="93" t="s">
        <v>136</v>
      </c>
      <c r="N153" s="93" t="s">
        <v>135</v>
      </c>
      <c r="O153" s="93" t="s">
        <v>111</v>
      </c>
      <c r="P153" s="94">
        <v>44996</v>
      </c>
      <c r="Q153" s="94">
        <v>44996.000694444447</v>
      </c>
      <c r="R153" s="92">
        <v>0</v>
      </c>
      <c r="S153" s="93" t="s">
        <v>140</v>
      </c>
      <c r="T153" s="93" t="s">
        <v>141</v>
      </c>
      <c r="U153" s="93" t="s">
        <v>114</v>
      </c>
      <c r="V153" s="95">
        <v>45019.597628935182</v>
      </c>
      <c r="W153" s="93" t="s">
        <v>142</v>
      </c>
      <c r="X153" s="95">
        <v>45019.597980706014</v>
      </c>
      <c r="Y153" s="95">
        <v>44986</v>
      </c>
      <c r="Z153" s="95">
        <v>45017</v>
      </c>
      <c r="AA153" s="95">
        <v>45019.76505170139</v>
      </c>
      <c r="AB153" s="93" t="s">
        <v>118</v>
      </c>
      <c r="AC153" s="93" t="s">
        <v>116</v>
      </c>
    </row>
    <row r="154" spans="1:29" s="107" customFormat="1" hidden="1" outlineLevel="7" collapsed="1" x14ac:dyDescent="0.25">
      <c r="A154" s="102" t="s">
        <v>116</v>
      </c>
      <c r="B154" s="103">
        <v>-2812</v>
      </c>
      <c r="C154" s="103">
        <v>-244704.51</v>
      </c>
      <c r="D154" s="103">
        <v>0</v>
      </c>
      <c r="E154" s="103">
        <v>0</v>
      </c>
      <c r="F154" s="103">
        <v>-2812</v>
      </c>
      <c r="G154" s="103">
        <v>-244704.51</v>
      </c>
      <c r="H154" s="104" t="s">
        <v>292</v>
      </c>
      <c r="I154" s="104" t="s">
        <v>180</v>
      </c>
      <c r="J154" s="104" t="s">
        <v>482</v>
      </c>
      <c r="K154" s="103">
        <v>87.021518492176398</v>
      </c>
      <c r="L154" s="103">
        <v>0</v>
      </c>
      <c r="M154" s="104" t="s">
        <v>136</v>
      </c>
      <c r="N154" s="104" t="s">
        <v>135</v>
      </c>
      <c r="O154" s="104" t="s">
        <v>111</v>
      </c>
      <c r="P154" s="105">
        <v>44997</v>
      </c>
      <c r="Q154" s="105">
        <v>44997.000694444447</v>
      </c>
      <c r="R154" s="103">
        <v>0</v>
      </c>
      <c r="S154" s="104" t="s">
        <v>140</v>
      </c>
      <c r="T154" s="104" t="s">
        <v>141</v>
      </c>
      <c r="U154" s="104" t="s">
        <v>114</v>
      </c>
      <c r="V154" s="106">
        <v>45019.597628935182</v>
      </c>
      <c r="W154" s="104" t="s">
        <v>142</v>
      </c>
      <c r="X154" s="106">
        <v>45019.597980706014</v>
      </c>
      <c r="Y154" s="106">
        <v>44986</v>
      </c>
      <c r="Z154" s="106">
        <v>45017</v>
      </c>
      <c r="AA154" s="106">
        <v>45019.76505170139</v>
      </c>
      <c r="AB154" s="104" t="s">
        <v>118</v>
      </c>
      <c r="AC154" s="104" t="s">
        <v>116</v>
      </c>
    </row>
    <row r="155" spans="1:29" s="96" customFormat="1" hidden="1" outlineLevel="7" collapsed="1" x14ac:dyDescent="0.25">
      <c r="A155" s="100" t="s">
        <v>116</v>
      </c>
      <c r="B155" s="92">
        <v>-3016</v>
      </c>
      <c r="C155" s="92">
        <v>-262456.90000000002</v>
      </c>
      <c r="D155" s="92">
        <v>0</v>
      </c>
      <c r="E155" s="92">
        <v>0</v>
      </c>
      <c r="F155" s="92">
        <v>-3016</v>
      </c>
      <c r="G155" s="92">
        <v>-262456.90000000002</v>
      </c>
      <c r="H155" s="93" t="s">
        <v>292</v>
      </c>
      <c r="I155" s="93" t="s">
        <v>180</v>
      </c>
      <c r="J155" s="93" t="s">
        <v>482</v>
      </c>
      <c r="K155" s="92">
        <v>87.021518567639305</v>
      </c>
      <c r="L155" s="92">
        <v>0</v>
      </c>
      <c r="M155" s="93" t="s">
        <v>136</v>
      </c>
      <c r="N155" s="93" t="s">
        <v>135</v>
      </c>
      <c r="O155" s="93" t="s">
        <v>111</v>
      </c>
      <c r="P155" s="94">
        <v>44998</v>
      </c>
      <c r="Q155" s="94">
        <v>44998.000694444447</v>
      </c>
      <c r="R155" s="92">
        <v>0</v>
      </c>
      <c r="S155" s="93" t="s">
        <v>140</v>
      </c>
      <c r="T155" s="93" t="s">
        <v>141</v>
      </c>
      <c r="U155" s="93" t="s">
        <v>114</v>
      </c>
      <c r="V155" s="95">
        <v>45019.597628935182</v>
      </c>
      <c r="W155" s="93" t="s">
        <v>142</v>
      </c>
      <c r="X155" s="95">
        <v>45019.597980706014</v>
      </c>
      <c r="Y155" s="95">
        <v>44986</v>
      </c>
      <c r="Z155" s="95">
        <v>45017</v>
      </c>
      <c r="AA155" s="95">
        <v>45019.76505170139</v>
      </c>
      <c r="AB155" s="93" t="s">
        <v>118</v>
      </c>
      <c r="AC155" s="93" t="s">
        <v>116</v>
      </c>
    </row>
    <row r="156" spans="1:29" s="107" customFormat="1" hidden="1" outlineLevel="7" collapsed="1" x14ac:dyDescent="0.25">
      <c r="A156" s="102" t="s">
        <v>116</v>
      </c>
      <c r="B156" s="103">
        <v>-2851</v>
      </c>
      <c r="C156" s="103">
        <v>-248098.35</v>
      </c>
      <c r="D156" s="103">
        <v>0</v>
      </c>
      <c r="E156" s="103">
        <v>0</v>
      </c>
      <c r="F156" s="103">
        <v>-2851</v>
      </c>
      <c r="G156" s="103">
        <v>-248098.35</v>
      </c>
      <c r="H156" s="104" t="s">
        <v>292</v>
      </c>
      <c r="I156" s="104" t="s">
        <v>180</v>
      </c>
      <c r="J156" s="104" t="s">
        <v>482</v>
      </c>
      <c r="K156" s="103">
        <v>87.021518765345505</v>
      </c>
      <c r="L156" s="103">
        <v>0</v>
      </c>
      <c r="M156" s="104" t="s">
        <v>136</v>
      </c>
      <c r="N156" s="104" t="s">
        <v>135</v>
      </c>
      <c r="O156" s="104" t="s">
        <v>111</v>
      </c>
      <c r="P156" s="105">
        <v>44999</v>
      </c>
      <c r="Q156" s="105">
        <v>44999.000694444447</v>
      </c>
      <c r="R156" s="103">
        <v>0</v>
      </c>
      <c r="S156" s="104" t="s">
        <v>140</v>
      </c>
      <c r="T156" s="104" t="s">
        <v>141</v>
      </c>
      <c r="U156" s="104" t="s">
        <v>114</v>
      </c>
      <c r="V156" s="106">
        <v>45019.597628935182</v>
      </c>
      <c r="W156" s="104" t="s">
        <v>142</v>
      </c>
      <c r="X156" s="106">
        <v>45019.597980706014</v>
      </c>
      <c r="Y156" s="106">
        <v>44986</v>
      </c>
      <c r="Z156" s="106">
        <v>45017</v>
      </c>
      <c r="AA156" s="106">
        <v>45019.76505170139</v>
      </c>
      <c r="AB156" s="104" t="s">
        <v>118</v>
      </c>
      <c r="AC156" s="104" t="s">
        <v>116</v>
      </c>
    </row>
    <row r="157" spans="1:29" s="96" customFormat="1" hidden="1" outlineLevel="7" collapsed="1" x14ac:dyDescent="0.25">
      <c r="A157" s="100" t="s">
        <v>116</v>
      </c>
      <c r="B157" s="92">
        <v>-2950</v>
      </c>
      <c r="C157" s="92">
        <v>-256713.48</v>
      </c>
      <c r="D157" s="92">
        <v>0</v>
      </c>
      <c r="E157" s="92">
        <v>0</v>
      </c>
      <c r="F157" s="92">
        <v>-2950</v>
      </c>
      <c r="G157" s="92">
        <v>-256713.48</v>
      </c>
      <c r="H157" s="93" t="s">
        <v>292</v>
      </c>
      <c r="I157" s="93" t="s">
        <v>180</v>
      </c>
      <c r="J157" s="93" t="s">
        <v>482</v>
      </c>
      <c r="K157" s="92">
        <v>87.021518644067797</v>
      </c>
      <c r="L157" s="92">
        <v>0</v>
      </c>
      <c r="M157" s="93" t="s">
        <v>136</v>
      </c>
      <c r="N157" s="93" t="s">
        <v>135</v>
      </c>
      <c r="O157" s="93" t="s">
        <v>111</v>
      </c>
      <c r="P157" s="94">
        <v>45000</v>
      </c>
      <c r="Q157" s="94">
        <v>45000.000694444447</v>
      </c>
      <c r="R157" s="92">
        <v>0</v>
      </c>
      <c r="S157" s="93" t="s">
        <v>140</v>
      </c>
      <c r="T157" s="93" t="s">
        <v>141</v>
      </c>
      <c r="U157" s="93" t="s">
        <v>114</v>
      </c>
      <c r="V157" s="95">
        <v>45019.597628935182</v>
      </c>
      <c r="W157" s="93" t="s">
        <v>142</v>
      </c>
      <c r="X157" s="95">
        <v>45019.597980706014</v>
      </c>
      <c r="Y157" s="95">
        <v>44986</v>
      </c>
      <c r="Z157" s="95">
        <v>45017</v>
      </c>
      <c r="AA157" s="95">
        <v>45019.76505170139</v>
      </c>
      <c r="AB157" s="93" t="s">
        <v>118</v>
      </c>
      <c r="AC157" s="93" t="s">
        <v>116</v>
      </c>
    </row>
    <row r="158" spans="1:29" s="107" customFormat="1" hidden="1" outlineLevel="7" collapsed="1" x14ac:dyDescent="0.25">
      <c r="A158" s="102" t="s">
        <v>116</v>
      </c>
      <c r="B158" s="103">
        <v>-2770</v>
      </c>
      <c r="C158" s="103">
        <v>-241049.61</v>
      </c>
      <c r="D158" s="103">
        <v>0</v>
      </c>
      <c r="E158" s="103">
        <v>0</v>
      </c>
      <c r="F158" s="103">
        <v>-2770</v>
      </c>
      <c r="G158" s="103">
        <v>-241049.61</v>
      </c>
      <c r="H158" s="104" t="s">
        <v>292</v>
      </c>
      <c r="I158" s="104" t="s">
        <v>180</v>
      </c>
      <c r="J158" s="104" t="s">
        <v>482</v>
      </c>
      <c r="K158" s="103">
        <v>87.021519855595599</v>
      </c>
      <c r="L158" s="103">
        <v>0</v>
      </c>
      <c r="M158" s="104" t="s">
        <v>136</v>
      </c>
      <c r="N158" s="104" t="s">
        <v>135</v>
      </c>
      <c r="O158" s="104" t="s">
        <v>111</v>
      </c>
      <c r="P158" s="105">
        <v>45001</v>
      </c>
      <c r="Q158" s="105">
        <v>45001.000694444447</v>
      </c>
      <c r="R158" s="103">
        <v>0</v>
      </c>
      <c r="S158" s="104" t="s">
        <v>140</v>
      </c>
      <c r="T158" s="104" t="s">
        <v>141</v>
      </c>
      <c r="U158" s="104" t="s">
        <v>114</v>
      </c>
      <c r="V158" s="106">
        <v>45019.597628935182</v>
      </c>
      <c r="W158" s="104" t="s">
        <v>142</v>
      </c>
      <c r="X158" s="106">
        <v>45019.597980706014</v>
      </c>
      <c r="Y158" s="106">
        <v>44986</v>
      </c>
      <c r="Z158" s="106">
        <v>45017</v>
      </c>
      <c r="AA158" s="106">
        <v>45019.76505170139</v>
      </c>
      <c r="AB158" s="104" t="s">
        <v>118</v>
      </c>
      <c r="AC158" s="104" t="s">
        <v>116</v>
      </c>
    </row>
    <row r="159" spans="1:29" s="96" customFormat="1" hidden="1" outlineLevel="7" collapsed="1" x14ac:dyDescent="0.25">
      <c r="A159" s="100" t="s">
        <v>116</v>
      </c>
      <c r="B159" s="92">
        <v>-2788</v>
      </c>
      <c r="C159" s="92">
        <v>-242616</v>
      </c>
      <c r="D159" s="92">
        <v>0</v>
      </c>
      <c r="E159" s="92">
        <v>0</v>
      </c>
      <c r="F159" s="92">
        <v>-2788</v>
      </c>
      <c r="G159" s="92">
        <v>-242616</v>
      </c>
      <c r="H159" s="93" t="s">
        <v>292</v>
      </c>
      <c r="I159" s="93" t="s">
        <v>180</v>
      </c>
      <c r="J159" s="93" t="s">
        <v>482</v>
      </c>
      <c r="K159" s="92">
        <v>87.021520803443295</v>
      </c>
      <c r="L159" s="92">
        <v>0</v>
      </c>
      <c r="M159" s="93" t="s">
        <v>136</v>
      </c>
      <c r="N159" s="93" t="s">
        <v>135</v>
      </c>
      <c r="O159" s="93" t="s">
        <v>111</v>
      </c>
      <c r="P159" s="94">
        <v>45002</v>
      </c>
      <c r="Q159" s="94">
        <v>45002.000694444447</v>
      </c>
      <c r="R159" s="92">
        <v>0</v>
      </c>
      <c r="S159" s="93" t="s">
        <v>140</v>
      </c>
      <c r="T159" s="93" t="s">
        <v>141</v>
      </c>
      <c r="U159" s="93" t="s">
        <v>114</v>
      </c>
      <c r="V159" s="95">
        <v>45019.597628935182</v>
      </c>
      <c r="W159" s="93" t="s">
        <v>142</v>
      </c>
      <c r="X159" s="95">
        <v>45019.597980706014</v>
      </c>
      <c r="Y159" s="95">
        <v>44986</v>
      </c>
      <c r="Z159" s="95">
        <v>45017</v>
      </c>
      <c r="AA159" s="95">
        <v>45019.76505170139</v>
      </c>
      <c r="AB159" s="93" t="s">
        <v>118</v>
      </c>
      <c r="AC159" s="93" t="s">
        <v>116</v>
      </c>
    </row>
    <row r="160" spans="1:29" s="107" customFormat="1" hidden="1" outlineLevel="7" collapsed="1" x14ac:dyDescent="0.25">
      <c r="A160" s="102" t="s">
        <v>116</v>
      </c>
      <c r="B160" s="103">
        <v>-2773</v>
      </c>
      <c r="C160" s="103">
        <v>-241310.67</v>
      </c>
      <c r="D160" s="103">
        <v>0</v>
      </c>
      <c r="E160" s="103">
        <v>0</v>
      </c>
      <c r="F160" s="103">
        <v>-2773</v>
      </c>
      <c r="G160" s="103">
        <v>-241310.67</v>
      </c>
      <c r="H160" s="104" t="s">
        <v>292</v>
      </c>
      <c r="I160" s="104" t="s">
        <v>180</v>
      </c>
      <c r="J160" s="104" t="s">
        <v>482</v>
      </c>
      <c r="K160" s="103">
        <v>87.021518211323496</v>
      </c>
      <c r="L160" s="103">
        <v>0</v>
      </c>
      <c r="M160" s="104" t="s">
        <v>136</v>
      </c>
      <c r="N160" s="104" t="s">
        <v>135</v>
      </c>
      <c r="O160" s="104" t="s">
        <v>111</v>
      </c>
      <c r="P160" s="105">
        <v>45003</v>
      </c>
      <c r="Q160" s="105">
        <v>45003.000694444447</v>
      </c>
      <c r="R160" s="103">
        <v>0</v>
      </c>
      <c r="S160" s="104" t="s">
        <v>140</v>
      </c>
      <c r="T160" s="104" t="s">
        <v>141</v>
      </c>
      <c r="U160" s="104" t="s">
        <v>114</v>
      </c>
      <c r="V160" s="106">
        <v>45019.597628935182</v>
      </c>
      <c r="W160" s="104" t="s">
        <v>142</v>
      </c>
      <c r="X160" s="106">
        <v>45019.597980706014</v>
      </c>
      <c r="Y160" s="106">
        <v>44986</v>
      </c>
      <c r="Z160" s="106">
        <v>45017</v>
      </c>
      <c r="AA160" s="106">
        <v>45019.76505170139</v>
      </c>
      <c r="AB160" s="104" t="s">
        <v>118</v>
      </c>
      <c r="AC160" s="104" t="s">
        <v>116</v>
      </c>
    </row>
    <row r="161" spans="1:29" s="96" customFormat="1" hidden="1" outlineLevel="7" collapsed="1" x14ac:dyDescent="0.25">
      <c r="A161" s="100" t="s">
        <v>116</v>
      </c>
      <c r="B161" s="92">
        <v>-2680</v>
      </c>
      <c r="C161" s="92">
        <v>-233217.67</v>
      </c>
      <c r="D161" s="92">
        <v>0</v>
      </c>
      <c r="E161" s="92">
        <v>0</v>
      </c>
      <c r="F161" s="92">
        <v>-2680</v>
      </c>
      <c r="G161" s="92">
        <v>-233217.67</v>
      </c>
      <c r="H161" s="93" t="s">
        <v>292</v>
      </c>
      <c r="I161" s="93" t="s">
        <v>180</v>
      </c>
      <c r="J161" s="93" t="s">
        <v>482</v>
      </c>
      <c r="K161" s="92">
        <v>87.021518656716395</v>
      </c>
      <c r="L161" s="92">
        <v>0</v>
      </c>
      <c r="M161" s="93" t="s">
        <v>136</v>
      </c>
      <c r="N161" s="93" t="s">
        <v>135</v>
      </c>
      <c r="O161" s="93" t="s">
        <v>111</v>
      </c>
      <c r="P161" s="94">
        <v>45004</v>
      </c>
      <c r="Q161" s="94">
        <v>45004.000694444447</v>
      </c>
      <c r="R161" s="92">
        <v>0</v>
      </c>
      <c r="S161" s="93" t="s">
        <v>140</v>
      </c>
      <c r="T161" s="93" t="s">
        <v>141</v>
      </c>
      <c r="U161" s="93" t="s">
        <v>114</v>
      </c>
      <c r="V161" s="95">
        <v>45019.597628935182</v>
      </c>
      <c r="W161" s="93" t="s">
        <v>142</v>
      </c>
      <c r="X161" s="95">
        <v>45019.597980706014</v>
      </c>
      <c r="Y161" s="95">
        <v>44986</v>
      </c>
      <c r="Z161" s="95">
        <v>45017</v>
      </c>
      <c r="AA161" s="95">
        <v>45019.76505170139</v>
      </c>
      <c r="AB161" s="93" t="s">
        <v>118</v>
      </c>
      <c r="AC161" s="93" t="s">
        <v>116</v>
      </c>
    </row>
    <row r="162" spans="1:29" s="107" customFormat="1" hidden="1" outlineLevel="7" collapsed="1" x14ac:dyDescent="0.25">
      <c r="A162" s="102" t="s">
        <v>116</v>
      </c>
      <c r="B162" s="103">
        <v>-2721</v>
      </c>
      <c r="C162" s="103">
        <v>-236785.55</v>
      </c>
      <c r="D162" s="103">
        <v>0</v>
      </c>
      <c r="E162" s="103">
        <v>0</v>
      </c>
      <c r="F162" s="103">
        <v>-2721</v>
      </c>
      <c r="G162" s="103">
        <v>-236785.55</v>
      </c>
      <c r="H162" s="104" t="s">
        <v>292</v>
      </c>
      <c r="I162" s="104" t="s">
        <v>180</v>
      </c>
      <c r="J162" s="104" t="s">
        <v>482</v>
      </c>
      <c r="K162" s="103">
        <v>87.021517824329294</v>
      </c>
      <c r="L162" s="103">
        <v>0</v>
      </c>
      <c r="M162" s="104" t="s">
        <v>136</v>
      </c>
      <c r="N162" s="104" t="s">
        <v>135</v>
      </c>
      <c r="O162" s="104" t="s">
        <v>111</v>
      </c>
      <c r="P162" s="105">
        <v>45005</v>
      </c>
      <c r="Q162" s="105">
        <v>45005.000694444447</v>
      </c>
      <c r="R162" s="103">
        <v>0</v>
      </c>
      <c r="S162" s="104" t="s">
        <v>140</v>
      </c>
      <c r="T162" s="104" t="s">
        <v>141</v>
      </c>
      <c r="U162" s="104" t="s">
        <v>114</v>
      </c>
      <c r="V162" s="106">
        <v>45019.597628935182</v>
      </c>
      <c r="W162" s="104" t="s">
        <v>142</v>
      </c>
      <c r="X162" s="106">
        <v>45019.597980706014</v>
      </c>
      <c r="Y162" s="106">
        <v>44986</v>
      </c>
      <c r="Z162" s="106">
        <v>45017</v>
      </c>
      <c r="AA162" s="106">
        <v>45019.76505170139</v>
      </c>
      <c r="AB162" s="104" t="s">
        <v>118</v>
      </c>
      <c r="AC162" s="104" t="s">
        <v>116</v>
      </c>
    </row>
    <row r="163" spans="1:29" s="96" customFormat="1" hidden="1" outlineLevel="7" collapsed="1" x14ac:dyDescent="0.25">
      <c r="A163" s="100" t="s">
        <v>116</v>
      </c>
      <c r="B163" s="92">
        <v>-2661</v>
      </c>
      <c r="C163" s="92">
        <v>-231564.26</v>
      </c>
      <c r="D163" s="92">
        <v>0</v>
      </c>
      <c r="E163" s="92">
        <v>0</v>
      </c>
      <c r="F163" s="92">
        <v>-2661</v>
      </c>
      <c r="G163" s="92">
        <v>-231564.26</v>
      </c>
      <c r="H163" s="93" t="s">
        <v>292</v>
      </c>
      <c r="I163" s="93" t="s">
        <v>180</v>
      </c>
      <c r="J163" s="93" t="s">
        <v>482</v>
      </c>
      <c r="K163" s="92">
        <v>87.021518226230697</v>
      </c>
      <c r="L163" s="92">
        <v>0</v>
      </c>
      <c r="M163" s="93" t="s">
        <v>136</v>
      </c>
      <c r="N163" s="93" t="s">
        <v>135</v>
      </c>
      <c r="O163" s="93" t="s">
        <v>111</v>
      </c>
      <c r="P163" s="94">
        <v>45006</v>
      </c>
      <c r="Q163" s="94">
        <v>45006.000694444447</v>
      </c>
      <c r="R163" s="92">
        <v>0</v>
      </c>
      <c r="S163" s="93" t="s">
        <v>140</v>
      </c>
      <c r="T163" s="93" t="s">
        <v>141</v>
      </c>
      <c r="U163" s="93" t="s">
        <v>114</v>
      </c>
      <c r="V163" s="95">
        <v>45019.597628935182</v>
      </c>
      <c r="W163" s="93" t="s">
        <v>142</v>
      </c>
      <c r="X163" s="95">
        <v>45019.597980706014</v>
      </c>
      <c r="Y163" s="95">
        <v>44986</v>
      </c>
      <c r="Z163" s="95">
        <v>45017</v>
      </c>
      <c r="AA163" s="95">
        <v>45019.76505170139</v>
      </c>
      <c r="AB163" s="93" t="s">
        <v>118</v>
      </c>
      <c r="AC163" s="93" t="s">
        <v>116</v>
      </c>
    </row>
    <row r="164" spans="1:29" s="107" customFormat="1" hidden="1" outlineLevel="7" collapsed="1" x14ac:dyDescent="0.25">
      <c r="A164" s="102" t="s">
        <v>116</v>
      </c>
      <c r="B164" s="103">
        <v>-2680</v>
      </c>
      <c r="C164" s="103">
        <v>-233217.67</v>
      </c>
      <c r="D164" s="103">
        <v>0</v>
      </c>
      <c r="E164" s="103">
        <v>0</v>
      </c>
      <c r="F164" s="103">
        <v>-2680</v>
      </c>
      <c r="G164" s="103">
        <v>-233217.67</v>
      </c>
      <c r="H164" s="104" t="s">
        <v>292</v>
      </c>
      <c r="I164" s="104" t="s">
        <v>180</v>
      </c>
      <c r="J164" s="104" t="s">
        <v>482</v>
      </c>
      <c r="K164" s="103">
        <v>87.021518656716395</v>
      </c>
      <c r="L164" s="103">
        <v>0</v>
      </c>
      <c r="M164" s="104" t="s">
        <v>136</v>
      </c>
      <c r="N164" s="104" t="s">
        <v>135</v>
      </c>
      <c r="O164" s="104" t="s">
        <v>111</v>
      </c>
      <c r="P164" s="105">
        <v>45007</v>
      </c>
      <c r="Q164" s="105">
        <v>45007.000694444447</v>
      </c>
      <c r="R164" s="103">
        <v>0</v>
      </c>
      <c r="S164" s="104" t="s">
        <v>140</v>
      </c>
      <c r="T164" s="104" t="s">
        <v>141</v>
      </c>
      <c r="U164" s="104" t="s">
        <v>114</v>
      </c>
      <c r="V164" s="106">
        <v>45019.597628935182</v>
      </c>
      <c r="W164" s="104" t="s">
        <v>142</v>
      </c>
      <c r="X164" s="106">
        <v>45019.597980706014</v>
      </c>
      <c r="Y164" s="106">
        <v>44986</v>
      </c>
      <c r="Z164" s="106">
        <v>45017</v>
      </c>
      <c r="AA164" s="106">
        <v>45019.76505170139</v>
      </c>
      <c r="AB164" s="104" t="s">
        <v>118</v>
      </c>
      <c r="AC164" s="104" t="s">
        <v>116</v>
      </c>
    </row>
    <row r="165" spans="1:29" s="96" customFormat="1" hidden="1" outlineLevel="7" collapsed="1" x14ac:dyDescent="0.25">
      <c r="A165" s="100" t="s">
        <v>116</v>
      </c>
      <c r="B165" s="92">
        <v>-2021</v>
      </c>
      <c r="C165" s="92">
        <v>-175870.49</v>
      </c>
      <c r="D165" s="92">
        <v>0</v>
      </c>
      <c r="E165" s="92">
        <v>0</v>
      </c>
      <c r="F165" s="92">
        <v>-2021</v>
      </c>
      <c r="G165" s="92">
        <v>-175870.49</v>
      </c>
      <c r="H165" s="93" t="s">
        <v>292</v>
      </c>
      <c r="I165" s="93" t="s">
        <v>180</v>
      </c>
      <c r="J165" s="93" t="s">
        <v>482</v>
      </c>
      <c r="K165" s="92">
        <v>87.021519049975197</v>
      </c>
      <c r="L165" s="92">
        <v>0</v>
      </c>
      <c r="M165" s="93" t="s">
        <v>136</v>
      </c>
      <c r="N165" s="93" t="s">
        <v>135</v>
      </c>
      <c r="O165" s="93" t="s">
        <v>111</v>
      </c>
      <c r="P165" s="94">
        <v>45008</v>
      </c>
      <c r="Q165" s="94">
        <v>45008.000694444447</v>
      </c>
      <c r="R165" s="92">
        <v>0</v>
      </c>
      <c r="S165" s="93" t="s">
        <v>140</v>
      </c>
      <c r="T165" s="93" t="s">
        <v>141</v>
      </c>
      <c r="U165" s="93" t="s">
        <v>114</v>
      </c>
      <c r="V165" s="95">
        <v>45019.597628935182</v>
      </c>
      <c r="W165" s="93" t="s">
        <v>142</v>
      </c>
      <c r="X165" s="95">
        <v>45019.597980706014</v>
      </c>
      <c r="Y165" s="95">
        <v>44986</v>
      </c>
      <c r="Z165" s="95">
        <v>45017</v>
      </c>
      <c r="AA165" s="95">
        <v>45019.76505170139</v>
      </c>
      <c r="AB165" s="93" t="s">
        <v>118</v>
      </c>
      <c r="AC165" s="93" t="s">
        <v>116</v>
      </c>
    </row>
    <row r="166" spans="1:29" s="107" customFormat="1" hidden="1" outlineLevel="7" collapsed="1" x14ac:dyDescent="0.25">
      <c r="A166" s="102" t="s">
        <v>116</v>
      </c>
      <c r="B166" s="103">
        <v>-2086</v>
      </c>
      <c r="C166" s="103">
        <v>-181526.89</v>
      </c>
      <c r="D166" s="103">
        <v>0</v>
      </c>
      <c r="E166" s="103">
        <v>0</v>
      </c>
      <c r="F166" s="103">
        <v>-2086</v>
      </c>
      <c r="G166" s="103">
        <v>-181526.89</v>
      </c>
      <c r="H166" s="104" t="s">
        <v>292</v>
      </c>
      <c r="I166" s="104" t="s">
        <v>180</v>
      </c>
      <c r="J166" s="104" t="s">
        <v>482</v>
      </c>
      <c r="K166" s="103">
        <v>87.021519654841796</v>
      </c>
      <c r="L166" s="103">
        <v>0</v>
      </c>
      <c r="M166" s="104" t="s">
        <v>136</v>
      </c>
      <c r="N166" s="104" t="s">
        <v>135</v>
      </c>
      <c r="O166" s="104" t="s">
        <v>111</v>
      </c>
      <c r="P166" s="105">
        <v>45011</v>
      </c>
      <c r="Q166" s="105">
        <v>45011.000694444447</v>
      </c>
      <c r="R166" s="103">
        <v>0</v>
      </c>
      <c r="S166" s="104" t="s">
        <v>140</v>
      </c>
      <c r="T166" s="104" t="s">
        <v>141</v>
      </c>
      <c r="U166" s="104" t="s">
        <v>114</v>
      </c>
      <c r="V166" s="106">
        <v>45019.597628935182</v>
      </c>
      <c r="W166" s="104" t="s">
        <v>142</v>
      </c>
      <c r="X166" s="106">
        <v>45019.597980706014</v>
      </c>
      <c r="Y166" s="106">
        <v>44986</v>
      </c>
      <c r="Z166" s="106">
        <v>45017</v>
      </c>
      <c r="AA166" s="106">
        <v>45019.76505170139</v>
      </c>
      <c r="AB166" s="104" t="s">
        <v>118</v>
      </c>
      <c r="AC166" s="104" t="s">
        <v>116</v>
      </c>
    </row>
    <row r="167" spans="1:29" s="96" customFormat="1" hidden="1" outlineLevel="7" collapsed="1" x14ac:dyDescent="0.25">
      <c r="A167" s="100" t="s">
        <v>116</v>
      </c>
      <c r="B167" s="92">
        <v>-2256</v>
      </c>
      <c r="C167" s="92">
        <v>-196320.55</v>
      </c>
      <c r="D167" s="92">
        <v>0</v>
      </c>
      <c r="E167" s="92">
        <v>0</v>
      </c>
      <c r="F167" s="92">
        <v>-2256</v>
      </c>
      <c r="G167" s="92">
        <v>-196320.55</v>
      </c>
      <c r="H167" s="93" t="s">
        <v>292</v>
      </c>
      <c r="I167" s="93" t="s">
        <v>180</v>
      </c>
      <c r="J167" s="93" t="s">
        <v>482</v>
      </c>
      <c r="K167" s="92">
        <v>87.021520390070904</v>
      </c>
      <c r="L167" s="92">
        <v>0</v>
      </c>
      <c r="M167" s="93" t="s">
        <v>136</v>
      </c>
      <c r="N167" s="93" t="s">
        <v>135</v>
      </c>
      <c r="O167" s="93" t="s">
        <v>111</v>
      </c>
      <c r="P167" s="94">
        <v>45014</v>
      </c>
      <c r="Q167" s="94">
        <v>45014.000694444447</v>
      </c>
      <c r="R167" s="92">
        <v>0</v>
      </c>
      <c r="S167" s="93" t="s">
        <v>140</v>
      </c>
      <c r="T167" s="93" t="s">
        <v>141</v>
      </c>
      <c r="U167" s="93" t="s">
        <v>114</v>
      </c>
      <c r="V167" s="95">
        <v>45019.597628935182</v>
      </c>
      <c r="W167" s="93" t="s">
        <v>142</v>
      </c>
      <c r="X167" s="95">
        <v>45019.597980706014</v>
      </c>
      <c r="Y167" s="95">
        <v>44986</v>
      </c>
      <c r="Z167" s="95">
        <v>45017</v>
      </c>
      <c r="AA167" s="95">
        <v>45019.76505170139</v>
      </c>
      <c r="AB167" s="93" t="s">
        <v>118</v>
      </c>
      <c r="AC167" s="93" t="s">
        <v>116</v>
      </c>
    </row>
    <row r="168" spans="1:29" s="107" customFormat="1" hidden="1" outlineLevel="7" collapsed="1" x14ac:dyDescent="0.25">
      <c r="A168" s="102" t="s">
        <v>116</v>
      </c>
      <c r="B168" s="103">
        <v>-553</v>
      </c>
      <c r="C168" s="103">
        <v>-48122.9</v>
      </c>
      <c r="D168" s="103">
        <v>0</v>
      </c>
      <c r="E168" s="103">
        <v>0</v>
      </c>
      <c r="F168" s="103">
        <v>-553</v>
      </c>
      <c r="G168" s="103">
        <v>-48122.9</v>
      </c>
      <c r="H168" s="104" t="s">
        <v>292</v>
      </c>
      <c r="I168" s="104" t="s">
        <v>180</v>
      </c>
      <c r="J168" s="104" t="s">
        <v>482</v>
      </c>
      <c r="K168" s="103">
        <v>87.021518987341807</v>
      </c>
      <c r="L168" s="103">
        <v>0</v>
      </c>
      <c r="M168" s="104" t="s">
        <v>136</v>
      </c>
      <c r="N168" s="104" t="s">
        <v>135</v>
      </c>
      <c r="O168" s="104" t="s">
        <v>111</v>
      </c>
      <c r="P168" s="105">
        <v>45015</v>
      </c>
      <c r="Q168" s="105">
        <v>45015.000694444447</v>
      </c>
      <c r="R168" s="103">
        <v>0</v>
      </c>
      <c r="S168" s="104" t="s">
        <v>140</v>
      </c>
      <c r="T168" s="104" t="s">
        <v>141</v>
      </c>
      <c r="U168" s="104" t="s">
        <v>114</v>
      </c>
      <c r="V168" s="106">
        <v>45019.597628935182</v>
      </c>
      <c r="W168" s="104" t="s">
        <v>142</v>
      </c>
      <c r="X168" s="106">
        <v>45019.597980706014</v>
      </c>
      <c r="Y168" s="106">
        <v>44986</v>
      </c>
      <c r="Z168" s="106">
        <v>45017</v>
      </c>
      <c r="AA168" s="106">
        <v>45019.76505170139</v>
      </c>
      <c r="AB168" s="104" t="s">
        <v>118</v>
      </c>
      <c r="AC168" s="104" t="s">
        <v>116</v>
      </c>
    </row>
    <row r="169" spans="1:29" s="96" customFormat="1" hidden="1" outlineLevel="7" collapsed="1" x14ac:dyDescent="0.25">
      <c r="A169" s="100" t="s">
        <v>116</v>
      </c>
      <c r="B169" s="92">
        <v>-1627</v>
      </c>
      <c r="C169" s="92">
        <v>-141584.01</v>
      </c>
      <c r="D169" s="92">
        <v>0</v>
      </c>
      <c r="E169" s="92">
        <v>0</v>
      </c>
      <c r="F169" s="92">
        <v>-1627</v>
      </c>
      <c r="G169" s="92">
        <v>-141584.01</v>
      </c>
      <c r="H169" s="93" t="s">
        <v>292</v>
      </c>
      <c r="I169" s="93" t="s">
        <v>180</v>
      </c>
      <c r="J169" s="93" t="s">
        <v>482</v>
      </c>
      <c r="K169" s="92">
        <v>87.021518131530399</v>
      </c>
      <c r="L169" s="92">
        <v>0</v>
      </c>
      <c r="M169" s="93" t="s">
        <v>136</v>
      </c>
      <c r="N169" s="93" t="s">
        <v>135</v>
      </c>
      <c r="O169" s="93" t="s">
        <v>111</v>
      </c>
      <c r="P169" s="94">
        <v>45016</v>
      </c>
      <c r="Q169" s="94">
        <v>45016.000694444447</v>
      </c>
      <c r="R169" s="92">
        <v>0</v>
      </c>
      <c r="S169" s="93" t="s">
        <v>140</v>
      </c>
      <c r="T169" s="93" t="s">
        <v>141</v>
      </c>
      <c r="U169" s="93" t="s">
        <v>114</v>
      </c>
      <c r="V169" s="95">
        <v>45019.597628935182</v>
      </c>
      <c r="W169" s="93" t="s">
        <v>142</v>
      </c>
      <c r="X169" s="95">
        <v>45019.597980706014</v>
      </c>
      <c r="Y169" s="95">
        <v>44986</v>
      </c>
      <c r="Z169" s="95">
        <v>45017</v>
      </c>
      <c r="AA169" s="95">
        <v>45019.76505170139</v>
      </c>
      <c r="AB169" s="93" t="s">
        <v>118</v>
      </c>
      <c r="AC169" s="93" t="s">
        <v>116</v>
      </c>
    </row>
    <row r="170" spans="1:29" s="107" customFormat="1" hidden="1" outlineLevel="3" collapsed="1" x14ac:dyDescent="0.25">
      <c r="A170" s="122" t="s">
        <v>121</v>
      </c>
      <c r="B170" s="103">
        <v>149566.85</v>
      </c>
      <c r="C170" s="103">
        <v>12928969.8905</v>
      </c>
      <c r="D170" s="103">
        <v>0</v>
      </c>
      <c r="E170" s="103">
        <v>0</v>
      </c>
      <c r="F170" s="103">
        <v>149566.85</v>
      </c>
      <c r="G170" s="103">
        <v>12928969.8905</v>
      </c>
      <c r="H170" s="104" t="s">
        <v>120</v>
      </c>
      <c r="I170" s="104" t="s">
        <v>180</v>
      </c>
      <c r="J170" s="104" t="s">
        <v>116</v>
      </c>
      <c r="K170" s="103">
        <v>86.442750452389703</v>
      </c>
      <c r="L170" s="103">
        <v>0</v>
      </c>
      <c r="M170" s="104" t="s">
        <v>122</v>
      </c>
      <c r="N170" s="104" t="s">
        <v>135</v>
      </c>
      <c r="O170" s="104" t="s">
        <v>121</v>
      </c>
      <c r="P170" s="105">
        <v>44986</v>
      </c>
      <c r="Q170" s="105">
        <v>44987</v>
      </c>
      <c r="R170" s="103">
        <v>0</v>
      </c>
      <c r="S170" s="104" t="s">
        <v>116</v>
      </c>
      <c r="T170" s="104" t="s">
        <v>116</v>
      </c>
      <c r="U170" s="104" t="s">
        <v>146</v>
      </c>
      <c r="V170" s="106">
        <v>44957.560157210646</v>
      </c>
      <c r="W170" s="104" t="s">
        <v>116</v>
      </c>
      <c r="X170" s="104" t="s">
        <v>116</v>
      </c>
      <c r="Y170" s="106">
        <v>44986</v>
      </c>
      <c r="Z170" s="106">
        <v>45017</v>
      </c>
      <c r="AA170" s="106">
        <v>45019.76505170139</v>
      </c>
      <c r="AB170" s="104" t="s">
        <v>118</v>
      </c>
      <c r="AC170" s="104" t="s">
        <v>116</v>
      </c>
    </row>
    <row r="171" spans="1:29" s="78" customFormat="1" hidden="1" outlineLevel="4" collapsed="1" x14ac:dyDescent="0.25">
      <c r="A171" s="97" t="s">
        <v>116</v>
      </c>
      <c r="B171" s="75">
        <v>149566.85</v>
      </c>
      <c r="C171" s="75">
        <v>12928969.8905</v>
      </c>
      <c r="D171" s="75">
        <v>0</v>
      </c>
      <c r="E171" s="75">
        <v>0</v>
      </c>
      <c r="F171" s="75">
        <v>149566.85</v>
      </c>
      <c r="G171" s="75">
        <v>12928969.8905</v>
      </c>
      <c r="H171" s="74" t="s">
        <v>120</v>
      </c>
      <c r="I171" s="74" t="s">
        <v>180</v>
      </c>
      <c r="J171" s="74" t="s">
        <v>116</v>
      </c>
      <c r="K171" s="75">
        <v>86.442750452389703</v>
      </c>
      <c r="L171" s="75">
        <v>0</v>
      </c>
      <c r="M171" s="74" t="s">
        <v>122</v>
      </c>
      <c r="N171" s="74" t="s">
        <v>135</v>
      </c>
      <c r="O171" s="74" t="s">
        <v>121</v>
      </c>
      <c r="P171" s="76">
        <v>44986</v>
      </c>
      <c r="Q171" s="76">
        <v>44987</v>
      </c>
      <c r="R171" s="75">
        <v>0</v>
      </c>
      <c r="S171" s="74" t="s">
        <v>116</v>
      </c>
      <c r="T171" s="74" t="s">
        <v>116</v>
      </c>
      <c r="U171" s="74" t="s">
        <v>146</v>
      </c>
      <c r="V171" s="77">
        <v>44957.560157210646</v>
      </c>
      <c r="W171" s="74" t="s">
        <v>116</v>
      </c>
      <c r="X171" s="74" t="s">
        <v>116</v>
      </c>
      <c r="Y171" s="77">
        <v>44986</v>
      </c>
      <c r="Z171" s="77">
        <v>45017</v>
      </c>
      <c r="AA171" s="77">
        <v>45019.76505170139</v>
      </c>
      <c r="AB171" s="74" t="s">
        <v>118</v>
      </c>
      <c r="AC171" s="74" t="s">
        <v>116</v>
      </c>
    </row>
    <row r="172" spans="1:29" s="84" customFormat="1" hidden="1" outlineLevel="5" collapsed="1" x14ac:dyDescent="0.25">
      <c r="A172" s="98" t="s">
        <v>122</v>
      </c>
      <c r="B172" s="80">
        <v>149566.85</v>
      </c>
      <c r="C172" s="80">
        <v>12928969.8905</v>
      </c>
      <c r="D172" s="80">
        <v>0</v>
      </c>
      <c r="E172" s="80">
        <v>0</v>
      </c>
      <c r="F172" s="80">
        <v>149566.85</v>
      </c>
      <c r="G172" s="80">
        <v>12928969.8905</v>
      </c>
      <c r="H172" s="81" t="s">
        <v>120</v>
      </c>
      <c r="I172" s="81" t="s">
        <v>180</v>
      </c>
      <c r="J172" s="81" t="s">
        <v>116</v>
      </c>
      <c r="K172" s="80">
        <v>86.442750452389703</v>
      </c>
      <c r="L172" s="80">
        <v>0</v>
      </c>
      <c r="M172" s="81" t="s">
        <v>122</v>
      </c>
      <c r="N172" s="81" t="s">
        <v>135</v>
      </c>
      <c r="O172" s="81" t="s">
        <v>121</v>
      </c>
      <c r="P172" s="82">
        <v>44986</v>
      </c>
      <c r="Q172" s="82">
        <v>44987</v>
      </c>
      <c r="R172" s="80">
        <v>0</v>
      </c>
      <c r="S172" s="81" t="s">
        <v>116</v>
      </c>
      <c r="T172" s="81" t="s">
        <v>116</v>
      </c>
      <c r="U172" s="81" t="s">
        <v>146</v>
      </c>
      <c r="V172" s="83">
        <v>44957.560157210646</v>
      </c>
      <c r="W172" s="81" t="s">
        <v>116</v>
      </c>
      <c r="X172" s="81" t="s">
        <v>116</v>
      </c>
      <c r="Y172" s="83">
        <v>44986</v>
      </c>
      <c r="Z172" s="83">
        <v>45017</v>
      </c>
      <c r="AA172" s="83">
        <v>45019.76505170139</v>
      </c>
      <c r="AB172" s="81" t="s">
        <v>118</v>
      </c>
      <c r="AC172" s="81" t="s">
        <v>116</v>
      </c>
    </row>
    <row r="173" spans="1:29" s="90" customFormat="1" hidden="1" outlineLevel="6" collapsed="1" x14ac:dyDescent="0.25">
      <c r="A173" s="99" t="s">
        <v>116</v>
      </c>
      <c r="B173" s="86">
        <v>149566.85</v>
      </c>
      <c r="C173" s="86">
        <v>12928969.8905</v>
      </c>
      <c r="D173" s="86">
        <v>0</v>
      </c>
      <c r="E173" s="86">
        <v>0</v>
      </c>
      <c r="F173" s="86">
        <v>149566.85</v>
      </c>
      <c r="G173" s="86">
        <v>12928969.8905</v>
      </c>
      <c r="H173" s="87" t="s">
        <v>120</v>
      </c>
      <c r="I173" s="87" t="s">
        <v>180</v>
      </c>
      <c r="J173" s="87" t="s">
        <v>116</v>
      </c>
      <c r="K173" s="86">
        <v>86.442750452389703</v>
      </c>
      <c r="L173" s="86">
        <v>0</v>
      </c>
      <c r="M173" s="87" t="s">
        <v>122</v>
      </c>
      <c r="N173" s="87" t="s">
        <v>135</v>
      </c>
      <c r="O173" s="87" t="s">
        <v>121</v>
      </c>
      <c r="P173" s="88">
        <v>44986</v>
      </c>
      <c r="Q173" s="88">
        <v>44987</v>
      </c>
      <c r="R173" s="86">
        <v>0</v>
      </c>
      <c r="S173" s="87" t="s">
        <v>116</v>
      </c>
      <c r="T173" s="87" t="s">
        <v>116</v>
      </c>
      <c r="U173" s="87" t="s">
        <v>146</v>
      </c>
      <c r="V173" s="89">
        <v>44957.560157210646</v>
      </c>
      <c r="W173" s="87" t="s">
        <v>116</v>
      </c>
      <c r="X173" s="87" t="s">
        <v>116</v>
      </c>
      <c r="Y173" s="89">
        <v>44986</v>
      </c>
      <c r="Z173" s="89">
        <v>45017</v>
      </c>
      <c r="AA173" s="89">
        <v>45019.76505170139</v>
      </c>
      <c r="AB173" s="87" t="s">
        <v>118</v>
      </c>
      <c r="AC173" s="87" t="s">
        <v>116</v>
      </c>
    </row>
    <row r="174" spans="1:29" s="96" customFormat="1" hidden="1" outlineLevel="7" collapsed="1" x14ac:dyDescent="0.25">
      <c r="A174" s="100" t="s">
        <v>116</v>
      </c>
      <c r="B174" s="92">
        <v>19839.11</v>
      </c>
      <c r="C174" s="92">
        <v>1296858.2593100001</v>
      </c>
      <c r="D174" s="92">
        <v>0</v>
      </c>
      <c r="E174" s="92">
        <v>0</v>
      </c>
      <c r="F174" s="92">
        <v>19839.11</v>
      </c>
      <c r="G174" s="92">
        <v>1296858.2593100001</v>
      </c>
      <c r="H174" s="93" t="s">
        <v>120</v>
      </c>
      <c r="I174" s="93" t="s">
        <v>180</v>
      </c>
      <c r="J174" s="93" t="s">
        <v>116</v>
      </c>
      <c r="K174" s="92">
        <v>65.368772052274494</v>
      </c>
      <c r="L174" s="92">
        <v>0</v>
      </c>
      <c r="M174" s="93" t="s">
        <v>122</v>
      </c>
      <c r="N174" s="93" t="s">
        <v>135</v>
      </c>
      <c r="O174" s="93" t="s">
        <v>121</v>
      </c>
      <c r="P174" s="94">
        <v>44986</v>
      </c>
      <c r="Q174" s="94">
        <v>44987</v>
      </c>
      <c r="R174" s="92">
        <v>0</v>
      </c>
      <c r="S174" s="93" t="s">
        <v>116</v>
      </c>
      <c r="T174" s="93" t="s">
        <v>116</v>
      </c>
      <c r="U174" s="93" t="s">
        <v>146</v>
      </c>
      <c r="V174" s="95">
        <v>44957.560157210646</v>
      </c>
      <c r="W174" s="93" t="s">
        <v>116</v>
      </c>
      <c r="X174" s="93" t="s">
        <v>116</v>
      </c>
      <c r="Y174" s="95">
        <v>44986</v>
      </c>
      <c r="Z174" s="95">
        <v>45017</v>
      </c>
      <c r="AA174" s="95">
        <v>45019.76505170139</v>
      </c>
      <c r="AB174" s="93" t="s">
        <v>118</v>
      </c>
      <c r="AC174" s="93" t="s">
        <v>116</v>
      </c>
    </row>
    <row r="175" spans="1:29" s="107" customFormat="1" hidden="1" outlineLevel="7" collapsed="1" x14ac:dyDescent="0.25">
      <c r="A175" s="102" t="s">
        <v>116</v>
      </c>
      <c r="B175" s="103">
        <v>1593853.1862000001</v>
      </c>
      <c r="C175" s="103">
        <v>109223715.08848999</v>
      </c>
      <c r="D175" s="103">
        <v>0</v>
      </c>
      <c r="E175" s="103">
        <v>0</v>
      </c>
      <c r="F175" s="103">
        <v>1593853.1862000001</v>
      </c>
      <c r="G175" s="103">
        <v>109223715.08848999</v>
      </c>
      <c r="H175" s="104" t="s">
        <v>120</v>
      </c>
      <c r="I175" s="104" t="s">
        <v>180</v>
      </c>
      <c r="J175" s="104" t="s">
        <v>116</v>
      </c>
      <c r="K175" s="103">
        <v>68.528090312318398</v>
      </c>
      <c r="L175" s="103">
        <v>0</v>
      </c>
      <c r="M175" s="104" t="s">
        <v>122</v>
      </c>
      <c r="N175" s="104" t="s">
        <v>135</v>
      </c>
      <c r="O175" s="104" t="s">
        <v>121</v>
      </c>
      <c r="P175" s="105">
        <v>44986</v>
      </c>
      <c r="Q175" s="105">
        <v>44987</v>
      </c>
      <c r="R175" s="103">
        <v>0</v>
      </c>
      <c r="S175" s="104" t="s">
        <v>116</v>
      </c>
      <c r="T175" s="104" t="s">
        <v>116</v>
      </c>
      <c r="U175" s="104" t="s">
        <v>146</v>
      </c>
      <c r="V175" s="106">
        <v>44957.560157210646</v>
      </c>
      <c r="W175" s="104" t="s">
        <v>142</v>
      </c>
      <c r="X175" s="106">
        <v>44995.154376655089</v>
      </c>
      <c r="Y175" s="106">
        <v>44986</v>
      </c>
      <c r="Z175" s="106">
        <v>45017</v>
      </c>
      <c r="AA175" s="106">
        <v>45019.76505170139</v>
      </c>
      <c r="AB175" s="104" t="s">
        <v>118</v>
      </c>
      <c r="AC175" s="104" t="s">
        <v>116</v>
      </c>
    </row>
    <row r="176" spans="1:29" s="96" customFormat="1" hidden="1" outlineLevel="7" collapsed="1" x14ac:dyDescent="0.25">
      <c r="A176" s="100" t="s">
        <v>116</v>
      </c>
      <c r="B176" s="92">
        <v>840724.41799999995</v>
      </c>
      <c r="C176" s="92">
        <v>59819156.729379997</v>
      </c>
      <c r="D176" s="92">
        <v>0</v>
      </c>
      <c r="E176" s="92">
        <v>0</v>
      </c>
      <c r="F176" s="92">
        <v>840724.41799999995</v>
      </c>
      <c r="G176" s="92">
        <v>59819156.729379997</v>
      </c>
      <c r="H176" s="93" t="s">
        <v>120</v>
      </c>
      <c r="I176" s="93" t="s">
        <v>180</v>
      </c>
      <c r="J176" s="93" t="s">
        <v>116</v>
      </c>
      <c r="K176" s="92">
        <v>71.151920235270197</v>
      </c>
      <c r="L176" s="92">
        <v>0</v>
      </c>
      <c r="M176" s="93" t="s">
        <v>122</v>
      </c>
      <c r="N176" s="93" t="s">
        <v>135</v>
      </c>
      <c r="O176" s="93" t="s">
        <v>121</v>
      </c>
      <c r="P176" s="94">
        <v>44986</v>
      </c>
      <c r="Q176" s="94">
        <v>44987</v>
      </c>
      <c r="R176" s="92">
        <v>0</v>
      </c>
      <c r="S176" s="93" t="s">
        <v>116</v>
      </c>
      <c r="T176" s="93" t="s">
        <v>116</v>
      </c>
      <c r="U176" s="93" t="s">
        <v>146</v>
      </c>
      <c r="V176" s="95">
        <v>44957.560157210646</v>
      </c>
      <c r="W176" s="93" t="s">
        <v>116</v>
      </c>
      <c r="X176" s="93" t="s">
        <v>116</v>
      </c>
      <c r="Y176" s="95">
        <v>44986</v>
      </c>
      <c r="Z176" s="95">
        <v>45017</v>
      </c>
      <c r="AA176" s="95">
        <v>45019.76505170139</v>
      </c>
      <c r="AB176" s="93" t="s">
        <v>118</v>
      </c>
      <c r="AC176" s="93" t="s">
        <v>116</v>
      </c>
    </row>
    <row r="177" spans="1:29" s="107" customFormat="1" hidden="1" outlineLevel="7" collapsed="1" x14ac:dyDescent="0.25">
      <c r="A177" s="102" t="s">
        <v>116</v>
      </c>
      <c r="B177" s="103">
        <v>-29143.4728</v>
      </c>
      <c r="C177" s="103">
        <v>-2955714.4292299999</v>
      </c>
      <c r="D177" s="103">
        <v>0</v>
      </c>
      <c r="E177" s="103">
        <v>0</v>
      </c>
      <c r="F177" s="103">
        <v>-29143.4728</v>
      </c>
      <c r="G177" s="103">
        <v>-2955714.4292299999</v>
      </c>
      <c r="H177" s="104" t="s">
        <v>120</v>
      </c>
      <c r="I177" s="104" t="s">
        <v>180</v>
      </c>
      <c r="J177" s="104" t="s">
        <v>116</v>
      </c>
      <c r="K177" s="103">
        <v>101.419431016814</v>
      </c>
      <c r="L177" s="103">
        <v>0</v>
      </c>
      <c r="M177" s="104" t="s">
        <v>122</v>
      </c>
      <c r="N177" s="104" t="s">
        <v>135</v>
      </c>
      <c r="O177" s="104" t="s">
        <v>121</v>
      </c>
      <c r="P177" s="105">
        <v>44986</v>
      </c>
      <c r="Q177" s="105">
        <v>44987</v>
      </c>
      <c r="R177" s="103">
        <v>0</v>
      </c>
      <c r="S177" s="104" t="s">
        <v>116</v>
      </c>
      <c r="T177" s="104" t="s">
        <v>116</v>
      </c>
      <c r="U177" s="104" t="s">
        <v>146</v>
      </c>
      <c r="V177" s="106">
        <v>44957.560157210646</v>
      </c>
      <c r="W177" s="104" t="s">
        <v>116</v>
      </c>
      <c r="X177" s="104" t="s">
        <v>116</v>
      </c>
      <c r="Y177" s="106">
        <v>44986</v>
      </c>
      <c r="Z177" s="106">
        <v>45017</v>
      </c>
      <c r="AA177" s="106">
        <v>45019.76505170139</v>
      </c>
      <c r="AB177" s="104" t="s">
        <v>118</v>
      </c>
      <c r="AC177" s="104" t="s">
        <v>116</v>
      </c>
    </row>
    <row r="178" spans="1:29" s="96" customFormat="1" hidden="1" outlineLevel="7" collapsed="1" x14ac:dyDescent="0.25">
      <c r="A178" s="100" t="s">
        <v>116</v>
      </c>
      <c r="B178" s="92">
        <v>-4112659.9273999999</v>
      </c>
      <c r="C178" s="92">
        <v>-279491992.36135</v>
      </c>
      <c r="D178" s="92">
        <v>0</v>
      </c>
      <c r="E178" s="92">
        <v>0</v>
      </c>
      <c r="F178" s="92">
        <v>-4112659.9273999999</v>
      </c>
      <c r="G178" s="92">
        <v>-279491992.36135</v>
      </c>
      <c r="H178" s="93" t="s">
        <v>120</v>
      </c>
      <c r="I178" s="93" t="s">
        <v>180</v>
      </c>
      <c r="J178" s="93" t="s">
        <v>116</v>
      </c>
      <c r="K178" s="92">
        <v>67.958935894328405</v>
      </c>
      <c r="L178" s="92">
        <v>0</v>
      </c>
      <c r="M178" s="93" t="s">
        <v>122</v>
      </c>
      <c r="N178" s="93" t="s">
        <v>135</v>
      </c>
      <c r="O178" s="93" t="s">
        <v>121</v>
      </c>
      <c r="P178" s="94">
        <v>44986</v>
      </c>
      <c r="Q178" s="94">
        <v>44987</v>
      </c>
      <c r="R178" s="92">
        <v>0</v>
      </c>
      <c r="S178" s="93" t="s">
        <v>116</v>
      </c>
      <c r="T178" s="93" t="s">
        <v>116</v>
      </c>
      <c r="U178" s="93" t="s">
        <v>146</v>
      </c>
      <c r="V178" s="95">
        <v>44957.560157210646</v>
      </c>
      <c r="W178" s="93" t="s">
        <v>142</v>
      </c>
      <c r="X178" s="95">
        <v>44995.154376655089</v>
      </c>
      <c r="Y178" s="95">
        <v>44986</v>
      </c>
      <c r="Z178" s="95">
        <v>45017</v>
      </c>
      <c r="AA178" s="95">
        <v>45019.76505170139</v>
      </c>
      <c r="AB178" s="93" t="s">
        <v>118</v>
      </c>
      <c r="AC178" s="93" t="s">
        <v>116</v>
      </c>
    </row>
    <row r="179" spans="1:29" s="107" customFormat="1" hidden="1" outlineLevel="7" collapsed="1" x14ac:dyDescent="0.25">
      <c r="A179" s="102" t="s">
        <v>116</v>
      </c>
      <c r="B179" s="103">
        <v>1836953.5360000001</v>
      </c>
      <c r="C179" s="103">
        <v>125036946.6039</v>
      </c>
      <c r="D179" s="103">
        <v>0</v>
      </c>
      <c r="E179" s="103">
        <v>0</v>
      </c>
      <c r="F179" s="103">
        <v>1836953.5360000001</v>
      </c>
      <c r="G179" s="103">
        <v>125036946.6039</v>
      </c>
      <c r="H179" s="104" t="s">
        <v>120</v>
      </c>
      <c r="I179" s="104" t="s">
        <v>180</v>
      </c>
      <c r="J179" s="104" t="s">
        <v>116</v>
      </c>
      <c r="K179" s="103">
        <v>68.0675608574021</v>
      </c>
      <c r="L179" s="103">
        <v>0</v>
      </c>
      <c r="M179" s="104" t="s">
        <v>122</v>
      </c>
      <c r="N179" s="104" t="s">
        <v>135</v>
      </c>
      <c r="O179" s="104" t="s">
        <v>121</v>
      </c>
      <c r="P179" s="105">
        <v>44986</v>
      </c>
      <c r="Q179" s="105">
        <v>44987</v>
      </c>
      <c r="R179" s="103">
        <v>0</v>
      </c>
      <c r="S179" s="104" t="s">
        <v>116</v>
      </c>
      <c r="T179" s="104" t="s">
        <v>116</v>
      </c>
      <c r="U179" s="104" t="s">
        <v>146</v>
      </c>
      <c r="V179" s="106">
        <v>44957.560157210646</v>
      </c>
      <c r="W179" s="104" t="s">
        <v>116</v>
      </c>
      <c r="X179" s="104" t="s">
        <v>116</v>
      </c>
      <c r="Y179" s="106">
        <v>44986</v>
      </c>
      <c r="Z179" s="106">
        <v>45017</v>
      </c>
      <c r="AA179" s="106">
        <v>45019.76505170139</v>
      </c>
      <c r="AB179" s="104" t="s">
        <v>118</v>
      </c>
      <c r="AC179" s="104" t="s">
        <v>116</v>
      </c>
    </row>
    <row r="180" spans="1:29" s="96" customFormat="1" hidden="1" outlineLevel="3" collapsed="1" x14ac:dyDescent="0.25">
      <c r="A180" s="91" t="s">
        <v>191</v>
      </c>
      <c r="B180" s="92">
        <v>14722.772999999999</v>
      </c>
      <c r="C180" s="92">
        <v>1361373.123686</v>
      </c>
      <c r="D180" s="92">
        <v>0</v>
      </c>
      <c r="E180" s="92">
        <v>0</v>
      </c>
      <c r="F180" s="92">
        <v>14722.772999999999</v>
      </c>
      <c r="G180" s="92">
        <v>1361373.123686</v>
      </c>
      <c r="H180" s="93" t="s">
        <v>116</v>
      </c>
      <c r="I180" s="93" t="s">
        <v>180</v>
      </c>
      <c r="J180" s="93" t="s">
        <v>483</v>
      </c>
      <c r="K180" s="92">
        <v>92.467167950358302</v>
      </c>
      <c r="L180" s="92">
        <v>0</v>
      </c>
      <c r="M180" s="93" t="s">
        <v>122</v>
      </c>
      <c r="N180" s="93" t="s">
        <v>135</v>
      </c>
      <c r="O180" s="93" t="s">
        <v>191</v>
      </c>
      <c r="P180" s="94">
        <v>44994</v>
      </c>
      <c r="Q180" s="94">
        <v>44994.000694444447</v>
      </c>
      <c r="R180" s="92">
        <v>0</v>
      </c>
      <c r="S180" s="93" t="s">
        <v>116</v>
      </c>
      <c r="T180" s="93" t="s">
        <v>141</v>
      </c>
      <c r="U180" s="93" t="s">
        <v>146</v>
      </c>
      <c r="V180" s="95">
        <v>45019.56050555555</v>
      </c>
      <c r="W180" s="93" t="s">
        <v>146</v>
      </c>
      <c r="X180" s="95">
        <v>45019.560509374998</v>
      </c>
      <c r="Y180" s="95">
        <v>44986</v>
      </c>
      <c r="Z180" s="95">
        <v>45017</v>
      </c>
      <c r="AA180" s="95">
        <v>45019.76505170139</v>
      </c>
      <c r="AB180" s="93" t="s">
        <v>118</v>
      </c>
      <c r="AC180" s="93" t="s">
        <v>116</v>
      </c>
    </row>
    <row r="181" spans="1:29" s="78" customFormat="1" hidden="1" outlineLevel="4" collapsed="1" x14ac:dyDescent="0.25">
      <c r="A181" s="97" t="s">
        <v>116</v>
      </c>
      <c r="B181" s="75">
        <v>14722.772999999999</v>
      </c>
      <c r="C181" s="75">
        <v>1305120.2355559999</v>
      </c>
      <c r="D181" s="75">
        <v>0</v>
      </c>
      <c r="E181" s="75">
        <v>0</v>
      </c>
      <c r="F181" s="75">
        <v>14722.772999999999</v>
      </c>
      <c r="G181" s="75">
        <v>1305120.2355559999</v>
      </c>
      <c r="H181" s="74" t="s">
        <v>307</v>
      </c>
      <c r="I181" s="74" t="s">
        <v>180</v>
      </c>
      <c r="J181" s="74" t="s">
        <v>483</v>
      </c>
      <c r="K181" s="75">
        <v>88.646359999981001</v>
      </c>
      <c r="L181" s="75">
        <v>0</v>
      </c>
      <c r="M181" s="74" t="s">
        <v>122</v>
      </c>
      <c r="N181" s="74" t="s">
        <v>135</v>
      </c>
      <c r="O181" s="74" t="s">
        <v>191</v>
      </c>
      <c r="P181" s="76">
        <v>44994</v>
      </c>
      <c r="Q181" s="76">
        <v>44994.000694444447</v>
      </c>
      <c r="R181" s="75">
        <v>0</v>
      </c>
      <c r="S181" s="74" t="s">
        <v>484</v>
      </c>
      <c r="T181" s="74" t="s">
        <v>141</v>
      </c>
      <c r="U181" s="74" t="s">
        <v>146</v>
      </c>
      <c r="V181" s="77">
        <v>45019.56050555555</v>
      </c>
      <c r="W181" s="74" t="s">
        <v>146</v>
      </c>
      <c r="X181" s="77">
        <v>45019.560509374998</v>
      </c>
      <c r="Y181" s="77">
        <v>44986</v>
      </c>
      <c r="Z181" s="77">
        <v>45017</v>
      </c>
      <c r="AA181" s="77">
        <v>45019.76505170139</v>
      </c>
      <c r="AB181" s="74" t="s">
        <v>118</v>
      </c>
      <c r="AC181" s="74" t="s">
        <v>116</v>
      </c>
    </row>
    <row r="182" spans="1:29" s="84" customFormat="1" hidden="1" outlineLevel="5" collapsed="1" x14ac:dyDescent="0.25">
      <c r="A182" s="98" t="s">
        <v>122</v>
      </c>
      <c r="B182" s="80">
        <v>14722.772999999999</v>
      </c>
      <c r="C182" s="80">
        <v>1305120.2355559999</v>
      </c>
      <c r="D182" s="80">
        <v>0</v>
      </c>
      <c r="E182" s="80">
        <v>0</v>
      </c>
      <c r="F182" s="80">
        <v>14722.772999999999</v>
      </c>
      <c r="G182" s="80">
        <v>1305120.2355559999</v>
      </c>
      <c r="H182" s="81" t="s">
        <v>307</v>
      </c>
      <c r="I182" s="81" t="s">
        <v>180</v>
      </c>
      <c r="J182" s="81" t="s">
        <v>483</v>
      </c>
      <c r="K182" s="80">
        <v>88.646359999981001</v>
      </c>
      <c r="L182" s="80">
        <v>0</v>
      </c>
      <c r="M182" s="81" t="s">
        <v>122</v>
      </c>
      <c r="N182" s="81" t="s">
        <v>135</v>
      </c>
      <c r="O182" s="81" t="s">
        <v>191</v>
      </c>
      <c r="P182" s="82">
        <v>44994</v>
      </c>
      <c r="Q182" s="82">
        <v>44994.000694444447</v>
      </c>
      <c r="R182" s="80">
        <v>0</v>
      </c>
      <c r="S182" s="81" t="s">
        <v>484</v>
      </c>
      <c r="T182" s="81" t="s">
        <v>141</v>
      </c>
      <c r="U182" s="81" t="s">
        <v>146</v>
      </c>
      <c r="V182" s="83">
        <v>45019.56050555555</v>
      </c>
      <c r="W182" s="81" t="s">
        <v>146</v>
      </c>
      <c r="X182" s="83">
        <v>45019.560509374998</v>
      </c>
      <c r="Y182" s="83">
        <v>44986</v>
      </c>
      <c r="Z182" s="83">
        <v>45017</v>
      </c>
      <c r="AA182" s="83">
        <v>45019.76505170139</v>
      </c>
      <c r="AB182" s="81" t="s">
        <v>118</v>
      </c>
      <c r="AC182" s="81" t="s">
        <v>116</v>
      </c>
    </row>
    <row r="183" spans="1:29" s="90" customFormat="1" hidden="1" outlineLevel="6" collapsed="1" x14ac:dyDescent="0.25">
      <c r="A183" s="99" t="s">
        <v>483</v>
      </c>
      <c r="B183" s="86">
        <v>14722.772999999999</v>
      </c>
      <c r="C183" s="86">
        <v>1305120.2355559999</v>
      </c>
      <c r="D183" s="86">
        <v>0</v>
      </c>
      <c r="E183" s="86">
        <v>0</v>
      </c>
      <c r="F183" s="86">
        <v>14722.772999999999</v>
      </c>
      <c r="G183" s="86">
        <v>1305120.2355559999</v>
      </c>
      <c r="H183" s="87" t="s">
        <v>307</v>
      </c>
      <c r="I183" s="87" t="s">
        <v>180</v>
      </c>
      <c r="J183" s="87" t="s">
        <v>483</v>
      </c>
      <c r="K183" s="86">
        <v>88.646359999981001</v>
      </c>
      <c r="L183" s="86">
        <v>0</v>
      </c>
      <c r="M183" s="87" t="s">
        <v>122</v>
      </c>
      <c r="N183" s="87" t="s">
        <v>135</v>
      </c>
      <c r="O183" s="87" t="s">
        <v>191</v>
      </c>
      <c r="P183" s="88">
        <v>44994</v>
      </c>
      <c r="Q183" s="88">
        <v>44994.000694444447</v>
      </c>
      <c r="R183" s="86">
        <v>0</v>
      </c>
      <c r="S183" s="87" t="s">
        <v>484</v>
      </c>
      <c r="T183" s="87" t="s">
        <v>141</v>
      </c>
      <c r="U183" s="87" t="s">
        <v>146</v>
      </c>
      <c r="V183" s="89">
        <v>45019.56050555555</v>
      </c>
      <c r="W183" s="87" t="s">
        <v>146</v>
      </c>
      <c r="X183" s="89">
        <v>45019.560509374998</v>
      </c>
      <c r="Y183" s="89">
        <v>44986</v>
      </c>
      <c r="Z183" s="89">
        <v>45017</v>
      </c>
      <c r="AA183" s="89">
        <v>45019.76505170139</v>
      </c>
      <c r="AB183" s="87" t="s">
        <v>118</v>
      </c>
      <c r="AC183" s="87" t="s">
        <v>116</v>
      </c>
    </row>
    <row r="184" spans="1:29" s="96" customFormat="1" hidden="1" outlineLevel="7" collapsed="1" x14ac:dyDescent="0.25">
      <c r="A184" s="100" t="s">
        <v>116</v>
      </c>
      <c r="B184" s="92">
        <v>14722.772999999999</v>
      </c>
      <c r="C184" s="92">
        <v>1305120.2355559999</v>
      </c>
      <c r="D184" s="92">
        <v>0</v>
      </c>
      <c r="E184" s="92">
        <v>0</v>
      </c>
      <c r="F184" s="92">
        <v>14722.772999999999</v>
      </c>
      <c r="G184" s="92">
        <v>1305120.2355559999</v>
      </c>
      <c r="H184" s="93" t="s">
        <v>307</v>
      </c>
      <c r="I184" s="93" t="s">
        <v>180</v>
      </c>
      <c r="J184" s="93" t="s">
        <v>483</v>
      </c>
      <c r="K184" s="92">
        <v>88.646359999981001</v>
      </c>
      <c r="L184" s="92">
        <v>0</v>
      </c>
      <c r="M184" s="93" t="s">
        <v>122</v>
      </c>
      <c r="N184" s="93" t="s">
        <v>135</v>
      </c>
      <c r="O184" s="93" t="s">
        <v>191</v>
      </c>
      <c r="P184" s="94">
        <v>44994</v>
      </c>
      <c r="Q184" s="94">
        <v>44994.000694444447</v>
      </c>
      <c r="R184" s="92">
        <v>0</v>
      </c>
      <c r="S184" s="93" t="s">
        <v>484</v>
      </c>
      <c r="T184" s="93" t="s">
        <v>141</v>
      </c>
      <c r="U184" s="93" t="s">
        <v>146</v>
      </c>
      <c r="V184" s="95">
        <v>45019.56050555555</v>
      </c>
      <c r="W184" s="93" t="s">
        <v>146</v>
      </c>
      <c r="X184" s="95">
        <v>45019.560509374998</v>
      </c>
      <c r="Y184" s="95">
        <v>44986</v>
      </c>
      <c r="Z184" s="95">
        <v>45017</v>
      </c>
      <c r="AA184" s="95">
        <v>45019.76505170139</v>
      </c>
      <c r="AB184" s="93" t="s">
        <v>118</v>
      </c>
      <c r="AC184" s="93" t="s">
        <v>116</v>
      </c>
    </row>
    <row r="185" spans="1:29" s="128" customFormat="1" hidden="1" outlineLevel="4" collapsed="1" x14ac:dyDescent="0.25">
      <c r="A185" s="129" t="s">
        <v>304</v>
      </c>
      <c r="B185" s="124">
        <v>0</v>
      </c>
      <c r="C185" s="124">
        <v>1631.4003</v>
      </c>
      <c r="D185" s="124">
        <v>0</v>
      </c>
      <c r="E185" s="124">
        <v>0</v>
      </c>
      <c r="F185" s="124">
        <v>0</v>
      </c>
      <c r="G185" s="124">
        <v>1631.4003</v>
      </c>
      <c r="H185" s="125" t="s">
        <v>304</v>
      </c>
      <c r="I185" s="125" t="s">
        <v>180</v>
      </c>
      <c r="J185" s="125" t="s">
        <v>483</v>
      </c>
      <c r="K185" s="124">
        <v>0</v>
      </c>
      <c r="L185" s="124">
        <v>0</v>
      </c>
      <c r="M185" s="125" t="s">
        <v>122</v>
      </c>
      <c r="N185" s="125" t="s">
        <v>135</v>
      </c>
      <c r="O185" s="125" t="s">
        <v>191</v>
      </c>
      <c r="P185" s="126">
        <v>44994</v>
      </c>
      <c r="Q185" s="126">
        <v>44994.000694444447</v>
      </c>
      <c r="R185" s="124">
        <v>0</v>
      </c>
      <c r="S185" s="125" t="s">
        <v>484</v>
      </c>
      <c r="T185" s="125" t="s">
        <v>141</v>
      </c>
      <c r="U185" s="125" t="s">
        <v>146</v>
      </c>
      <c r="V185" s="127">
        <v>45019.56050555555</v>
      </c>
      <c r="W185" s="125" t="s">
        <v>146</v>
      </c>
      <c r="X185" s="127">
        <v>45019.560509374998</v>
      </c>
      <c r="Y185" s="127">
        <v>44986</v>
      </c>
      <c r="Z185" s="127">
        <v>45017</v>
      </c>
      <c r="AA185" s="127">
        <v>45019.76505170139</v>
      </c>
      <c r="AB185" s="125" t="s">
        <v>118</v>
      </c>
      <c r="AC185" s="125" t="s">
        <v>304</v>
      </c>
    </row>
    <row r="186" spans="1:29" s="84" customFormat="1" hidden="1" outlineLevel="5" collapsed="1" x14ac:dyDescent="0.25">
      <c r="A186" s="98" t="s">
        <v>122</v>
      </c>
      <c r="B186" s="80">
        <v>0</v>
      </c>
      <c r="C186" s="80">
        <v>1631.4003</v>
      </c>
      <c r="D186" s="80">
        <v>0</v>
      </c>
      <c r="E186" s="80">
        <v>0</v>
      </c>
      <c r="F186" s="80">
        <v>0</v>
      </c>
      <c r="G186" s="80">
        <v>1631.4003</v>
      </c>
      <c r="H186" s="81" t="s">
        <v>304</v>
      </c>
      <c r="I186" s="81" t="s">
        <v>180</v>
      </c>
      <c r="J186" s="81" t="s">
        <v>483</v>
      </c>
      <c r="K186" s="80">
        <v>0</v>
      </c>
      <c r="L186" s="80">
        <v>0</v>
      </c>
      <c r="M186" s="81" t="s">
        <v>122</v>
      </c>
      <c r="N186" s="81" t="s">
        <v>135</v>
      </c>
      <c r="O186" s="81" t="s">
        <v>191</v>
      </c>
      <c r="P186" s="82">
        <v>44994</v>
      </c>
      <c r="Q186" s="82">
        <v>44994.000694444447</v>
      </c>
      <c r="R186" s="80">
        <v>0</v>
      </c>
      <c r="S186" s="81" t="s">
        <v>484</v>
      </c>
      <c r="T186" s="81" t="s">
        <v>141</v>
      </c>
      <c r="U186" s="81" t="s">
        <v>146</v>
      </c>
      <c r="V186" s="83">
        <v>45019.56050555555</v>
      </c>
      <c r="W186" s="81" t="s">
        <v>146</v>
      </c>
      <c r="X186" s="83">
        <v>45019.560509374998</v>
      </c>
      <c r="Y186" s="83">
        <v>44986</v>
      </c>
      <c r="Z186" s="83">
        <v>45017</v>
      </c>
      <c r="AA186" s="83">
        <v>45019.76505170139</v>
      </c>
      <c r="AB186" s="81" t="s">
        <v>118</v>
      </c>
      <c r="AC186" s="81" t="s">
        <v>304</v>
      </c>
    </row>
    <row r="187" spans="1:29" s="90" customFormat="1" hidden="1" outlineLevel="6" collapsed="1" x14ac:dyDescent="0.25">
      <c r="A187" s="99" t="s">
        <v>483</v>
      </c>
      <c r="B187" s="86">
        <v>0</v>
      </c>
      <c r="C187" s="86">
        <v>1631.4003</v>
      </c>
      <c r="D187" s="86">
        <v>0</v>
      </c>
      <c r="E187" s="86">
        <v>0</v>
      </c>
      <c r="F187" s="86">
        <v>0</v>
      </c>
      <c r="G187" s="86">
        <v>1631.4003</v>
      </c>
      <c r="H187" s="87" t="s">
        <v>304</v>
      </c>
      <c r="I187" s="87" t="s">
        <v>180</v>
      </c>
      <c r="J187" s="87" t="s">
        <v>483</v>
      </c>
      <c r="K187" s="86">
        <v>0</v>
      </c>
      <c r="L187" s="86">
        <v>0</v>
      </c>
      <c r="M187" s="87" t="s">
        <v>122</v>
      </c>
      <c r="N187" s="87" t="s">
        <v>135</v>
      </c>
      <c r="O187" s="87" t="s">
        <v>191</v>
      </c>
      <c r="P187" s="88">
        <v>44994</v>
      </c>
      <c r="Q187" s="88">
        <v>44994.000694444447</v>
      </c>
      <c r="R187" s="86">
        <v>0</v>
      </c>
      <c r="S187" s="87" t="s">
        <v>484</v>
      </c>
      <c r="T187" s="87" t="s">
        <v>141</v>
      </c>
      <c r="U187" s="87" t="s">
        <v>146</v>
      </c>
      <c r="V187" s="89">
        <v>45019.56050555555</v>
      </c>
      <c r="W187" s="87" t="s">
        <v>146</v>
      </c>
      <c r="X187" s="89">
        <v>45019.560509374998</v>
      </c>
      <c r="Y187" s="89">
        <v>44986</v>
      </c>
      <c r="Z187" s="89">
        <v>45017</v>
      </c>
      <c r="AA187" s="89">
        <v>45019.76505170139</v>
      </c>
      <c r="AB187" s="87" t="s">
        <v>118</v>
      </c>
      <c r="AC187" s="87" t="s">
        <v>304</v>
      </c>
    </row>
    <row r="188" spans="1:29" s="96" customFormat="1" hidden="1" outlineLevel="7" collapsed="1" x14ac:dyDescent="0.25">
      <c r="A188" s="100" t="s">
        <v>116</v>
      </c>
      <c r="B188" s="92">
        <v>0</v>
      </c>
      <c r="C188" s="92">
        <v>1631.4003</v>
      </c>
      <c r="D188" s="92">
        <v>0</v>
      </c>
      <c r="E188" s="92">
        <v>0</v>
      </c>
      <c r="F188" s="92">
        <v>0</v>
      </c>
      <c r="G188" s="92">
        <v>1631.4003</v>
      </c>
      <c r="H188" s="93" t="s">
        <v>304</v>
      </c>
      <c r="I188" s="93" t="s">
        <v>180</v>
      </c>
      <c r="J188" s="93" t="s">
        <v>483</v>
      </c>
      <c r="K188" s="92">
        <v>0</v>
      </c>
      <c r="L188" s="92">
        <v>0</v>
      </c>
      <c r="M188" s="93" t="s">
        <v>122</v>
      </c>
      <c r="N188" s="93" t="s">
        <v>135</v>
      </c>
      <c r="O188" s="93" t="s">
        <v>191</v>
      </c>
      <c r="P188" s="94">
        <v>44994</v>
      </c>
      <c r="Q188" s="94">
        <v>44994.000694444447</v>
      </c>
      <c r="R188" s="92">
        <v>0</v>
      </c>
      <c r="S188" s="93" t="s">
        <v>484</v>
      </c>
      <c r="T188" s="93" t="s">
        <v>141</v>
      </c>
      <c r="U188" s="93" t="s">
        <v>146</v>
      </c>
      <c r="V188" s="95">
        <v>45019.56050555555</v>
      </c>
      <c r="W188" s="93" t="s">
        <v>146</v>
      </c>
      <c r="X188" s="95">
        <v>45019.560509374998</v>
      </c>
      <c r="Y188" s="95">
        <v>44986</v>
      </c>
      <c r="Z188" s="95">
        <v>45017</v>
      </c>
      <c r="AA188" s="95">
        <v>45019.76505170139</v>
      </c>
      <c r="AB188" s="93" t="s">
        <v>118</v>
      </c>
      <c r="AC188" s="93" t="s">
        <v>304</v>
      </c>
    </row>
    <row r="189" spans="1:29" s="78" customFormat="1" hidden="1" outlineLevel="4" collapsed="1" x14ac:dyDescent="0.25">
      <c r="A189" s="97" t="s">
        <v>299</v>
      </c>
      <c r="B189" s="75">
        <v>0</v>
      </c>
      <c r="C189" s="75">
        <v>54621.487829999998</v>
      </c>
      <c r="D189" s="75">
        <v>0</v>
      </c>
      <c r="E189" s="75">
        <v>0</v>
      </c>
      <c r="F189" s="75">
        <v>0</v>
      </c>
      <c r="G189" s="75">
        <v>54621.487829999998</v>
      </c>
      <c r="H189" s="74" t="s">
        <v>299</v>
      </c>
      <c r="I189" s="74" t="s">
        <v>180</v>
      </c>
      <c r="J189" s="74" t="s">
        <v>483</v>
      </c>
      <c r="K189" s="75">
        <v>0</v>
      </c>
      <c r="L189" s="75">
        <v>0</v>
      </c>
      <c r="M189" s="74" t="s">
        <v>122</v>
      </c>
      <c r="N189" s="74" t="s">
        <v>135</v>
      </c>
      <c r="O189" s="74" t="s">
        <v>191</v>
      </c>
      <c r="P189" s="76">
        <v>44994</v>
      </c>
      <c r="Q189" s="76">
        <v>44994.000694444447</v>
      </c>
      <c r="R189" s="75">
        <v>0</v>
      </c>
      <c r="S189" s="74" t="s">
        <v>300</v>
      </c>
      <c r="T189" s="74" t="s">
        <v>141</v>
      </c>
      <c r="U189" s="74" t="s">
        <v>146</v>
      </c>
      <c r="V189" s="77">
        <v>45019.56050555555</v>
      </c>
      <c r="W189" s="74" t="s">
        <v>146</v>
      </c>
      <c r="X189" s="77">
        <v>45019.560509374998</v>
      </c>
      <c r="Y189" s="77">
        <v>44986</v>
      </c>
      <c r="Z189" s="77">
        <v>45017</v>
      </c>
      <c r="AA189" s="77">
        <v>45019.76505170139</v>
      </c>
      <c r="AB189" s="74" t="s">
        <v>118</v>
      </c>
      <c r="AC189" s="74" t="s">
        <v>299</v>
      </c>
    </row>
    <row r="190" spans="1:29" s="84" customFormat="1" hidden="1" outlineLevel="5" collapsed="1" x14ac:dyDescent="0.25">
      <c r="A190" s="98" t="s">
        <v>122</v>
      </c>
      <c r="B190" s="80">
        <v>0</v>
      </c>
      <c r="C190" s="80">
        <v>54621.487829999998</v>
      </c>
      <c r="D190" s="80">
        <v>0</v>
      </c>
      <c r="E190" s="80">
        <v>0</v>
      </c>
      <c r="F190" s="80">
        <v>0</v>
      </c>
      <c r="G190" s="80">
        <v>54621.487829999998</v>
      </c>
      <c r="H190" s="81" t="s">
        <v>299</v>
      </c>
      <c r="I190" s="81" t="s">
        <v>180</v>
      </c>
      <c r="J190" s="81" t="s">
        <v>483</v>
      </c>
      <c r="K190" s="80">
        <v>0</v>
      </c>
      <c r="L190" s="80">
        <v>0</v>
      </c>
      <c r="M190" s="81" t="s">
        <v>122</v>
      </c>
      <c r="N190" s="81" t="s">
        <v>135</v>
      </c>
      <c r="O190" s="81" t="s">
        <v>191</v>
      </c>
      <c r="P190" s="82">
        <v>44994</v>
      </c>
      <c r="Q190" s="82">
        <v>44994.000694444447</v>
      </c>
      <c r="R190" s="80">
        <v>0</v>
      </c>
      <c r="S190" s="81" t="s">
        <v>300</v>
      </c>
      <c r="T190" s="81" t="s">
        <v>141</v>
      </c>
      <c r="U190" s="81" t="s">
        <v>146</v>
      </c>
      <c r="V190" s="83">
        <v>45019.56050555555</v>
      </c>
      <c r="W190" s="81" t="s">
        <v>146</v>
      </c>
      <c r="X190" s="83">
        <v>45019.560509374998</v>
      </c>
      <c r="Y190" s="83">
        <v>44986</v>
      </c>
      <c r="Z190" s="83">
        <v>45017</v>
      </c>
      <c r="AA190" s="83">
        <v>45019.76505170139</v>
      </c>
      <c r="AB190" s="81" t="s">
        <v>118</v>
      </c>
      <c r="AC190" s="81" t="s">
        <v>299</v>
      </c>
    </row>
    <row r="191" spans="1:29" s="90" customFormat="1" hidden="1" outlineLevel="6" collapsed="1" x14ac:dyDescent="0.25">
      <c r="A191" s="99" t="s">
        <v>483</v>
      </c>
      <c r="B191" s="86">
        <v>0</v>
      </c>
      <c r="C191" s="86">
        <v>54621.487829999998</v>
      </c>
      <c r="D191" s="86">
        <v>0</v>
      </c>
      <c r="E191" s="86">
        <v>0</v>
      </c>
      <c r="F191" s="86">
        <v>0</v>
      </c>
      <c r="G191" s="86">
        <v>54621.487829999998</v>
      </c>
      <c r="H191" s="87" t="s">
        <v>299</v>
      </c>
      <c r="I191" s="87" t="s">
        <v>180</v>
      </c>
      <c r="J191" s="87" t="s">
        <v>483</v>
      </c>
      <c r="K191" s="86">
        <v>0</v>
      </c>
      <c r="L191" s="86">
        <v>0</v>
      </c>
      <c r="M191" s="87" t="s">
        <v>122</v>
      </c>
      <c r="N191" s="87" t="s">
        <v>135</v>
      </c>
      <c r="O191" s="87" t="s">
        <v>191</v>
      </c>
      <c r="P191" s="88">
        <v>44994</v>
      </c>
      <c r="Q191" s="88">
        <v>44994.000694444447</v>
      </c>
      <c r="R191" s="86">
        <v>0</v>
      </c>
      <c r="S191" s="87" t="s">
        <v>300</v>
      </c>
      <c r="T191" s="87" t="s">
        <v>141</v>
      </c>
      <c r="U191" s="87" t="s">
        <v>146</v>
      </c>
      <c r="V191" s="89">
        <v>45019.56050555555</v>
      </c>
      <c r="W191" s="87" t="s">
        <v>146</v>
      </c>
      <c r="X191" s="89">
        <v>45019.560509374998</v>
      </c>
      <c r="Y191" s="89">
        <v>44986</v>
      </c>
      <c r="Z191" s="89">
        <v>45017</v>
      </c>
      <c r="AA191" s="89">
        <v>45019.76505170139</v>
      </c>
      <c r="AB191" s="87" t="s">
        <v>118</v>
      </c>
      <c r="AC191" s="87" t="s">
        <v>299</v>
      </c>
    </row>
    <row r="192" spans="1:29" s="96" customFormat="1" hidden="1" outlineLevel="7" collapsed="1" x14ac:dyDescent="0.25">
      <c r="A192" s="100" t="s">
        <v>116</v>
      </c>
      <c r="B192" s="92">
        <v>0</v>
      </c>
      <c r="C192" s="92">
        <v>-28562.179619999999</v>
      </c>
      <c r="D192" s="92">
        <v>0</v>
      </c>
      <c r="E192" s="92">
        <v>0</v>
      </c>
      <c r="F192" s="92">
        <v>0</v>
      </c>
      <c r="G192" s="92">
        <v>-28562.179619999999</v>
      </c>
      <c r="H192" s="93" t="s">
        <v>299</v>
      </c>
      <c r="I192" s="93" t="s">
        <v>180</v>
      </c>
      <c r="J192" s="93" t="s">
        <v>483</v>
      </c>
      <c r="K192" s="92">
        <v>0</v>
      </c>
      <c r="L192" s="92">
        <v>0</v>
      </c>
      <c r="M192" s="93" t="s">
        <v>122</v>
      </c>
      <c r="N192" s="93" t="s">
        <v>135</v>
      </c>
      <c r="O192" s="93" t="s">
        <v>191</v>
      </c>
      <c r="P192" s="94">
        <v>44994</v>
      </c>
      <c r="Q192" s="94">
        <v>44994.000694444447</v>
      </c>
      <c r="R192" s="92">
        <v>0</v>
      </c>
      <c r="S192" s="93" t="s">
        <v>300</v>
      </c>
      <c r="T192" s="93" t="s">
        <v>141</v>
      </c>
      <c r="U192" s="93" t="s">
        <v>146</v>
      </c>
      <c r="V192" s="95">
        <v>45019.56050555555</v>
      </c>
      <c r="W192" s="93" t="s">
        <v>146</v>
      </c>
      <c r="X192" s="95">
        <v>45019.560509374998</v>
      </c>
      <c r="Y192" s="95">
        <v>44986</v>
      </c>
      <c r="Z192" s="95">
        <v>45017</v>
      </c>
      <c r="AA192" s="95">
        <v>45019.76505170139</v>
      </c>
      <c r="AB192" s="93" t="s">
        <v>118</v>
      </c>
      <c r="AC192" s="93" t="s">
        <v>299</v>
      </c>
    </row>
    <row r="193" spans="1:29" s="107" customFormat="1" hidden="1" outlineLevel="7" collapsed="1" x14ac:dyDescent="0.25">
      <c r="A193" s="102" t="s">
        <v>116</v>
      </c>
      <c r="B193" s="103">
        <v>0</v>
      </c>
      <c r="C193" s="103">
        <v>30034.456920000001</v>
      </c>
      <c r="D193" s="103">
        <v>0</v>
      </c>
      <c r="E193" s="103">
        <v>0</v>
      </c>
      <c r="F193" s="103">
        <v>0</v>
      </c>
      <c r="G193" s="103">
        <v>30034.456920000001</v>
      </c>
      <c r="H193" s="104" t="s">
        <v>299</v>
      </c>
      <c r="I193" s="104" t="s">
        <v>180</v>
      </c>
      <c r="J193" s="104" t="s">
        <v>483</v>
      </c>
      <c r="K193" s="103">
        <v>0</v>
      </c>
      <c r="L193" s="103">
        <v>0</v>
      </c>
      <c r="M193" s="104" t="s">
        <v>122</v>
      </c>
      <c r="N193" s="104" t="s">
        <v>135</v>
      </c>
      <c r="O193" s="104" t="s">
        <v>191</v>
      </c>
      <c r="P193" s="105">
        <v>44994</v>
      </c>
      <c r="Q193" s="105">
        <v>44994.000694444447</v>
      </c>
      <c r="R193" s="103">
        <v>0</v>
      </c>
      <c r="S193" s="104" t="s">
        <v>300</v>
      </c>
      <c r="T193" s="104" t="s">
        <v>141</v>
      </c>
      <c r="U193" s="104" t="s">
        <v>146</v>
      </c>
      <c r="V193" s="106">
        <v>45019.56050555555</v>
      </c>
      <c r="W193" s="104" t="s">
        <v>146</v>
      </c>
      <c r="X193" s="106">
        <v>45019.560509374998</v>
      </c>
      <c r="Y193" s="106">
        <v>44986</v>
      </c>
      <c r="Z193" s="106">
        <v>45017</v>
      </c>
      <c r="AA193" s="106">
        <v>45019.76505170139</v>
      </c>
      <c r="AB193" s="104" t="s">
        <v>118</v>
      </c>
      <c r="AC193" s="104" t="s">
        <v>299</v>
      </c>
    </row>
    <row r="194" spans="1:29" s="96" customFormat="1" hidden="1" outlineLevel="7" collapsed="1" x14ac:dyDescent="0.25">
      <c r="A194" s="100" t="s">
        <v>116</v>
      </c>
      <c r="B194" s="92">
        <v>0</v>
      </c>
      <c r="C194" s="92">
        <v>53149.210529999997</v>
      </c>
      <c r="D194" s="92">
        <v>0</v>
      </c>
      <c r="E194" s="92">
        <v>0</v>
      </c>
      <c r="F194" s="92">
        <v>0</v>
      </c>
      <c r="G194" s="92">
        <v>53149.210529999997</v>
      </c>
      <c r="H194" s="93" t="s">
        <v>299</v>
      </c>
      <c r="I194" s="93" t="s">
        <v>180</v>
      </c>
      <c r="J194" s="93" t="s">
        <v>483</v>
      </c>
      <c r="K194" s="92">
        <v>0</v>
      </c>
      <c r="L194" s="92">
        <v>0</v>
      </c>
      <c r="M194" s="93" t="s">
        <v>122</v>
      </c>
      <c r="N194" s="93" t="s">
        <v>135</v>
      </c>
      <c r="O194" s="93" t="s">
        <v>191</v>
      </c>
      <c r="P194" s="94">
        <v>44994</v>
      </c>
      <c r="Q194" s="94">
        <v>44994.000694444447</v>
      </c>
      <c r="R194" s="92">
        <v>0</v>
      </c>
      <c r="S194" s="93" t="s">
        <v>300</v>
      </c>
      <c r="T194" s="93" t="s">
        <v>141</v>
      </c>
      <c r="U194" s="93" t="s">
        <v>146</v>
      </c>
      <c r="V194" s="95">
        <v>45019.56050555555</v>
      </c>
      <c r="W194" s="93" t="s">
        <v>146</v>
      </c>
      <c r="X194" s="95">
        <v>45019.560509374998</v>
      </c>
      <c r="Y194" s="95">
        <v>44986</v>
      </c>
      <c r="Z194" s="95">
        <v>45017</v>
      </c>
      <c r="AA194" s="95">
        <v>45019.76505170139</v>
      </c>
      <c r="AB194" s="93" t="s">
        <v>118</v>
      </c>
      <c r="AC194" s="93" t="s">
        <v>299</v>
      </c>
    </row>
    <row r="195" spans="1:29" s="113" customFormat="1" hidden="1" outlineLevel="2" collapsed="1" x14ac:dyDescent="0.25">
      <c r="A195" s="108" t="s">
        <v>187</v>
      </c>
      <c r="B195" s="109">
        <v>0</v>
      </c>
      <c r="C195" s="109">
        <v>0</v>
      </c>
      <c r="D195" s="109">
        <v>0</v>
      </c>
      <c r="E195" s="109">
        <v>0</v>
      </c>
      <c r="F195" s="109">
        <v>0</v>
      </c>
      <c r="G195" s="109">
        <v>0</v>
      </c>
      <c r="H195" s="110" t="s">
        <v>120</v>
      </c>
      <c r="I195" s="110" t="s">
        <v>187</v>
      </c>
      <c r="J195" s="110" t="s">
        <v>116</v>
      </c>
      <c r="K195" s="109">
        <v>0</v>
      </c>
      <c r="L195" s="109">
        <v>0</v>
      </c>
      <c r="M195" s="110" t="s">
        <v>122</v>
      </c>
      <c r="N195" s="110" t="s">
        <v>135</v>
      </c>
      <c r="O195" s="110" t="s">
        <v>121</v>
      </c>
      <c r="P195" s="111">
        <v>44986</v>
      </c>
      <c r="Q195" s="111">
        <v>44987</v>
      </c>
      <c r="R195" s="109">
        <v>0</v>
      </c>
      <c r="S195" s="110" t="s">
        <v>116</v>
      </c>
      <c r="T195" s="110" t="s">
        <v>116</v>
      </c>
      <c r="U195" s="110" t="s">
        <v>146</v>
      </c>
      <c r="V195" s="112">
        <v>44957.560157210646</v>
      </c>
      <c r="W195" s="110" t="s">
        <v>116</v>
      </c>
      <c r="X195" s="110" t="s">
        <v>116</v>
      </c>
      <c r="Y195" s="112">
        <v>44986</v>
      </c>
      <c r="Z195" s="112">
        <v>45017</v>
      </c>
      <c r="AA195" s="112">
        <v>45019.76505170139</v>
      </c>
      <c r="AB195" s="110" t="s">
        <v>118</v>
      </c>
      <c r="AC195" s="110" t="s">
        <v>116</v>
      </c>
    </row>
    <row r="196" spans="1:29" s="96" customFormat="1" hidden="1" outlineLevel="3" collapsed="1" x14ac:dyDescent="0.25">
      <c r="A196" s="91" t="s">
        <v>121</v>
      </c>
      <c r="B196" s="92">
        <v>0</v>
      </c>
      <c r="C196" s="92">
        <v>0</v>
      </c>
      <c r="D196" s="92">
        <v>0</v>
      </c>
      <c r="E196" s="92">
        <v>0</v>
      </c>
      <c r="F196" s="92">
        <v>0</v>
      </c>
      <c r="G196" s="92">
        <v>0</v>
      </c>
      <c r="H196" s="93" t="s">
        <v>120</v>
      </c>
      <c r="I196" s="93" t="s">
        <v>187</v>
      </c>
      <c r="J196" s="93" t="s">
        <v>116</v>
      </c>
      <c r="K196" s="92">
        <v>0</v>
      </c>
      <c r="L196" s="92">
        <v>0</v>
      </c>
      <c r="M196" s="93" t="s">
        <v>122</v>
      </c>
      <c r="N196" s="93" t="s">
        <v>135</v>
      </c>
      <c r="O196" s="93" t="s">
        <v>121</v>
      </c>
      <c r="P196" s="94">
        <v>44986</v>
      </c>
      <c r="Q196" s="94">
        <v>44987</v>
      </c>
      <c r="R196" s="92">
        <v>0</v>
      </c>
      <c r="S196" s="93" t="s">
        <v>116</v>
      </c>
      <c r="T196" s="93" t="s">
        <v>116</v>
      </c>
      <c r="U196" s="93" t="s">
        <v>146</v>
      </c>
      <c r="V196" s="95">
        <v>44957.560157210646</v>
      </c>
      <c r="W196" s="93" t="s">
        <v>116</v>
      </c>
      <c r="X196" s="93" t="s">
        <v>116</v>
      </c>
      <c r="Y196" s="95">
        <v>44986</v>
      </c>
      <c r="Z196" s="95">
        <v>45017</v>
      </c>
      <c r="AA196" s="95">
        <v>45019.76505170139</v>
      </c>
      <c r="AB196" s="93" t="s">
        <v>118</v>
      </c>
      <c r="AC196" s="93" t="s">
        <v>116</v>
      </c>
    </row>
    <row r="197" spans="1:29" s="78" customFormat="1" hidden="1" outlineLevel="4" collapsed="1" x14ac:dyDescent="0.25">
      <c r="A197" s="97" t="s">
        <v>116</v>
      </c>
      <c r="B197" s="75">
        <v>0</v>
      </c>
      <c r="C197" s="75">
        <v>0</v>
      </c>
      <c r="D197" s="75">
        <v>0</v>
      </c>
      <c r="E197" s="75">
        <v>0</v>
      </c>
      <c r="F197" s="75">
        <v>0</v>
      </c>
      <c r="G197" s="75">
        <v>0</v>
      </c>
      <c r="H197" s="74" t="s">
        <v>120</v>
      </c>
      <c r="I197" s="74" t="s">
        <v>187</v>
      </c>
      <c r="J197" s="74" t="s">
        <v>116</v>
      </c>
      <c r="K197" s="75">
        <v>0</v>
      </c>
      <c r="L197" s="75">
        <v>0</v>
      </c>
      <c r="M197" s="74" t="s">
        <v>122</v>
      </c>
      <c r="N197" s="74" t="s">
        <v>135</v>
      </c>
      <c r="O197" s="74" t="s">
        <v>121</v>
      </c>
      <c r="P197" s="76">
        <v>44986</v>
      </c>
      <c r="Q197" s="76">
        <v>44987</v>
      </c>
      <c r="R197" s="75">
        <v>0</v>
      </c>
      <c r="S197" s="74" t="s">
        <v>116</v>
      </c>
      <c r="T197" s="74" t="s">
        <v>116</v>
      </c>
      <c r="U197" s="74" t="s">
        <v>146</v>
      </c>
      <c r="V197" s="77">
        <v>44957.560157210646</v>
      </c>
      <c r="W197" s="74" t="s">
        <v>116</v>
      </c>
      <c r="X197" s="74" t="s">
        <v>116</v>
      </c>
      <c r="Y197" s="77">
        <v>44986</v>
      </c>
      <c r="Z197" s="77">
        <v>45017</v>
      </c>
      <c r="AA197" s="77">
        <v>45019.76505170139</v>
      </c>
      <c r="AB197" s="74" t="s">
        <v>118</v>
      </c>
      <c r="AC197" s="74" t="s">
        <v>116</v>
      </c>
    </row>
    <row r="198" spans="1:29" s="84" customFormat="1" hidden="1" outlineLevel="5" collapsed="1" x14ac:dyDescent="0.25">
      <c r="A198" s="98" t="s">
        <v>122</v>
      </c>
      <c r="B198" s="80">
        <v>0</v>
      </c>
      <c r="C198" s="80">
        <v>0</v>
      </c>
      <c r="D198" s="80">
        <v>0</v>
      </c>
      <c r="E198" s="80">
        <v>0</v>
      </c>
      <c r="F198" s="80">
        <v>0</v>
      </c>
      <c r="G198" s="80">
        <v>0</v>
      </c>
      <c r="H198" s="81" t="s">
        <v>120</v>
      </c>
      <c r="I198" s="81" t="s">
        <v>187</v>
      </c>
      <c r="J198" s="81" t="s">
        <v>116</v>
      </c>
      <c r="K198" s="80">
        <v>0</v>
      </c>
      <c r="L198" s="80">
        <v>0</v>
      </c>
      <c r="M198" s="81" t="s">
        <v>122</v>
      </c>
      <c r="N198" s="81" t="s">
        <v>135</v>
      </c>
      <c r="O198" s="81" t="s">
        <v>121</v>
      </c>
      <c r="P198" s="82">
        <v>44986</v>
      </c>
      <c r="Q198" s="82">
        <v>44987</v>
      </c>
      <c r="R198" s="80">
        <v>0</v>
      </c>
      <c r="S198" s="81" t="s">
        <v>116</v>
      </c>
      <c r="T198" s="81" t="s">
        <v>116</v>
      </c>
      <c r="U198" s="81" t="s">
        <v>146</v>
      </c>
      <c r="V198" s="83">
        <v>44957.560157210646</v>
      </c>
      <c r="W198" s="81" t="s">
        <v>116</v>
      </c>
      <c r="X198" s="81" t="s">
        <v>116</v>
      </c>
      <c r="Y198" s="83">
        <v>44986</v>
      </c>
      <c r="Z198" s="83">
        <v>45017</v>
      </c>
      <c r="AA198" s="83">
        <v>45019.76505170139</v>
      </c>
      <c r="AB198" s="81" t="s">
        <v>118</v>
      </c>
      <c r="AC198" s="81" t="s">
        <v>116</v>
      </c>
    </row>
    <row r="199" spans="1:29" s="90" customFormat="1" hidden="1" outlineLevel="6" collapsed="1" x14ac:dyDescent="0.25">
      <c r="A199" s="99" t="s">
        <v>116</v>
      </c>
      <c r="B199" s="86">
        <v>0</v>
      </c>
      <c r="C199" s="86">
        <v>0</v>
      </c>
      <c r="D199" s="86">
        <v>0</v>
      </c>
      <c r="E199" s="86">
        <v>0</v>
      </c>
      <c r="F199" s="86">
        <v>0</v>
      </c>
      <c r="G199" s="86">
        <v>0</v>
      </c>
      <c r="H199" s="87" t="s">
        <v>120</v>
      </c>
      <c r="I199" s="87" t="s">
        <v>187</v>
      </c>
      <c r="J199" s="87" t="s">
        <v>116</v>
      </c>
      <c r="K199" s="86">
        <v>0</v>
      </c>
      <c r="L199" s="86">
        <v>0</v>
      </c>
      <c r="M199" s="87" t="s">
        <v>122</v>
      </c>
      <c r="N199" s="87" t="s">
        <v>135</v>
      </c>
      <c r="O199" s="87" t="s">
        <v>121</v>
      </c>
      <c r="P199" s="88">
        <v>44986</v>
      </c>
      <c r="Q199" s="88">
        <v>44987</v>
      </c>
      <c r="R199" s="86">
        <v>0</v>
      </c>
      <c r="S199" s="87" t="s">
        <v>116</v>
      </c>
      <c r="T199" s="87" t="s">
        <v>116</v>
      </c>
      <c r="U199" s="87" t="s">
        <v>146</v>
      </c>
      <c r="V199" s="89">
        <v>44957.560157210646</v>
      </c>
      <c r="W199" s="87" t="s">
        <v>116</v>
      </c>
      <c r="X199" s="87" t="s">
        <v>116</v>
      </c>
      <c r="Y199" s="89">
        <v>44986</v>
      </c>
      <c r="Z199" s="89">
        <v>45017</v>
      </c>
      <c r="AA199" s="89">
        <v>45019.76505170139</v>
      </c>
      <c r="AB199" s="87" t="s">
        <v>118</v>
      </c>
      <c r="AC199" s="87" t="s">
        <v>116</v>
      </c>
    </row>
    <row r="200" spans="1:29" s="96" customFormat="1" hidden="1" outlineLevel="7" collapsed="1" x14ac:dyDescent="0.25">
      <c r="A200" s="100" t="s">
        <v>116</v>
      </c>
      <c r="B200" s="92">
        <v>127456.073</v>
      </c>
      <c r="C200" s="92">
        <v>8742445.2033500001</v>
      </c>
      <c r="D200" s="92">
        <v>0</v>
      </c>
      <c r="E200" s="92">
        <v>0</v>
      </c>
      <c r="F200" s="92">
        <v>127456.073</v>
      </c>
      <c r="G200" s="92">
        <v>8742445.2033500001</v>
      </c>
      <c r="H200" s="93" t="s">
        <v>120</v>
      </c>
      <c r="I200" s="93" t="s">
        <v>187</v>
      </c>
      <c r="J200" s="93" t="s">
        <v>116</v>
      </c>
      <c r="K200" s="92">
        <v>68.591829306948796</v>
      </c>
      <c r="L200" s="92">
        <v>0</v>
      </c>
      <c r="M200" s="93" t="s">
        <v>122</v>
      </c>
      <c r="N200" s="93" t="s">
        <v>135</v>
      </c>
      <c r="O200" s="93" t="s">
        <v>121</v>
      </c>
      <c r="P200" s="94">
        <v>44986</v>
      </c>
      <c r="Q200" s="94">
        <v>44987</v>
      </c>
      <c r="R200" s="92">
        <v>0</v>
      </c>
      <c r="S200" s="93" t="s">
        <v>116</v>
      </c>
      <c r="T200" s="93" t="s">
        <v>116</v>
      </c>
      <c r="U200" s="93" t="s">
        <v>146</v>
      </c>
      <c r="V200" s="95">
        <v>44957.560157210646</v>
      </c>
      <c r="W200" s="93" t="s">
        <v>116</v>
      </c>
      <c r="X200" s="93" t="s">
        <v>116</v>
      </c>
      <c r="Y200" s="95">
        <v>44986</v>
      </c>
      <c r="Z200" s="95">
        <v>45017</v>
      </c>
      <c r="AA200" s="95">
        <v>45019.76505170139</v>
      </c>
      <c r="AB200" s="93" t="s">
        <v>118</v>
      </c>
      <c r="AC200" s="93" t="s">
        <v>116</v>
      </c>
    </row>
    <row r="201" spans="1:29" s="107" customFormat="1" hidden="1" outlineLevel="7" collapsed="1" x14ac:dyDescent="0.25">
      <c r="A201" s="102" t="s">
        <v>116</v>
      </c>
      <c r="B201" s="103">
        <v>84601.495999999999</v>
      </c>
      <c r="C201" s="103">
        <v>5894825.7536899997</v>
      </c>
      <c r="D201" s="103">
        <v>0</v>
      </c>
      <c r="E201" s="103">
        <v>0</v>
      </c>
      <c r="F201" s="103">
        <v>84601.495999999999</v>
      </c>
      <c r="G201" s="103">
        <v>5894825.7536899997</v>
      </c>
      <c r="H201" s="104" t="s">
        <v>120</v>
      </c>
      <c r="I201" s="104" t="s">
        <v>187</v>
      </c>
      <c r="J201" s="104" t="s">
        <v>116</v>
      </c>
      <c r="K201" s="103">
        <v>69.677559291504707</v>
      </c>
      <c r="L201" s="103">
        <v>0</v>
      </c>
      <c r="M201" s="104" t="s">
        <v>122</v>
      </c>
      <c r="N201" s="104" t="s">
        <v>135</v>
      </c>
      <c r="O201" s="104" t="s">
        <v>121</v>
      </c>
      <c r="P201" s="105">
        <v>44986</v>
      </c>
      <c r="Q201" s="105">
        <v>44987</v>
      </c>
      <c r="R201" s="103">
        <v>0</v>
      </c>
      <c r="S201" s="104" t="s">
        <v>116</v>
      </c>
      <c r="T201" s="104" t="s">
        <v>116</v>
      </c>
      <c r="U201" s="104" t="s">
        <v>146</v>
      </c>
      <c r="V201" s="106">
        <v>44957.560157210646</v>
      </c>
      <c r="W201" s="104" t="s">
        <v>116</v>
      </c>
      <c r="X201" s="104" t="s">
        <v>116</v>
      </c>
      <c r="Y201" s="106">
        <v>44986</v>
      </c>
      <c r="Z201" s="106">
        <v>45017</v>
      </c>
      <c r="AA201" s="106">
        <v>45019.76505170139</v>
      </c>
      <c r="AB201" s="104" t="s">
        <v>118</v>
      </c>
      <c r="AC201" s="104" t="s">
        <v>116</v>
      </c>
    </row>
    <row r="202" spans="1:29" s="96" customFormat="1" hidden="1" outlineLevel="7" collapsed="1" x14ac:dyDescent="0.25">
      <c r="A202" s="100" t="s">
        <v>116</v>
      </c>
      <c r="B202" s="92">
        <v>-212057.56899999999</v>
      </c>
      <c r="C202" s="92">
        <v>-14637270.957040001</v>
      </c>
      <c r="D202" s="92">
        <v>0</v>
      </c>
      <c r="E202" s="92">
        <v>0</v>
      </c>
      <c r="F202" s="92">
        <v>-212057.56899999999</v>
      </c>
      <c r="G202" s="92">
        <v>-14637270.957040001</v>
      </c>
      <c r="H202" s="93" t="s">
        <v>120</v>
      </c>
      <c r="I202" s="93" t="s">
        <v>187</v>
      </c>
      <c r="J202" s="93" t="s">
        <v>116</v>
      </c>
      <c r="K202" s="92">
        <v>69.024987063960893</v>
      </c>
      <c r="L202" s="92">
        <v>0</v>
      </c>
      <c r="M202" s="93" t="s">
        <v>122</v>
      </c>
      <c r="N202" s="93" t="s">
        <v>135</v>
      </c>
      <c r="O202" s="93" t="s">
        <v>121</v>
      </c>
      <c r="P202" s="94">
        <v>44986</v>
      </c>
      <c r="Q202" s="94">
        <v>44987</v>
      </c>
      <c r="R202" s="92">
        <v>0</v>
      </c>
      <c r="S202" s="93" t="s">
        <v>116</v>
      </c>
      <c r="T202" s="93" t="s">
        <v>116</v>
      </c>
      <c r="U202" s="93" t="s">
        <v>146</v>
      </c>
      <c r="V202" s="95">
        <v>44957.560157210646</v>
      </c>
      <c r="W202" s="93" t="s">
        <v>116</v>
      </c>
      <c r="X202" s="93" t="s">
        <v>116</v>
      </c>
      <c r="Y202" s="95">
        <v>44986</v>
      </c>
      <c r="Z202" s="95">
        <v>45017</v>
      </c>
      <c r="AA202" s="95">
        <v>45019.76505170139</v>
      </c>
      <c r="AB202" s="93" t="s">
        <v>118</v>
      </c>
      <c r="AC202" s="93" t="s">
        <v>116</v>
      </c>
    </row>
    <row r="203" spans="1:29" s="84" customFormat="1" outlineLevel="1" collapsed="1" x14ac:dyDescent="0.25">
      <c r="A203" s="79" t="s">
        <v>216</v>
      </c>
      <c r="B203" s="80">
        <v>0</v>
      </c>
      <c r="C203" s="80">
        <v>0</v>
      </c>
      <c r="D203" s="80">
        <v>0</v>
      </c>
      <c r="E203" s="80">
        <v>0</v>
      </c>
      <c r="F203" s="80">
        <v>0</v>
      </c>
      <c r="G203" s="80">
        <v>0</v>
      </c>
      <c r="H203" s="81" t="s">
        <v>120</v>
      </c>
      <c r="I203" s="81" t="s">
        <v>217</v>
      </c>
      <c r="J203" s="81" t="s">
        <v>116</v>
      </c>
      <c r="K203" s="80">
        <v>0</v>
      </c>
      <c r="L203" s="80">
        <v>0</v>
      </c>
      <c r="M203" s="81" t="s">
        <v>122</v>
      </c>
      <c r="N203" s="81" t="s">
        <v>216</v>
      </c>
      <c r="O203" s="81" t="s">
        <v>121</v>
      </c>
      <c r="P203" s="82">
        <v>44986</v>
      </c>
      <c r="Q203" s="82">
        <v>44987</v>
      </c>
      <c r="R203" s="80">
        <v>0</v>
      </c>
      <c r="S203" s="81" t="s">
        <v>116</v>
      </c>
      <c r="T203" s="81" t="s">
        <v>116</v>
      </c>
      <c r="U203" s="81" t="s">
        <v>146</v>
      </c>
      <c r="V203" s="83">
        <v>44957.560157210646</v>
      </c>
      <c r="W203" s="81" t="s">
        <v>116</v>
      </c>
      <c r="X203" s="81" t="s">
        <v>116</v>
      </c>
      <c r="Y203" s="83">
        <v>44986</v>
      </c>
      <c r="Z203" s="83">
        <v>45017</v>
      </c>
      <c r="AA203" s="83">
        <v>45019.76505170139</v>
      </c>
      <c r="AB203" s="81" t="s">
        <v>118</v>
      </c>
      <c r="AC203" s="81" t="s">
        <v>116</v>
      </c>
    </row>
    <row r="204" spans="1:29" s="90" customFormat="1" hidden="1" outlineLevel="2" collapsed="1" x14ac:dyDescent="0.25">
      <c r="A204" s="85" t="s">
        <v>217</v>
      </c>
      <c r="B204" s="86">
        <v>0</v>
      </c>
      <c r="C204" s="86">
        <v>0</v>
      </c>
      <c r="D204" s="86">
        <v>0</v>
      </c>
      <c r="E204" s="86">
        <v>0</v>
      </c>
      <c r="F204" s="86">
        <v>0</v>
      </c>
      <c r="G204" s="86">
        <v>0</v>
      </c>
      <c r="H204" s="87" t="s">
        <v>120</v>
      </c>
      <c r="I204" s="87" t="s">
        <v>217</v>
      </c>
      <c r="J204" s="87" t="s">
        <v>116</v>
      </c>
      <c r="K204" s="86">
        <v>0</v>
      </c>
      <c r="L204" s="86">
        <v>0</v>
      </c>
      <c r="M204" s="87" t="s">
        <v>122</v>
      </c>
      <c r="N204" s="87" t="s">
        <v>216</v>
      </c>
      <c r="O204" s="87" t="s">
        <v>121</v>
      </c>
      <c r="P204" s="88">
        <v>44986</v>
      </c>
      <c r="Q204" s="88">
        <v>44987</v>
      </c>
      <c r="R204" s="86">
        <v>0</v>
      </c>
      <c r="S204" s="87" t="s">
        <v>116</v>
      </c>
      <c r="T204" s="87" t="s">
        <v>116</v>
      </c>
      <c r="U204" s="87" t="s">
        <v>146</v>
      </c>
      <c r="V204" s="89">
        <v>44957.560157210646</v>
      </c>
      <c r="W204" s="87" t="s">
        <v>116</v>
      </c>
      <c r="X204" s="87" t="s">
        <v>116</v>
      </c>
      <c r="Y204" s="89">
        <v>44986</v>
      </c>
      <c r="Z204" s="89">
        <v>45017</v>
      </c>
      <c r="AA204" s="89">
        <v>45019.76505170139</v>
      </c>
      <c r="AB204" s="87" t="s">
        <v>118</v>
      </c>
      <c r="AC204" s="87" t="s">
        <v>116</v>
      </c>
    </row>
    <row r="205" spans="1:29" s="96" customFormat="1" hidden="1" outlineLevel="3" collapsed="1" x14ac:dyDescent="0.25">
      <c r="A205" s="91" t="s">
        <v>121</v>
      </c>
      <c r="B205" s="92">
        <v>0</v>
      </c>
      <c r="C205" s="92">
        <v>0</v>
      </c>
      <c r="D205" s="92">
        <v>0</v>
      </c>
      <c r="E205" s="92">
        <v>0</v>
      </c>
      <c r="F205" s="92">
        <v>0</v>
      </c>
      <c r="G205" s="92">
        <v>0</v>
      </c>
      <c r="H205" s="93" t="s">
        <v>120</v>
      </c>
      <c r="I205" s="93" t="s">
        <v>217</v>
      </c>
      <c r="J205" s="93" t="s">
        <v>116</v>
      </c>
      <c r="K205" s="92">
        <v>0</v>
      </c>
      <c r="L205" s="92">
        <v>0</v>
      </c>
      <c r="M205" s="93" t="s">
        <v>122</v>
      </c>
      <c r="N205" s="93" t="s">
        <v>216</v>
      </c>
      <c r="O205" s="93" t="s">
        <v>121</v>
      </c>
      <c r="P205" s="94">
        <v>44986</v>
      </c>
      <c r="Q205" s="94">
        <v>44987</v>
      </c>
      <c r="R205" s="92">
        <v>0</v>
      </c>
      <c r="S205" s="93" t="s">
        <v>116</v>
      </c>
      <c r="T205" s="93" t="s">
        <v>116</v>
      </c>
      <c r="U205" s="93" t="s">
        <v>146</v>
      </c>
      <c r="V205" s="95">
        <v>44957.560157210646</v>
      </c>
      <c r="W205" s="93" t="s">
        <v>116</v>
      </c>
      <c r="X205" s="93" t="s">
        <v>116</v>
      </c>
      <c r="Y205" s="95">
        <v>44986</v>
      </c>
      <c r="Z205" s="95">
        <v>45017</v>
      </c>
      <c r="AA205" s="95">
        <v>45019.76505170139</v>
      </c>
      <c r="AB205" s="93" t="s">
        <v>118</v>
      </c>
      <c r="AC205" s="93" t="s">
        <v>116</v>
      </c>
    </row>
    <row r="206" spans="1:29" s="78" customFormat="1" hidden="1" outlineLevel="4" collapsed="1" x14ac:dyDescent="0.25">
      <c r="A206" s="97" t="s">
        <v>116</v>
      </c>
      <c r="B206" s="75">
        <v>0</v>
      </c>
      <c r="C206" s="75">
        <v>0</v>
      </c>
      <c r="D206" s="75">
        <v>0</v>
      </c>
      <c r="E206" s="75">
        <v>0</v>
      </c>
      <c r="F206" s="75">
        <v>0</v>
      </c>
      <c r="G206" s="75">
        <v>0</v>
      </c>
      <c r="H206" s="74" t="s">
        <v>120</v>
      </c>
      <c r="I206" s="74" t="s">
        <v>217</v>
      </c>
      <c r="J206" s="74" t="s">
        <v>116</v>
      </c>
      <c r="K206" s="75">
        <v>0</v>
      </c>
      <c r="L206" s="75">
        <v>0</v>
      </c>
      <c r="M206" s="74" t="s">
        <v>122</v>
      </c>
      <c r="N206" s="74" t="s">
        <v>216</v>
      </c>
      <c r="O206" s="74" t="s">
        <v>121</v>
      </c>
      <c r="P206" s="76">
        <v>44986</v>
      </c>
      <c r="Q206" s="76">
        <v>44987</v>
      </c>
      <c r="R206" s="75">
        <v>0</v>
      </c>
      <c r="S206" s="74" t="s">
        <v>116</v>
      </c>
      <c r="T206" s="74" t="s">
        <v>116</v>
      </c>
      <c r="U206" s="74" t="s">
        <v>146</v>
      </c>
      <c r="V206" s="77">
        <v>44957.560157210646</v>
      </c>
      <c r="W206" s="74" t="s">
        <v>116</v>
      </c>
      <c r="X206" s="74" t="s">
        <v>116</v>
      </c>
      <c r="Y206" s="77">
        <v>44986</v>
      </c>
      <c r="Z206" s="77">
        <v>45017</v>
      </c>
      <c r="AA206" s="77">
        <v>45019.76505170139</v>
      </c>
      <c r="AB206" s="74" t="s">
        <v>118</v>
      </c>
      <c r="AC206" s="74" t="s">
        <v>116</v>
      </c>
    </row>
    <row r="207" spans="1:29" s="84" customFormat="1" hidden="1" outlineLevel="5" collapsed="1" x14ac:dyDescent="0.25">
      <c r="A207" s="98" t="s">
        <v>122</v>
      </c>
      <c r="B207" s="80">
        <v>0</v>
      </c>
      <c r="C207" s="80">
        <v>0</v>
      </c>
      <c r="D207" s="80">
        <v>0</v>
      </c>
      <c r="E207" s="80">
        <v>0</v>
      </c>
      <c r="F207" s="80">
        <v>0</v>
      </c>
      <c r="G207" s="80">
        <v>0</v>
      </c>
      <c r="H207" s="81" t="s">
        <v>120</v>
      </c>
      <c r="I207" s="81" t="s">
        <v>217</v>
      </c>
      <c r="J207" s="81" t="s">
        <v>116</v>
      </c>
      <c r="K207" s="80">
        <v>0</v>
      </c>
      <c r="L207" s="80">
        <v>0</v>
      </c>
      <c r="M207" s="81" t="s">
        <v>122</v>
      </c>
      <c r="N207" s="81" t="s">
        <v>216</v>
      </c>
      <c r="O207" s="81" t="s">
        <v>121</v>
      </c>
      <c r="P207" s="82">
        <v>44986</v>
      </c>
      <c r="Q207" s="82">
        <v>44987</v>
      </c>
      <c r="R207" s="80">
        <v>0</v>
      </c>
      <c r="S207" s="81" t="s">
        <v>116</v>
      </c>
      <c r="T207" s="81" t="s">
        <v>116</v>
      </c>
      <c r="U207" s="81" t="s">
        <v>146</v>
      </c>
      <c r="V207" s="83">
        <v>44957.560157210646</v>
      </c>
      <c r="W207" s="81" t="s">
        <v>116</v>
      </c>
      <c r="X207" s="81" t="s">
        <v>116</v>
      </c>
      <c r="Y207" s="83">
        <v>44986</v>
      </c>
      <c r="Z207" s="83">
        <v>45017</v>
      </c>
      <c r="AA207" s="83">
        <v>45019.76505170139</v>
      </c>
      <c r="AB207" s="81" t="s">
        <v>118</v>
      </c>
      <c r="AC207" s="81" t="s">
        <v>116</v>
      </c>
    </row>
    <row r="208" spans="1:29" s="90" customFormat="1" hidden="1" outlineLevel="6" collapsed="1" x14ac:dyDescent="0.25">
      <c r="A208" s="99" t="s">
        <v>116</v>
      </c>
      <c r="B208" s="86">
        <v>0</v>
      </c>
      <c r="C208" s="86">
        <v>0</v>
      </c>
      <c r="D208" s="86">
        <v>0</v>
      </c>
      <c r="E208" s="86">
        <v>0</v>
      </c>
      <c r="F208" s="86">
        <v>0</v>
      </c>
      <c r="G208" s="86">
        <v>0</v>
      </c>
      <c r="H208" s="87" t="s">
        <v>120</v>
      </c>
      <c r="I208" s="87" t="s">
        <v>217</v>
      </c>
      <c r="J208" s="87" t="s">
        <v>116</v>
      </c>
      <c r="K208" s="86">
        <v>0</v>
      </c>
      <c r="L208" s="86">
        <v>0</v>
      </c>
      <c r="M208" s="87" t="s">
        <v>122</v>
      </c>
      <c r="N208" s="87" t="s">
        <v>216</v>
      </c>
      <c r="O208" s="87" t="s">
        <v>121</v>
      </c>
      <c r="P208" s="88">
        <v>44986</v>
      </c>
      <c r="Q208" s="88">
        <v>44987</v>
      </c>
      <c r="R208" s="86">
        <v>0</v>
      </c>
      <c r="S208" s="87" t="s">
        <v>116</v>
      </c>
      <c r="T208" s="87" t="s">
        <v>116</v>
      </c>
      <c r="U208" s="87" t="s">
        <v>146</v>
      </c>
      <c r="V208" s="89">
        <v>44957.560157210646</v>
      </c>
      <c r="W208" s="87" t="s">
        <v>116</v>
      </c>
      <c r="X208" s="87" t="s">
        <v>116</v>
      </c>
      <c r="Y208" s="89">
        <v>44986</v>
      </c>
      <c r="Z208" s="89">
        <v>45017</v>
      </c>
      <c r="AA208" s="89">
        <v>45019.76505170139</v>
      </c>
      <c r="AB208" s="87" t="s">
        <v>118</v>
      </c>
      <c r="AC208" s="87" t="s">
        <v>116</v>
      </c>
    </row>
    <row r="209" spans="1:29" s="96" customFormat="1" hidden="1" outlineLevel="7" collapsed="1" x14ac:dyDescent="0.25">
      <c r="A209" s="100" t="s">
        <v>116</v>
      </c>
      <c r="B209" s="92">
        <v>0</v>
      </c>
      <c r="C209" s="92">
        <v>0</v>
      </c>
      <c r="D209" s="92">
        <v>0</v>
      </c>
      <c r="E209" s="92">
        <v>0</v>
      </c>
      <c r="F209" s="92">
        <v>0</v>
      </c>
      <c r="G209" s="92">
        <v>0</v>
      </c>
      <c r="H209" s="93" t="s">
        <v>120</v>
      </c>
      <c r="I209" s="93" t="s">
        <v>217</v>
      </c>
      <c r="J209" s="93" t="s">
        <v>116</v>
      </c>
      <c r="K209" s="92">
        <v>0</v>
      </c>
      <c r="L209" s="92">
        <v>0</v>
      </c>
      <c r="M209" s="93" t="s">
        <v>122</v>
      </c>
      <c r="N209" s="93" t="s">
        <v>216</v>
      </c>
      <c r="O209" s="93" t="s">
        <v>121</v>
      </c>
      <c r="P209" s="94">
        <v>44986</v>
      </c>
      <c r="Q209" s="94">
        <v>44987</v>
      </c>
      <c r="R209" s="92">
        <v>0</v>
      </c>
      <c r="S209" s="93" t="s">
        <v>116</v>
      </c>
      <c r="T209" s="93" t="s">
        <v>116</v>
      </c>
      <c r="U209" s="93" t="s">
        <v>146</v>
      </c>
      <c r="V209" s="95">
        <v>44957.560157210646</v>
      </c>
      <c r="W209" s="93" t="s">
        <v>116</v>
      </c>
      <c r="X209" s="93" t="s">
        <v>116</v>
      </c>
      <c r="Y209" s="95">
        <v>44986</v>
      </c>
      <c r="Z209" s="95">
        <v>45017</v>
      </c>
      <c r="AA209" s="95">
        <v>45019.76505170139</v>
      </c>
      <c r="AB209" s="93" t="s">
        <v>118</v>
      </c>
      <c r="AC209" s="93" t="s">
        <v>116</v>
      </c>
    </row>
    <row r="210" spans="1:29" s="119" customFormat="1" outlineLevel="1" collapsed="1" x14ac:dyDescent="0.25">
      <c r="A210" s="114" t="s">
        <v>218</v>
      </c>
      <c r="B210" s="115">
        <v>0</v>
      </c>
      <c r="C210" s="115">
        <v>0</v>
      </c>
      <c r="D210" s="115">
        <v>0</v>
      </c>
      <c r="E210" s="115">
        <v>0</v>
      </c>
      <c r="F210" s="115">
        <v>0</v>
      </c>
      <c r="G210" s="115">
        <v>0</v>
      </c>
      <c r="H210" s="116" t="s">
        <v>120</v>
      </c>
      <c r="I210" s="116" t="s">
        <v>219</v>
      </c>
      <c r="J210" s="116" t="s">
        <v>116</v>
      </c>
      <c r="K210" s="115">
        <v>0</v>
      </c>
      <c r="L210" s="115">
        <v>0</v>
      </c>
      <c r="M210" s="116" t="s">
        <v>122</v>
      </c>
      <c r="N210" s="116" t="s">
        <v>218</v>
      </c>
      <c r="O210" s="116" t="s">
        <v>121</v>
      </c>
      <c r="P210" s="117">
        <v>44986</v>
      </c>
      <c r="Q210" s="117">
        <v>44987</v>
      </c>
      <c r="R210" s="115">
        <v>0</v>
      </c>
      <c r="S210" s="116" t="s">
        <v>116</v>
      </c>
      <c r="T210" s="116" t="s">
        <v>116</v>
      </c>
      <c r="U210" s="116" t="s">
        <v>146</v>
      </c>
      <c r="V210" s="118">
        <v>44957.560157210646</v>
      </c>
      <c r="W210" s="116" t="s">
        <v>116</v>
      </c>
      <c r="X210" s="116" t="s">
        <v>116</v>
      </c>
      <c r="Y210" s="118">
        <v>44986</v>
      </c>
      <c r="Z210" s="118">
        <v>45017</v>
      </c>
      <c r="AA210" s="118">
        <v>45019.76505170139</v>
      </c>
      <c r="AB210" s="116" t="s">
        <v>118</v>
      </c>
      <c r="AC210" s="116" t="s">
        <v>116</v>
      </c>
    </row>
    <row r="211" spans="1:29" s="90" customFormat="1" hidden="1" outlineLevel="2" collapsed="1" x14ac:dyDescent="0.25">
      <c r="A211" s="85" t="s">
        <v>219</v>
      </c>
      <c r="B211" s="86">
        <v>0</v>
      </c>
      <c r="C211" s="86">
        <v>0</v>
      </c>
      <c r="D211" s="86">
        <v>0</v>
      </c>
      <c r="E211" s="86">
        <v>0</v>
      </c>
      <c r="F211" s="86">
        <v>0</v>
      </c>
      <c r="G211" s="86">
        <v>0</v>
      </c>
      <c r="H211" s="87" t="s">
        <v>120</v>
      </c>
      <c r="I211" s="87" t="s">
        <v>219</v>
      </c>
      <c r="J211" s="87" t="s">
        <v>116</v>
      </c>
      <c r="K211" s="86">
        <v>0</v>
      </c>
      <c r="L211" s="86">
        <v>0</v>
      </c>
      <c r="M211" s="87" t="s">
        <v>122</v>
      </c>
      <c r="N211" s="87" t="s">
        <v>218</v>
      </c>
      <c r="O211" s="87" t="s">
        <v>121</v>
      </c>
      <c r="P211" s="88">
        <v>44986</v>
      </c>
      <c r="Q211" s="88">
        <v>44987</v>
      </c>
      <c r="R211" s="86">
        <v>0</v>
      </c>
      <c r="S211" s="87" t="s">
        <v>116</v>
      </c>
      <c r="T211" s="87" t="s">
        <v>116</v>
      </c>
      <c r="U211" s="87" t="s">
        <v>146</v>
      </c>
      <c r="V211" s="89">
        <v>44957.560157210646</v>
      </c>
      <c r="W211" s="87" t="s">
        <v>116</v>
      </c>
      <c r="X211" s="87" t="s">
        <v>116</v>
      </c>
      <c r="Y211" s="89">
        <v>44986</v>
      </c>
      <c r="Z211" s="89">
        <v>45017</v>
      </c>
      <c r="AA211" s="89">
        <v>45019.76505170139</v>
      </c>
      <c r="AB211" s="87" t="s">
        <v>118</v>
      </c>
      <c r="AC211" s="87" t="s">
        <v>116</v>
      </c>
    </row>
    <row r="212" spans="1:29" s="96" customFormat="1" hidden="1" outlineLevel="3" collapsed="1" x14ac:dyDescent="0.25">
      <c r="A212" s="91" t="s">
        <v>121</v>
      </c>
      <c r="B212" s="92">
        <v>0</v>
      </c>
      <c r="C212" s="92">
        <v>0</v>
      </c>
      <c r="D212" s="92">
        <v>0</v>
      </c>
      <c r="E212" s="92">
        <v>0</v>
      </c>
      <c r="F212" s="92">
        <v>0</v>
      </c>
      <c r="G212" s="92">
        <v>0</v>
      </c>
      <c r="H212" s="93" t="s">
        <v>120</v>
      </c>
      <c r="I212" s="93" t="s">
        <v>219</v>
      </c>
      <c r="J212" s="93" t="s">
        <v>116</v>
      </c>
      <c r="K212" s="92">
        <v>0</v>
      </c>
      <c r="L212" s="92">
        <v>0</v>
      </c>
      <c r="M212" s="93" t="s">
        <v>122</v>
      </c>
      <c r="N212" s="93" t="s">
        <v>218</v>
      </c>
      <c r="O212" s="93" t="s">
        <v>121</v>
      </c>
      <c r="P212" s="94">
        <v>44986</v>
      </c>
      <c r="Q212" s="94">
        <v>44987</v>
      </c>
      <c r="R212" s="92">
        <v>0</v>
      </c>
      <c r="S212" s="93" t="s">
        <v>116</v>
      </c>
      <c r="T212" s="93" t="s">
        <v>116</v>
      </c>
      <c r="U212" s="93" t="s">
        <v>146</v>
      </c>
      <c r="V212" s="95">
        <v>44957.560157210646</v>
      </c>
      <c r="W212" s="93" t="s">
        <v>116</v>
      </c>
      <c r="X212" s="93" t="s">
        <v>116</v>
      </c>
      <c r="Y212" s="95">
        <v>44986</v>
      </c>
      <c r="Z212" s="95">
        <v>45017</v>
      </c>
      <c r="AA212" s="95">
        <v>45019.76505170139</v>
      </c>
      <c r="AB212" s="93" t="s">
        <v>118</v>
      </c>
      <c r="AC212" s="93" t="s">
        <v>116</v>
      </c>
    </row>
    <row r="213" spans="1:29" s="78" customFormat="1" hidden="1" outlineLevel="4" collapsed="1" x14ac:dyDescent="0.25">
      <c r="A213" s="97" t="s">
        <v>116</v>
      </c>
      <c r="B213" s="75">
        <v>0</v>
      </c>
      <c r="C213" s="75">
        <v>0</v>
      </c>
      <c r="D213" s="75">
        <v>0</v>
      </c>
      <c r="E213" s="75">
        <v>0</v>
      </c>
      <c r="F213" s="75">
        <v>0</v>
      </c>
      <c r="G213" s="75">
        <v>0</v>
      </c>
      <c r="H213" s="74" t="s">
        <v>120</v>
      </c>
      <c r="I213" s="74" t="s">
        <v>219</v>
      </c>
      <c r="J213" s="74" t="s">
        <v>116</v>
      </c>
      <c r="K213" s="75">
        <v>0</v>
      </c>
      <c r="L213" s="75">
        <v>0</v>
      </c>
      <c r="M213" s="74" t="s">
        <v>122</v>
      </c>
      <c r="N213" s="74" t="s">
        <v>218</v>
      </c>
      <c r="O213" s="74" t="s">
        <v>121</v>
      </c>
      <c r="P213" s="76">
        <v>44986</v>
      </c>
      <c r="Q213" s="76">
        <v>44987</v>
      </c>
      <c r="R213" s="75">
        <v>0</v>
      </c>
      <c r="S213" s="74" t="s">
        <v>116</v>
      </c>
      <c r="T213" s="74" t="s">
        <v>116</v>
      </c>
      <c r="U213" s="74" t="s">
        <v>146</v>
      </c>
      <c r="V213" s="77">
        <v>44957.560157210646</v>
      </c>
      <c r="W213" s="74" t="s">
        <v>116</v>
      </c>
      <c r="X213" s="74" t="s">
        <v>116</v>
      </c>
      <c r="Y213" s="77">
        <v>44986</v>
      </c>
      <c r="Z213" s="77">
        <v>45017</v>
      </c>
      <c r="AA213" s="77">
        <v>45019.76505170139</v>
      </c>
      <c r="AB213" s="74" t="s">
        <v>118</v>
      </c>
      <c r="AC213" s="74" t="s">
        <v>116</v>
      </c>
    </row>
    <row r="214" spans="1:29" s="84" customFormat="1" hidden="1" outlineLevel="5" collapsed="1" x14ac:dyDescent="0.25">
      <c r="A214" s="98" t="s">
        <v>122</v>
      </c>
      <c r="B214" s="80">
        <v>0</v>
      </c>
      <c r="C214" s="80">
        <v>0</v>
      </c>
      <c r="D214" s="80">
        <v>0</v>
      </c>
      <c r="E214" s="80">
        <v>0</v>
      </c>
      <c r="F214" s="80">
        <v>0</v>
      </c>
      <c r="G214" s="80">
        <v>0</v>
      </c>
      <c r="H214" s="81" t="s">
        <v>120</v>
      </c>
      <c r="I214" s="81" t="s">
        <v>219</v>
      </c>
      <c r="J214" s="81" t="s">
        <v>116</v>
      </c>
      <c r="K214" s="80">
        <v>0</v>
      </c>
      <c r="L214" s="80">
        <v>0</v>
      </c>
      <c r="M214" s="81" t="s">
        <v>122</v>
      </c>
      <c r="N214" s="81" t="s">
        <v>218</v>
      </c>
      <c r="O214" s="81" t="s">
        <v>121</v>
      </c>
      <c r="P214" s="82">
        <v>44986</v>
      </c>
      <c r="Q214" s="82">
        <v>44987</v>
      </c>
      <c r="R214" s="80">
        <v>0</v>
      </c>
      <c r="S214" s="81" t="s">
        <v>116</v>
      </c>
      <c r="T214" s="81" t="s">
        <v>116</v>
      </c>
      <c r="U214" s="81" t="s">
        <v>146</v>
      </c>
      <c r="V214" s="83">
        <v>44957.560157210646</v>
      </c>
      <c r="W214" s="81" t="s">
        <v>116</v>
      </c>
      <c r="X214" s="81" t="s">
        <v>116</v>
      </c>
      <c r="Y214" s="83">
        <v>44986</v>
      </c>
      <c r="Z214" s="83">
        <v>45017</v>
      </c>
      <c r="AA214" s="83">
        <v>45019.76505170139</v>
      </c>
      <c r="AB214" s="81" t="s">
        <v>118</v>
      </c>
      <c r="AC214" s="81" t="s">
        <v>116</v>
      </c>
    </row>
    <row r="215" spans="1:29" s="90" customFormat="1" hidden="1" outlineLevel="6" collapsed="1" x14ac:dyDescent="0.25">
      <c r="A215" s="99" t="s">
        <v>116</v>
      </c>
      <c r="B215" s="86">
        <v>0</v>
      </c>
      <c r="C215" s="86">
        <v>0</v>
      </c>
      <c r="D215" s="86">
        <v>0</v>
      </c>
      <c r="E215" s="86">
        <v>0</v>
      </c>
      <c r="F215" s="86">
        <v>0</v>
      </c>
      <c r="G215" s="86">
        <v>0</v>
      </c>
      <c r="H215" s="87" t="s">
        <v>120</v>
      </c>
      <c r="I215" s="87" t="s">
        <v>219</v>
      </c>
      <c r="J215" s="87" t="s">
        <v>116</v>
      </c>
      <c r="K215" s="86">
        <v>0</v>
      </c>
      <c r="L215" s="86">
        <v>0</v>
      </c>
      <c r="M215" s="87" t="s">
        <v>122</v>
      </c>
      <c r="N215" s="87" t="s">
        <v>218</v>
      </c>
      <c r="O215" s="87" t="s">
        <v>121</v>
      </c>
      <c r="P215" s="88">
        <v>44986</v>
      </c>
      <c r="Q215" s="88">
        <v>44987</v>
      </c>
      <c r="R215" s="86">
        <v>0</v>
      </c>
      <c r="S215" s="87" t="s">
        <v>116</v>
      </c>
      <c r="T215" s="87" t="s">
        <v>116</v>
      </c>
      <c r="U215" s="87" t="s">
        <v>146</v>
      </c>
      <c r="V215" s="89">
        <v>44957.560157210646</v>
      </c>
      <c r="W215" s="87" t="s">
        <v>116</v>
      </c>
      <c r="X215" s="87" t="s">
        <v>116</v>
      </c>
      <c r="Y215" s="89">
        <v>44986</v>
      </c>
      <c r="Z215" s="89">
        <v>45017</v>
      </c>
      <c r="AA215" s="89">
        <v>45019.76505170139</v>
      </c>
      <c r="AB215" s="87" t="s">
        <v>118</v>
      </c>
      <c r="AC215" s="87" t="s">
        <v>116</v>
      </c>
    </row>
    <row r="216" spans="1:29" s="96" customFormat="1" hidden="1" outlineLevel="7" collapsed="1" x14ac:dyDescent="0.25">
      <c r="A216" s="100" t="s">
        <v>116</v>
      </c>
      <c r="B216" s="92">
        <v>-104430.91499999999</v>
      </c>
      <c r="C216" s="92">
        <v>-6397875.5281499997</v>
      </c>
      <c r="D216" s="92">
        <v>0</v>
      </c>
      <c r="E216" s="92">
        <v>0</v>
      </c>
      <c r="F216" s="92">
        <v>-104430.91499999999</v>
      </c>
      <c r="G216" s="92">
        <v>-6397875.5281499997</v>
      </c>
      <c r="H216" s="93" t="s">
        <v>120</v>
      </c>
      <c r="I216" s="93" t="s">
        <v>219</v>
      </c>
      <c r="J216" s="93" t="s">
        <v>116</v>
      </c>
      <c r="K216" s="92">
        <v>61.264191050609902</v>
      </c>
      <c r="L216" s="92">
        <v>0</v>
      </c>
      <c r="M216" s="93" t="s">
        <v>122</v>
      </c>
      <c r="N216" s="93" t="s">
        <v>218</v>
      </c>
      <c r="O216" s="93" t="s">
        <v>121</v>
      </c>
      <c r="P216" s="94">
        <v>44986</v>
      </c>
      <c r="Q216" s="94">
        <v>44987</v>
      </c>
      <c r="R216" s="92">
        <v>0</v>
      </c>
      <c r="S216" s="93" t="s">
        <v>116</v>
      </c>
      <c r="T216" s="93" t="s">
        <v>116</v>
      </c>
      <c r="U216" s="93" t="s">
        <v>146</v>
      </c>
      <c r="V216" s="95">
        <v>44957.560157210646</v>
      </c>
      <c r="W216" s="93" t="s">
        <v>116</v>
      </c>
      <c r="X216" s="93" t="s">
        <v>116</v>
      </c>
      <c r="Y216" s="95">
        <v>44986</v>
      </c>
      <c r="Z216" s="95">
        <v>45017</v>
      </c>
      <c r="AA216" s="95">
        <v>45019.76505170139</v>
      </c>
      <c r="AB216" s="93" t="s">
        <v>118</v>
      </c>
      <c r="AC216" s="93" t="s">
        <v>116</v>
      </c>
    </row>
    <row r="217" spans="1:29" s="107" customFormat="1" hidden="1" outlineLevel="7" collapsed="1" x14ac:dyDescent="0.25">
      <c r="A217" s="102" t="s">
        <v>116</v>
      </c>
      <c r="B217" s="103">
        <v>3301.7950000000001</v>
      </c>
      <c r="C217" s="103">
        <v>71596.570000000007</v>
      </c>
      <c r="D217" s="103">
        <v>0</v>
      </c>
      <c r="E217" s="103">
        <v>0</v>
      </c>
      <c r="F217" s="103">
        <v>3301.7950000000001</v>
      </c>
      <c r="G217" s="103">
        <v>71596.570000000007</v>
      </c>
      <c r="H217" s="104" t="s">
        <v>120</v>
      </c>
      <c r="I217" s="104" t="s">
        <v>219</v>
      </c>
      <c r="J217" s="104" t="s">
        <v>116</v>
      </c>
      <c r="K217" s="103">
        <v>21.684135447536899</v>
      </c>
      <c r="L217" s="103">
        <v>0</v>
      </c>
      <c r="M217" s="104" t="s">
        <v>122</v>
      </c>
      <c r="N217" s="104" t="s">
        <v>218</v>
      </c>
      <c r="O217" s="104" t="s">
        <v>121</v>
      </c>
      <c r="P217" s="105">
        <v>44986</v>
      </c>
      <c r="Q217" s="105">
        <v>44987</v>
      </c>
      <c r="R217" s="103">
        <v>0</v>
      </c>
      <c r="S217" s="104" t="s">
        <v>116</v>
      </c>
      <c r="T217" s="104" t="s">
        <v>116</v>
      </c>
      <c r="U217" s="104" t="s">
        <v>146</v>
      </c>
      <c r="V217" s="106">
        <v>44957.560157210646</v>
      </c>
      <c r="W217" s="104" t="s">
        <v>116</v>
      </c>
      <c r="X217" s="104" t="s">
        <v>116</v>
      </c>
      <c r="Y217" s="106">
        <v>44986</v>
      </c>
      <c r="Z217" s="106">
        <v>45017</v>
      </c>
      <c r="AA217" s="106">
        <v>45019.76505170139</v>
      </c>
      <c r="AB217" s="104" t="s">
        <v>118</v>
      </c>
      <c r="AC217" s="104" t="s">
        <v>116</v>
      </c>
    </row>
    <row r="218" spans="1:29" s="96" customFormat="1" hidden="1" outlineLevel="7" collapsed="1" x14ac:dyDescent="0.25">
      <c r="A218" s="100" t="s">
        <v>116</v>
      </c>
      <c r="B218" s="92">
        <v>61036</v>
      </c>
      <c r="C218" s="92">
        <v>3757988.2900399999</v>
      </c>
      <c r="D218" s="92">
        <v>0</v>
      </c>
      <c r="E218" s="92">
        <v>0</v>
      </c>
      <c r="F218" s="92">
        <v>61036</v>
      </c>
      <c r="G218" s="92">
        <v>3757988.2900399999</v>
      </c>
      <c r="H218" s="93" t="s">
        <v>120</v>
      </c>
      <c r="I218" s="93" t="s">
        <v>219</v>
      </c>
      <c r="J218" s="93" t="s">
        <v>116</v>
      </c>
      <c r="K218" s="92">
        <v>61.5700289999345</v>
      </c>
      <c r="L218" s="92">
        <v>0</v>
      </c>
      <c r="M218" s="93" t="s">
        <v>122</v>
      </c>
      <c r="N218" s="93" t="s">
        <v>218</v>
      </c>
      <c r="O218" s="93" t="s">
        <v>121</v>
      </c>
      <c r="P218" s="94">
        <v>44986</v>
      </c>
      <c r="Q218" s="94">
        <v>44987</v>
      </c>
      <c r="R218" s="92">
        <v>0</v>
      </c>
      <c r="S218" s="93" t="s">
        <v>116</v>
      </c>
      <c r="T218" s="93" t="s">
        <v>116</v>
      </c>
      <c r="U218" s="93" t="s">
        <v>146</v>
      </c>
      <c r="V218" s="95">
        <v>44957.560157210646</v>
      </c>
      <c r="W218" s="93" t="s">
        <v>116</v>
      </c>
      <c r="X218" s="93" t="s">
        <v>116</v>
      </c>
      <c r="Y218" s="95">
        <v>44986</v>
      </c>
      <c r="Z218" s="95">
        <v>45017</v>
      </c>
      <c r="AA218" s="95">
        <v>45019.76505170139</v>
      </c>
      <c r="AB218" s="93" t="s">
        <v>118</v>
      </c>
      <c r="AC218" s="93" t="s">
        <v>116</v>
      </c>
    </row>
    <row r="219" spans="1:29" s="107" customFormat="1" hidden="1" outlineLevel="7" collapsed="1" x14ac:dyDescent="0.25">
      <c r="A219" s="102" t="s">
        <v>116</v>
      </c>
      <c r="B219" s="103">
        <v>146976</v>
      </c>
      <c r="C219" s="103">
        <v>9053984.4145599995</v>
      </c>
      <c r="D219" s="103">
        <v>0</v>
      </c>
      <c r="E219" s="103">
        <v>0</v>
      </c>
      <c r="F219" s="103">
        <v>146976</v>
      </c>
      <c r="G219" s="103">
        <v>9053984.4145599995</v>
      </c>
      <c r="H219" s="104" t="s">
        <v>120</v>
      </c>
      <c r="I219" s="104" t="s">
        <v>219</v>
      </c>
      <c r="J219" s="104" t="s">
        <v>116</v>
      </c>
      <c r="K219" s="103">
        <v>61.601788146091899</v>
      </c>
      <c r="L219" s="103">
        <v>0</v>
      </c>
      <c r="M219" s="104" t="s">
        <v>122</v>
      </c>
      <c r="N219" s="104" t="s">
        <v>218</v>
      </c>
      <c r="O219" s="104" t="s">
        <v>121</v>
      </c>
      <c r="P219" s="105">
        <v>44986</v>
      </c>
      <c r="Q219" s="105">
        <v>44987</v>
      </c>
      <c r="R219" s="103">
        <v>0</v>
      </c>
      <c r="S219" s="104" t="s">
        <v>116</v>
      </c>
      <c r="T219" s="104" t="s">
        <v>116</v>
      </c>
      <c r="U219" s="104" t="s">
        <v>146</v>
      </c>
      <c r="V219" s="106">
        <v>44957.560157210646</v>
      </c>
      <c r="W219" s="104" t="s">
        <v>116</v>
      </c>
      <c r="X219" s="104" t="s">
        <v>116</v>
      </c>
      <c r="Y219" s="106">
        <v>44986</v>
      </c>
      <c r="Z219" s="106">
        <v>45017</v>
      </c>
      <c r="AA219" s="106">
        <v>45019.76505170139</v>
      </c>
      <c r="AB219" s="104" t="s">
        <v>118</v>
      </c>
      <c r="AC219" s="104" t="s">
        <v>116</v>
      </c>
    </row>
    <row r="220" spans="1:29" s="96" customFormat="1" hidden="1" outlineLevel="7" collapsed="1" x14ac:dyDescent="0.25">
      <c r="A220" s="100" t="s">
        <v>116</v>
      </c>
      <c r="B220" s="92">
        <v>-70293.695999999996</v>
      </c>
      <c r="C220" s="92">
        <v>-4354916.8878300004</v>
      </c>
      <c r="D220" s="92">
        <v>0</v>
      </c>
      <c r="E220" s="92">
        <v>0</v>
      </c>
      <c r="F220" s="92">
        <v>-70293.695999999996</v>
      </c>
      <c r="G220" s="92">
        <v>-4354916.8878300004</v>
      </c>
      <c r="H220" s="93" t="s">
        <v>120</v>
      </c>
      <c r="I220" s="93" t="s">
        <v>219</v>
      </c>
      <c r="J220" s="93" t="s">
        <v>116</v>
      </c>
      <c r="K220" s="92">
        <v>61.9531641618332</v>
      </c>
      <c r="L220" s="92">
        <v>0</v>
      </c>
      <c r="M220" s="93" t="s">
        <v>122</v>
      </c>
      <c r="N220" s="93" t="s">
        <v>218</v>
      </c>
      <c r="O220" s="93" t="s">
        <v>121</v>
      </c>
      <c r="P220" s="94">
        <v>44986</v>
      </c>
      <c r="Q220" s="94">
        <v>44987</v>
      </c>
      <c r="R220" s="92">
        <v>0</v>
      </c>
      <c r="S220" s="93" t="s">
        <v>116</v>
      </c>
      <c r="T220" s="93" t="s">
        <v>116</v>
      </c>
      <c r="U220" s="93" t="s">
        <v>146</v>
      </c>
      <c r="V220" s="95">
        <v>44957.560157210646</v>
      </c>
      <c r="W220" s="93" t="s">
        <v>116</v>
      </c>
      <c r="X220" s="93" t="s">
        <v>116</v>
      </c>
      <c r="Y220" s="95">
        <v>44986</v>
      </c>
      <c r="Z220" s="95">
        <v>45017</v>
      </c>
      <c r="AA220" s="95">
        <v>45019.76505170139</v>
      </c>
      <c r="AB220" s="93" t="s">
        <v>118</v>
      </c>
      <c r="AC220" s="93" t="s">
        <v>116</v>
      </c>
    </row>
    <row r="221" spans="1:29" s="107" customFormat="1" hidden="1" outlineLevel="7" collapsed="1" x14ac:dyDescent="0.25">
      <c r="A221" s="102" t="s">
        <v>116</v>
      </c>
      <c r="B221" s="103">
        <v>-2195.8339999999998</v>
      </c>
      <c r="C221" s="103">
        <v>0</v>
      </c>
      <c r="D221" s="103">
        <v>0</v>
      </c>
      <c r="E221" s="103">
        <v>0</v>
      </c>
      <c r="F221" s="103">
        <v>-2195.8339999999998</v>
      </c>
      <c r="G221" s="103">
        <v>0</v>
      </c>
      <c r="H221" s="104" t="s">
        <v>120</v>
      </c>
      <c r="I221" s="104" t="s">
        <v>219</v>
      </c>
      <c r="J221" s="104" t="s">
        <v>116</v>
      </c>
      <c r="K221" s="103">
        <v>0</v>
      </c>
      <c r="L221" s="103">
        <v>0</v>
      </c>
      <c r="M221" s="104" t="s">
        <v>122</v>
      </c>
      <c r="N221" s="104" t="s">
        <v>218</v>
      </c>
      <c r="O221" s="104" t="s">
        <v>121</v>
      </c>
      <c r="P221" s="105">
        <v>44986</v>
      </c>
      <c r="Q221" s="105">
        <v>44987</v>
      </c>
      <c r="R221" s="103">
        <v>0</v>
      </c>
      <c r="S221" s="104" t="s">
        <v>116</v>
      </c>
      <c r="T221" s="104" t="s">
        <v>116</v>
      </c>
      <c r="U221" s="104" t="s">
        <v>146</v>
      </c>
      <c r="V221" s="106">
        <v>44957.560157210646</v>
      </c>
      <c r="W221" s="104" t="s">
        <v>116</v>
      </c>
      <c r="X221" s="104" t="s">
        <v>116</v>
      </c>
      <c r="Y221" s="106">
        <v>44986</v>
      </c>
      <c r="Z221" s="106">
        <v>45017</v>
      </c>
      <c r="AA221" s="106">
        <v>45019.76505170139</v>
      </c>
      <c r="AB221" s="104" t="s">
        <v>118</v>
      </c>
      <c r="AC221" s="104" t="s">
        <v>116</v>
      </c>
    </row>
    <row r="222" spans="1:29" s="96" customFormat="1" hidden="1" outlineLevel="7" collapsed="1" x14ac:dyDescent="0.25">
      <c r="A222" s="100" t="s">
        <v>116</v>
      </c>
      <c r="B222" s="92">
        <v>-34393.35</v>
      </c>
      <c r="C222" s="92">
        <v>-2130776.8586200001</v>
      </c>
      <c r="D222" s="92">
        <v>0</v>
      </c>
      <c r="E222" s="92">
        <v>0</v>
      </c>
      <c r="F222" s="92">
        <v>-34393.35</v>
      </c>
      <c r="G222" s="92">
        <v>-2130776.8586200001</v>
      </c>
      <c r="H222" s="93" t="s">
        <v>120</v>
      </c>
      <c r="I222" s="93" t="s">
        <v>219</v>
      </c>
      <c r="J222" s="93" t="s">
        <v>116</v>
      </c>
      <c r="K222" s="92">
        <v>61.953164161676597</v>
      </c>
      <c r="L222" s="92">
        <v>0</v>
      </c>
      <c r="M222" s="93" t="s">
        <v>122</v>
      </c>
      <c r="N222" s="93" t="s">
        <v>218</v>
      </c>
      <c r="O222" s="93" t="s">
        <v>121</v>
      </c>
      <c r="P222" s="94">
        <v>44986</v>
      </c>
      <c r="Q222" s="94">
        <v>44987</v>
      </c>
      <c r="R222" s="92">
        <v>0</v>
      </c>
      <c r="S222" s="93" t="s">
        <v>116</v>
      </c>
      <c r="T222" s="93" t="s">
        <v>116</v>
      </c>
      <c r="U222" s="93" t="s">
        <v>146</v>
      </c>
      <c r="V222" s="95">
        <v>44957.560157210646</v>
      </c>
      <c r="W222" s="93" t="s">
        <v>116</v>
      </c>
      <c r="X222" s="93" t="s">
        <v>116</v>
      </c>
      <c r="Y222" s="95">
        <v>44986</v>
      </c>
      <c r="Z222" s="95">
        <v>45017</v>
      </c>
      <c r="AA222" s="95">
        <v>45019.76505170139</v>
      </c>
      <c r="AB222" s="93" t="s">
        <v>118</v>
      </c>
      <c r="AC222" s="93" t="s">
        <v>116</v>
      </c>
    </row>
    <row r="223" spans="1:29" s="84" customFormat="1" outlineLevel="1" collapsed="1" x14ac:dyDescent="0.25">
      <c r="A223" s="79" t="s">
        <v>110</v>
      </c>
      <c r="B223" s="80">
        <v>0</v>
      </c>
      <c r="C223" s="80">
        <v>0</v>
      </c>
      <c r="D223" s="80">
        <v>0</v>
      </c>
      <c r="E223" s="80">
        <v>0</v>
      </c>
      <c r="F223" s="80">
        <v>0</v>
      </c>
      <c r="G223" s="80">
        <v>0</v>
      </c>
      <c r="H223" s="81" t="s">
        <v>120</v>
      </c>
      <c r="I223" s="81" t="s">
        <v>225</v>
      </c>
      <c r="J223" s="81" t="s">
        <v>116</v>
      </c>
      <c r="K223" s="80">
        <v>0</v>
      </c>
      <c r="L223" s="80">
        <v>0</v>
      </c>
      <c r="M223" s="81" t="s">
        <v>127</v>
      </c>
      <c r="N223" s="81" t="s">
        <v>110</v>
      </c>
      <c r="O223" s="81" t="s">
        <v>121</v>
      </c>
      <c r="P223" s="82">
        <v>44986</v>
      </c>
      <c r="Q223" s="82">
        <v>44987</v>
      </c>
      <c r="R223" s="80">
        <v>0</v>
      </c>
      <c r="S223" s="81" t="s">
        <v>116</v>
      </c>
      <c r="T223" s="81" t="s">
        <v>116</v>
      </c>
      <c r="U223" s="81" t="s">
        <v>146</v>
      </c>
      <c r="V223" s="83">
        <v>44957.560157210646</v>
      </c>
      <c r="W223" s="81" t="s">
        <v>116</v>
      </c>
      <c r="X223" s="81" t="s">
        <v>116</v>
      </c>
      <c r="Y223" s="83">
        <v>44986</v>
      </c>
      <c r="Z223" s="83">
        <v>45017</v>
      </c>
      <c r="AA223" s="83">
        <v>45019.76505170139</v>
      </c>
      <c r="AB223" s="81" t="s">
        <v>118</v>
      </c>
      <c r="AC223" s="81" t="s">
        <v>116</v>
      </c>
    </row>
    <row r="224" spans="1:29" s="90" customFormat="1" hidden="1" outlineLevel="2" collapsed="1" x14ac:dyDescent="0.25">
      <c r="A224" s="85" t="s">
        <v>225</v>
      </c>
      <c r="B224" s="86">
        <v>0</v>
      </c>
      <c r="C224" s="86">
        <v>0</v>
      </c>
      <c r="D224" s="86">
        <v>0</v>
      </c>
      <c r="E224" s="86">
        <v>0</v>
      </c>
      <c r="F224" s="86">
        <v>0</v>
      </c>
      <c r="G224" s="86">
        <v>0</v>
      </c>
      <c r="H224" s="87" t="s">
        <v>120</v>
      </c>
      <c r="I224" s="87" t="s">
        <v>225</v>
      </c>
      <c r="J224" s="87" t="s">
        <v>116</v>
      </c>
      <c r="K224" s="86">
        <v>0</v>
      </c>
      <c r="L224" s="86">
        <v>0</v>
      </c>
      <c r="M224" s="87" t="s">
        <v>127</v>
      </c>
      <c r="N224" s="87" t="s">
        <v>110</v>
      </c>
      <c r="O224" s="87" t="s">
        <v>121</v>
      </c>
      <c r="P224" s="88">
        <v>44986</v>
      </c>
      <c r="Q224" s="88">
        <v>44987</v>
      </c>
      <c r="R224" s="86">
        <v>0</v>
      </c>
      <c r="S224" s="87" t="s">
        <v>116</v>
      </c>
      <c r="T224" s="87" t="s">
        <v>116</v>
      </c>
      <c r="U224" s="87" t="s">
        <v>146</v>
      </c>
      <c r="V224" s="89">
        <v>44957.560157210646</v>
      </c>
      <c r="W224" s="87" t="s">
        <v>116</v>
      </c>
      <c r="X224" s="87" t="s">
        <v>116</v>
      </c>
      <c r="Y224" s="89">
        <v>44986</v>
      </c>
      <c r="Z224" s="89">
        <v>45017</v>
      </c>
      <c r="AA224" s="89">
        <v>45019.76505170139</v>
      </c>
      <c r="AB224" s="87" t="s">
        <v>118</v>
      </c>
      <c r="AC224" s="87" t="s">
        <v>116</v>
      </c>
    </row>
    <row r="225" spans="1:29" s="96" customFormat="1" hidden="1" outlineLevel="3" collapsed="1" x14ac:dyDescent="0.25">
      <c r="A225" s="91" t="s">
        <v>121</v>
      </c>
      <c r="B225" s="92">
        <v>0</v>
      </c>
      <c r="C225" s="92">
        <v>0</v>
      </c>
      <c r="D225" s="92">
        <v>0</v>
      </c>
      <c r="E225" s="92">
        <v>0</v>
      </c>
      <c r="F225" s="92">
        <v>0</v>
      </c>
      <c r="G225" s="92">
        <v>0</v>
      </c>
      <c r="H225" s="93" t="s">
        <v>120</v>
      </c>
      <c r="I225" s="93" t="s">
        <v>225</v>
      </c>
      <c r="J225" s="93" t="s">
        <v>116</v>
      </c>
      <c r="K225" s="92">
        <v>0</v>
      </c>
      <c r="L225" s="92">
        <v>0</v>
      </c>
      <c r="M225" s="93" t="s">
        <v>127</v>
      </c>
      <c r="N225" s="93" t="s">
        <v>110</v>
      </c>
      <c r="O225" s="93" t="s">
        <v>121</v>
      </c>
      <c r="P225" s="94">
        <v>44986</v>
      </c>
      <c r="Q225" s="94">
        <v>44987</v>
      </c>
      <c r="R225" s="92">
        <v>0</v>
      </c>
      <c r="S225" s="93" t="s">
        <v>116</v>
      </c>
      <c r="T225" s="93" t="s">
        <v>116</v>
      </c>
      <c r="U225" s="93" t="s">
        <v>146</v>
      </c>
      <c r="V225" s="95">
        <v>44957.560157210646</v>
      </c>
      <c r="W225" s="93" t="s">
        <v>116</v>
      </c>
      <c r="X225" s="93" t="s">
        <v>116</v>
      </c>
      <c r="Y225" s="95">
        <v>44986</v>
      </c>
      <c r="Z225" s="95">
        <v>45017</v>
      </c>
      <c r="AA225" s="95">
        <v>45019.76505170139</v>
      </c>
      <c r="AB225" s="93" t="s">
        <v>118</v>
      </c>
      <c r="AC225" s="93" t="s">
        <v>116</v>
      </c>
    </row>
    <row r="226" spans="1:29" s="78" customFormat="1" hidden="1" outlineLevel="4" collapsed="1" x14ac:dyDescent="0.25">
      <c r="A226" s="97" t="s">
        <v>116</v>
      </c>
      <c r="B226" s="75">
        <v>0</v>
      </c>
      <c r="C226" s="75">
        <v>0</v>
      </c>
      <c r="D226" s="75">
        <v>0</v>
      </c>
      <c r="E226" s="75">
        <v>0</v>
      </c>
      <c r="F226" s="75">
        <v>0</v>
      </c>
      <c r="G226" s="75">
        <v>0</v>
      </c>
      <c r="H226" s="74" t="s">
        <v>120</v>
      </c>
      <c r="I226" s="74" t="s">
        <v>225</v>
      </c>
      <c r="J226" s="74" t="s">
        <v>116</v>
      </c>
      <c r="K226" s="75">
        <v>0</v>
      </c>
      <c r="L226" s="75">
        <v>0</v>
      </c>
      <c r="M226" s="74" t="s">
        <v>127</v>
      </c>
      <c r="N226" s="74" t="s">
        <v>110</v>
      </c>
      <c r="O226" s="74" t="s">
        <v>121</v>
      </c>
      <c r="P226" s="76">
        <v>44986</v>
      </c>
      <c r="Q226" s="76">
        <v>44987</v>
      </c>
      <c r="R226" s="75">
        <v>0</v>
      </c>
      <c r="S226" s="74" t="s">
        <v>116</v>
      </c>
      <c r="T226" s="74" t="s">
        <v>116</v>
      </c>
      <c r="U226" s="74" t="s">
        <v>146</v>
      </c>
      <c r="V226" s="77">
        <v>44957.560157210646</v>
      </c>
      <c r="W226" s="74" t="s">
        <v>116</v>
      </c>
      <c r="X226" s="74" t="s">
        <v>116</v>
      </c>
      <c r="Y226" s="77">
        <v>44986</v>
      </c>
      <c r="Z226" s="77">
        <v>45017</v>
      </c>
      <c r="AA226" s="77">
        <v>45019.76505170139</v>
      </c>
      <c r="AB226" s="74" t="s">
        <v>118</v>
      </c>
      <c r="AC226" s="74" t="s">
        <v>116</v>
      </c>
    </row>
    <row r="227" spans="1:29" s="84" customFormat="1" hidden="1" outlineLevel="5" collapsed="1" x14ac:dyDescent="0.25">
      <c r="A227" s="98" t="s">
        <v>127</v>
      </c>
      <c r="B227" s="80">
        <v>0</v>
      </c>
      <c r="C227" s="80">
        <v>0</v>
      </c>
      <c r="D227" s="80">
        <v>0</v>
      </c>
      <c r="E227" s="80">
        <v>0</v>
      </c>
      <c r="F227" s="80">
        <v>0</v>
      </c>
      <c r="G227" s="80">
        <v>0</v>
      </c>
      <c r="H227" s="81" t="s">
        <v>120</v>
      </c>
      <c r="I227" s="81" t="s">
        <v>225</v>
      </c>
      <c r="J227" s="81" t="s">
        <v>116</v>
      </c>
      <c r="K227" s="80">
        <v>0</v>
      </c>
      <c r="L227" s="80">
        <v>0</v>
      </c>
      <c r="M227" s="81" t="s">
        <v>127</v>
      </c>
      <c r="N227" s="81" t="s">
        <v>110</v>
      </c>
      <c r="O227" s="81" t="s">
        <v>121</v>
      </c>
      <c r="P227" s="82">
        <v>44986</v>
      </c>
      <c r="Q227" s="82">
        <v>44987</v>
      </c>
      <c r="R227" s="80">
        <v>0</v>
      </c>
      <c r="S227" s="81" t="s">
        <v>116</v>
      </c>
      <c r="T227" s="81" t="s">
        <v>116</v>
      </c>
      <c r="U227" s="81" t="s">
        <v>146</v>
      </c>
      <c r="V227" s="83">
        <v>44957.560157210646</v>
      </c>
      <c r="W227" s="81" t="s">
        <v>116</v>
      </c>
      <c r="X227" s="81" t="s">
        <v>116</v>
      </c>
      <c r="Y227" s="83">
        <v>44986</v>
      </c>
      <c r="Z227" s="83">
        <v>45017</v>
      </c>
      <c r="AA227" s="83">
        <v>45019.76505170139</v>
      </c>
      <c r="AB227" s="81" t="s">
        <v>118</v>
      </c>
      <c r="AC227" s="81" t="s">
        <v>116</v>
      </c>
    </row>
    <row r="228" spans="1:29" s="90" customFormat="1" hidden="1" outlineLevel="6" collapsed="1" x14ac:dyDescent="0.25">
      <c r="A228" s="99" t="s">
        <v>116</v>
      </c>
      <c r="B228" s="86">
        <v>0</v>
      </c>
      <c r="C228" s="86">
        <v>0</v>
      </c>
      <c r="D228" s="86">
        <v>0</v>
      </c>
      <c r="E228" s="86">
        <v>0</v>
      </c>
      <c r="F228" s="86">
        <v>0</v>
      </c>
      <c r="G228" s="86">
        <v>0</v>
      </c>
      <c r="H228" s="87" t="s">
        <v>120</v>
      </c>
      <c r="I228" s="87" t="s">
        <v>225</v>
      </c>
      <c r="J228" s="87" t="s">
        <v>116</v>
      </c>
      <c r="K228" s="86">
        <v>0</v>
      </c>
      <c r="L228" s="86">
        <v>0</v>
      </c>
      <c r="M228" s="87" t="s">
        <v>127</v>
      </c>
      <c r="N228" s="87" t="s">
        <v>110</v>
      </c>
      <c r="O228" s="87" t="s">
        <v>121</v>
      </c>
      <c r="P228" s="88">
        <v>44986</v>
      </c>
      <c r="Q228" s="88">
        <v>44987</v>
      </c>
      <c r="R228" s="86">
        <v>0</v>
      </c>
      <c r="S228" s="87" t="s">
        <v>116</v>
      </c>
      <c r="T228" s="87" t="s">
        <v>116</v>
      </c>
      <c r="U228" s="87" t="s">
        <v>146</v>
      </c>
      <c r="V228" s="89">
        <v>44957.560157210646</v>
      </c>
      <c r="W228" s="87" t="s">
        <v>116</v>
      </c>
      <c r="X228" s="87" t="s">
        <v>116</v>
      </c>
      <c r="Y228" s="89">
        <v>44986</v>
      </c>
      <c r="Z228" s="89">
        <v>45017</v>
      </c>
      <c r="AA228" s="89">
        <v>45019.76505170139</v>
      </c>
      <c r="AB228" s="87" t="s">
        <v>118</v>
      </c>
      <c r="AC228" s="87" t="s">
        <v>116</v>
      </c>
    </row>
    <row r="229" spans="1:29" s="96" customFormat="1" hidden="1" outlineLevel="7" collapsed="1" x14ac:dyDescent="0.25">
      <c r="A229" s="100" t="s">
        <v>116</v>
      </c>
      <c r="B229" s="92">
        <v>0</v>
      </c>
      <c r="C229" s="92">
        <v>-279725.36</v>
      </c>
      <c r="D229" s="92">
        <v>0</v>
      </c>
      <c r="E229" s="92">
        <v>0</v>
      </c>
      <c r="F229" s="92">
        <v>0</v>
      </c>
      <c r="G229" s="92">
        <v>-279725.36</v>
      </c>
      <c r="H229" s="93" t="s">
        <v>120</v>
      </c>
      <c r="I229" s="93" t="s">
        <v>225</v>
      </c>
      <c r="J229" s="93" t="s">
        <v>116</v>
      </c>
      <c r="K229" s="92">
        <v>0</v>
      </c>
      <c r="L229" s="92">
        <v>0</v>
      </c>
      <c r="M229" s="93" t="s">
        <v>127</v>
      </c>
      <c r="N229" s="93" t="s">
        <v>110</v>
      </c>
      <c r="O229" s="93" t="s">
        <v>121</v>
      </c>
      <c r="P229" s="94">
        <v>44986</v>
      </c>
      <c r="Q229" s="94">
        <v>44987</v>
      </c>
      <c r="R229" s="92">
        <v>0</v>
      </c>
      <c r="S229" s="93" t="s">
        <v>116</v>
      </c>
      <c r="T229" s="93" t="s">
        <v>116</v>
      </c>
      <c r="U229" s="93" t="s">
        <v>146</v>
      </c>
      <c r="V229" s="95">
        <v>44957.560157210646</v>
      </c>
      <c r="W229" s="93" t="s">
        <v>116</v>
      </c>
      <c r="X229" s="93" t="s">
        <v>116</v>
      </c>
      <c r="Y229" s="95">
        <v>44986</v>
      </c>
      <c r="Z229" s="95">
        <v>45017</v>
      </c>
      <c r="AA229" s="95">
        <v>45019.76505170139</v>
      </c>
      <c r="AB229" s="93" t="s">
        <v>118</v>
      </c>
      <c r="AC229" s="93" t="s">
        <v>116</v>
      </c>
    </row>
    <row r="230" spans="1:29" s="107" customFormat="1" hidden="1" outlineLevel="7" collapsed="1" x14ac:dyDescent="0.25">
      <c r="A230" s="102" t="s">
        <v>116</v>
      </c>
      <c r="B230" s="103">
        <v>233652.24299999999</v>
      </c>
      <c r="C230" s="103">
        <v>19838138.97656</v>
      </c>
      <c r="D230" s="103">
        <v>0</v>
      </c>
      <c r="E230" s="103">
        <v>0</v>
      </c>
      <c r="F230" s="103">
        <v>233652.24299999999</v>
      </c>
      <c r="G230" s="103">
        <v>19838138.97656</v>
      </c>
      <c r="H230" s="104" t="s">
        <v>120</v>
      </c>
      <c r="I230" s="104" t="s">
        <v>225</v>
      </c>
      <c r="J230" s="104" t="s">
        <v>116</v>
      </c>
      <c r="K230" s="103">
        <v>84.904551832442706</v>
      </c>
      <c r="L230" s="103">
        <v>0</v>
      </c>
      <c r="M230" s="104" t="s">
        <v>127</v>
      </c>
      <c r="N230" s="104" t="s">
        <v>110</v>
      </c>
      <c r="O230" s="104" t="s">
        <v>121</v>
      </c>
      <c r="P230" s="105">
        <v>44986</v>
      </c>
      <c r="Q230" s="105">
        <v>44987</v>
      </c>
      <c r="R230" s="103">
        <v>0</v>
      </c>
      <c r="S230" s="104" t="s">
        <v>116</v>
      </c>
      <c r="T230" s="104" t="s">
        <v>116</v>
      </c>
      <c r="U230" s="104" t="s">
        <v>146</v>
      </c>
      <c r="V230" s="106">
        <v>44957.560157210646</v>
      </c>
      <c r="W230" s="104" t="s">
        <v>116</v>
      </c>
      <c r="X230" s="104" t="s">
        <v>116</v>
      </c>
      <c r="Y230" s="106">
        <v>44986</v>
      </c>
      <c r="Z230" s="106">
        <v>45017</v>
      </c>
      <c r="AA230" s="106">
        <v>45019.76505170139</v>
      </c>
      <c r="AB230" s="104" t="s">
        <v>118</v>
      </c>
      <c r="AC230" s="104" t="s">
        <v>116</v>
      </c>
    </row>
    <row r="231" spans="1:29" s="96" customFormat="1" hidden="1" outlineLevel="7" collapsed="1" x14ac:dyDescent="0.25">
      <c r="A231" s="100" t="s">
        <v>116</v>
      </c>
      <c r="B231" s="92">
        <v>-888385.49199999997</v>
      </c>
      <c r="C231" s="92">
        <v>-61790289.02922</v>
      </c>
      <c r="D231" s="92">
        <v>0</v>
      </c>
      <c r="E231" s="92">
        <v>0</v>
      </c>
      <c r="F231" s="92">
        <v>-888385.49199999997</v>
      </c>
      <c r="G231" s="92">
        <v>-61790289.02922</v>
      </c>
      <c r="H231" s="93" t="s">
        <v>120</v>
      </c>
      <c r="I231" s="93" t="s">
        <v>225</v>
      </c>
      <c r="J231" s="93" t="s">
        <v>116</v>
      </c>
      <c r="K231" s="92">
        <v>69.553464780377098</v>
      </c>
      <c r="L231" s="92">
        <v>0</v>
      </c>
      <c r="M231" s="93" t="s">
        <v>127</v>
      </c>
      <c r="N231" s="93" t="s">
        <v>110</v>
      </c>
      <c r="O231" s="93" t="s">
        <v>121</v>
      </c>
      <c r="P231" s="94">
        <v>44986</v>
      </c>
      <c r="Q231" s="94">
        <v>44987</v>
      </c>
      <c r="R231" s="92">
        <v>0</v>
      </c>
      <c r="S231" s="93" t="s">
        <v>116</v>
      </c>
      <c r="T231" s="93" t="s">
        <v>116</v>
      </c>
      <c r="U231" s="93" t="s">
        <v>146</v>
      </c>
      <c r="V231" s="95">
        <v>44957.560157210646</v>
      </c>
      <c r="W231" s="93" t="s">
        <v>116</v>
      </c>
      <c r="X231" s="93" t="s">
        <v>116</v>
      </c>
      <c r="Y231" s="95">
        <v>44986</v>
      </c>
      <c r="Z231" s="95">
        <v>45017</v>
      </c>
      <c r="AA231" s="95">
        <v>45019.76505170139</v>
      </c>
      <c r="AB231" s="93" t="s">
        <v>118</v>
      </c>
      <c r="AC231" s="93" t="s">
        <v>116</v>
      </c>
    </row>
    <row r="232" spans="1:29" s="107" customFormat="1" hidden="1" outlineLevel="7" collapsed="1" x14ac:dyDescent="0.25">
      <c r="A232" s="102" t="s">
        <v>116</v>
      </c>
      <c r="B232" s="103">
        <v>654733.24899999995</v>
      </c>
      <c r="C232" s="103">
        <v>42231875.412660003</v>
      </c>
      <c r="D232" s="103">
        <v>0</v>
      </c>
      <c r="E232" s="103">
        <v>0</v>
      </c>
      <c r="F232" s="103">
        <v>654733.24899999995</v>
      </c>
      <c r="G232" s="103">
        <v>42231875.412660003</v>
      </c>
      <c r="H232" s="104" t="s">
        <v>120</v>
      </c>
      <c r="I232" s="104" t="s">
        <v>225</v>
      </c>
      <c r="J232" s="104" t="s">
        <v>116</v>
      </c>
      <c r="K232" s="103">
        <v>64.502414498060702</v>
      </c>
      <c r="L232" s="103">
        <v>0</v>
      </c>
      <c r="M232" s="104" t="s">
        <v>127</v>
      </c>
      <c r="N232" s="104" t="s">
        <v>110</v>
      </c>
      <c r="O232" s="104" t="s">
        <v>121</v>
      </c>
      <c r="P232" s="105">
        <v>44986</v>
      </c>
      <c r="Q232" s="105">
        <v>44987</v>
      </c>
      <c r="R232" s="103">
        <v>0</v>
      </c>
      <c r="S232" s="104" t="s">
        <v>116</v>
      </c>
      <c r="T232" s="104" t="s">
        <v>116</v>
      </c>
      <c r="U232" s="104" t="s">
        <v>146</v>
      </c>
      <c r="V232" s="106">
        <v>44957.560157210646</v>
      </c>
      <c r="W232" s="104" t="s">
        <v>116</v>
      </c>
      <c r="X232" s="104" t="s">
        <v>116</v>
      </c>
      <c r="Y232" s="106">
        <v>44986</v>
      </c>
      <c r="Z232" s="106">
        <v>45017</v>
      </c>
      <c r="AA232" s="106">
        <v>45019.76505170139</v>
      </c>
      <c r="AB232" s="104" t="s">
        <v>118</v>
      </c>
      <c r="AC232" s="104" t="s">
        <v>116</v>
      </c>
    </row>
    <row r="233" spans="1:29" s="119" customFormat="1" outlineLevel="1" collapsed="1" x14ac:dyDescent="0.25">
      <c r="A233" s="114" t="s">
        <v>229</v>
      </c>
      <c r="B233" s="115">
        <v>0</v>
      </c>
      <c r="C233" s="115">
        <v>0</v>
      </c>
      <c r="D233" s="115">
        <v>0</v>
      </c>
      <c r="E233" s="115">
        <v>0</v>
      </c>
      <c r="F233" s="115">
        <v>0</v>
      </c>
      <c r="G233" s="115">
        <v>0</v>
      </c>
      <c r="H233" s="116" t="s">
        <v>120</v>
      </c>
      <c r="I233" s="116" t="s">
        <v>116</v>
      </c>
      <c r="J233" s="116" t="s">
        <v>116</v>
      </c>
      <c r="K233" s="115">
        <v>0</v>
      </c>
      <c r="L233" s="115">
        <v>0</v>
      </c>
      <c r="M233" s="116" t="s">
        <v>116</v>
      </c>
      <c r="N233" s="116" t="s">
        <v>229</v>
      </c>
      <c r="O233" s="116" t="s">
        <v>121</v>
      </c>
      <c r="P233" s="117">
        <v>44986</v>
      </c>
      <c r="Q233" s="117">
        <v>44987</v>
      </c>
      <c r="R233" s="115">
        <v>0</v>
      </c>
      <c r="S233" s="116" t="s">
        <v>116</v>
      </c>
      <c r="T233" s="116" t="s">
        <v>116</v>
      </c>
      <c r="U233" s="116" t="s">
        <v>146</v>
      </c>
      <c r="V233" s="118">
        <v>44957.560157210646</v>
      </c>
      <c r="W233" s="116" t="s">
        <v>116</v>
      </c>
      <c r="X233" s="116" t="s">
        <v>116</v>
      </c>
      <c r="Y233" s="118">
        <v>44986</v>
      </c>
      <c r="Z233" s="118">
        <v>45017</v>
      </c>
      <c r="AA233" s="118">
        <v>45019.76505170139</v>
      </c>
      <c r="AB233" s="116" t="s">
        <v>118</v>
      </c>
      <c r="AC233" s="116" t="s">
        <v>116</v>
      </c>
    </row>
    <row r="234" spans="1:29" s="90" customFormat="1" hidden="1" outlineLevel="2" collapsed="1" x14ac:dyDescent="0.25">
      <c r="A234" s="85" t="s">
        <v>230</v>
      </c>
      <c r="B234" s="86">
        <v>0</v>
      </c>
      <c r="C234" s="86">
        <v>0</v>
      </c>
      <c r="D234" s="86">
        <v>0</v>
      </c>
      <c r="E234" s="86">
        <v>0</v>
      </c>
      <c r="F234" s="86">
        <v>0</v>
      </c>
      <c r="G234" s="86">
        <v>0</v>
      </c>
      <c r="H234" s="87" t="s">
        <v>120</v>
      </c>
      <c r="I234" s="87" t="s">
        <v>230</v>
      </c>
      <c r="J234" s="87" t="s">
        <v>116</v>
      </c>
      <c r="K234" s="86">
        <v>0</v>
      </c>
      <c r="L234" s="86">
        <v>0</v>
      </c>
      <c r="M234" s="87" t="s">
        <v>122</v>
      </c>
      <c r="N234" s="87" t="s">
        <v>229</v>
      </c>
      <c r="O234" s="87" t="s">
        <v>121</v>
      </c>
      <c r="P234" s="88">
        <v>44986</v>
      </c>
      <c r="Q234" s="88">
        <v>44987</v>
      </c>
      <c r="R234" s="86">
        <v>0</v>
      </c>
      <c r="S234" s="87" t="s">
        <v>116</v>
      </c>
      <c r="T234" s="87" t="s">
        <v>116</v>
      </c>
      <c r="U234" s="87" t="s">
        <v>146</v>
      </c>
      <c r="V234" s="89">
        <v>44957.560157210646</v>
      </c>
      <c r="W234" s="87" t="s">
        <v>116</v>
      </c>
      <c r="X234" s="87" t="s">
        <v>116</v>
      </c>
      <c r="Y234" s="89">
        <v>44986</v>
      </c>
      <c r="Z234" s="89">
        <v>45017</v>
      </c>
      <c r="AA234" s="89">
        <v>45019.76505170139</v>
      </c>
      <c r="AB234" s="87" t="s">
        <v>118</v>
      </c>
      <c r="AC234" s="87" t="s">
        <v>116</v>
      </c>
    </row>
    <row r="235" spans="1:29" s="96" customFormat="1" hidden="1" outlineLevel="3" collapsed="1" x14ac:dyDescent="0.25">
      <c r="A235" s="91" t="s">
        <v>121</v>
      </c>
      <c r="B235" s="92">
        <v>0</v>
      </c>
      <c r="C235" s="92">
        <v>0</v>
      </c>
      <c r="D235" s="92">
        <v>0</v>
      </c>
      <c r="E235" s="92">
        <v>0</v>
      </c>
      <c r="F235" s="92">
        <v>0</v>
      </c>
      <c r="G235" s="92">
        <v>0</v>
      </c>
      <c r="H235" s="93" t="s">
        <v>120</v>
      </c>
      <c r="I235" s="93" t="s">
        <v>230</v>
      </c>
      <c r="J235" s="93" t="s">
        <v>116</v>
      </c>
      <c r="K235" s="92">
        <v>0</v>
      </c>
      <c r="L235" s="92">
        <v>0</v>
      </c>
      <c r="M235" s="93" t="s">
        <v>122</v>
      </c>
      <c r="N235" s="93" t="s">
        <v>229</v>
      </c>
      <c r="O235" s="93" t="s">
        <v>121</v>
      </c>
      <c r="P235" s="94">
        <v>44986</v>
      </c>
      <c r="Q235" s="94">
        <v>44987</v>
      </c>
      <c r="R235" s="92">
        <v>0</v>
      </c>
      <c r="S235" s="93" t="s">
        <v>116</v>
      </c>
      <c r="T235" s="93" t="s">
        <v>116</v>
      </c>
      <c r="U235" s="93" t="s">
        <v>146</v>
      </c>
      <c r="V235" s="95">
        <v>44957.560157210646</v>
      </c>
      <c r="W235" s="93" t="s">
        <v>116</v>
      </c>
      <c r="X235" s="93" t="s">
        <v>116</v>
      </c>
      <c r="Y235" s="95">
        <v>44986</v>
      </c>
      <c r="Z235" s="95">
        <v>45017</v>
      </c>
      <c r="AA235" s="95">
        <v>45019.76505170139</v>
      </c>
      <c r="AB235" s="93" t="s">
        <v>118</v>
      </c>
      <c r="AC235" s="93" t="s">
        <v>116</v>
      </c>
    </row>
    <row r="236" spans="1:29" s="78" customFormat="1" hidden="1" outlineLevel="4" collapsed="1" x14ac:dyDescent="0.25">
      <c r="A236" s="97" t="s">
        <v>116</v>
      </c>
      <c r="B236" s="75">
        <v>0</v>
      </c>
      <c r="C236" s="75">
        <v>0</v>
      </c>
      <c r="D236" s="75">
        <v>0</v>
      </c>
      <c r="E236" s="75">
        <v>0</v>
      </c>
      <c r="F236" s="75">
        <v>0</v>
      </c>
      <c r="G236" s="75">
        <v>0</v>
      </c>
      <c r="H236" s="74" t="s">
        <v>120</v>
      </c>
      <c r="I236" s="74" t="s">
        <v>230</v>
      </c>
      <c r="J236" s="74" t="s">
        <v>116</v>
      </c>
      <c r="K236" s="75">
        <v>0</v>
      </c>
      <c r="L236" s="75">
        <v>0</v>
      </c>
      <c r="M236" s="74" t="s">
        <v>122</v>
      </c>
      <c r="N236" s="74" t="s">
        <v>229</v>
      </c>
      <c r="O236" s="74" t="s">
        <v>121</v>
      </c>
      <c r="P236" s="76">
        <v>44986</v>
      </c>
      <c r="Q236" s="76">
        <v>44987</v>
      </c>
      <c r="R236" s="75">
        <v>0</v>
      </c>
      <c r="S236" s="74" t="s">
        <v>116</v>
      </c>
      <c r="T236" s="74" t="s">
        <v>116</v>
      </c>
      <c r="U236" s="74" t="s">
        <v>146</v>
      </c>
      <c r="V236" s="77">
        <v>44957.560157210646</v>
      </c>
      <c r="W236" s="74" t="s">
        <v>116</v>
      </c>
      <c r="X236" s="74" t="s">
        <v>116</v>
      </c>
      <c r="Y236" s="77">
        <v>44986</v>
      </c>
      <c r="Z236" s="77">
        <v>45017</v>
      </c>
      <c r="AA236" s="77">
        <v>45019.76505170139</v>
      </c>
      <c r="AB236" s="74" t="s">
        <v>118</v>
      </c>
      <c r="AC236" s="74" t="s">
        <v>116</v>
      </c>
    </row>
    <row r="237" spans="1:29" s="84" customFormat="1" hidden="1" outlineLevel="5" collapsed="1" x14ac:dyDescent="0.25">
      <c r="A237" s="98" t="s">
        <v>122</v>
      </c>
      <c r="B237" s="80">
        <v>0</v>
      </c>
      <c r="C237" s="80">
        <v>0</v>
      </c>
      <c r="D237" s="80">
        <v>0</v>
      </c>
      <c r="E237" s="80">
        <v>0</v>
      </c>
      <c r="F237" s="80">
        <v>0</v>
      </c>
      <c r="G237" s="80">
        <v>0</v>
      </c>
      <c r="H237" s="81" t="s">
        <v>120</v>
      </c>
      <c r="I237" s="81" t="s">
        <v>230</v>
      </c>
      <c r="J237" s="81" t="s">
        <v>116</v>
      </c>
      <c r="K237" s="80">
        <v>0</v>
      </c>
      <c r="L237" s="80">
        <v>0</v>
      </c>
      <c r="M237" s="81" t="s">
        <v>122</v>
      </c>
      <c r="N237" s="81" t="s">
        <v>229</v>
      </c>
      <c r="O237" s="81" t="s">
        <v>121</v>
      </c>
      <c r="P237" s="82">
        <v>44986</v>
      </c>
      <c r="Q237" s="82">
        <v>44987</v>
      </c>
      <c r="R237" s="80">
        <v>0</v>
      </c>
      <c r="S237" s="81" t="s">
        <v>116</v>
      </c>
      <c r="T237" s="81" t="s">
        <v>116</v>
      </c>
      <c r="U237" s="81" t="s">
        <v>146</v>
      </c>
      <c r="V237" s="83">
        <v>44957.560157210646</v>
      </c>
      <c r="W237" s="81" t="s">
        <v>116</v>
      </c>
      <c r="X237" s="81" t="s">
        <v>116</v>
      </c>
      <c r="Y237" s="83">
        <v>44986</v>
      </c>
      <c r="Z237" s="83">
        <v>45017</v>
      </c>
      <c r="AA237" s="83">
        <v>45019.76505170139</v>
      </c>
      <c r="AB237" s="81" t="s">
        <v>118</v>
      </c>
      <c r="AC237" s="81" t="s">
        <v>116</v>
      </c>
    </row>
    <row r="238" spans="1:29" s="90" customFormat="1" hidden="1" outlineLevel="6" collapsed="1" x14ac:dyDescent="0.25">
      <c r="A238" s="99" t="s">
        <v>116</v>
      </c>
      <c r="B238" s="86">
        <v>0</v>
      </c>
      <c r="C238" s="86">
        <v>0</v>
      </c>
      <c r="D238" s="86">
        <v>0</v>
      </c>
      <c r="E238" s="86">
        <v>0</v>
      </c>
      <c r="F238" s="86">
        <v>0</v>
      </c>
      <c r="G238" s="86">
        <v>0</v>
      </c>
      <c r="H238" s="87" t="s">
        <v>120</v>
      </c>
      <c r="I238" s="87" t="s">
        <v>230</v>
      </c>
      <c r="J238" s="87" t="s">
        <v>116</v>
      </c>
      <c r="K238" s="86">
        <v>0</v>
      </c>
      <c r="L238" s="86">
        <v>0</v>
      </c>
      <c r="M238" s="87" t="s">
        <v>122</v>
      </c>
      <c r="N238" s="87" t="s">
        <v>229</v>
      </c>
      <c r="O238" s="87" t="s">
        <v>121</v>
      </c>
      <c r="P238" s="88">
        <v>44986</v>
      </c>
      <c r="Q238" s="88">
        <v>44987</v>
      </c>
      <c r="R238" s="86">
        <v>0</v>
      </c>
      <c r="S238" s="87" t="s">
        <v>116</v>
      </c>
      <c r="T238" s="87" t="s">
        <v>116</v>
      </c>
      <c r="U238" s="87" t="s">
        <v>146</v>
      </c>
      <c r="V238" s="89">
        <v>44957.560157210646</v>
      </c>
      <c r="W238" s="87" t="s">
        <v>116</v>
      </c>
      <c r="X238" s="87" t="s">
        <v>116</v>
      </c>
      <c r="Y238" s="89">
        <v>44986</v>
      </c>
      <c r="Z238" s="89">
        <v>45017</v>
      </c>
      <c r="AA238" s="89">
        <v>45019.76505170139</v>
      </c>
      <c r="AB238" s="87" t="s">
        <v>118</v>
      </c>
      <c r="AC238" s="87" t="s">
        <v>116</v>
      </c>
    </row>
    <row r="239" spans="1:29" s="96" customFormat="1" hidden="1" outlineLevel="7" collapsed="1" x14ac:dyDescent="0.25">
      <c r="A239" s="100" t="s">
        <v>116</v>
      </c>
      <c r="B239" s="92">
        <v>0</v>
      </c>
      <c r="C239" s="92">
        <v>0</v>
      </c>
      <c r="D239" s="92">
        <v>0</v>
      </c>
      <c r="E239" s="92">
        <v>0</v>
      </c>
      <c r="F239" s="92">
        <v>0</v>
      </c>
      <c r="G239" s="92">
        <v>0</v>
      </c>
      <c r="H239" s="93" t="s">
        <v>120</v>
      </c>
      <c r="I239" s="93" t="s">
        <v>230</v>
      </c>
      <c r="J239" s="93" t="s">
        <v>116</v>
      </c>
      <c r="K239" s="92">
        <v>0</v>
      </c>
      <c r="L239" s="92">
        <v>0</v>
      </c>
      <c r="M239" s="93" t="s">
        <v>122</v>
      </c>
      <c r="N239" s="93" t="s">
        <v>229</v>
      </c>
      <c r="O239" s="93" t="s">
        <v>121</v>
      </c>
      <c r="P239" s="94">
        <v>44986</v>
      </c>
      <c r="Q239" s="94">
        <v>44987</v>
      </c>
      <c r="R239" s="92">
        <v>0</v>
      </c>
      <c r="S239" s="93" t="s">
        <v>116</v>
      </c>
      <c r="T239" s="93" t="s">
        <v>116</v>
      </c>
      <c r="U239" s="93" t="s">
        <v>146</v>
      </c>
      <c r="V239" s="95">
        <v>44957.560157210646</v>
      </c>
      <c r="W239" s="93" t="s">
        <v>116</v>
      </c>
      <c r="X239" s="93" t="s">
        <v>116</v>
      </c>
      <c r="Y239" s="95">
        <v>44986</v>
      </c>
      <c r="Z239" s="95">
        <v>45017</v>
      </c>
      <c r="AA239" s="95">
        <v>45019.76505170139</v>
      </c>
      <c r="AB239" s="93" t="s">
        <v>118</v>
      </c>
      <c r="AC239" s="93" t="s">
        <v>116</v>
      </c>
    </row>
    <row r="240" spans="1:29" s="113" customFormat="1" hidden="1" outlineLevel="2" collapsed="1" x14ac:dyDescent="0.25">
      <c r="A240" s="108" t="s">
        <v>229</v>
      </c>
      <c r="B240" s="109">
        <v>0</v>
      </c>
      <c r="C240" s="109">
        <v>0</v>
      </c>
      <c r="D240" s="109">
        <v>0</v>
      </c>
      <c r="E240" s="109">
        <v>0</v>
      </c>
      <c r="F240" s="109">
        <v>0</v>
      </c>
      <c r="G240" s="109">
        <v>0</v>
      </c>
      <c r="H240" s="110" t="s">
        <v>120</v>
      </c>
      <c r="I240" s="110" t="s">
        <v>229</v>
      </c>
      <c r="J240" s="110" t="s">
        <v>116</v>
      </c>
      <c r="K240" s="109">
        <v>0</v>
      </c>
      <c r="L240" s="109">
        <v>0</v>
      </c>
      <c r="M240" s="110" t="s">
        <v>116</v>
      </c>
      <c r="N240" s="110" t="s">
        <v>229</v>
      </c>
      <c r="O240" s="110" t="s">
        <v>121</v>
      </c>
      <c r="P240" s="111">
        <v>44986</v>
      </c>
      <c r="Q240" s="111">
        <v>44987</v>
      </c>
      <c r="R240" s="109">
        <v>0</v>
      </c>
      <c r="S240" s="110" t="s">
        <v>116</v>
      </c>
      <c r="T240" s="110" t="s">
        <v>116</v>
      </c>
      <c r="U240" s="110" t="s">
        <v>146</v>
      </c>
      <c r="V240" s="112">
        <v>44957.560157210646</v>
      </c>
      <c r="W240" s="110" t="s">
        <v>116</v>
      </c>
      <c r="X240" s="110" t="s">
        <v>116</v>
      </c>
      <c r="Y240" s="112">
        <v>44986</v>
      </c>
      <c r="Z240" s="112">
        <v>45017</v>
      </c>
      <c r="AA240" s="112">
        <v>45019.76505170139</v>
      </c>
      <c r="AB240" s="110" t="s">
        <v>118</v>
      </c>
      <c r="AC240" s="110" t="s">
        <v>116</v>
      </c>
    </row>
    <row r="241" spans="1:29" s="96" customFormat="1" hidden="1" outlineLevel="3" collapsed="1" x14ac:dyDescent="0.25">
      <c r="A241" s="91" t="s">
        <v>121</v>
      </c>
      <c r="B241" s="92">
        <v>0</v>
      </c>
      <c r="C241" s="92">
        <v>0</v>
      </c>
      <c r="D241" s="92">
        <v>0</v>
      </c>
      <c r="E241" s="92">
        <v>0</v>
      </c>
      <c r="F241" s="92">
        <v>0</v>
      </c>
      <c r="G241" s="92">
        <v>0</v>
      </c>
      <c r="H241" s="93" t="s">
        <v>120</v>
      </c>
      <c r="I241" s="93" t="s">
        <v>229</v>
      </c>
      <c r="J241" s="93" t="s">
        <v>116</v>
      </c>
      <c r="K241" s="92">
        <v>0</v>
      </c>
      <c r="L241" s="92">
        <v>0</v>
      </c>
      <c r="M241" s="93" t="s">
        <v>116</v>
      </c>
      <c r="N241" s="93" t="s">
        <v>229</v>
      </c>
      <c r="O241" s="93" t="s">
        <v>121</v>
      </c>
      <c r="P241" s="94">
        <v>44986</v>
      </c>
      <c r="Q241" s="94">
        <v>44987</v>
      </c>
      <c r="R241" s="92">
        <v>0</v>
      </c>
      <c r="S241" s="93" t="s">
        <v>116</v>
      </c>
      <c r="T241" s="93" t="s">
        <v>116</v>
      </c>
      <c r="U241" s="93" t="s">
        <v>146</v>
      </c>
      <c r="V241" s="95">
        <v>44957.560157210646</v>
      </c>
      <c r="W241" s="93" t="s">
        <v>116</v>
      </c>
      <c r="X241" s="93" t="s">
        <v>116</v>
      </c>
      <c r="Y241" s="95">
        <v>44986</v>
      </c>
      <c r="Z241" s="95">
        <v>45017</v>
      </c>
      <c r="AA241" s="95">
        <v>45019.76505170139</v>
      </c>
      <c r="AB241" s="93" t="s">
        <v>118</v>
      </c>
      <c r="AC241" s="93" t="s">
        <v>116</v>
      </c>
    </row>
    <row r="242" spans="1:29" s="78" customFormat="1" hidden="1" outlineLevel="4" collapsed="1" x14ac:dyDescent="0.25">
      <c r="A242" s="97" t="s">
        <v>116</v>
      </c>
      <c r="B242" s="75">
        <v>0</v>
      </c>
      <c r="C242" s="75">
        <v>0</v>
      </c>
      <c r="D242" s="75">
        <v>0</v>
      </c>
      <c r="E242" s="75">
        <v>0</v>
      </c>
      <c r="F242" s="75">
        <v>0</v>
      </c>
      <c r="G242" s="75">
        <v>0</v>
      </c>
      <c r="H242" s="74" t="s">
        <v>120</v>
      </c>
      <c r="I242" s="74" t="s">
        <v>229</v>
      </c>
      <c r="J242" s="74" t="s">
        <v>116</v>
      </c>
      <c r="K242" s="75">
        <v>0</v>
      </c>
      <c r="L242" s="75">
        <v>0</v>
      </c>
      <c r="M242" s="74" t="s">
        <v>116</v>
      </c>
      <c r="N242" s="74" t="s">
        <v>229</v>
      </c>
      <c r="O242" s="74" t="s">
        <v>121</v>
      </c>
      <c r="P242" s="76">
        <v>44986</v>
      </c>
      <c r="Q242" s="76">
        <v>44987</v>
      </c>
      <c r="R242" s="75">
        <v>0</v>
      </c>
      <c r="S242" s="74" t="s">
        <v>116</v>
      </c>
      <c r="T242" s="74" t="s">
        <v>116</v>
      </c>
      <c r="U242" s="74" t="s">
        <v>146</v>
      </c>
      <c r="V242" s="77">
        <v>44957.560157210646</v>
      </c>
      <c r="W242" s="74" t="s">
        <v>116</v>
      </c>
      <c r="X242" s="74" t="s">
        <v>116</v>
      </c>
      <c r="Y242" s="77">
        <v>44986</v>
      </c>
      <c r="Z242" s="77">
        <v>45017</v>
      </c>
      <c r="AA242" s="77">
        <v>45019.76505170139</v>
      </c>
      <c r="AB242" s="74" t="s">
        <v>118</v>
      </c>
      <c r="AC242" s="74" t="s">
        <v>116</v>
      </c>
    </row>
    <row r="243" spans="1:29" s="84" customFormat="1" hidden="1" outlineLevel="5" collapsed="1" x14ac:dyDescent="0.25">
      <c r="A243" s="98" t="s">
        <v>122</v>
      </c>
      <c r="B243" s="80">
        <v>0</v>
      </c>
      <c r="C243" s="80">
        <v>0</v>
      </c>
      <c r="D243" s="80">
        <v>0</v>
      </c>
      <c r="E243" s="80">
        <v>0</v>
      </c>
      <c r="F243" s="80">
        <v>0</v>
      </c>
      <c r="G243" s="80">
        <v>0</v>
      </c>
      <c r="H243" s="81" t="s">
        <v>120</v>
      </c>
      <c r="I243" s="81" t="s">
        <v>229</v>
      </c>
      <c r="J243" s="81" t="s">
        <v>116</v>
      </c>
      <c r="K243" s="80">
        <v>0</v>
      </c>
      <c r="L243" s="80">
        <v>0</v>
      </c>
      <c r="M243" s="81" t="s">
        <v>122</v>
      </c>
      <c r="N243" s="81" t="s">
        <v>229</v>
      </c>
      <c r="O243" s="81" t="s">
        <v>121</v>
      </c>
      <c r="P243" s="82">
        <v>44986</v>
      </c>
      <c r="Q243" s="82">
        <v>44987</v>
      </c>
      <c r="R243" s="80">
        <v>0</v>
      </c>
      <c r="S243" s="81" t="s">
        <v>116</v>
      </c>
      <c r="T243" s="81" t="s">
        <v>116</v>
      </c>
      <c r="U243" s="81" t="s">
        <v>146</v>
      </c>
      <c r="V243" s="83">
        <v>44957.560157210646</v>
      </c>
      <c r="W243" s="81" t="s">
        <v>116</v>
      </c>
      <c r="X243" s="81" t="s">
        <v>116</v>
      </c>
      <c r="Y243" s="83">
        <v>44986</v>
      </c>
      <c r="Z243" s="83">
        <v>45017</v>
      </c>
      <c r="AA243" s="83">
        <v>45019.76505170139</v>
      </c>
      <c r="AB243" s="81" t="s">
        <v>118</v>
      </c>
      <c r="AC243" s="81" t="s">
        <v>116</v>
      </c>
    </row>
    <row r="244" spans="1:29" s="90" customFormat="1" hidden="1" outlineLevel="6" collapsed="1" x14ac:dyDescent="0.25">
      <c r="A244" s="99" t="s">
        <v>116</v>
      </c>
      <c r="B244" s="86">
        <v>0</v>
      </c>
      <c r="C244" s="86">
        <v>0</v>
      </c>
      <c r="D244" s="86">
        <v>0</v>
      </c>
      <c r="E244" s="86">
        <v>0</v>
      </c>
      <c r="F244" s="86">
        <v>0</v>
      </c>
      <c r="G244" s="86">
        <v>0</v>
      </c>
      <c r="H244" s="87" t="s">
        <v>120</v>
      </c>
      <c r="I244" s="87" t="s">
        <v>229</v>
      </c>
      <c r="J244" s="87" t="s">
        <v>116</v>
      </c>
      <c r="K244" s="86">
        <v>0</v>
      </c>
      <c r="L244" s="86">
        <v>0</v>
      </c>
      <c r="M244" s="87" t="s">
        <v>122</v>
      </c>
      <c r="N244" s="87" t="s">
        <v>229</v>
      </c>
      <c r="O244" s="87" t="s">
        <v>121</v>
      </c>
      <c r="P244" s="88">
        <v>44986</v>
      </c>
      <c r="Q244" s="88">
        <v>44987</v>
      </c>
      <c r="R244" s="86">
        <v>0</v>
      </c>
      <c r="S244" s="87" t="s">
        <v>116</v>
      </c>
      <c r="T244" s="87" t="s">
        <v>116</v>
      </c>
      <c r="U244" s="87" t="s">
        <v>146</v>
      </c>
      <c r="V244" s="89">
        <v>44957.560157210646</v>
      </c>
      <c r="W244" s="87" t="s">
        <v>116</v>
      </c>
      <c r="X244" s="87" t="s">
        <v>116</v>
      </c>
      <c r="Y244" s="89">
        <v>44986</v>
      </c>
      <c r="Z244" s="89">
        <v>45017</v>
      </c>
      <c r="AA244" s="89">
        <v>45019.76505170139</v>
      </c>
      <c r="AB244" s="87" t="s">
        <v>118</v>
      </c>
      <c r="AC244" s="87" t="s">
        <v>116</v>
      </c>
    </row>
    <row r="245" spans="1:29" s="96" customFormat="1" hidden="1" outlineLevel="7" collapsed="1" x14ac:dyDescent="0.25">
      <c r="A245" s="100" t="s">
        <v>116</v>
      </c>
      <c r="B245" s="92">
        <v>256505.97</v>
      </c>
      <c r="C245" s="92">
        <v>15211869.05869</v>
      </c>
      <c r="D245" s="92">
        <v>0</v>
      </c>
      <c r="E245" s="92">
        <v>0</v>
      </c>
      <c r="F245" s="92">
        <v>256505.97</v>
      </c>
      <c r="G245" s="92">
        <v>15211869.05869</v>
      </c>
      <c r="H245" s="93" t="s">
        <v>120</v>
      </c>
      <c r="I245" s="93" t="s">
        <v>229</v>
      </c>
      <c r="J245" s="93" t="s">
        <v>116</v>
      </c>
      <c r="K245" s="92">
        <v>59.304152097083801</v>
      </c>
      <c r="L245" s="92">
        <v>0</v>
      </c>
      <c r="M245" s="93" t="s">
        <v>122</v>
      </c>
      <c r="N245" s="93" t="s">
        <v>229</v>
      </c>
      <c r="O245" s="93" t="s">
        <v>121</v>
      </c>
      <c r="P245" s="94">
        <v>44986</v>
      </c>
      <c r="Q245" s="94">
        <v>44987</v>
      </c>
      <c r="R245" s="92">
        <v>0</v>
      </c>
      <c r="S245" s="93" t="s">
        <v>116</v>
      </c>
      <c r="T245" s="93" t="s">
        <v>116</v>
      </c>
      <c r="U245" s="93" t="s">
        <v>146</v>
      </c>
      <c r="V245" s="95">
        <v>44957.560157210646</v>
      </c>
      <c r="W245" s="93" t="s">
        <v>116</v>
      </c>
      <c r="X245" s="93" t="s">
        <v>116</v>
      </c>
      <c r="Y245" s="95">
        <v>44986</v>
      </c>
      <c r="Z245" s="95">
        <v>45017</v>
      </c>
      <c r="AA245" s="95">
        <v>45019.76505170139</v>
      </c>
      <c r="AB245" s="93" t="s">
        <v>118</v>
      </c>
      <c r="AC245" s="93" t="s">
        <v>116</v>
      </c>
    </row>
    <row r="246" spans="1:29" s="107" customFormat="1" hidden="1" outlineLevel="7" collapsed="1" x14ac:dyDescent="0.25">
      <c r="A246" s="102" t="s">
        <v>116</v>
      </c>
      <c r="B246" s="103">
        <v>-15059.303</v>
      </c>
      <c r="C246" s="103">
        <v>-835957.62474999996</v>
      </c>
      <c r="D246" s="103">
        <v>0</v>
      </c>
      <c r="E246" s="103">
        <v>0</v>
      </c>
      <c r="F246" s="103">
        <v>-15059.303</v>
      </c>
      <c r="G246" s="103">
        <v>-835957.62474999996</v>
      </c>
      <c r="H246" s="104" t="s">
        <v>120</v>
      </c>
      <c r="I246" s="104" t="s">
        <v>229</v>
      </c>
      <c r="J246" s="104" t="s">
        <v>116</v>
      </c>
      <c r="K246" s="103">
        <v>55.511043555601503</v>
      </c>
      <c r="L246" s="103">
        <v>0</v>
      </c>
      <c r="M246" s="104" t="s">
        <v>122</v>
      </c>
      <c r="N246" s="104" t="s">
        <v>229</v>
      </c>
      <c r="O246" s="104" t="s">
        <v>121</v>
      </c>
      <c r="P246" s="105">
        <v>44986</v>
      </c>
      <c r="Q246" s="105">
        <v>44987</v>
      </c>
      <c r="R246" s="103">
        <v>0</v>
      </c>
      <c r="S246" s="104" t="s">
        <v>116</v>
      </c>
      <c r="T246" s="104" t="s">
        <v>116</v>
      </c>
      <c r="U246" s="104" t="s">
        <v>146</v>
      </c>
      <c r="V246" s="106">
        <v>44957.560157210646</v>
      </c>
      <c r="W246" s="104" t="s">
        <v>116</v>
      </c>
      <c r="X246" s="104" t="s">
        <v>116</v>
      </c>
      <c r="Y246" s="106">
        <v>44986</v>
      </c>
      <c r="Z246" s="106">
        <v>45017</v>
      </c>
      <c r="AA246" s="106">
        <v>45019.76505170139</v>
      </c>
      <c r="AB246" s="104" t="s">
        <v>118</v>
      </c>
      <c r="AC246" s="104" t="s">
        <v>116</v>
      </c>
    </row>
    <row r="247" spans="1:29" s="96" customFormat="1" hidden="1" outlineLevel="7" collapsed="1" x14ac:dyDescent="0.25">
      <c r="A247" s="100" t="s">
        <v>116</v>
      </c>
      <c r="B247" s="92">
        <v>-160178.32999999999</v>
      </c>
      <c r="C247" s="92">
        <v>-9056264.3785200007</v>
      </c>
      <c r="D247" s="92">
        <v>0</v>
      </c>
      <c r="E247" s="92">
        <v>0</v>
      </c>
      <c r="F247" s="92">
        <v>-160178.32999999999</v>
      </c>
      <c r="G247" s="92">
        <v>-9056264.3785200007</v>
      </c>
      <c r="H247" s="93" t="s">
        <v>120</v>
      </c>
      <c r="I247" s="93" t="s">
        <v>229</v>
      </c>
      <c r="J247" s="93" t="s">
        <v>116</v>
      </c>
      <c r="K247" s="92">
        <v>56.538636521681802</v>
      </c>
      <c r="L247" s="92">
        <v>0</v>
      </c>
      <c r="M247" s="93" t="s">
        <v>122</v>
      </c>
      <c r="N247" s="93" t="s">
        <v>229</v>
      </c>
      <c r="O247" s="93" t="s">
        <v>121</v>
      </c>
      <c r="P247" s="94">
        <v>44986</v>
      </c>
      <c r="Q247" s="94">
        <v>44987</v>
      </c>
      <c r="R247" s="92">
        <v>0</v>
      </c>
      <c r="S247" s="93" t="s">
        <v>116</v>
      </c>
      <c r="T247" s="93" t="s">
        <v>116</v>
      </c>
      <c r="U247" s="93" t="s">
        <v>146</v>
      </c>
      <c r="V247" s="95">
        <v>44957.560157210646</v>
      </c>
      <c r="W247" s="93" t="s">
        <v>116</v>
      </c>
      <c r="X247" s="93" t="s">
        <v>116</v>
      </c>
      <c r="Y247" s="95">
        <v>44986</v>
      </c>
      <c r="Z247" s="95">
        <v>45017</v>
      </c>
      <c r="AA247" s="95">
        <v>45019.76505170139</v>
      </c>
      <c r="AB247" s="93" t="s">
        <v>118</v>
      </c>
      <c r="AC247" s="93" t="s">
        <v>116</v>
      </c>
    </row>
    <row r="248" spans="1:29" s="107" customFormat="1" hidden="1" outlineLevel="7" collapsed="1" x14ac:dyDescent="0.25">
      <c r="A248" s="102" t="s">
        <v>116</v>
      </c>
      <c r="B248" s="103">
        <v>-379542.94699999999</v>
      </c>
      <c r="C248" s="103">
        <v>-21632971.94796</v>
      </c>
      <c r="D248" s="103">
        <v>0</v>
      </c>
      <c r="E248" s="103">
        <v>0</v>
      </c>
      <c r="F248" s="103">
        <v>-379542.94699999999</v>
      </c>
      <c r="G248" s="103">
        <v>-21632971.94796</v>
      </c>
      <c r="H248" s="104" t="s">
        <v>120</v>
      </c>
      <c r="I248" s="104" t="s">
        <v>229</v>
      </c>
      <c r="J248" s="104" t="s">
        <v>116</v>
      </c>
      <c r="K248" s="103">
        <v>56.997428404222198</v>
      </c>
      <c r="L248" s="103">
        <v>0</v>
      </c>
      <c r="M248" s="104" t="s">
        <v>122</v>
      </c>
      <c r="N248" s="104" t="s">
        <v>229</v>
      </c>
      <c r="O248" s="104" t="s">
        <v>121</v>
      </c>
      <c r="P248" s="105">
        <v>44986</v>
      </c>
      <c r="Q248" s="105">
        <v>44987</v>
      </c>
      <c r="R248" s="103">
        <v>0</v>
      </c>
      <c r="S248" s="104" t="s">
        <v>116</v>
      </c>
      <c r="T248" s="104" t="s">
        <v>116</v>
      </c>
      <c r="U248" s="104" t="s">
        <v>146</v>
      </c>
      <c r="V248" s="106">
        <v>44957.560157210646</v>
      </c>
      <c r="W248" s="104" t="s">
        <v>116</v>
      </c>
      <c r="X248" s="104" t="s">
        <v>116</v>
      </c>
      <c r="Y248" s="106">
        <v>44986</v>
      </c>
      <c r="Z248" s="106">
        <v>45017</v>
      </c>
      <c r="AA248" s="106">
        <v>45019.76505170139</v>
      </c>
      <c r="AB248" s="104" t="s">
        <v>118</v>
      </c>
      <c r="AC248" s="104" t="s">
        <v>116</v>
      </c>
    </row>
    <row r="249" spans="1:29" s="96" customFormat="1" hidden="1" outlineLevel="7" collapsed="1" x14ac:dyDescent="0.25">
      <c r="A249" s="100" t="s">
        <v>116</v>
      </c>
      <c r="B249" s="92">
        <v>298274.61</v>
      </c>
      <c r="C249" s="92">
        <v>16313324.89254</v>
      </c>
      <c r="D249" s="92">
        <v>0</v>
      </c>
      <c r="E249" s="92">
        <v>0</v>
      </c>
      <c r="F249" s="92">
        <v>298274.61</v>
      </c>
      <c r="G249" s="92">
        <v>16313324.89254</v>
      </c>
      <c r="H249" s="93" t="s">
        <v>120</v>
      </c>
      <c r="I249" s="93" t="s">
        <v>229</v>
      </c>
      <c r="J249" s="93" t="s">
        <v>116</v>
      </c>
      <c r="K249" s="92">
        <v>54.692301475274803</v>
      </c>
      <c r="L249" s="92">
        <v>0</v>
      </c>
      <c r="M249" s="93" t="s">
        <v>122</v>
      </c>
      <c r="N249" s="93" t="s">
        <v>229</v>
      </c>
      <c r="O249" s="93" t="s">
        <v>121</v>
      </c>
      <c r="P249" s="94">
        <v>44986</v>
      </c>
      <c r="Q249" s="94">
        <v>44987</v>
      </c>
      <c r="R249" s="92">
        <v>0</v>
      </c>
      <c r="S249" s="93" t="s">
        <v>116</v>
      </c>
      <c r="T249" s="93" t="s">
        <v>116</v>
      </c>
      <c r="U249" s="93" t="s">
        <v>146</v>
      </c>
      <c r="V249" s="95">
        <v>44957.560157210646</v>
      </c>
      <c r="W249" s="93" t="s">
        <v>116</v>
      </c>
      <c r="X249" s="93" t="s">
        <v>116</v>
      </c>
      <c r="Y249" s="95">
        <v>44986</v>
      </c>
      <c r="Z249" s="95">
        <v>45017</v>
      </c>
      <c r="AA249" s="95">
        <v>45019.76505170139</v>
      </c>
      <c r="AB249" s="93" t="s">
        <v>118</v>
      </c>
      <c r="AC249" s="93" t="s">
        <v>116</v>
      </c>
    </row>
    <row r="250" spans="1:29" s="119" customFormat="1" hidden="1" outlineLevel="5" collapsed="1" x14ac:dyDescent="0.25">
      <c r="A250" s="120" t="s">
        <v>213</v>
      </c>
      <c r="B250" s="115">
        <v>0</v>
      </c>
      <c r="C250" s="115">
        <v>0</v>
      </c>
      <c r="D250" s="115">
        <v>0</v>
      </c>
      <c r="E250" s="115">
        <v>0</v>
      </c>
      <c r="F250" s="115">
        <v>0</v>
      </c>
      <c r="G250" s="115">
        <v>0</v>
      </c>
      <c r="H250" s="116" t="s">
        <v>120</v>
      </c>
      <c r="I250" s="116" t="s">
        <v>229</v>
      </c>
      <c r="J250" s="116" t="s">
        <v>116</v>
      </c>
      <c r="K250" s="115">
        <v>0</v>
      </c>
      <c r="L250" s="115">
        <v>0</v>
      </c>
      <c r="M250" s="116" t="s">
        <v>213</v>
      </c>
      <c r="N250" s="116" t="s">
        <v>229</v>
      </c>
      <c r="O250" s="116" t="s">
        <v>121</v>
      </c>
      <c r="P250" s="117">
        <v>44986</v>
      </c>
      <c r="Q250" s="117">
        <v>44987</v>
      </c>
      <c r="R250" s="115">
        <v>0</v>
      </c>
      <c r="S250" s="116" t="s">
        <v>116</v>
      </c>
      <c r="T250" s="116" t="s">
        <v>116</v>
      </c>
      <c r="U250" s="116" t="s">
        <v>146</v>
      </c>
      <c r="V250" s="118">
        <v>44957.560157210646</v>
      </c>
      <c r="W250" s="116" t="s">
        <v>116</v>
      </c>
      <c r="X250" s="116" t="s">
        <v>116</v>
      </c>
      <c r="Y250" s="118">
        <v>44986</v>
      </c>
      <c r="Z250" s="118">
        <v>45017</v>
      </c>
      <c r="AA250" s="118">
        <v>45019.76505170139</v>
      </c>
      <c r="AB250" s="116" t="s">
        <v>118</v>
      </c>
      <c r="AC250" s="116" t="s">
        <v>116</v>
      </c>
    </row>
    <row r="251" spans="1:29" s="90" customFormat="1" hidden="1" outlineLevel="6" collapsed="1" x14ac:dyDescent="0.25">
      <c r="A251" s="99" t="s">
        <v>116</v>
      </c>
      <c r="B251" s="86">
        <v>0</v>
      </c>
      <c r="C251" s="86">
        <v>0</v>
      </c>
      <c r="D251" s="86">
        <v>0</v>
      </c>
      <c r="E251" s="86">
        <v>0</v>
      </c>
      <c r="F251" s="86">
        <v>0</v>
      </c>
      <c r="G251" s="86">
        <v>0</v>
      </c>
      <c r="H251" s="87" t="s">
        <v>120</v>
      </c>
      <c r="I251" s="87" t="s">
        <v>229</v>
      </c>
      <c r="J251" s="87" t="s">
        <v>116</v>
      </c>
      <c r="K251" s="86">
        <v>0</v>
      </c>
      <c r="L251" s="86">
        <v>0</v>
      </c>
      <c r="M251" s="87" t="s">
        <v>213</v>
      </c>
      <c r="N251" s="87" t="s">
        <v>229</v>
      </c>
      <c r="O251" s="87" t="s">
        <v>121</v>
      </c>
      <c r="P251" s="88">
        <v>44986</v>
      </c>
      <c r="Q251" s="88">
        <v>44987</v>
      </c>
      <c r="R251" s="86">
        <v>0</v>
      </c>
      <c r="S251" s="87" t="s">
        <v>116</v>
      </c>
      <c r="T251" s="87" t="s">
        <v>116</v>
      </c>
      <c r="U251" s="87" t="s">
        <v>146</v>
      </c>
      <c r="V251" s="89">
        <v>44957.560157210646</v>
      </c>
      <c r="W251" s="87" t="s">
        <v>116</v>
      </c>
      <c r="X251" s="87" t="s">
        <v>116</v>
      </c>
      <c r="Y251" s="89">
        <v>44986</v>
      </c>
      <c r="Z251" s="89">
        <v>45017</v>
      </c>
      <c r="AA251" s="89">
        <v>45019.76505170139</v>
      </c>
      <c r="AB251" s="87" t="s">
        <v>118</v>
      </c>
      <c r="AC251" s="87" t="s">
        <v>116</v>
      </c>
    </row>
    <row r="252" spans="1:29" s="96" customFormat="1" hidden="1" outlineLevel="7" collapsed="1" x14ac:dyDescent="0.25">
      <c r="A252" s="100" t="s">
        <v>116</v>
      </c>
      <c r="B252" s="92">
        <v>-67410.009000000005</v>
      </c>
      <c r="C252" s="92">
        <v>-4281639.5318900002</v>
      </c>
      <c r="D252" s="92">
        <v>0</v>
      </c>
      <c r="E252" s="92">
        <v>0</v>
      </c>
      <c r="F252" s="92">
        <v>-67410.009000000005</v>
      </c>
      <c r="G252" s="92">
        <v>-4281639.5318900002</v>
      </c>
      <c r="H252" s="93" t="s">
        <v>120</v>
      </c>
      <c r="I252" s="93" t="s">
        <v>229</v>
      </c>
      <c r="J252" s="93" t="s">
        <v>116</v>
      </c>
      <c r="K252" s="92">
        <v>63.5163768022936</v>
      </c>
      <c r="L252" s="92">
        <v>0</v>
      </c>
      <c r="M252" s="93" t="s">
        <v>213</v>
      </c>
      <c r="N252" s="93" t="s">
        <v>229</v>
      </c>
      <c r="O252" s="93" t="s">
        <v>121</v>
      </c>
      <c r="P252" s="94">
        <v>44986</v>
      </c>
      <c r="Q252" s="94">
        <v>44987</v>
      </c>
      <c r="R252" s="92">
        <v>0</v>
      </c>
      <c r="S252" s="93" t="s">
        <v>116</v>
      </c>
      <c r="T252" s="93" t="s">
        <v>116</v>
      </c>
      <c r="U252" s="93" t="s">
        <v>146</v>
      </c>
      <c r="V252" s="95">
        <v>44957.560157210646</v>
      </c>
      <c r="W252" s="93" t="s">
        <v>116</v>
      </c>
      <c r="X252" s="93" t="s">
        <v>116</v>
      </c>
      <c r="Y252" s="95">
        <v>44986</v>
      </c>
      <c r="Z252" s="95">
        <v>45017</v>
      </c>
      <c r="AA252" s="95">
        <v>45019.76505170139</v>
      </c>
      <c r="AB252" s="93" t="s">
        <v>118</v>
      </c>
      <c r="AC252" s="93" t="s">
        <v>116</v>
      </c>
    </row>
    <row r="253" spans="1:29" s="107" customFormat="1" hidden="1" outlineLevel="7" collapsed="1" x14ac:dyDescent="0.25">
      <c r="A253" s="102" t="s">
        <v>116</v>
      </c>
      <c r="B253" s="103">
        <v>28416.3</v>
      </c>
      <c r="C253" s="103">
        <v>592425.39800000004</v>
      </c>
      <c r="D253" s="103">
        <v>0</v>
      </c>
      <c r="E253" s="103">
        <v>0</v>
      </c>
      <c r="F253" s="103">
        <v>28416.3</v>
      </c>
      <c r="G253" s="103">
        <v>592425.39800000004</v>
      </c>
      <c r="H253" s="104" t="s">
        <v>120</v>
      </c>
      <c r="I253" s="104" t="s">
        <v>229</v>
      </c>
      <c r="J253" s="104" t="s">
        <v>116</v>
      </c>
      <c r="K253" s="103">
        <v>20.848083599905699</v>
      </c>
      <c r="L253" s="103">
        <v>0</v>
      </c>
      <c r="M253" s="104" t="s">
        <v>213</v>
      </c>
      <c r="N253" s="104" t="s">
        <v>229</v>
      </c>
      <c r="O253" s="104" t="s">
        <v>121</v>
      </c>
      <c r="P253" s="105">
        <v>44986</v>
      </c>
      <c r="Q253" s="105">
        <v>44987</v>
      </c>
      <c r="R253" s="103">
        <v>0</v>
      </c>
      <c r="S253" s="104" t="s">
        <v>116</v>
      </c>
      <c r="T253" s="104" t="s">
        <v>116</v>
      </c>
      <c r="U253" s="104" t="s">
        <v>146</v>
      </c>
      <c r="V253" s="106">
        <v>44957.560157210646</v>
      </c>
      <c r="W253" s="104" t="s">
        <v>116</v>
      </c>
      <c r="X253" s="104" t="s">
        <v>116</v>
      </c>
      <c r="Y253" s="106">
        <v>44986</v>
      </c>
      <c r="Z253" s="106">
        <v>45017</v>
      </c>
      <c r="AA253" s="106">
        <v>45019.76505170139</v>
      </c>
      <c r="AB253" s="104" t="s">
        <v>118</v>
      </c>
      <c r="AC253" s="104" t="s">
        <v>116</v>
      </c>
    </row>
    <row r="254" spans="1:29" s="96" customFormat="1" hidden="1" outlineLevel="7" collapsed="1" x14ac:dyDescent="0.25">
      <c r="A254" s="100" t="s">
        <v>116</v>
      </c>
      <c r="B254" s="92">
        <v>-3360.931</v>
      </c>
      <c r="C254" s="92">
        <v>-586510.31073999999</v>
      </c>
      <c r="D254" s="92">
        <v>0</v>
      </c>
      <c r="E254" s="92">
        <v>0</v>
      </c>
      <c r="F254" s="92">
        <v>-3360.931</v>
      </c>
      <c r="G254" s="92">
        <v>-586510.31073999999</v>
      </c>
      <c r="H254" s="93" t="s">
        <v>120</v>
      </c>
      <c r="I254" s="93" t="s">
        <v>229</v>
      </c>
      <c r="J254" s="93" t="s">
        <v>116</v>
      </c>
      <c r="K254" s="92">
        <v>174.50828676340001</v>
      </c>
      <c r="L254" s="92">
        <v>0</v>
      </c>
      <c r="M254" s="93" t="s">
        <v>213</v>
      </c>
      <c r="N254" s="93" t="s">
        <v>229</v>
      </c>
      <c r="O254" s="93" t="s">
        <v>121</v>
      </c>
      <c r="P254" s="94">
        <v>44986</v>
      </c>
      <c r="Q254" s="94">
        <v>44987</v>
      </c>
      <c r="R254" s="92">
        <v>0</v>
      </c>
      <c r="S254" s="93" t="s">
        <v>116</v>
      </c>
      <c r="T254" s="93" t="s">
        <v>116</v>
      </c>
      <c r="U254" s="93" t="s">
        <v>146</v>
      </c>
      <c r="V254" s="95">
        <v>44957.560157210646</v>
      </c>
      <c r="W254" s="93" t="s">
        <v>116</v>
      </c>
      <c r="X254" s="93" t="s">
        <v>116</v>
      </c>
      <c r="Y254" s="95">
        <v>44986</v>
      </c>
      <c r="Z254" s="95">
        <v>45017</v>
      </c>
      <c r="AA254" s="95">
        <v>45019.76505170139</v>
      </c>
      <c r="AB254" s="93" t="s">
        <v>118</v>
      </c>
      <c r="AC254" s="93" t="s">
        <v>116</v>
      </c>
    </row>
    <row r="255" spans="1:29" s="107" customFormat="1" hidden="1" outlineLevel="7" collapsed="1" x14ac:dyDescent="0.25">
      <c r="A255" s="102" t="s">
        <v>116</v>
      </c>
      <c r="B255" s="103">
        <v>-195335.94099999999</v>
      </c>
      <c r="C255" s="103">
        <v>-11148575.389590001</v>
      </c>
      <c r="D255" s="103">
        <v>0</v>
      </c>
      <c r="E255" s="103">
        <v>0</v>
      </c>
      <c r="F255" s="103">
        <v>-195335.94099999999</v>
      </c>
      <c r="G255" s="103">
        <v>-11148575.389590001</v>
      </c>
      <c r="H255" s="104" t="s">
        <v>120</v>
      </c>
      <c r="I255" s="104" t="s">
        <v>229</v>
      </c>
      <c r="J255" s="104" t="s">
        <v>116</v>
      </c>
      <c r="K255" s="103">
        <v>57.0738561092042</v>
      </c>
      <c r="L255" s="103">
        <v>0</v>
      </c>
      <c r="M255" s="104" t="s">
        <v>213</v>
      </c>
      <c r="N255" s="104" t="s">
        <v>229</v>
      </c>
      <c r="O255" s="104" t="s">
        <v>121</v>
      </c>
      <c r="P255" s="105">
        <v>44986</v>
      </c>
      <c r="Q255" s="105">
        <v>44987</v>
      </c>
      <c r="R255" s="103">
        <v>0</v>
      </c>
      <c r="S255" s="104" t="s">
        <v>116</v>
      </c>
      <c r="T255" s="104" t="s">
        <v>116</v>
      </c>
      <c r="U255" s="104" t="s">
        <v>146</v>
      </c>
      <c r="V255" s="106">
        <v>44957.560157210646</v>
      </c>
      <c r="W255" s="104" t="s">
        <v>116</v>
      </c>
      <c r="X255" s="104" t="s">
        <v>116</v>
      </c>
      <c r="Y255" s="106">
        <v>44986</v>
      </c>
      <c r="Z255" s="106">
        <v>45017</v>
      </c>
      <c r="AA255" s="106">
        <v>45019.76505170139</v>
      </c>
      <c r="AB255" s="104" t="s">
        <v>118</v>
      </c>
      <c r="AC255" s="104" t="s">
        <v>116</v>
      </c>
    </row>
    <row r="256" spans="1:29" s="96" customFormat="1" hidden="1" outlineLevel="7" collapsed="1" x14ac:dyDescent="0.25">
      <c r="A256" s="100" t="s">
        <v>116</v>
      </c>
      <c r="B256" s="92">
        <v>237690.58100000001</v>
      </c>
      <c r="C256" s="92">
        <v>15424299.83422</v>
      </c>
      <c r="D256" s="92">
        <v>0</v>
      </c>
      <c r="E256" s="92">
        <v>0</v>
      </c>
      <c r="F256" s="92">
        <v>237690.58100000001</v>
      </c>
      <c r="G256" s="92">
        <v>15424299.83422</v>
      </c>
      <c r="H256" s="93" t="s">
        <v>120</v>
      </c>
      <c r="I256" s="93" t="s">
        <v>229</v>
      </c>
      <c r="J256" s="93" t="s">
        <v>116</v>
      </c>
      <c r="K256" s="92">
        <v>64.892347729252194</v>
      </c>
      <c r="L256" s="92">
        <v>0</v>
      </c>
      <c r="M256" s="93" t="s">
        <v>213</v>
      </c>
      <c r="N256" s="93" t="s">
        <v>229</v>
      </c>
      <c r="O256" s="93" t="s">
        <v>121</v>
      </c>
      <c r="P256" s="94">
        <v>44986</v>
      </c>
      <c r="Q256" s="94">
        <v>44987</v>
      </c>
      <c r="R256" s="92">
        <v>0</v>
      </c>
      <c r="S256" s="93" t="s">
        <v>116</v>
      </c>
      <c r="T256" s="93" t="s">
        <v>116</v>
      </c>
      <c r="U256" s="93" t="s">
        <v>146</v>
      </c>
      <c r="V256" s="95">
        <v>44957.560157210646</v>
      </c>
      <c r="W256" s="93" t="s">
        <v>116</v>
      </c>
      <c r="X256" s="93" t="s">
        <v>116</v>
      </c>
      <c r="Y256" s="95">
        <v>44986</v>
      </c>
      <c r="Z256" s="95">
        <v>45017</v>
      </c>
      <c r="AA256" s="95">
        <v>45019.76505170139</v>
      </c>
      <c r="AB256" s="93" t="s">
        <v>118</v>
      </c>
      <c r="AC256" s="93" t="s">
        <v>116</v>
      </c>
    </row>
    <row r="257" spans="1:29" s="84" customFormat="1" outlineLevel="1" collapsed="1" x14ac:dyDescent="0.25">
      <c r="A257" s="79" t="s">
        <v>241</v>
      </c>
      <c r="B257" s="80">
        <v>0</v>
      </c>
      <c r="C257" s="80">
        <v>6.5799999999999999E-3</v>
      </c>
      <c r="D257" s="80">
        <v>0</v>
      </c>
      <c r="E257" s="80">
        <v>0</v>
      </c>
      <c r="F257" s="80">
        <v>0</v>
      </c>
      <c r="G257" s="80">
        <v>6.5799999999999999E-3</v>
      </c>
      <c r="H257" s="81" t="s">
        <v>120</v>
      </c>
      <c r="I257" s="81" t="s">
        <v>116</v>
      </c>
      <c r="J257" s="81" t="s">
        <v>116</v>
      </c>
      <c r="K257" s="80">
        <v>0</v>
      </c>
      <c r="L257" s="80">
        <v>0</v>
      </c>
      <c r="M257" s="81" t="s">
        <v>116</v>
      </c>
      <c r="N257" s="81" t="s">
        <v>241</v>
      </c>
      <c r="O257" s="81" t="s">
        <v>121</v>
      </c>
      <c r="P257" s="82">
        <v>44986</v>
      </c>
      <c r="Q257" s="82">
        <v>44987</v>
      </c>
      <c r="R257" s="80">
        <v>0</v>
      </c>
      <c r="S257" s="81" t="s">
        <v>116</v>
      </c>
      <c r="T257" s="81" t="s">
        <v>116</v>
      </c>
      <c r="U257" s="81" t="s">
        <v>146</v>
      </c>
      <c r="V257" s="83">
        <v>44957.560157210646</v>
      </c>
      <c r="W257" s="81" t="s">
        <v>116</v>
      </c>
      <c r="X257" s="81" t="s">
        <v>116</v>
      </c>
      <c r="Y257" s="83">
        <v>44986</v>
      </c>
      <c r="Z257" s="83">
        <v>45017</v>
      </c>
      <c r="AA257" s="83">
        <v>45019.76505170139</v>
      </c>
      <c r="AB257" s="81" t="s">
        <v>118</v>
      </c>
      <c r="AC257" s="81" t="s">
        <v>116</v>
      </c>
    </row>
    <row r="258" spans="1:29" s="90" customFormat="1" outlineLevel="2" collapsed="1" x14ac:dyDescent="0.25">
      <c r="A258" s="85" t="s">
        <v>242</v>
      </c>
      <c r="B258" s="86">
        <v>0</v>
      </c>
      <c r="C258" s="86">
        <v>0</v>
      </c>
      <c r="D258" s="86">
        <v>0</v>
      </c>
      <c r="E258" s="86">
        <v>0</v>
      </c>
      <c r="F258" s="86">
        <v>0</v>
      </c>
      <c r="G258" s="86">
        <v>0</v>
      </c>
      <c r="H258" s="87" t="s">
        <v>120</v>
      </c>
      <c r="I258" s="87" t="s">
        <v>242</v>
      </c>
      <c r="J258" s="87" t="s">
        <v>116</v>
      </c>
      <c r="K258" s="86">
        <v>0</v>
      </c>
      <c r="L258" s="86">
        <v>0</v>
      </c>
      <c r="M258" s="87" t="s">
        <v>122</v>
      </c>
      <c r="N258" s="87" t="s">
        <v>241</v>
      </c>
      <c r="O258" s="87" t="s">
        <v>121</v>
      </c>
      <c r="P258" s="88">
        <v>44986</v>
      </c>
      <c r="Q258" s="88">
        <v>44987</v>
      </c>
      <c r="R258" s="86">
        <v>0</v>
      </c>
      <c r="S258" s="87" t="s">
        <v>116</v>
      </c>
      <c r="T258" s="87" t="s">
        <v>116</v>
      </c>
      <c r="U258" s="87" t="s">
        <v>146</v>
      </c>
      <c r="V258" s="89">
        <v>44957.560157210646</v>
      </c>
      <c r="W258" s="87" t="s">
        <v>116</v>
      </c>
      <c r="X258" s="87" t="s">
        <v>116</v>
      </c>
      <c r="Y258" s="89">
        <v>44986</v>
      </c>
      <c r="Z258" s="89">
        <v>45017</v>
      </c>
      <c r="AA258" s="89">
        <v>45019.76505170139</v>
      </c>
      <c r="AB258" s="87" t="s">
        <v>118</v>
      </c>
      <c r="AC258" s="87" t="s">
        <v>116</v>
      </c>
    </row>
    <row r="259" spans="1:29" s="96" customFormat="1" hidden="1" outlineLevel="3" collapsed="1" x14ac:dyDescent="0.25">
      <c r="A259" s="91" t="s">
        <v>121</v>
      </c>
      <c r="B259" s="92">
        <v>0</v>
      </c>
      <c r="C259" s="92">
        <v>0</v>
      </c>
      <c r="D259" s="92">
        <v>0</v>
      </c>
      <c r="E259" s="92">
        <v>0</v>
      </c>
      <c r="F259" s="92">
        <v>0</v>
      </c>
      <c r="G259" s="92">
        <v>0</v>
      </c>
      <c r="H259" s="93" t="s">
        <v>120</v>
      </c>
      <c r="I259" s="93" t="s">
        <v>242</v>
      </c>
      <c r="J259" s="93" t="s">
        <v>116</v>
      </c>
      <c r="K259" s="92">
        <v>0</v>
      </c>
      <c r="L259" s="92">
        <v>0</v>
      </c>
      <c r="M259" s="93" t="s">
        <v>122</v>
      </c>
      <c r="N259" s="93" t="s">
        <v>241</v>
      </c>
      <c r="O259" s="93" t="s">
        <v>121</v>
      </c>
      <c r="P259" s="94">
        <v>44986</v>
      </c>
      <c r="Q259" s="94">
        <v>44987</v>
      </c>
      <c r="R259" s="92">
        <v>0</v>
      </c>
      <c r="S259" s="93" t="s">
        <v>116</v>
      </c>
      <c r="T259" s="93" t="s">
        <v>116</v>
      </c>
      <c r="U259" s="93" t="s">
        <v>146</v>
      </c>
      <c r="V259" s="95">
        <v>44957.560157210646</v>
      </c>
      <c r="W259" s="93" t="s">
        <v>116</v>
      </c>
      <c r="X259" s="93" t="s">
        <v>116</v>
      </c>
      <c r="Y259" s="95">
        <v>44986</v>
      </c>
      <c r="Z259" s="95">
        <v>45017</v>
      </c>
      <c r="AA259" s="95">
        <v>45019.76505170139</v>
      </c>
      <c r="AB259" s="93" t="s">
        <v>118</v>
      </c>
      <c r="AC259" s="93" t="s">
        <v>116</v>
      </c>
    </row>
    <row r="260" spans="1:29" s="78" customFormat="1" hidden="1" outlineLevel="4" collapsed="1" x14ac:dyDescent="0.25">
      <c r="A260" s="97" t="s">
        <v>116</v>
      </c>
      <c r="B260" s="75">
        <v>0</v>
      </c>
      <c r="C260" s="75">
        <v>0</v>
      </c>
      <c r="D260" s="75">
        <v>0</v>
      </c>
      <c r="E260" s="75">
        <v>0</v>
      </c>
      <c r="F260" s="75">
        <v>0</v>
      </c>
      <c r="G260" s="75">
        <v>0</v>
      </c>
      <c r="H260" s="74" t="s">
        <v>120</v>
      </c>
      <c r="I260" s="74" t="s">
        <v>242</v>
      </c>
      <c r="J260" s="74" t="s">
        <v>116</v>
      </c>
      <c r="K260" s="75">
        <v>0</v>
      </c>
      <c r="L260" s="75">
        <v>0</v>
      </c>
      <c r="M260" s="74" t="s">
        <v>122</v>
      </c>
      <c r="N260" s="74" t="s">
        <v>241</v>
      </c>
      <c r="O260" s="74" t="s">
        <v>121</v>
      </c>
      <c r="P260" s="76">
        <v>44986</v>
      </c>
      <c r="Q260" s="76">
        <v>44987</v>
      </c>
      <c r="R260" s="75">
        <v>0</v>
      </c>
      <c r="S260" s="74" t="s">
        <v>116</v>
      </c>
      <c r="T260" s="74" t="s">
        <v>116</v>
      </c>
      <c r="U260" s="74" t="s">
        <v>146</v>
      </c>
      <c r="V260" s="77">
        <v>44957.560157210646</v>
      </c>
      <c r="W260" s="74" t="s">
        <v>116</v>
      </c>
      <c r="X260" s="74" t="s">
        <v>116</v>
      </c>
      <c r="Y260" s="77">
        <v>44986</v>
      </c>
      <c r="Z260" s="77">
        <v>45017</v>
      </c>
      <c r="AA260" s="77">
        <v>45019.76505170139</v>
      </c>
      <c r="AB260" s="74" t="s">
        <v>118</v>
      </c>
      <c r="AC260" s="74" t="s">
        <v>116</v>
      </c>
    </row>
    <row r="261" spans="1:29" s="84" customFormat="1" hidden="1" outlineLevel="5" collapsed="1" x14ac:dyDescent="0.25">
      <c r="A261" s="98" t="s">
        <v>122</v>
      </c>
      <c r="B261" s="80">
        <v>0</v>
      </c>
      <c r="C261" s="80">
        <v>0</v>
      </c>
      <c r="D261" s="80">
        <v>0</v>
      </c>
      <c r="E261" s="80">
        <v>0</v>
      </c>
      <c r="F261" s="80">
        <v>0</v>
      </c>
      <c r="G261" s="80">
        <v>0</v>
      </c>
      <c r="H261" s="81" t="s">
        <v>120</v>
      </c>
      <c r="I261" s="81" t="s">
        <v>242</v>
      </c>
      <c r="J261" s="81" t="s">
        <v>116</v>
      </c>
      <c r="K261" s="80">
        <v>0</v>
      </c>
      <c r="L261" s="80">
        <v>0</v>
      </c>
      <c r="M261" s="81" t="s">
        <v>122</v>
      </c>
      <c r="N261" s="81" t="s">
        <v>241</v>
      </c>
      <c r="O261" s="81" t="s">
        <v>121</v>
      </c>
      <c r="P261" s="82">
        <v>44986</v>
      </c>
      <c r="Q261" s="82">
        <v>44987</v>
      </c>
      <c r="R261" s="80">
        <v>0</v>
      </c>
      <c r="S261" s="81" t="s">
        <v>116</v>
      </c>
      <c r="T261" s="81" t="s">
        <v>116</v>
      </c>
      <c r="U261" s="81" t="s">
        <v>146</v>
      </c>
      <c r="V261" s="83">
        <v>44957.560157210646</v>
      </c>
      <c r="W261" s="81" t="s">
        <v>116</v>
      </c>
      <c r="X261" s="81" t="s">
        <v>116</v>
      </c>
      <c r="Y261" s="83">
        <v>44986</v>
      </c>
      <c r="Z261" s="83">
        <v>45017</v>
      </c>
      <c r="AA261" s="83">
        <v>45019.76505170139</v>
      </c>
      <c r="AB261" s="81" t="s">
        <v>118</v>
      </c>
      <c r="AC261" s="81" t="s">
        <v>116</v>
      </c>
    </row>
    <row r="262" spans="1:29" s="90" customFormat="1" hidden="1" outlineLevel="6" collapsed="1" x14ac:dyDescent="0.25">
      <c r="A262" s="99" t="s">
        <v>116</v>
      </c>
      <c r="B262" s="86">
        <v>0</v>
      </c>
      <c r="C262" s="86">
        <v>0</v>
      </c>
      <c r="D262" s="86">
        <v>0</v>
      </c>
      <c r="E262" s="86">
        <v>0</v>
      </c>
      <c r="F262" s="86">
        <v>0</v>
      </c>
      <c r="G262" s="86">
        <v>0</v>
      </c>
      <c r="H262" s="87" t="s">
        <v>120</v>
      </c>
      <c r="I262" s="87" t="s">
        <v>242</v>
      </c>
      <c r="J262" s="87" t="s">
        <v>116</v>
      </c>
      <c r="K262" s="86">
        <v>0</v>
      </c>
      <c r="L262" s="86">
        <v>0</v>
      </c>
      <c r="M262" s="87" t="s">
        <v>122</v>
      </c>
      <c r="N262" s="87" t="s">
        <v>241</v>
      </c>
      <c r="O262" s="87" t="s">
        <v>121</v>
      </c>
      <c r="P262" s="88">
        <v>44986</v>
      </c>
      <c r="Q262" s="88">
        <v>44987</v>
      </c>
      <c r="R262" s="86">
        <v>0</v>
      </c>
      <c r="S262" s="87" t="s">
        <v>116</v>
      </c>
      <c r="T262" s="87" t="s">
        <v>116</v>
      </c>
      <c r="U262" s="87" t="s">
        <v>146</v>
      </c>
      <c r="V262" s="89">
        <v>44957.560157210646</v>
      </c>
      <c r="W262" s="87" t="s">
        <v>116</v>
      </c>
      <c r="X262" s="87" t="s">
        <v>116</v>
      </c>
      <c r="Y262" s="89">
        <v>44986</v>
      </c>
      <c r="Z262" s="89">
        <v>45017</v>
      </c>
      <c r="AA262" s="89">
        <v>45019.76505170139</v>
      </c>
      <c r="AB262" s="87" t="s">
        <v>118</v>
      </c>
      <c r="AC262" s="87" t="s">
        <v>116</v>
      </c>
    </row>
    <row r="263" spans="1:29" s="96" customFormat="1" hidden="1" outlineLevel="7" collapsed="1" x14ac:dyDescent="0.25">
      <c r="A263" s="100" t="s">
        <v>116</v>
      </c>
      <c r="B263" s="92">
        <v>942.46600000000001</v>
      </c>
      <c r="C263" s="92">
        <v>46299.59</v>
      </c>
      <c r="D263" s="92">
        <v>0</v>
      </c>
      <c r="E263" s="92">
        <v>0</v>
      </c>
      <c r="F263" s="92">
        <v>942.46600000000001</v>
      </c>
      <c r="G263" s="92">
        <v>46299.59</v>
      </c>
      <c r="H263" s="93" t="s">
        <v>120</v>
      </c>
      <c r="I263" s="93" t="s">
        <v>242</v>
      </c>
      <c r="J263" s="93" t="s">
        <v>116</v>
      </c>
      <c r="K263" s="92">
        <v>49.126005606568299</v>
      </c>
      <c r="L263" s="92">
        <v>0</v>
      </c>
      <c r="M263" s="93" t="s">
        <v>122</v>
      </c>
      <c r="N263" s="93" t="s">
        <v>241</v>
      </c>
      <c r="O263" s="93" t="s">
        <v>121</v>
      </c>
      <c r="P263" s="94">
        <v>44986</v>
      </c>
      <c r="Q263" s="94">
        <v>44987</v>
      </c>
      <c r="R263" s="92">
        <v>0</v>
      </c>
      <c r="S263" s="93" t="s">
        <v>116</v>
      </c>
      <c r="T263" s="93" t="s">
        <v>116</v>
      </c>
      <c r="U263" s="93" t="s">
        <v>146</v>
      </c>
      <c r="V263" s="95">
        <v>44957.560157210646</v>
      </c>
      <c r="W263" s="93" t="s">
        <v>116</v>
      </c>
      <c r="X263" s="93" t="s">
        <v>116</v>
      </c>
      <c r="Y263" s="95">
        <v>44986</v>
      </c>
      <c r="Z263" s="95">
        <v>45017</v>
      </c>
      <c r="AA263" s="95">
        <v>45019.76505170139</v>
      </c>
      <c r="AB263" s="93" t="s">
        <v>118</v>
      </c>
      <c r="AC263" s="93" t="s">
        <v>116</v>
      </c>
    </row>
    <row r="264" spans="1:29" s="107" customFormat="1" hidden="1" outlineLevel="7" collapsed="1" x14ac:dyDescent="0.25">
      <c r="A264" s="102" t="s">
        <v>116</v>
      </c>
      <c r="B264" s="103">
        <v>14383.044</v>
      </c>
      <c r="C264" s="103">
        <v>1246387.21529</v>
      </c>
      <c r="D264" s="103">
        <v>0</v>
      </c>
      <c r="E264" s="103">
        <v>0</v>
      </c>
      <c r="F264" s="103">
        <v>14383.044</v>
      </c>
      <c r="G264" s="103">
        <v>1246387.21529</v>
      </c>
      <c r="H264" s="104" t="s">
        <v>120</v>
      </c>
      <c r="I264" s="104" t="s">
        <v>242</v>
      </c>
      <c r="J264" s="104" t="s">
        <v>116</v>
      </c>
      <c r="K264" s="103">
        <v>86.656705999786993</v>
      </c>
      <c r="L264" s="103">
        <v>0</v>
      </c>
      <c r="M264" s="104" t="s">
        <v>122</v>
      </c>
      <c r="N264" s="104" t="s">
        <v>241</v>
      </c>
      <c r="O264" s="104" t="s">
        <v>121</v>
      </c>
      <c r="P264" s="105">
        <v>44986</v>
      </c>
      <c r="Q264" s="105">
        <v>44987</v>
      </c>
      <c r="R264" s="103">
        <v>0</v>
      </c>
      <c r="S264" s="104" t="s">
        <v>116</v>
      </c>
      <c r="T264" s="104" t="s">
        <v>116</v>
      </c>
      <c r="U264" s="104" t="s">
        <v>146</v>
      </c>
      <c r="V264" s="106">
        <v>44957.560157210646</v>
      </c>
      <c r="W264" s="104" t="s">
        <v>116</v>
      </c>
      <c r="X264" s="104" t="s">
        <v>116</v>
      </c>
      <c r="Y264" s="106">
        <v>44986</v>
      </c>
      <c r="Z264" s="106">
        <v>45017</v>
      </c>
      <c r="AA264" s="106">
        <v>45019.76505170139</v>
      </c>
      <c r="AB264" s="104" t="s">
        <v>118</v>
      </c>
      <c r="AC264" s="104" t="s">
        <v>116</v>
      </c>
    </row>
    <row r="265" spans="1:29" s="96" customFormat="1" hidden="1" outlineLevel="7" collapsed="1" x14ac:dyDescent="0.25">
      <c r="A265" s="100" t="s">
        <v>116</v>
      </c>
      <c r="B265" s="92">
        <v>-15325.51</v>
      </c>
      <c r="C265" s="92">
        <v>-1292686.80529</v>
      </c>
      <c r="D265" s="92">
        <v>0</v>
      </c>
      <c r="E265" s="92">
        <v>0</v>
      </c>
      <c r="F265" s="92">
        <v>-15325.51</v>
      </c>
      <c r="G265" s="92">
        <v>-1292686.80529</v>
      </c>
      <c r="H265" s="93" t="s">
        <v>120</v>
      </c>
      <c r="I265" s="93" t="s">
        <v>242</v>
      </c>
      <c r="J265" s="93" t="s">
        <v>116</v>
      </c>
      <c r="K265" s="92">
        <v>84.348697386905897</v>
      </c>
      <c r="L265" s="92">
        <v>0</v>
      </c>
      <c r="M265" s="93" t="s">
        <v>122</v>
      </c>
      <c r="N265" s="93" t="s">
        <v>241</v>
      </c>
      <c r="O265" s="93" t="s">
        <v>121</v>
      </c>
      <c r="P265" s="94">
        <v>44986</v>
      </c>
      <c r="Q265" s="94">
        <v>44987</v>
      </c>
      <c r="R265" s="92">
        <v>0</v>
      </c>
      <c r="S265" s="93" t="s">
        <v>116</v>
      </c>
      <c r="T265" s="93" t="s">
        <v>116</v>
      </c>
      <c r="U265" s="93" t="s">
        <v>146</v>
      </c>
      <c r="V265" s="95">
        <v>44957.560157210646</v>
      </c>
      <c r="W265" s="93" t="s">
        <v>116</v>
      </c>
      <c r="X265" s="93" t="s">
        <v>116</v>
      </c>
      <c r="Y265" s="95">
        <v>44986</v>
      </c>
      <c r="Z265" s="95">
        <v>45017</v>
      </c>
      <c r="AA265" s="95">
        <v>45019.76505170139</v>
      </c>
      <c r="AB265" s="93" t="s">
        <v>118</v>
      </c>
      <c r="AC265" s="93" t="s">
        <v>116</v>
      </c>
    </row>
    <row r="266" spans="1:29" s="113" customFormat="1" outlineLevel="2" collapsed="1" x14ac:dyDescent="0.25">
      <c r="A266" s="108" t="s">
        <v>275</v>
      </c>
      <c r="B266" s="109">
        <v>0</v>
      </c>
      <c r="C266" s="109">
        <v>4.4999999999999997E-3</v>
      </c>
      <c r="D266" s="109">
        <v>0</v>
      </c>
      <c r="E266" s="109">
        <v>0</v>
      </c>
      <c r="F266" s="109">
        <v>0</v>
      </c>
      <c r="G266" s="109">
        <v>4.4999999999999997E-3</v>
      </c>
      <c r="H266" s="110" t="s">
        <v>120</v>
      </c>
      <c r="I266" s="110" t="s">
        <v>275</v>
      </c>
      <c r="J266" s="110" t="s">
        <v>116</v>
      </c>
      <c r="K266" s="109">
        <v>0</v>
      </c>
      <c r="L266" s="109">
        <v>0</v>
      </c>
      <c r="M266" s="110" t="s">
        <v>213</v>
      </c>
      <c r="N266" s="110" t="s">
        <v>241</v>
      </c>
      <c r="O266" s="110" t="s">
        <v>121</v>
      </c>
      <c r="P266" s="111">
        <v>44986</v>
      </c>
      <c r="Q266" s="111">
        <v>44987</v>
      </c>
      <c r="R266" s="109">
        <v>0</v>
      </c>
      <c r="S266" s="110" t="s">
        <v>116</v>
      </c>
      <c r="T266" s="110" t="s">
        <v>116</v>
      </c>
      <c r="U266" s="110" t="s">
        <v>146</v>
      </c>
      <c r="V266" s="112">
        <v>44957.560157210646</v>
      </c>
      <c r="W266" s="110" t="s">
        <v>116</v>
      </c>
      <c r="X266" s="110" t="s">
        <v>116</v>
      </c>
      <c r="Y266" s="112">
        <v>44986</v>
      </c>
      <c r="Z266" s="112">
        <v>45017</v>
      </c>
      <c r="AA266" s="112">
        <v>45019.76505170139</v>
      </c>
      <c r="AB266" s="110" t="s">
        <v>118</v>
      </c>
      <c r="AC266" s="110" t="s">
        <v>116</v>
      </c>
    </row>
    <row r="267" spans="1:29" s="96" customFormat="1" hidden="1" outlineLevel="3" collapsed="1" x14ac:dyDescent="0.25">
      <c r="A267" s="91" t="s">
        <v>121</v>
      </c>
      <c r="B267" s="92">
        <v>0</v>
      </c>
      <c r="C267" s="92">
        <v>4.4999999999999997E-3</v>
      </c>
      <c r="D267" s="92">
        <v>0</v>
      </c>
      <c r="E267" s="92">
        <v>0</v>
      </c>
      <c r="F267" s="92">
        <v>0</v>
      </c>
      <c r="G267" s="92">
        <v>4.4999999999999997E-3</v>
      </c>
      <c r="H267" s="93" t="s">
        <v>120</v>
      </c>
      <c r="I267" s="93" t="s">
        <v>275</v>
      </c>
      <c r="J267" s="93" t="s">
        <v>116</v>
      </c>
      <c r="K267" s="92">
        <v>0</v>
      </c>
      <c r="L267" s="92">
        <v>0</v>
      </c>
      <c r="M267" s="93" t="s">
        <v>213</v>
      </c>
      <c r="N267" s="93" t="s">
        <v>241</v>
      </c>
      <c r="O267" s="93" t="s">
        <v>121</v>
      </c>
      <c r="P267" s="94">
        <v>44986</v>
      </c>
      <c r="Q267" s="94">
        <v>44987</v>
      </c>
      <c r="R267" s="92">
        <v>0</v>
      </c>
      <c r="S267" s="93" t="s">
        <v>116</v>
      </c>
      <c r="T267" s="93" t="s">
        <v>116</v>
      </c>
      <c r="U267" s="93" t="s">
        <v>146</v>
      </c>
      <c r="V267" s="95">
        <v>44957.560157210646</v>
      </c>
      <c r="W267" s="93" t="s">
        <v>116</v>
      </c>
      <c r="X267" s="93" t="s">
        <v>116</v>
      </c>
      <c r="Y267" s="95">
        <v>44986</v>
      </c>
      <c r="Z267" s="95">
        <v>45017</v>
      </c>
      <c r="AA267" s="95">
        <v>45019.76505170139</v>
      </c>
      <c r="AB267" s="93" t="s">
        <v>118</v>
      </c>
      <c r="AC267" s="93" t="s">
        <v>116</v>
      </c>
    </row>
    <row r="268" spans="1:29" s="78" customFormat="1" hidden="1" outlineLevel="4" collapsed="1" x14ac:dyDescent="0.25">
      <c r="A268" s="97" t="s">
        <v>116</v>
      </c>
      <c r="B268" s="75">
        <v>0</v>
      </c>
      <c r="C268" s="75">
        <v>4.4999999999999997E-3</v>
      </c>
      <c r="D268" s="75">
        <v>0</v>
      </c>
      <c r="E268" s="75">
        <v>0</v>
      </c>
      <c r="F268" s="75">
        <v>0</v>
      </c>
      <c r="G268" s="75">
        <v>4.4999999999999997E-3</v>
      </c>
      <c r="H268" s="74" t="s">
        <v>120</v>
      </c>
      <c r="I268" s="74" t="s">
        <v>275</v>
      </c>
      <c r="J268" s="74" t="s">
        <v>116</v>
      </c>
      <c r="K268" s="75">
        <v>0</v>
      </c>
      <c r="L268" s="75">
        <v>0</v>
      </c>
      <c r="M268" s="74" t="s">
        <v>213</v>
      </c>
      <c r="N268" s="74" t="s">
        <v>241</v>
      </c>
      <c r="O268" s="74" t="s">
        <v>121</v>
      </c>
      <c r="P268" s="76">
        <v>44986</v>
      </c>
      <c r="Q268" s="76">
        <v>44987</v>
      </c>
      <c r="R268" s="75">
        <v>0</v>
      </c>
      <c r="S268" s="74" t="s">
        <v>116</v>
      </c>
      <c r="T268" s="74" t="s">
        <v>116</v>
      </c>
      <c r="U268" s="74" t="s">
        <v>146</v>
      </c>
      <c r="V268" s="77">
        <v>44957.560157210646</v>
      </c>
      <c r="W268" s="74" t="s">
        <v>116</v>
      </c>
      <c r="X268" s="74" t="s">
        <v>116</v>
      </c>
      <c r="Y268" s="77">
        <v>44986</v>
      </c>
      <c r="Z268" s="77">
        <v>45017</v>
      </c>
      <c r="AA268" s="77">
        <v>45019.76505170139</v>
      </c>
      <c r="AB268" s="74" t="s">
        <v>118</v>
      </c>
      <c r="AC268" s="74" t="s">
        <v>116</v>
      </c>
    </row>
    <row r="269" spans="1:29" s="84" customFormat="1" hidden="1" outlineLevel="5" collapsed="1" x14ac:dyDescent="0.25">
      <c r="A269" s="98" t="s">
        <v>213</v>
      </c>
      <c r="B269" s="80">
        <v>0</v>
      </c>
      <c r="C269" s="80">
        <v>4.4999999999999997E-3</v>
      </c>
      <c r="D269" s="80">
        <v>0</v>
      </c>
      <c r="E269" s="80">
        <v>0</v>
      </c>
      <c r="F269" s="80">
        <v>0</v>
      </c>
      <c r="G269" s="80">
        <v>4.4999999999999997E-3</v>
      </c>
      <c r="H269" s="81" t="s">
        <v>120</v>
      </c>
      <c r="I269" s="81" t="s">
        <v>275</v>
      </c>
      <c r="J269" s="81" t="s">
        <v>116</v>
      </c>
      <c r="K269" s="80">
        <v>0</v>
      </c>
      <c r="L269" s="80">
        <v>0</v>
      </c>
      <c r="M269" s="81" t="s">
        <v>213</v>
      </c>
      <c r="N269" s="81" t="s">
        <v>241</v>
      </c>
      <c r="O269" s="81" t="s">
        <v>121</v>
      </c>
      <c r="P269" s="82">
        <v>44986</v>
      </c>
      <c r="Q269" s="82">
        <v>44987</v>
      </c>
      <c r="R269" s="80">
        <v>0</v>
      </c>
      <c r="S269" s="81" t="s">
        <v>116</v>
      </c>
      <c r="T269" s="81" t="s">
        <v>116</v>
      </c>
      <c r="U269" s="81" t="s">
        <v>146</v>
      </c>
      <c r="V269" s="83">
        <v>44957.560157210646</v>
      </c>
      <c r="W269" s="81" t="s">
        <v>116</v>
      </c>
      <c r="X269" s="81" t="s">
        <v>116</v>
      </c>
      <c r="Y269" s="83">
        <v>44986</v>
      </c>
      <c r="Z269" s="83">
        <v>45017</v>
      </c>
      <c r="AA269" s="83">
        <v>45019.76505170139</v>
      </c>
      <c r="AB269" s="81" t="s">
        <v>118</v>
      </c>
      <c r="AC269" s="81" t="s">
        <v>116</v>
      </c>
    </row>
    <row r="270" spans="1:29" s="90" customFormat="1" hidden="1" outlineLevel="6" collapsed="1" x14ac:dyDescent="0.25">
      <c r="A270" s="99" t="s">
        <v>116</v>
      </c>
      <c r="B270" s="86">
        <v>0</v>
      </c>
      <c r="C270" s="86">
        <v>4.4999999999999997E-3</v>
      </c>
      <c r="D270" s="86">
        <v>0</v>
      </c>
      <c r="E270" s="86">
        <v>0</v>
      </c>
      <c r="F270" s="86">
        <v>0</v>
      </c>
      <c r="G270" s="86">
        <v>4.4999999999999997E-3</v>
      </c>
      <c r="H270" s="87" t="s">
        <v>120</v>
      </c>
      <c r="I270" s="87" t="s">
        <v>275</v>
      </c>
      <c r="J270" s="87" t="s">
        <v>116</v>
      </c>
      <c r="K270" s="86">
        <v>0</v>
      </c>
      <c r="L270" s="86">
        <v>0</v>
      </c>
      <c r="M270" s="87" t="s">
        <v>213</v>
      </c>
      <c r="N270" s="87" t="s">
        <v>241</v>
      </c>
      <c r="O270" s="87" t="s">
        <v>121</v>
      </c>
      <c r="P270" s="88">
        <v>44986</v>
      </c>
      <c r="Q270" s="88">
        <v>44987</v>
      </c>
      <c r="R270" s="86">
        <v>0</v>
      </c>
      <c r="S270" s="87" t="s">
        <v>116</v>
      </c>
      <c r="T270" s="87" t="s">
        <v>116</v>
      </c>
      <c r="U270" s="87" t="s">
        <v>146</v>
      </c>
      <c r="V270" s="89">
        <v>44957.560157210646</v>
      </c>
      <c r="W270" s="87" t="s">
        <v>116</v>
      </c>
      <c r="X270" s="87" t="s">
        <v>116</v>
      </c>
      <c r="Y270" s="89">
        <v>44986</v>
      </c>
      <c r="Z270" s="89">
        <v>45017</v>
      </c>
      <c r="AA270" s="89">
        <v>45019.76505170139</v>
      </c>
      <c r="AB270" s="87" t="s">
        <v>118</v>
      </c>
      <c r="AC270" s="87" t="s">
        <v>116</v>
      </c>
    </row>
    <row r="271" spans="1:29" s="96" customFormat="1" hidden="1" outlineLevel="7" collapsed="1" x14ac:dyDescent="0.25">
      <c r="A271" s="100" t="s">
        <v>116</v>
      </c>
      <c r="B271" s="92">
        <v>-23429.13</v>
      </c>
      <c r="C271" s="92">
        <v>-1845326.6753799999</v>
      </c>
      <c r="D271" s="92">
        <v>0</v>
      </c>
      <c r="E271" s="92">
        <v>0</v>
      </c>
      <c r="F271" s="92">
        <v>-23429.13</v>
      </c>
      <c r="G271" s="92">
        <v>-1845326.6753799999</v>
      </c>
      <c r="H271" s="93" t="s">
        <v>120</v>
      </c>
      <c r="I271" s="93" t="s">
        <v>275</v>
      </c>
      <c r="J271" s="93" t="s">
        <v>116</v>
      </c>
      <c r="K271" s="92">
        <v>78.762065658434594</v>
      </c>
      <c r="L271" s="92">
        <v>0</v>
      </c>
      <c r="M271" s="93" t="s">
        <v>213</v>
      </c>
      <c r="N271" s="93" t="s">
        <v>241</v>
      </c>
      <c r="O271" s="93" t="s">
        <v>121</v>
      </c>
      <c r="P271" s="94">
        <v>44986</v>
      </c>
      <c r="Q271" s="94">
        <v>44987</v>
      </c>
      <c r="R271" s="92">
        <v>0</v>
      </c>
      <c r="S271" s="93" t="s">
        <v>116</v>
      </c>
      <c r="T271" s="93" t="s">
        <v>116</v>
      </c>
      <c r="U271" s="93" t="s">
        <v>146</v>
      </c>
      <c r="V271" s="95">
        <v>44957.560157210646</v>
      </c>
      <c r="W271" s="93" t="s">
        <v>116</v>
      </c>
      <c r="X271" s="93" t="s">
        <v>116</v>
      </c>
      <c r="Y271" s="95">
        <v>44986</v>
      </c>
      <c r="Z271" s="95">
        <v>45017</v>
      </c>
      <c r="AA271" s="95">
        <v>45019.76505170139</v>
      </c>
      <c r="AB271" s="93" t="s">
        <v>118</v>
      </c>
      <c r="AC271" s="93" t="s">
        <v>116</v>
      </c>
    </row>
    <row r="272" spans="1:29" s="107" customFormat="1" hidden="1" outlineLevel="7" collapsed="1" x14ac:dyDescent="0.25">
      <c r="A272" s="102" t="s">
        <v>116</v>
      </c>
      <c r="B272" s="103">
        <v>316777.31</v>
      </c>
      <c r="C272" s="103">
        <v>21238099.215769999</v>
      </c>
      <c r="D272" s="103">
        <v>0</v>
      </c>
      <c r="E272" s="103">
        <v>0</v>
      </c>
      <c r="F272" s="103">
        <v>316777.31</v>
      </c>
      <c r="G272" s="103">
        <v>21238099.215769999</v>
      </c>
      <c r="H272" s="104" t="s">
        <v>120</v>
      </c>
      <c r="I272" s="104" t="s">
        <v>275</v>
      </c>
      <c r="J272" s="104" t="s">
        <v>116</v>
      </c>
      <c r="K272" s="103">
        <v>67.044256470799596</v>
      </c>
      <c r="L272" s="103">
        <v>0</v>
      </c>
      <c r="M272" s="104" t="s">
        <v>213</v>
      </c>
      <c r="N272" s="104" t="s">
        <v>241</v>
      </c>
      <c r="O272" s="104" t="s">
        <v>121</v>
      </c>
      <c r="P272" s="105">
        <v>44986</v>
      </c>
      <c r="Q272" s="105">
        <v>44987</v>
      </c>
      <c r="R272" s="103">
        <v>0</v>
      </c>
      <c r="S272" s="104" t="s">
        <v>116</v>
      </c>
      <c r="T272" s="104" t="s">
        <v>116</v>
      </c>
      <c r="U272" s="104" t="s">
        <v>146</v>
      </c>
      <c r="V272" s="106">
        <v>44957.560157210646</v>
      </c>
      <c r="W272" s="104" t="s">
        <v>116</v>
      </c>
      <c r="X272" s="104" t="s">
        <v>116</v>
      </c>
      <c r="Y272" s="106">
        <v>44986</v>
      </c>
      <c r="Z272" s="106">
        <v>45017</v>
      </c>
      <c r="AA272" s="106">
        <v>45019.76505170139</v>
      </c>
      <c r="AB272" s="104" t="s">
        <v>118</v>
      </c>
      <c r="AC272" s="104" t="s">
        <v>116</v>
      </c>
    </row>
    <row r="273" spans="1:29" s="96" customFormat="1" hidden="1" outlineLevel="7" collapsed="1" x14ac:dyDescent="0.25">
      <c r="A273" s="100" t="s">
        <v>116</v>
      </c>
      <c r="B273" s="92">
        <v>60300.258999999998</v>
      </c>
      <c r="C273" s="92">
        <v>1725665.99602</v>
      </c>
      <c r="D273" s="92">
        <v>0</v>
      </c>
      <c r="E273" s="92">
        <v>0</v>
      </c>
      <c r="F273" s="92">
        <v>60300.258999999998</v>
      </c>
      <c r="G273" s="92">
        <v>1725665.99602</v>
      </c>
      <c r="H273" s="93" t="s">
        <v>120</v>
      </c>
      <c r="I273" s="93" t="s">
        <v>275</v>
      </c>
      <c r="J273" s="93" t="s">
        <v>116</v>
      </c>
      <c r="K273" s="92">
        <v>28.617886964963098</v>
      </c>
      <c r="L273" s="92">
        <v>0</v>
      </c>
      <c r="M273" s="93" t="s">
        <v>213</v>
      </c>
      <c r="N273" s="93" t="s">
        <v>241</v>
      </c>
      <c r="O273" s="93" t="s">
        <v>121</v>
      </c>
      <c r="P273" s="94">
        <v>44986</v>
      </c>
      <c r="Q273" s="94">
        <v>44987</v>
      </c>
      <c r="R273" s="92">
        <v>0</v>
      </c>
      <c r="S273" s="93" t="s">
        <v>116</v>
      </c>
      <c r="T273" s="93" t="s">
        <v>116</v>
      </c>
      <c r="U273" s="93" t="s">
        <v>146</v>
      </c>
      <c r="V273" s="95">
        <v>44957.560157210646</v>
      </c>
      <c r="W273" s="93" t="s">
        <v>116</v>
      </c>
      <c r="X273" s="93" t="s">
        <v>116</v>
      </c>
      <c r="Y273" s="95">
        <v>44986</v>
      </c>
      <c r="Z273" s="95">
        <v>45017</v>
      </c>
      <c r="AA273" s="95">
        <v>45019.76505170139</v>
      </c>
      <c r="AB273" s="93" t="s">
        <v>118</v>
      </c>
      <c r="AC273" s="93" t="s">
        <v>116</v>
      </c>
    </row>
    <row r="274" spans="1:29" s="107" customFormat="1" hidden="1" outlineLevel="7" collapsed="1" x14ac:dyDescent="0.25">
      <c r="A274" s="102" t="s">
        <v>116</v>
      </c>
      <c r="B274" s="103">
        <v>-295310.37599999999</v>
      </c>
      <c r="C274" s="103">
        <v>-17733734.981910001</v>
      </c>
      <c r="D274" s="103">
        <v>0</v>
      </c>
      <c r="E274" s="103">
        <v>0</v>
      </c>
      <c r="F274" s="103">
        <v>-295310.37599999999</v>
      </c>
      <c r="G274" s="103">
        <v>-17733734.981910001</v>
      </c>
      <c r="H274" s="104" t="s">
        <v>120</v>
      </c>
      <c r="I274" s="104" t="s">
        <v>275</v>
      </c>
      <c r="J274" s="104" t="s">
        <v>116</v>
      </c>
      <c r="K274" s="103">
        <v>60.051174706810798</v>
      </c>
      <c r="L274" s="103">
        <v>0</v>
      </c>
      <c r="M274" s="104" t="s">
        <v>213</v>
      </c>
      <c r="N274" s="104" t="s">
        <v>241</v>
      </c>
      <c r="O274" s="104" t="s">
        <v>121</v>
      </c>
      <c r="P274" s="105">
        <v>44986</v>
      </c>
      <c r="Q274" s="105">
        <v>44987</v>
      </c>
      <c r="R274" s="103">
        <v>0</v>
      </c>
      <c r="S274" s="104" t="s">
        <v>116</v>
      </c>
      <c r="T274" s="104" t="s">
        <v>116</v>
      </c>
      <c r="U274" s="104" t="s">
        <v>146</v>
      </c>
      <c r="V274" s="106">
        <v>44957.560157210646</v>
      </c>
      <c r="W274" s="104" t="s">
        <v>116</v>
      </c>
      <c r="X274" s="104" t="s">
        <v>116</v>
      </c>
      <c r="Y274" s="106">
        <v>44986</v>
      </c>
      <c r="Z274" s="106">
        <v>45017</v>
      </c>
      <c r="AA274" s="106">
        <v>45019.76505170139</v>
      </c>
      <c r="AB274" s="104" t="s">
        <v>118</v>
      </c>
      <c r="AC274" s="104" t="s">
        <v>116</v>
      </c>
    </row>
    <row r="275" spans="1:29" s="96" customFormat="1" hidden="1" outlineLevel="7" collapsed="1" x14ac:dyDescent="0.25">
      <c r="A275" s="100" t="s">
        <v>116</v>
      </c>
      <c r="B275" s="92">
        <v>-58338.063000000002</v>
      </c>
      <c r="C275" s="92">
        <v>-3384703.55</v>
      </c>
      <c r="D275" s="92">
        <v>0</v>
      </c>
      <c r="E275" s="92">
        <v>0</v>
      </c>
      <c r="F275" s="92">
        <v>-58338.063000000002</v>
      </c>
      <c r="G275" s="92">
        <v>-3384703.55</v>
      </c>
      <c r="H275" s="93" t="s">
        <v>120</v>
      </c>
      <c r="I275" s="93" t="s">
        <v>275</v>
      </c>
      <c r="J275" s="93" t="s">
        <v>116</v>
      </c>
      <c r="K275" s="92">
        <v>58.0187852654621</v>
      </c>
      <c r="L275" s="92">
        <v>0</v>
      </c>
      <c r="M275" s="93" t="s">
        <v>213</v>
      </c>
      <c r="N275" s="93" t="s">
        <v>241</v>
      </c>
      <c r="O275" s="93" t="s">
        <v>121</v>
      </c>
      <c r="P275" s="94">
        <v>44986</v>
      </c>
      <c r="Q275" s="94">
        <v>44987</v>
      </c>
      <c r="R275" s="92">
        <v>0</v>
      </c>
      <c r="S275" s="93" t="s">
        <v>116</v>
      </c>
      <c r="T275" s="93" t="s">
        <v>116</v>
      </c>
      <c r="U275" s="93" t="s">
        <v>146</v>
      </c>
      <c r="V275" s="95">
        <v>44957.560157210646</v>
      </c>
      <c r="W275" s="93" t="s">
        <v>116</v>
      </c>
      <c r="X275" s="93" t="s">
        <v>116</v>
      </c>
      <c r="Y275" s="95">
        <v>44986</v>
      </c>
      <c r="Z275" s="95">
        <v>45017</v>
      </c>
      <c r="AA275" s="95">
        <v>45019.76505170139</v>
      </c>
      <c r="AB275" s="93" t="s">
        <v>118</v>
      </c>
      <c r="AC275" s="93" t="s">
        <v>116</v>
      </c>
    </row>
    <row r="276" spans="1:29" s="90" customFormat="1" outlineLevel="2" collapsed="1" x14ac:dyDescent="0.25">
      <c r="A276" s="85" t="s">
        <v>281</v>
      </c>
      <c r="B276" s="86">
        <v>0</v>
      </c>
      <c r="C276" s="86">
        <v>2.0799999999999998E-3</v>
      </c>
      <c r="D276" s="86">
        <v>0</v>
      </c>
      <c r="E276" s="86">
        <v>0</v>
      </c>
      <c r="F276" s="86">
        <v>0</v>
      </c>
      <c r="G276" s="86">
        <v>2.0799999999999998E-3</v>
      </c>
      <c r="H276" s="87" t="s">
        <v>120</v>
      </c>
      <c r="I276" s="87" t="s">
        <v>281</v>
      </c>
      <c r="J276" s="87" t="s">
        <v>116</v>
      </c>
      <c r="K276" s="86">
        <v>0</v>
      </c>
      <c r="L276" s="86">
        <v>0</v>
      </c>
      <c r="M276" s="87" t="s">
        <v>213</v>
      </c>
      <c r="N276" s="87" t="s">
        <v>241</v>
      </c>
      <c r="O276" s="87" t="s">
        <v>121</v>
      </c>
      <c r="P276" s="88">
        <v>44986</v>
      </c>
      <c r="Q276" s="88">
        <v>44987</v>
      </c>
      <c r="R276" s="86">
        <v>0</v>
      </c>
      <c r="S276" s="87" t="s">
        <v>116</v>
      </c>
      <c r="T276" s="87" t="s">
        <v>116</v>
      </c>
      <c r="U276" s="87" t="s">
        <v>146</v>
      </c>
      <c r="V276" s="89">
        <v>44957.560157210646</v>
      </c>
      <c r="W276" s="87" t="s">
        <v>116</v>
      </c>
      <c r="X276" s="87" t="s">
        <v>116</v>
      </c>
      <c r="Y276" s="89">
        <v>44986</v>
      </c>
      <c r="Z276" s="89">
        <v>45017</v>
      </c>
      <c r="AA276" s="89">
        <v>45019.76505170139</v>
      </c>
      <c r="AB276" s="87" t="s">
        <v>118</v>
      </c>
      <c r="AC276" s="87" t="s">
        <v>116</v>
      </c>
    </row>
    <row r="277" spans="1:29" s="96" customFormat="1" hidden="1" outlineLevel="3" collapsed="1" x14ac:dyDescent="0.25">
      <c r="A277" s="91" t="s">
        <v>121</v>
      </c>
      <c r="B277" s="92">
        <v>0</v>
      </c>
      <c r="C277" s="92">
        <v>2.0799999999999998E-3</v>
      </c>
      <c r="D277" s="92">
        <v>0</v>
      </c>
      <c r="E277" s="92">
        <v>0</v>
      </c>
      <c r="F277" s="92">
        <v>0</v>
      </c>
      <c r="G277" s="92">
        <v>2.0799999999999998E-3</v>
      </c>
      <c r="H277" s="93" t="s">
        <v>120</v>
      </c>
      <c r="I277" s="93" t="s">
        <v>281</v>
      </c>
      <c r="J277" s="93" t="s">
        <v>116</v>
      </c>
      <c r="K277" s="92">
        <v>0</v>
      </c>
      <c r="L277" s="92">
        <v>0</v>
      </c>
      <c r="M277" s="93" t="s">
        <v>213</v>
      </c>
      <c r="N277" s="93" t="s">
        <v>241</v>
      </c>
      <c r="O277" s="93" t="s">
        <v>121</v>
      </c>
      <c r="P277" s="94">
        <v>44986</v>
      </c>
      <c r="Q277" s="94">
        <v>44987</v>
      </c>
      <c r="R277" s="92">
        <v>0</v>
      </c>
      <c r="S277" s="93" t="s">
        <v>116</v>
      </c>
      <c r="T277" s="93" t="s">
        <v>116</v>
      </c>
      <c r="U277" s="93" t="s">
        <v>146</v>
      </c>
      <c r="V277" s="95">
        <v>44957.560157210646</v>
      </c>
      <c r="W277" s="93" t="s">
        <v>116</v>
      </c>
      <c r="X277" s="93" t="s">
        <v>116</v>
      </c>
      <c r="Y277" s="95">
        <v>44986</v>
      </c>
      <c r="Z277" s="95">
        <v>45017</v>
      </c>
      <c r="AA277" s="95">
        <v>45019.76505170139</v>
      </c>
      <c r="AB277" s="93" t="s">
        <v>118</v>
      </c>
      <c r="AC277" s="93" t="s">
        <v>116</v>
      </c>
    </row>
    <row r="278" spans="1:29" s="78" customFormat="1" hidden="1" outlineLevel="4" collapsed="1" x14ac:dyDescent="0.25">
      <c r="A278" s="97" t="s">
        <v>116</v>
      </c>
      <c r="B278" s="75">
        <v>0</v>
      </c>
      <c r="C278" s="75">
        <v>2.0799999999999998E-3</v>
      </c>
      <c r="D278" s="75">
        <v>0</v>
      </c>
      <c r="E278" s="75">
        <v>0</v>
      </c>
      <c r="F278" s="75">
        <v>0</v>
      </c>
      <c r="G278" s="75">
        <v>2.0799999999999998E-3</v>
      </c>
      <c r="H278" s="74" t="s">
        <v>120</v>
      </c>
      <c r="I278" s="74" t="s">
        <v>281</v>
      </c>
      <c r="J278" s="74" t="s">
        <v>116</v>
      </c>
      <c r="K278" s="75">
        <v>0</v>
      </c>
      <c r="L278" s="75">
        <v>0</v>
      </c>
      <c r="M278" s="74" t="s">
        <v>213</v>
      </c>
      <c r="N278" s="74" t="s">
        <v>241</v>
      </c>
      <c r="O278" s="74" t="s">
        <v>121</v>
      </c>
      <c r="P278" s="76">
        <v>44986</v>
      </c>
      <c r="Q278" s="76">
        <v>44987</v>
      </c>
      <c r="R278" s="75">
        <v>0</v>
      </c>
      <c r="S278" s="74" t="s">
        <v>116</v>
      </c>
      <c r="T278" s="74" t="s">
        <v>116</v>
      </c>
      <c r="U278" s="74" t="s">
        <v>146</v>
      </c>
      <c r="V278" s="77">
        <v>44957.560157210646</v>
      </c>
      <c r="W278" s="74" t="s">
        <v>116</v>
      </c>
      <c r="X278" s="74" t="s">
        <v>116</v>
      </c>
      <c r="Y278" s="77">
        <v>44986</v>
      </c>
      <c r="Z278" s="77">
        <v>45017</v>
      </c>
      <c r="AA278" s="77">
        <v>45019.76505170139</v>
      </c>
      <c r="AB278" s="74" t="s">
        <v>118</v>
      </c>
      <c r="AC278" s="74" t="s">
        <v>116</v>
      </c>
    </row>
    <row r="279" spans="1:29" s="84" customFormat="1" hidden="1" outlineLevel="5" collapsed="1" x14ac:dyDescent="0.25">
      <c r="A279" s="98" t="s">
        <v>213</v>
      </c>
      <c r="B279" s="80">
        <v>0</v>
      </c>
      <c r="C279" s="80">
        <v>2.0799999999999998E-3</v>
      </c>
      <c r="D279" s="80">
        <v>0</v>
      </c>
      <c r="E279" s="80">
        <v>0</v>
      </c>
      <c r="F279" s="80">
        <v>0</v>
      </c>
      <c r="G279" s="80">
        <v>2.0799999999999998E-3</v>
      </c>
      <c r="H279" s="81" t="s">
        <v>120</v>
      </c>
      <c r="I279" s="81" t="s">
        <v>281</v>
      </c>
      <c r="J279" s="81" t="s">
        <v>116</v>
      </c>
      <c r="K279" s="80">
        <v>0</v>
      </c>
      <c r="L279" s="80">
        <v>0</v>
      </c>
      <c r="M279" s="81" t="s">
        <v>213</v>
      </c>
      <c r="N279" s="81" t="s">
        <v>241</v>
      </c>
      <c r="O279" s="81" t="s">
        <v>121</v>
      </c>
      <c r="P279" s="82">
        <v>44986</v>
      </c>
      <c r="Q279" s="82">
        <v>44987</v>
      </c>
      <c r="R279" s="80">
        <v>0</v>
      </c>
      <c r="S279" s="81" t="s">
        <v>116</v>
      </c>
      <c r="T279" s="81" t="s">
        <v>116</v>
      </c>
      <c r="U279" s="81" t="s">
        <v>146</v>
      </c>
      <c r="V279" s="83">
        <v>44957.560157210646</v>
      </c>
      <c r="W279" s="81" t="s">
        <v>116</v>
      </c>
      <c r="X279" s="81" t="s">
        <v>116</v>
      </c>
      <c r="Y279" s="83">
        <v>44986</v>
      </c>
      <c r="Z279" s="83">
        <v>45017</v>
      </c>
      <c r="AA279" s="83">
        <v>45019.76505170139</v>
      </c>
      <c r="AB279" s="81" t="s">
        <v>118</v>
      </c>
      <c r="AC279" s="81" t="s">
        <v>116</v>
      </c>
    </row>
    <row r="280" spans="1:29" s="90" customFormat="1" hidden="1" outlineLevel="6" collapsed="1" x14ac:dyDescent="0.25">
      <c r="A280" s="99" t="s">
        <v>116</v>
      </c>
      <c r="B280" s="86">
        <v>0</v>
      </c>
      <c r="C280" s="86">
        <v>2.0799999999999998E-3</v>
      </c>
      <c r="D280" s="86">
        <v>0</v>
      </c>
      <c r="E280" s="86">
        <v>0</v>
      </c>
      <c r="F280" s="86">
        <v>0</v>
      </c>
      <c r="G280" s="86">
        <v>2.0799999999999998E-3</v>
      </c>
      <c r="H280" s="87" t="s">
        <v>120</v>
      </c>
      <c r="I280" s="87" t="s">
        <v>281</v>
      </c>
      <c r="J280" s="87" t="s">
        <v>116</v>
      </c>
      <c r="K280" s="86">
        <v>0</v>
      </c>
      <c r="L280" s="86">
        <v>0</v>
      </c>
      <c r="M280" s="87" t="s">
        <v>213</v>
      </c>
      <c r="N280" s="87" t="s">
        <v>241</v>
      </c>
      <c r="O280" s="87" t="s">
        <v>121</v>
      </c>
      <c r="P280" s="88">
        <v>44986</v>
      </c>
      <c r="Q280" s="88">
        <v>44987</v>
      </c>
      <c r="R280" s="86">
        <v>0</v>
      </c>
      <c r="S280" s="87" t="s">
        <v>116</v>
      </c>
      <c r="T280" s="87" t="s">
        <v>116</v>
      </c>
      <c r="U280" s="87" t="s">
        <v>146</v>
      </c>
      <c r="V280" s="89">
        <v>44957.560157210646</v>
      </c>
      <c r="W280" s="87" t="s">
        <v>116</v>
      </c>
      <c r="X280" s="87" t="s">
        <v>116</v>
      </c>
      <c r="Y280" s="89">
        <v>44986</v>
      </c>
      <c r="Z280" s="89">
        <v>45017</v>
      </c>
      <c r="AA280" s="89">
        <v>45019.76505170139</v>
      </c>
      <c r="AB280" s="87" t="s">
        <v>118</v>
      </c>
      <c r="AC280" s="87" t="s">
        <v>116</v>
      </c>
    </row>
    <row r="281" spans="1:29" s="96" customFormat="1" hidden="1" outlineLevel="7" collapsed="1" x14ac:dyDescent="0.25">
      <c r="A281" s="100" t="s">
        <v>116</v>
      </c>
      <c r="B281" s="92">
        <v>-18507.946</v>
      </c>
      <c r="C281" s="92">
        <v>-1025246.94596</v>
      </c>
      <c r="D281" s="92">
        <v>0</v>
      </c>
      <c r="E281" s="92">
        <v>0</v>
      </c>
      <c r="F281" s="92">
        <v>-18507.946</v>
      </c>
      <c r="G281" s="92">
        <v>-1025246.94596</v>
      </c>
      <c r="H281" s="93" t="s">
        <v>120</v>
      </c>
      <c r="I281" s="93" t="s">
        <v>281</v>
      </c>
      <c r="J281" s="93" t="s">
        <v>116</v>
      </c>
      <c r="K281" s="92">
        <v>55.3949609513665</v>
      </c>
      <c r="L281" s="92">
        <v>0</v>
      </c>
      <c r="M281" s="93" t="s">
        <v>213</v>
      </c>
      <c r="N281" s="93" t="s">
        <v>241</v>
      </c>
      <c r="O281" s="93" t="s">
        <v>121</v>
      </c>
      <c r="P281" s="94">
        <v>44986</v>
      </c>
      <c r="Q281" s="94">
        <v>44987</v>
      </c>
      <c r="R281" s="92">
        <v>0</v>
      </c>
      <c r="S281" s="93" t="s">
        <v>116</v>
      </c>
      <c r="T281" s="93" t="s">
        <v>116</v>
      </c>
      <c r="U281" s="93" t="s">
        <v>146</v>
      </c>
      <c r="V281" s="95">
        <v>44957.560157210646</v>
      </c>
      <c r="W281" s="93" t="s">
        <v>116</v>
      </c>
      <c r="X281" s="93" t="s">
        <v>116</v>
      </c>
      <c r="Y281" s="95">
        <v>44986</v>
      </c>
      <c r="Z281" s="95">
        <v>45017</v>
      </c>
      <c r="AA281" s="95">
        <v>45019.76505170139</v>
      </c>
      <c r="AB281" s="93" t="s">
        <v>118</v>
      </c>
      <c r="AC281" s="93" t="s">
        <v>116</v>
      </c>
    </row>
    <row r="282" spans="1:29" s="107" customFormat="1" hidden="1" outlineLevel="7" collapsed="1" x14ac:dyDescent="0.25">
      <c r="A282" s="102" t="s">
        <v>116</v>
      </c>
      <c r="B282" s="103">
        <v>-44265.445</v>
      </c>
      <c r="C282" s="103">
        <v>-3052203.76</v>
      </c>
      <c r="D282" s="103">
        <v>0</v>
      </c>
      <c r="E282" s="103">
        <v>0</v>
      </c>
      <c r="F282" s="103">
        <v>-44265.445</v>
      </c>
      <c r="G282" s="103">
        <v>-3052203.76</v>
      </c>
      <c r="H282" s="104" t="s">
        <v>120</v>
      </c>
      <c r="I282" s="104" t="s">
        <v>281</v>
      </c>
      <c r="J282" s="104" t="s">
        <v>116</v>
      </c>
      <c r="K282" s="103">
        <v>68.9522890823756</v>
      </c>
      <c r="L282" s="103">
        <v>0</v>
      </c>
      <c r="M282" s="104" t="s">
        <v>213</v>
      </c>
      <c r="N282" s="104" t="s">
        <v>241</v>
      </c>
      <c r="O282" s="104" t="s">
        <v>121</v>
      </c>
      <c r="P282" s="105">
        <v>44986</v>
      </c>
      <c r="Q282" s="105">
        <v>44987</v>
      </c>
      <c r="R282" s="103">
        <v>0</v>
      </c>
      <c r="S282" s="104" t="s">
        <v>116</v>
      </c>
      <c r="T282" s="104" t="s">
        <v>116</v>
      </c>
      <c r="U282" s="104" t="s">
        <v>146</v>
      </c>
      <c r="V282" s="106">
        <v>44957.560157210646</v>
      </c>
      <c r="W282" s="104" t="s">
        <v>116</v>
      </c>
      <c r="X282" s="104" t="s">
        <v>116</v>
      </c>
      <c r="Y282" s="106">
        <v>44986</v>
      </c>
      <c r="Z282" s="106">
        <v>45017</v>
      </c>
      <c r="AA282" s="106">
        <v>45019.76505170139</v>
      </c>
      <c r="AB282" s="104" t="s">
        <v>118</v>
      </c>
      <c r="AC282" s="104" t="s">
        <v>116</v>
      </c>
    </row>
    <row r="283" spans="1:29" s="96" customFormat="1" hidden="1" outlineLevel="7" collapsed="1" x14ac:dyDescent="0.25">
      <c r="A283" s="100" t="s">
        <v>116</v>
      </c>
      <c r="B283" s="92">
        <v>-96911.19</v>
      </c>
      <c r="C283" s="92">
        <v>-2751585.0652999999</v>
      </c>
      <c r="D283" s="92">
        <v>0</v>
      </c>
      <c r="E283" s="92">
        <v>0</v>
      </c>
      <c r="F283" s="92">
        <v>-96911.19</v>
      </c>
      <c r="G283" s="92">
        <v>-2751585.0652999999</v>
      </c>
      <c r="H283" s="93" t="s">
        <v>120</v>
      </c>
      <c r="I283" s="93" t="s">
        <v>281</v>
      </c>
      <c r="J283" s="93" t="s">
        <v>116</v>
      </c>
      <c r="K283" s="92">
        <v>28.392851901828902</v>
      </c>
      <c r="L283" s="92">
        <v>0</v>
      </c>
      <c r="M283" s="93" t="s">
        <v>213</v>
      </c>
      <c r="N283" s="93" t="s">
        <v>241</v>
      </c>
      <c r="O283" s="93" t="s">
        <v>121</v>
      </c>
      <c r="P283" s="94">
        <v>44986</v>
      </c>
      <c r="Q283" s="94">
        <v>44987</v>
      </c>
      <c r="R283" s="92">
        <v>0</v>
      </c>
      <c r="S283" s="93" t="s">
        <v>116</v>
      </c>
      <c r="T283" s="93" t="s">
        <v>116</v>
      </c>
      <c r="U283" s="93" t="s">
        <v>146</v>
      </c>
      <c r="V283" s="95">
        <v>44957.560157210646</v>
      </c>
      <c r="W283" s="93" t="s">
        <v>116</v>
      </c>
      <c r="X283" s="93" t="s">
        <v>116</v>
      </c>
      <c r="Y283" s="95">
        <v>44986</v>
      </c>
      <c r="Z283" s="95">
        <v>45017</v>
      </c>
      <c r="AA283" s="95">
        <v>45019.76505170139</v>
      </c>
      <c r="AB283" s="93" t="s">
        <v>118</v>
      </c>
      <c r="AC283" s="93" t="s">
        <v>116</v>
      </c>
    </row>
    <row r="284" spans="1:29" s="107" customFormat="1" hidden="1" outlineLevel="7" collapsed="1" x14ac:dyDescent="0.25">
      <c r="A284" s="102" t="s">
        <v>116</v>
      </c>
      <c r="B284" s="103">
        <v>23708.411</v>
      </c>
      <c r="C284" s="103">
        <v>951469.45284000004</v>
      </c>
      <c r="D284" s="103">
        <v>0</v>
      </c>
      <c r="E284" s="103">
        <v>0</v>
      </c>
      <c r="F284" s="103">
        <v>23708.411</v>
      </c>
      <c r="G284" s="103">
        <v>951469.45284000004</v>
      </c>
      <c r="H284" s="104" t="s">
        <v>120</v>
      </c>
      <c r="I284" s="104" t="s">
        <v>281</v>
      </c>
      <c r="J284" s="104" t="s">
        <v>116</v>
      </c>
      <c r="K284" s="103">
        <v>40.132147736092499</v>
      </c>
      <c r="L284" s="103">
        <v>0</v>
      </c>
      <c r="M284" s="104" t="s">
        <v>213</v>
      </c>
      <c r="N284" s="104" t="s">
        <v>241</v>
      </c>
      <c r="O284" s="104" t="s">
        <v>121</v>
      </c>
      <c r="P284" s="105">
        <v>44986</v>
      </c>
      <c r="Q284" s="105">
        <v>44987</v>
      </c>
      <c r="R284" s="103">
        <v>0</v>
      </c>
      <c r="S284" s="104" t="s">
        <v>116</v>
      </c>
      <c r="T284" s="104" t="s">
        <v>116</v>
      </c>
      <c r="U284" s="104" t="s">
        <v>146</v>
      </c>
      <c r="V284" s="106">
        <v>44957.560157210646</v>
      </c>
      <c r="W284" s="104" t="s">
        <v>116</v>
      </c>
      <c r="X284" s="104" t="s">
        <v>116</v>
      </c>
      <c r="Y284" s="106">
        <v>44986</v>
      </c>
      <c r="Z284" s="106">
        <v>45017</v>
      </c>
      <c r="AA284" s="106">
        <v>45019.76505170139</v>
      </c>
      <c r="AB284" s="104" t="s">
        <v>118</v>
      </c>
      <c r="AC284" s="104" t="s">
        <v>116</v>
      </c>
    </row>
    <row r="285" spans="1:29" s="96" customFormat="1" hidden="1" outlineLevel="7" collapsed="1" x14ac:dyDescent="0.25">
      <c r="A285" s="100" t="s">
        <v>116</v>
      </c>
      <c r="B285" s="92">
        <v>135976.17000000001</v>
      </c>
      <c r="C285" s="92">
        <v>5877566.3205000004</v>
      </c>
      <c r="D285" s="92">
        <v>0</v>
      </c>
      <c r="E285" s="92">
        <v>0</v>
      </c>
      <c r="F285" s="92">
        <v>135976.17000000001</v>
      </c>
      <c r="G285" s="92">
        <v>5877566.3205000004</v>
      </c>
      <c r="H285" s="93" t="s">
        <v>120</v>
      </c>
      <c r="I285" s="93" t="s">
        <v>281</v>
      </c>
      <c r="J285" s="93" t="s">
        <v>116</v>
      </c>
      <c r="K285" s="92">
        <v>43.224973320692897</v>
      </c>
      <c r="L285" s="92">
        <v>0</v>
      </c>
      <c r="M285" s="93" t="s">
        <v>213</v>
      </c>
      <c r="N285" s="93" t="s">
        <v>241</v>
      </c>
      <c r="O285" s="93" t="s">
        <v>121</v>
      </c>
      <c r="P285" s="94">
        <v>44986</v>
      </c>
      <c r="Q285" s="94">
        <v>44987</v>
      </c>
      <c r="R285" s="92">
        <v>0</v>
      </c>
      <c r="S285" s="93" t="s">
        <v>116</v>
      </c>
      <c r="T285" s="93" t="s">
        <v>116</v>
      </c>
      <c r="U285" s="93" t="s">
        <v>146</v>
      </c>
      <c r="V285" s="95">
        <v>44957.560157210646</v>
      </c>
      <c r="W285" s="93" t="s">
        <v>116</v>
      </c>
      <c r="X285" s="93" t="s">
        <v>116</v>
      </c>
      <c r="Y285" s="95">
        <v>44986</v>
      </c>
      <c r="Z285" s="95">
        <v>45017</v>
      </c>
      <c r="AA285" s="95">
        <v>45019.76505170139</v>
      </c>
      <c r="AB285" s="93" t="s">
        <v>118</v>
      </c>
      <c r="AC285" s="93" t="s">
        <v>116</v>
      </c>
    </row>
    <row r="286" spans="1:29" s="113" customFormat="1" outlineLevel="2" collapsed="1" x14ac:dyDescent="0.25">
      <c r="A286" s="108" t="s">
        <v>287</v>
      </c>
      <c r="B286" s="109">
        <v>0</v>
      </c>
      <c r="C286" s="109">
        <v>0</v>
      </c>
      <c r="D286" s="109">
        <v>0</v>
      </c>
      <c r="E286" s="109">
        <v>0</v>
      </c>
      <c r="F286" s="109">
        <v>0</v>
      </c>
      <c r="G286" s="109">
        <v>0</v>
      </c>
      <c r="H286" s="110" t="s">
        <v>120</v>
      </c>
      <c r="I286" s="110" t="s">
        <v>287</v>
      </c>
      <c r="J286" s="110" t="s">
        <v>116</v>
      </c>
      <c r="K286" s="109">
        <v>0</v>
      </c>
      <c r="L286" s="109">
        <v>0</v>
      </c>
      <c r="M286" s="110" t="s">
        <v>213</v>
      </c>
      <c r="N286" s="110" t="s">
        <v>241</v>
      </c>
      <c r="O286" s="110" t="s">
        <v>121</v>
      </c>
      <c r="P286" s="111">
        <v>44986</v>
      </c>
      <c r="Q286" s="111">
        <v>44987</v>
      </c>
      <c r="R286" s="109">
        <v>0</v>
      </c>
      <c r="S286" s="110" t="s">
        <v>116</v>
      </c>
      <c r="T286" s="110" t="s">
        <v>116</v>
      </c>
      <c r="U286" s="110" t="s">
        <v>146</v>
      </c>
      <c r="V286" s="112">
        <v>44957.560157210646</v>
      </c>
      <c r="W286" s="110" t="s">
        <v>116</v>
      </c>
      <c r="X286" s="110" t="s">
        <v>116</v>
      </c>
      <c r="Y286" s="112">
        <v>44986</v>
      </c>
      <c r="Z286" s="112">
        <v>45017</v>
      </c>
      <c r="AA286" s="112">
        <v>45019.76505170139</v>
      </c>
      <c r="AB286" s="110" t="s">
        <v>118</v>
      </c>
      <c r="AC286" s="110" t="s">
        <v>116</v>
      </c>
    </row>
    <row r="287" spans="1:29" s="96" customFormat="1" hidden="1" outlineLevel="3" collapsed="1" x14ac:dyDescent="0.25">
      <c r="A287" s="91" t="s">
        <v>121</v>
      </c>
      <c r="B287" s="92">
        <v>0</v>
      </c>
      <c r="C287" s="92">
        <v>0</v>
      </c>
      <c r="D287" s="92">
        <v>0</v>
      </c>
      <c r="E287" s="92">
        <v>0</v>
      </c>
      <c r="F287" s="92">
        <v>0</v>
      </c>
      <c r="G287" s="92">
        <v>0</v>
      </c>
      <c r="H287" s="93" t="s">
        <v>120</v>
      </c>
      <c r="I287" s="93" t="s">
        <v>287</v>
      </c>
      <c r="J287" s="93" t="s">
        <v>116</v>
      </c>
      <c r="K287" s="92">
        <v>0</v>
      </c>
      <c r="L287" s="92">
        <v>0</v>
      </c>
      <c r="M287" s="93" t="s">
        <v>213</v>
      </c>
      <c r="N287" s="93" t="s">
        <v>241</v>
      </c>
      <c r="O287" s="93" t="s">
        <v>121</v>
      </c>
      <c r="P287" s="94">
        <v>44986</v>
      </c>
      <c r="Q287" s="94">
        <v>44987</v>
      </c>
      <c r="R287" s="92">
        <v>0</v>
      </c>
      <c r="S287" s="93" t="s">
        <v>116</v>
      </c>
      <c r="T287" s="93" t="s">
        <v>116</v>
      </c>
      <c r="U287" s="93" t="s">
        <v>146</v>
      </c>
      <c r="V287" s="95">
        <v>44957.560157210646</v>
      </c>
      <c r="W287" s="93" t="s">
        <v>116</v>
      </c>
      <c r="X287" s="93" t="s">
        <v>116</v>
      </c>
      <c r="Y287" s="95">
        <v>44986</v>
      </c>
      <c r="Z287" s="95">
        <v>45017</v>
      </c>
      <c r="AA287" s="95">
        <v>45019.76505170139</v>
      </c>
      <c r="AB287" s="93" t="s">
        <v>118</v>
      </c>
      <c r="AC287" s="93" t="s">
        <v>116</v>
      </c>
    </row>
    <row r="288" spans="1:29" s="78" customFormat="1" hidden="1" outlineLevel="4" collapsed="1" x14ac:dyDescent="0.25">
      <c r="A288" s="97" t="s">
        <v>116</v>
      </c>
      <c r="B288" s="75">
        <v>0</v>
      </c>
      <c r="C288" s="75">
        <v>0</v>
      </c>
      <c r="D288" s="75">
        <v>0</v>
      </c>
      <c r="E288" s="75">
        <v>0</v>
      </c>
      <c r="F288" s="75">
        <v>0</v>
      </c>
      <c r="G288" s="75">
        <v>0</v>
      </c>
      <c r="H288" s="74" t="s">
        <v>120</v>
      </c>
      <c r="I288" s="74" t="s">
        <v>287</v>
      </c>
      <c r="J288" s="74" t="s">
        <v>116</v>
      </c>
      <c r="K288" s="75">
        <v>0</v>
      </c>
      <c r="L288" s="75">
        <v>0</v>
      </c>
      <c r="M288" s="74" t="s">
        <v>213</v>
      </c>
      <c r="N288" s="74" t="s">
        <v>241</v>
      </c>
      <c r="O288" s="74" t="s">
        <v>121</v>
      </c>
      <c r="P288" s="76">
        <v>44986</v>
      </c>
      <c r="Q288" s="76">
        <v>44987</v>
      </c>
      <c r="R288" s="75">
        <v>0</v>
      </c>
      <c r="S288" s="74" t="s">
        <v>116</v>
      </c>
      <c r="T288" s="74" t="s">
        <v>116</v>
      </c>
      <c r="U288" s="74" t="s">
        <v>146</v>
      </c>
      <c r="V288" s="77">
        <v>44957.560157210646</v>
      </c>
      <c r="W288" s="74" t="s">
        <v>116</v>
      </c>
      <c r="X288" s="74" t="s">
        <v>116</v>
      </c>
      <c r="Y288" s="77">
        <v>44986</v>
      </c>
      <c r="Z288" s="77">
        <v>45017</v>
      </c>
      <c r="AA288" s="77">
        <v>45019.76505170139</v>
      </c>
      <c r="AB288" s="74" t="s">
        <v>118</v>
      </c>
      <c r="AC288" s="74" t="s">
        <v>116</v>
      </c>
    </row>
    <row r="289" spans="1:29" s="84" customFormat="1" hidden="1" outlineLevel="5" collapsed="1" x14ac:dyDescent="0.25">
      <c r="A289" s="98" t="s">
        <v>213</v>
      </c>
      <c r="B289" s="80">
        <v>0</v>
      </c>
      <c r="C289" s="80">
        <v>0</v>
      </c>
      <c r="D289" s="80">
        <v>0</v>
      </c>
      <c r="E289" s="80">
        <v>0</v>
      </c>
      <c r="F289" s="80">
        <v>0</v>
      </c>
      <c r="G289" s="80">
        <v>0</v>
      </c>
      <c r="H289" s="81" t="s">
        <v>120</v>
      </c>
      <c r="I289" s="81" t="s">
        <v>287</v>
      </c>
      <c r="J289" s="81" t="s">
        <v>116</v>
      </c>
      <c r="K289" s="80">
        <v>0</v>
      </c>
      <c r="L289" s="80">
        <v>0</v>
      </c>
      <c r="M289" s="81" t="s">
        <v>213</v>
      </c>
      <c r="N289" s="81" t="s">
        <v>241</v>
      </c>
      <c r="O289" s="81" t="s">
        <v>121</v>
      </c>
      <c r="P289" s="82">
        <v>44986</v>
      </c>
      <c r="Q289" s="82">
        <v>44987</v>
      </c>
      <c r="R289" s="80">
        <v>0</v>
      </c>
      <c r="S289" s="81" t="s">
        <v>116</v>
      </c>
      <c r="T289" s="81" t="s">
        <v>116</v>
      </c>
      <c r="U289" s="81" t="s">
        <v>146</v>
      </c>
      <c r="V289" s="83">
        <v>44957.560157210646</v>
      </c>
      <c r="W289" s="81" t="s">
        <v>116</v>
      </c>
      <c r="X289" s="81" t="s">
        <v>116</v>
      </c>
      <c r="Y289" s="83">
        <v>44986</v>
      </c>
      <c r="Z289" s="83">
        <v>45017</v>
      </c>
      <c r="AA289" s="83">
        <v>45019.76505170139</v>
      </c>
      <c r="AB289" s="81" t="s">
        <v>118</v>
      </c>
      <c r="AC289" s="81" t="s">
        <v>116</v>
      </c>
    </row>
    <row r="290" spans="1:29" s="90" customFormat="1" hidden="1" outlineLevel="6" collapsed="1" x14ac:dyDescent="0.25">
      <c r="A290" s="99" t="s">
        <v>116</v>
      </c>
      <c r="B290" s="86">
        <v>0</v>
      </c>
      <c r="C290" s="86">
        <v>0</v>
      </c>
      <c r="D290" s="86">
        <v>0</v>
      </c>
      <c r="E290" s="86">
        <v>0</v>
      </c>
      <c r="F290" s="86">
        <v>0</v>
      </c>
      <c r="G290" s="86">
        <v>0</v>
      </c>
      <c r="H290" s="87" t="s">
        <v>120</v>
      </c>
      <c r="I290" s="87" t="s">
        <v>287</v>
      </c>
      <c r="J290" s="87" t="s">
        <v>116</v>
      </c>
      <c r="K290" s="86">
        <v>0</v>
      </c>
      <c r="L290" s="86">
        <v>0</v>
      </c>
      <c r="M290" s="87" t="s">
        <v>213</v>
      </c>
      <c r="N290" s="87" t="s">
        <v>241</v>
      </c>
      <c r="O290" s="87" t="s">
        <v>121</v>
      </c>
      <c r="P290" s="88">
        <v>44986</v>
      </c>
      <c r="Q290" s="88">
        <v>44987</v>
      </c>
      <c r="R290" s="86">
        <v>0</v>
      </c>
      <c r="S290" s="87" t="s">
        <v>116</v>
      </c>
      <c r="T290" s="87" t="s">
        <v>116</v>
      </c>
      <c r="U290" s="87" t="s">
        <v>146</v>
      </c>
      <c r="V290" s="89">
        <v>44957.560157210646</v>
      </c>
      <c r="W290" s="87" t="s">
        <v>116</v>
      </c>
      <c r="X290" s="87" t="s">
        <v>116</v>
      </c>
      <c r="Y290" s="89">
        <v>44986</v>
      </c>
      <c r="Z290" s="89">
        <v>45017</v>
      </c>
      <c r="AA290" s="89">
        <v>45019.76505170139</v>
      </c>
      <c r="AB290" s="87" t="s">
        <v>118</v>
      </c>
      <c r="AC290" s="87" t="s">
        <v>116</v>
      </c>
    </row>
    <row r="291" spans="1:29" s="96" customFormat="1" hidden="1" outlineLevel="7" collapsed="1" x14ac:dyDescent="0.25">
      <c r="A291" s="100" t="s">
        <v>116</v>
      </c>
      <c r="B291" s="92">
        <v>0</v>
      </c>
      <c r="C291" s="92">
        <v>0</v>
      </c>
      <c r="D291" s="92">
        <v>0</v>
      </c>
      <c r="E291" s="92">
        <v>0</v>
      </c>
      <c r="F291" s="92">
        <v>0</v>
      </c>
      <c r="G291" s="92">
        <v>0</v>
      </c>
      <c r="H291" s="93" t="s">
        <v>120</v>
      </c>
      <c r="I291" s="93" t="s">
        <v>287</v>
      </c>
      <c r="J291" s="93" t="s">
        <v>116</v>
      </c>
      <c r="K291" s="92">
        <v>0</v>
      </c>
      <c r="L291" s="92">
        <v>0</v>
      </c>
      <c r="M291" s="93" t="s">
        <v>213</v>
      </c>
      <c r="N291" s="93" t="s">
        <v>241</v>
      </c>
      <c r="O291" s="93" t="s">
        <v>121</v>
      </c>
      <c r="P291" s="94">
        <v>44986</v>
      </c>
      <c r="Q291" s="94">
        <v>44987</v>
      </c>
      <c r="R291" s="92">
        <v>0</v>
      </c>
      <c r="S291" s="93" t="s">
        <v>116</v>
      </c>
      <c r="T291" s="93" t="s">
        <v>116</v>
      </c>
      <c r="U291" s="93" t="s">
        <v>146</v>
      </c>
      <c r="V291" s="95">
        <v>44957.560157210646</v>
      </c>
      <c r="W291" s="93" t="s">
        <v>116</v>
      </c>
      <c r="X291" s="93" t="s">
        <v>116</v>
      </c>
      <c r="Y291" s="95">
        <v>44986</v>
      </c>
      <c r="Z291" s="95">
        <v>45017</v>
      </c>
      <c r="AA291" s="95">
        <v>45019.76505170139</v>
      </c>
      <c r="AB291" s="93" t="s">
        <v>118</v>
      </c>
      <c r="AC291" s="93" t="s">
        <v>116</v>
      </c>
    </row>
    <row r="292" spans="1:29" s="90" customFormat="1" outlineLevel="2" collapsed="1" x14ac:dyDescent="0.25">
      <c r="A292" s="85" t="s">
        <v>246</v>
      </c>
      <c r="B292" s="86">
        <v>0</v>
      </c>
      <c r="C292" s="86">
        <v>0</v>
      </c>
      <c r="D292" s="86">
        <v>0</v>
      </c>
      <c r="E292" s="86">
        <v>0</v>
      </c>
      <c r="F292" s="86">
        <v>0</v>
      </c>
      <c r="G292" s="86">
        <v>0</v>
      </c>
      <c r="H292" s="87" t="s">
        <v>120</v>
      </c>
      <c r="I292" s="87" t="s">
        <v>246</v>
      </c>
      <c r="J292" s="87" t="s">
        <v>116</v>
      </c>
      <c r="K292" s="86">
        <v>0</v>
      </c>
      <c r="L292" s="86">
        <v>0</v>
      </c>
      <c r="M292" s="87" t="s">
        <v>122</v>
      </c>
      <c r="N292" s="87" t="s">
        <v>241</v>
      </c>
      <c r="O292" s="87" t="s">
        <v>121</v>
      </c>
      <c r="P292" s="88">
        <v>44986</v>
      </c>
      <c r="Q292" s="88">
        <v>44987</v>
      </c>
      <c r="R292" s="86">
        <v>0</v>
      </c>
      <c r="S292" s="87" t="s">
        <v>116</v>
      </c>
      <c r="T292" s="87" t="s">
        <v>116</v>
      </c>
      <c r="U292" s="87" t="s">
        <v>146</v>
      </c>
      <c r="V292" s="89">
        <v>44957.560157210646</v>
      </c>
      <c r="W292" s="87" t="s">
        <v>116</v>
      </c>
      <c r="X292" s="87" t="s">
        <v>116</v>
      </c>
      <c r="Y292" s="89">
        <v>44986</v>
      </c>
      <c r="Z292" s="89">
        <v>45017</v>
      </c>
      <c r="AA292" s="89">
        <v>45019.76505170139</v>
      </c>
      <c r="AB292" s="87" t="s">
        <v>118</v>
      </c>
      <c r="AC292" s="87" t="s">
        <v>116</v>
      </c>
    </row>
    <row r="293" spans="1:29" s="96" customFormat="1" hidden="1" outlineLevel="3" collapsed="1" x14ac:dyDescent="0.25">
      <c r="A293" s="91" t="s">
        <v>121</v>
      </c>
      <c r="B293" s="92">
        <v>0</v>
      </c>
      <c r="C293" s="92">
        <v>0</v>
      </c>
      <c r="D293" s="92">
        <v>0</v>
      </c>
      <c r="E293" s="92">
        <v>0</v>
      </c>
      <c r="F293" s="92">
        <v>0</v>
      </c>
      <c r="G293" s="92">
        <v>0</v>
      </c>
      <c r="H293" s="93" t="s">
        <v>120</v>
      </c>
      <c r="I293" s="93" t="s">
        <v>246</v>
      </c>
      <c r="J293" s="93" t="s">
        <v>116</v>
      </c>
      <c r="K293" s="92">
        <v>0</v>
      </c>
      <c r="L293" s="92">
        <v>0</v>
      </c>
      <c r="M293" s="93" t="s">
        <v>122</v>
      </c>
      <c r="N293" s="93" t="s">
        <v>241</v>
      </c>
      <c r="O293" s="93" t="s">
        <v>121</v>
      </c>
      <c r="P293" s="94">
        <v>44986</v>
      </c>
      <c r="Q293" s="94">
        <v>44987</v>
      </c>
      <c r="R293" s="92">
        <v>0</v>
      </c>
      <c r="S293" s="93" t="s">
        <v>116</v>
      </c>
      <c r="T293" s="93" t="s">
        <v>116</v>
      </c>
      <c r="U293" s="93" t="s">
        <v>146</v>
      </c>
      <c r="V293" s="95">
        <v>44957.560157210646</v>
      </c>
      <c r="W293" s="93" t="s">
        <v>116</v>
      </c>
      <c r="X293" s="93" t="s">
        <v>116</v>
      </c>
      <c r="Y293" s="95">
        <v>44986</v>
      </c>
      <c r="Z293" s="95">
        <v>45017</v>
      </c>
      <c r="AA293" s="95">
        <v>45019.76505170139</v>
      </c>
      <c r="AB293" s="93" t="s">
        <v>118</v>
      </c>
      <c r="AC293" s="93" t="s">
        <v>116</v>
      </c>
    </row>
    <row r="294" spans="1:29" s="78" customFormat="1" hidden="1" outlineLevel="4" collapsed="1" x14ac:dyDescent="0.25">
      <c r="A294" s="97" t="s">
        <v>116</v>
      </c>
      <c r="B294" s="75">
        <v>0</v>
      </c>
      <c r="C294" s="75">
        <v>0</v>
      </c>
      <c r="D294" s="75">
        <v>0</v>
      </c>
      <c r="E294" s="75">
        <v>0</v>
      </c>
      <c r="F294" s="75">
        <v>0</v>
      </c>
      <c r="G294" s="75">
        <v>0</v>
      </c>
      <c r="H294" s="74" t="s">
        <v>120</v>
      </c>
      <c r="I294" s="74" t="s">
        <v>246</v>
      </c>
      <c r="J294" s="74" t="s">
        <v>116</v>
      </c>
      <c r="K294" s="75">
        <v>0</v>
      </c>
      <c r="L294" s="75">
        <v>0</v>
      </c>
      <c r="M294" s="74" t="s">
        <v>122</v>
      </c>
      <c r="N294" s="74" t="s">
        <v>241</v>
      </c>
      <c r="O294" s="74" t="s">
        <v>121</v>
      </c>
      <c r="P294" s="76">
        <v>44986</v>
      </c>
      <c r="Q294" s="76">
        <v>44987</v>
      </c>
      <c r="R294" s="75">
        <v>0</v>
      </c>
      <c r="S294" s="74" t="s">
        <v>116</v>
      </c>
      <c r="T294" s="74" t="s">
        <v>116</v>
      </c>
      <c r="U294" s="74" t="s">
        <v>146</v>
      </c>
      <c r="V294" s="77">
        <v>44957.560157210646</v>
      </c>
      <c r="W294" s="74" t="s">
        <v>116</v>
      </c>
      <c r="X294" s="74" t="s">
        <v>116</v>
      </c>
      <c r="Y294" s="77">
        <v>44986</v>
      </c>
      <c r="Z294" s="77">
        <v>45017</v>
      </c>
      <c r="AA294" s="77">
        <v>45019.76505170139</v>
      </c>
      <c r="AB294" s="74" t="s">
        <v>118</v>
      </c>
      <c r="AC294" s="74" t="s">
        <v>116</v>
      </c>
    </row>
    <row r="295" spans="1:29" s="84" customFormat="1" hidden="1" outlineLevel="5" collapsed="1" x14ac:dyDescent="0.25">
      <c r="A295" s="98" t="s">
        <v>122</v>
      </c>
      <c r="B295" s="80">
        <v>0</v>
      </c>
      <c r="C295" s="80">
        <v>0</v>
      </c>
      <c r="D295" s="80">
        <v>0</v>
      </c>
      <c r="E295" s="80">
        <v>0</v>
      </c>
      <c r="F295" s="80">
        <v>0</v>
      </c>
      <c r="G295" s="80">
        <v>0</v>
      </c>
      <c r="H295" s="81" t="s">
        <v>120</v>
      </c>
      <c r="I295" s="81" t="s">
        <v>246</v>
      </c>
      <c r="J295" s="81" t="s">
        <v>116</v>
      </c>
      <c r="K295" s="80">
        <v>0</v>
      </c>
      <c r="L295" s="80">
        <v>0</v>
      </c>
      <c r="M295" s="81" t="s">
        <v>122</v>
      </c>
      <c r="N295" s="81" t="s">
        <v>241</v>
      </c>
      <c r="O295" s="81" t="s">
        <v>121</v>
      </c>
      <c r="P295" s="82">
        <v>44986</v>
      </c>
      <c r="Q295" s="82">
        <v>44987</v>
      </c>
      <c r="R295" s="80">
        <v>0</v>
      </c>
      <c r="S295" s="81" t="s">
        <v>116</v>
      </c>
      <c r="T295" s="81" t="s">
        <v>116</v>
      </c>
      <c r="U295" s="81" t="s">
        <v>146</v>
      </c>
      <c r="V295" s="83">
        <v>44957.560157210646</v>
      </c>
      <c r="W295" s="81" t="s">
        <v>116</v>
      </c>
      <c r="X295" s="81" t="s">
        <v>116</v>
      </c>
      <c r="Y295" s="83">
        <v>44986</v>
      </c>
      <c r="Z295" s="83">
        <v>45017</v>
      </c>
      <c r="AA295" s="83">
        <v>45019.76505170139</v>
      </c>
      <c r="AB295" s="81" t="s">
        <v>118</v>
      </c>
      <c r="AC295" s="81" t="s">
        <v>116</v>
      </c>
    </row>
    <row r="296" spans="1:29" s="90" customFormat="1" hidden="1" outlineLevel="6" collapsed="1" x14ac:dyDescent="0.25">
      <c r="A296" s="99" t="s">
        <v>116</v>
      </c>
      <c r="B296" s="86">
        <v>0</v>
      </c>
      <c r="C296" s="86">
        <v>0</v>
      </c>
      <c r="D296" s="86">
        <v>0</v>
      </c>
      <c r="E296" s="86">
        <v>0</v>
      </c>
      <c r="F296" s="86">
        <v>0</v>
      </c>
      <c r="G296" s="86">
        <v>0</v>
      </c>
      <c r="H296" s="87" t="s">
        <v>120</v>
      </c>
      <c r="I296" s="87" t="s">
        <v>246</v>
      </c>
      <c r="J296" s="87" t="s">
        <v>116</v>
      </c>
      <c r="K296" s="86">
        <v>0</v>
      </c>
      <c r="L296" s="86">
        <v>0</v>
      </c>
      <c r="M296" s="87" t="s">
        <v>122</v>
      </c>
      <c r="N296" s="87" t="s">
        <v>241</v>
      </c>
      <c r="O296" s="87" t="s">
        <v>121</v>
      </c>
      <c r="P296" s="88">
        <v>44986</v>
      </c>
      <c r="Q296" s="88">
        <v>44987</v>
      </c>
      <c r="R296" s="86">
        <v>0</v>
      </c>
      <c r="S296" s="87" t="s">
        <v>116</v>
      </c>
      <c r="T296" s="87" t="s">
        <v>116</v>
      </c>
      <c r="U296" s="87" t="s">
        <v>146</v>
      </c>
      <c r="V296" s="89">
        <v>44957.560157210646</v>
      </c>
      <c r="W296" s="87" t="s">
        <v>116</v>
      </c>
      <c r="X296" s="87" t="s">
        <v>116</v>
      </c>
      <c r="Y296" s="89">
        <v>44986</v>
      </c>
      <c r="Z296" s="89">
        <v>45017</v>
      </c>
      <c r="AA296" s="89">
        <v>45019.76505170139</v>
      </c>
      <c r="AB296" s="87" t="s">
        <v>118</v>
      </c>
      <c r="AC296" s="87" t="s">
        <v>116</v>
      </c>
    </row>
    <row r="297" spans="1:29" s="96" customFormat="1" hidden="1" outlineLevel="7" collapsed="1" x14ac:dyDescent="0.25">
      <c r="A297" s="100" t="s">
        <v>116</v>
      </c>
      <c r="B297" s="92">
        <v>699565.53</v>
      </c>
      <c r="C297" s="92">
        <v>38301197.717809997</v>
      </c>
      <c r="D297" s="92">
        <v>0</v>
      </c>
      <c r="E297" s="92">
        <v>0</v>
      </c>
      <c r="F297" s="92">
        <v>699565.53</v>
      </c>
      <c r="G297" s="92">
        <v>38301197.717809997</v>
      </c>
      <c r="H297" s="93" t="s">
        <v>120</v>
      </c>
      <c r="I297" s="93" t="s">
        <v>246</v>
      </c>
      <c r="J297" s="93" t="s">
        <v>116</v>
      </c>
      <c r="K297" s="92">
        <v>54.749978487090402</v>
      </c>
      <c r="L297" s="92">
        <v>0</v>
      </c>
      <c r="M297" s="93" t="s">
        <v>122</v>
      </c>
      <c r="N297" s="93" t="s">
        <v>241</v>
      </c>
      <c r="O297" s="93" t="s">
        <v>121</v>
      </c>
      <c r="P297" s="94">
        <v>44986</v>
      </c>
      <c r="Q297" s="94">
        <v>44987</v>
      </c>
      <c r="R297" s="92">
        <v>0</v>
      </c>
      <c r="S297" s="93" t="s">
        <v>116</v>
      </c>
      <c r="T297" s="93" t="s">
        <v>116</v>
      </c>
      <c r="U297" s="93" t="s">
        <v>146</v>
      </c>
      <c r="V297" s="95">
        <v>44957.560157210646</v>
      </c>
      <c r="W297" s="93" t="s">
        <v>116</v>
      </c>
      <c r="X297" s="93" t="s">
        <v>116</v>
      </c>
      <c r="Y297" s="95">
        <v>44986</v>
      </c>
      <c r="Z297" s="95">
        <v>45017</v>
      </c>
      <c r="AA297" s="95">
        <v>45019.76505170139</v>
      </c>
      <c r="AB297" s="93" t="s">
        <v>118</v>
      </c>
      <c r="AC297" s="93" t="s">
        <v>116</v>
      </c>
    </row>
    <row r="298" spans="1:29" s="107" customFormat="1" hidden="1" outlineLevel="7" collapsed="1" x14ac:dyDescent="0.25">
      <c r="A298" s="102" t="s">
        <v>116</v>
      </c>
      <c r="B298" s="103">
        <v>-19839.11</v>
      </c>
      <c r="C298" s="103">
        <v>-994361.11747000006</v>
      </c>
      <c r="D298" s="103">
        <v>0</v>
      </c>
      <c r="E298" s="103">
        <v>0</v>
      </c>
      <c r="F298" s="103">
        <v>-19839.11</v>
      </c>
      <c r="G298" s="103">
        <v>-994361.11747000006</v>
      </c>
      <c r="H298" s="104" t="s">
        <v>120</v>
      </c>
      <c r="I298" s="104" t="s">
        <v>246</v>
      </c>
      <c r="J298" s="104" t="s">
        <v>116</v>
      </c>
      <c r="K298" s="103">
        <v>50.121256319966001</v>
      </c>
      <c r="L298" s="103">
        <v>0</v>
      </c>
      <c r="M298" s="104" t="s">
        <v>122</v>
      </c>
      <c r="N298" s="104" t="s">
        <v>241</v>
      </c>
      <c r="O298" s="104" t="s">
        <v>121</v>
      </c>
      <c r="P298" s="105">
        <v>44986</v>
      </c>
      <c r="Q298" s="105">
        <v>44987</v>
      </c>
      <c r="R298" s="103">
        <v>0</v>
      </c>
      <c r="S298" s="104" t="s">
        <v>116</v>
      </c>
      <c r="T298" s="104" t="s">
        <v>116</v>
      </c>
      <c r="U298" s="104" t="s">
        <v>146</v>
      </c>
      <c r="V298" s="106">
        <v>44957.560157210646</v>
      </c>
      <c r="W298" s="104" t="s">
        <v>116</v>
      </c>
      <c r="X298" s="104" t="s">
        <v>116</v>
      </c>
      <c r="Y298" s="106">
        <v>44986</v>
      </c>
      <c r="Z298" s="106">
        <v>45017</v>
      </c>
      <c r="AA298" s="106">
        <v>45019.76505170139</v>
      </c>
      <c r="AB298" s="104" t="s">
        <v>118</v>
      </c>
      <c r="AC298" s="104" t="s">
        <v>116</v>
      </c>
    </row>
    <row r="299" spans="1:29" s="96" customFormat="1" hidden="1" outlineLevel="7" collapsed="1" x14ac:dyDescent="0.25">
      <c r="A299" s="100" t="s">
        <v>116</v>
      </c>
      <c r="B299" s="92">
        <v>46501.4</v>
      </c>
      <c r="C299" s="92">
        <v>2597563.54862</v>
      </c>
      <c r="D299" s="92">
        <v>0</v>
      </c>
      <c r="E299" s="92">
        <v>0</v>
      </c>
      <c r="F299" s="92">
        <v>46501.4</v>
      </c>
      <c r="G299" s="92">
        <v>2597563.54862</v>
      </c>
      <c r="H299" s="93" t="s">
        <v>120</v>
      </c>
      <c r="I299" s="93" t="s">
        <v>246</v>
      </c>
      <c r="J299" s="93" t="s">
        <v>116</v>
      </c>
      <c r="K299" s="92">
        <v>55.859899887315201</v>
      </c>
      <c r="L299" s="92">
        <v>0</v>
      </c>
      <c r="M299" s="93" t="s">
        <v>122</v>
      </c>
      <c r="N299" s="93" t="s">
        <v>241</v>
      </c>
      <c r="O299" s="93" t="s">
        <v>121</v>
      </c>
      <c r="P299" s="94">
        <v>44986</v>
      </c>
      <c r="Q299" s="94">
        <v>44987</v>
      </c>
      <c r="R299" s="92">
        <v>0</v>
      </c>
      <c r="S299" s="93" t="s">
        <v>116</v>
      </c>
      <c r="T299" s="93" t="s">
        <v>116</v>
      </c>
      <c r="U299" s="93" t="s">
        <v>146</v>
      </c>
      <c r="V299" s="95">
        <v>44957.560157210646</v>
      </c>
      <c r="W299" s="93" t="s">
        <v>116</v>
      </c>
      <c r="X299" s="93" t="s">
        <v>116</v>
      </c>
      <c r="Y299" s="95">
        <v>44986</v>
      </c>
      <c r="Z299" s="95">
        <v>45017</v>
      </c>
      <c r="AA299" s="95">
        <v>45019.76505170139</v>
      </c>
      <c r="AB299" s="93" t="s">
        <v>118</v>
      </c>
      <c r="AC299" s="93" t="s">
        <v>116</v>
      </c>
    </row>
    <row r="300" spans="1:29" s="107" customFormat="1" hidden="1" outlineLevel="7" collapsed="1" x14ac:dyDescent="0.25">
      <c r="A300" s="102" t="s">
        <v>116</v>
      </c>
      <c r="B300" s="103">
        <v>-614146.64199999999</v>
      </c>
      <c r="C300" s="103">
        <v>-33855542.490350001</v>
      </c>
      <c r="D300" s="103">
        <v>0</v>
      </c>
      <c r="E300" s="103">
        <v>0</v>
      </c>
      <c r="F300" s="103">
        <v>-614146.64199999999</v>
      </c>
      <c r="G300" s="103">
        <v>-33855542.490350001</v>
      </c>
      <c r="H300" s="104" t="s">
        <v>120</v>
      </c>
      <c r="I300" s="104" t="s">
        <v>246</v>
      </c>
      <c r="J300" s="104" t="s">
        <v>116</v>
      </c>
      <c r="K300" s="103">
        <v>55.126154203331097</v>
      </c>
      <c r="L300" s="103">
        <v>0</v>
      </c>
      <c r="M300" s="104" t="s">
        <v>122</v>
      </c>
      <c r="N300" s="104" t="s">
        <v>241</v>
      </c>
      <c r="O300" s="104" t="s">
        <v>121</v>
      </c>
      <c r="P300" s="105">
        <v>44986</v>
      </c>
      <c r="Q300" s="105">
        <v>44987</v>
      </c>
      <c r="R300" s="103">
        <v>0</v>
      </c>
      <c r="S300" s="104" t="s">
        <v>116</v>
      </c>
      <c r="T300" s="104" t="s">
        <v>116</v>
      </c>
      <c r="U300" s="104" t="s">
        <v>146</v>
      </c>
      <c r="V300" s="106">
        <v>44957.560157210646</v>
      </c>
      <c r="W300" s="104" t="s">
        <v>116</v>
      </c>
      <c r="X300" s="104" t="s">
        <v>116</v>
      </c>
      <c r="Y300" s="106">
        <v>44986</v>
      </c>
      <c r="Z300" s="106">
        <v>45017</v>
      </c>
      <c r="AA300" s="106">
        <v>45019.76505170139</v>
      </c>
      <c r="AB300" s="104" t="s">
        <v>118</v>
      </c>
      <c r="AC300" s="104" t="s">
        <v>116</v>
      </c>
    </row>
    <row r="301" spans="1:29" s="96" customFormat="1" hidden="1" outlineLevel="7" collapsed="1" x14ac:dyDescent="0.25">
      <c r="A301" s="100" t="s">
        <v>116</v>
      </c>
      <c r="B301" s="92">
        <v>437593.34499999997</v>
      </c>
      <c r="C301" s="92">
        <v>23806306.454190001</v>
      </c>
      <c r="D301" s="92">
        <v>0</v>
      </c>
      <c r="E301" s="92">
        <v>0</v>
      </c>
      <c r="F301" s="92">
        <v>437593.34499999997</v>
      </c>
      <c r="G301" s="92">
        <v>23806306.454190001</v>
      </c>
      <c r="H301" s="93" t="s">
        <v>120</v>
      </c>
      <c r="I301" s="93" t="s">
        <v>246</v>
      </c>
      <c r="J301" s="93" t="s">
        <v>116</v>
      </c>
      <c r="K301" s="92">
        <v>54.402807369453903</v>
      </c>
      <c r="L301" s="92">
        <v>0</v>
      </c>
      <c r="M301" s="93" t="s">
        <v>122</v>
      </c>
      <c r="N301" s="93" t="s">
        <v>241</v>
      </c>
      <c r="O301" s="93" t="s">
        <v>121</v>
      </c>
      <c r="P301" s="94">
        <v>44986</v>
      </c>
      <c r="Q301" s="94">
        <v>44987</v>
      </c>
      <c r="R301" s="92">
        <v>0</v>
      </c>
      <c r="S301" s="93" t="s">
        <v>116</v>
      </c>
      <c r="T301" s="93" t="s">
        <v>116</v>
      </c>
      <c r="U301" s="93" t="s">
        <v>146</v>
      </c>
      <c r="V301" s="95">
        <v>44957.560157210646</v>
      </c>
      <c r="W301" s="93" t="s">
        <v>116</v>
      </c>
      <c r="X301" s="93" t="s">
        <v>116</v>
      </c>
      <c r="Y301" s="95">
        <v>44986</v>
      </c>
      <c r="Z301" s="95">
        <v>45017</v>
      </c>
      <c r="AA301" s="95">
        <v>45019.76505170139</v>
      </c>
      <c r="AB301" s="93" t="s">
        <v>118</v>
      </c>
      <c r="AC301" s="93" t="s">
        <v>116</v>
      </c>
    </row>
    <row r="302" spans="1:29" s="107" customFormat="1" hidden="1" outlineLevel="7" collapsed="1" x14ac:dyDescent="0.25">
      <c r="A302" s="102" t="s">
        <v>116</v>
      </c>
      <c r="B302" s="103">
        <v>-702585.46</v>
      </c>
      <c r="C302" s="103">
        <v>-36836452.234109998</v>
      </c>
      <c r="D302" s="103">
        <v>0</v>
      </c>
      <c r="E302" s="103">
        <v>0</v>
      </c>
      <c r="F302" s="103">
        <v>-702585.46</v>
      </c>
      <c r="G302" s="103">
        <v>-36836452.234109998</v>
      </c>
      <c r="H302" s="104" t="s">
        <v>120</v>
      </c>
      <c r="I302" s="104" t="s">
        <v>246</v>
      </c>
      <c r="J302" s="104" t="s">
        <v>116</v>
      </c>
      <c r="K302" s="103">
        <v>52.429852781339903</v>
      </c>
      <c r="L302" s="103">
        <v>0</v>
      </c>
      <c r="M302" s="104" t="s">
        <v>122</v>
      </c>
      <c r="N302" s="104" t="s">
        <v>241</v>
      </c>
      <c r="O302" s="104" t="s">
        <v>121</v>
      </c>
      <c r="P302" s="105">
        <v>44986</v>
      </c>
      <c r="Q302" s="105">
        <v>44987</v>
      </c>
      <c r="R302" s="103">
        <v>0</v>
      </c>
      <c r="S302" s="104" t="s">
        <v>116</v>
      </c>
      <c r="T302" s="104" t="s">
        <v>116</v>
      </c>
      <c r="U302" s="104" t="s">
        <v>146</v>
      </c>
      <c r="V302" s="106">
        <v>44957.560157210646</v>
      </c>
      <c r="W302" s="104" t="s">
        <v>116</v>
      </c>
      <c r="X302" s="104" t="s">
        <v>116</v>
      </c>
      <c r="Y302" s="106">
        <v>44986</v>
      </c>
      <c r="Z302" s="106">
        <v>45017</v>
      </c>
      <c r="AA302" s="106">
        <v>45019.76505170139</v>
      </c>
      <c r="AB302" s="104" t="s">
        <v>118</v>
      </c>
      <c r="AC302" s="104" t="s">
        <v>116</v>
      </c>
    </row>
    <row r="303" spans="1:29" s="96" customFormat="1" hidden="1" outlineLevel="7" collapsed="1" x14ac:dyDescent="0.25">
      <c r="A303" s="100" t="s">
        <v>116</v>
      </c>
      <c r="B303" s="92">
        <v>152910.93700000001</v>
      </c>
      <c r="C303" s="92">
        <v>6981288.1213100003</v>
      </c>
      <c r="D303" s="92">
        <v>0</v>
      </c>
      <c r="E303" s="92">
        <v>0</v>
      </c>
      <c r="F303" s="92">
        <v>152910.93700000001</v>
      </c>
      <c r="G303" s="92">
        <v>6981288.1213100003</v>
      </c>
      <c r="H303" s="93" t="s">
        <v>120</v>
      </c>
      <c r="I303" s="93" t="s">
        <v>246</v>
      </c>
      <c r="J303" s="93" t="s">
        <v>116</v>
      </c>
      <c r="K303" s="92">
        <v>45.655910939254802</v>
      </c>
      <c r="L303" s="92">
        <v>0</v>
      </c>
      <c r="M303" s="93" t="s">
        <v>122</v>
      </c>
      <c r="N303" s="93" t="s">
        <v>241</v>
      </c>
      <c r="O303" s="93" t="s">
        <v>121</v>
      </c>
      <c r="P303" s="94">
        <v>44986</v>
      </c>
      <c r="Q303" s="94">
        <v>44987</v>
      </c>
      <c r="R303" s="92">
        <v>0</v>
      </c>
      <c r="S303" s="93" t="s">
        <v>116</v>
      </c>
      <c r="T303" s="93" t="s">
        <v>116</v>
      </c>
      <c r="U303" s="93" t="s">
        <v>146</v>
      </c>
      <c r="V303" s="95">
        <v>44957.560157210646</v>
      </c>
      <c r="W303" s="93" t="s">
        <v>116</v>
      </c>
      <c r="X303" s="93" t="s">
        <v>116</v>
      </c>
      <c r="Y303" s="95">
        <v>44986</v>
      </c>
      <c r="Z303" s="95">
        <v>45017</v>
      </c>
      <c r="AA303" s="95">
        <v>45019.76505170139</v>
      </c>
      <c r="AB303" s="93" t="s">
        <v>118</v>
      </c>
      <c r="AC303" s="93" t="s">
        <v>116</v>
      </c>
    </row>
    <row r="304" spans="1:29" s="113" customFormat="1" outlineLevel="2" collapsed="1" x14ac:dyDescent="0.25">
      <c r="A304" s="108" t="s">
        <v>254</v>
      </c>
      <c r="B304" s="109">
        <v>0</v>
      </c>
      <c r="C304" s="109">
        <v>0</v>
      </c>
      <c r="D304" s="109">
        <v>0</v>
      </c>
      <c r="E304" s="109">
        <v>0</v>
      </c>
      <c r="F304" s="109">
        <v>0</v>
      </c>
      <c r="G304" s="109">
        <v>0</v>
      </c>
      <c r="H304" s="110" t="s">
        <v>120</v>
      </c>
      <c r="I304" s="110" t="s">
        <v>254</v>
      </c>
      <c r="J304" s="110" t="s">
        <v>116</v>
      </c>
      <c r="K304" s="109">
        <v>0</v>
      </c>
      <c r="L304" s="109">
        <v>0</v>
      </c>
      <c r="M304" s="110" t="s">
        <v>122</v>
      </c>
      <c r="N304" s="110" t="s">
        <v>241</v>
      </c>
      <c r="O304" s="110" t="s">
        <v>121</v>
      </c>
      <c r="P304" s="111">
        <v>44986</v>
      </c>
      <c r="Q304" s="111">
        <v>44987</v>
      </c>
      <c r="R304" s="109">
        <v>0</v>
      </c>
      <c r="S304" s="110" t="s">
        <v>116</v>
      </c>
      <c r="T304" s="110" t="s">
        <v>116</v>
      </c>
      <c r="U304" s="110" t="s">
        <v>146</v>
      </c>
      <c r="V304" s="112">
        <v>44957.560157210646</v>
      </c>
      <c r="W304" s="110" t="s">
        <v>116</v>
      </c>
      <c r="X304" s="110" t="s">
        <v>116</v>
      </c>
      <c r="Y304" s="112">
        <v>44986</v>
      </c>
      <c r="Z304" s="112">
        <v>45017</v>
      </c>
      <c r="AA304" s="112">
        <v>45019.76505170139</v>
      </c>
      <c r="AB304" s="110" t="s">
        <v>118</v>
      </c>
      <c r="AC304" s="110" t="s">
        <v>116</v>
      </c>
    </row>
    <row r="305" spans="1:29" s="96" customFormat="1" hidden="1" outlineLevel="3" collapsed="1" x14ac:dyDescent="0.25">
      <c r="A305" s="91" t="s">
        <v>121</v>
      </c>
      <c r="B305" s="92">
        <v>0</v>
      </c>
      <c r="C305" s="92">
        <v>0</v>
      </c>
      <c r="D305" s="92">
        <v>0</v>
      </c>
      <c r="E305" s="92">
        <v>0</v>
      </c>
      <c r="F305" s="92">
        <v>0</v>
      </c>
      <c r="G305" s="92">
        <v>0</v>
      </c>
      <c r="H305" s="93" t="s">
        <v>120</v>
      </c>
      <c r="I305" s="93" t="s">
        <v>254</v>
      </c>
      <c r="J305" s="93" t="s">
        <v>116</v>
      </c>
      <c r="K305" s="92">
        <v>0</v>
      </c>
      <c r="L305" s="92">
        <v>0</v>
      </c>
      <c r="M305" s="93" t="s">
        <v>122</v>
      </c>
      <c r="N305" s="93" t="s">
        <v>241</v>
      </c>
      <c r="O305" s="93" t="s">
        <v>121</v>
      </c>
      <c r="P305" s="94">
        <v>44986</v>
      </c>
      <c r="Q305" s="94">
        <v>44987</v>
      </c>
      <c r="R305" s="92">
        <v>0</v>
      </c>
      <c r="S305" s="93" t="s">
        <v>116</v>
      </c>
      <c r="T305" s="93" t="s">
        <v>116</v>
      </c>
      <c r="U305" s="93" t="s">
        <v>146</v>
      </c>
      <c r="V305" s="95">
        <v>44957.560157210646</v>
      </c>
      <c r="W305" s="93" t="s">
        <v>116</v>
      </c>
      <c r="X305" s="93" t="s">
        <v>116</v>
      </c>
      <c r="Y305" s="95">
        <v>44986</v>
      </c>
      <c r="Z305" s="95">
        <v>45017</v>
      </c>
      <c r="AA305" s="95">
        <v>45019.76505170139</v>
      </c>
      <c r="AB305" s="93" t="s">
        <v>118</v>
      </c>
      <c r="AC305" s="93" t="s">
        <v>116</v>
      </c>
    </row>
    <row r="306" spans="1:29" s="78" customFormat="1" hidden="1" outlineLevel="4" collapsed="1" x14ac:dyDescent="0.25">
      <c r="A306" s="97" t="s">
        <v>116</v>
      </c>
      <c r="B306" s="75">
        <v>0</v>
      </c>
      <c r="C306" s="75">
        <v>0</v>
      </c>
      <c r="D306" s="75">
        <v>0</v>
      </c>
      <c r="E306" s="75">
        <v>0</v>
      </c>
      <c r="F306" s="75">
        <v>0</v>
      </c>
      <c r="G306" s="75">
        <v>0</v>
      </c>
      <c r="H306" s="74" t="s">
        <v>120</v>
      </c>
      <c r="I306" s="74" t="s">
        <v>254</v>
      </c>
      <c r="J306" s="74" t="s">
        <v>116</v>
      </c>
      <c r="K306" s="75">
        <v>0</v>
      </c>
      <c r="L306" s="75">
        <v>0</v>
      </c>
      <c r="M306" s="74" t="s">
        <v>122</v>
      </c>
      <c r="N306" s="74" t="s">
        <v>241</v>
      </c>
      <c r="O306" s="74" t="s">
        <v>121</v>
      </c>
      <c r="P306" s="76">
        <v>44986</v>
      </c>
      <c r="Q306" s="76">
        <v>44987</v>
      </c>
      <c r="R306" s="75">
        <v>0</v>
      </c>
      <c r="S306" s="74" t="s">
        <v>116</v>
      </c>
      <c r="T306" s="74" t="s">
        <v>116</v>
      </c>
      <c r="U306" s="74" t="s">
        <v>146</v>
      </c>
      <c r="V306" s="77">
        <v>44957.560157210646</v>
      </c>
      <c r="W306" s="74" t="s">
        <v>116</v>
      </c>
      <c r="X306" s="74" t="s">
        <v>116</v>
      </c>
      <c r="Y306" s="77">
        <v>44986</v>
      </c>
      <c r="Z306" s="77">
        <v>45017</v>
      </c>
      <c r="AA306" s="77">
        <v>45019.76505170139</v>
      </c>
      <c r="AB306" s="74" t="s">
        <v>118</v>
      </c>
      <c r="AC306" s="74" t="s">
        <v>116</v>
      </c>
    </row>
    <row r="307" spans="1:29" s="84" customFormat="1" hidden="1" outlineLevel="5" collapsed="1" x14ac:dyDescent="0.25">
      <c r="A307" s="98" t="s">
        <v>122</v>
      </c>
      <c r="B307" s="80">
        <v>0</v>
      </c>
      <c r="C307" s="80">
        <v>0</v>
      </c>
      <c r="D307" s="80">
        <v>0</v>
      </c>
      <c r="E307" s="80">
        <v>0</v>
      </c>
      <c r="F307" s="80">
        <v>0</v>
      </c>
      <c r="G307" s="80">
        <v>0</v>
      </c>
      <c r="H307" s="81" t="s">
        <v>120</v>
      </c>
      <c r="I307" s="81" t="s">
        <v>254</v>
      </c>
      <c r="J307" s="81" t="s">
        <v>116</v>
      </c>
      <c r="K307" s="80">
        <v>0</v>
      </c>
      <c r="L307" s="80">
        <v>0</v>
      </c>
      <c r="M307" s="81" t="s">
        <v>122</v>
      </c>
      <c r="N307" s="81" t="s">
        <v>241</v>
      </c>
      <c r="O307" s="81" t="s">
        <v>121</v>
      </c>
      <c r="P307" s="82">
        <v>44986</v>
      </c>
      <c r="Q307" s="82">
        <v>44987</v>
      </c>
      <c r="R307" s="80">
        <v>0</v>
      </c>
      <c r="S307" s="81" t="s">
        <v>116</v>
      </c>
      <c r="T307" s="81" t="s">
        <v>116</v>
      </c>
      <c r="U307" s="81" t="s">
        <v>146</v>
      </c>
      <c r="V307" s="83">
        <v>44957.560157210646</v>
      </c>
      <c r="W307" s="81" t="s">
        <v>116</v>
      </c>
      <c r="X307" s="81" t="s">
        <v>116</v>
      </c>
      <c r="Y307" s="83">
        <v>44986</v>
      </c>
      <c r="Z307" s="83">
        <v>45017</v>
      </c>
      <c r="AA307" s="83">
        <v>45019.76505170139</v>
      </c>
      <c r="AB307" s="81" t="s">
        <v>118</v>
      </c>
      <c r="AC307" s="81" t="s">
        <v>116</v>
      </c>
    </row>
    <row r="308" spans="1:29" s="90" customFormat="1" hidden="1" outlineLevel="6" collapsed="1" x14ac:dyDescent="0.25">
      <c r="A308" s="99" t="s">
        <v>116</v>
      </c>
      <c r="B308" s="86">
        <v>0</v>
      </c>
      <c r="C308" s="86">
        <v>0</v>
      </c>
      <c r="D308" s="86">
        <v>0</v>
      </c>
      <c r="E308" s="86">
        <v>0</v>
      </c>
      <c r="F308" s="86">
        <v>0</v>
      </c>
      <c r="G308" s="86">
        <v>0</v>
      </c>
      <c r="H308" s="87" t="s">
        <v>120</v>
      </c>
      <c r="I308" s="87" t="s">
        <v>254</v>
      </c>
      <c r="J308" s="87" t="s">
        <v>116</v>
      </c>
      <c r="K308" s="86">
        <v>0</v>
      </c>
      <c r="L308" s="86">
        <v>0</v>
      </c>
      <c r="M308" s="87" t="s">
        <v>122</v>
      </c>
      <c r="N308" s="87" t="s">
        <v>241</v>
      </c>
      <c r="O308" s="87" t="s">
        <v>121</v>
      </c>
      <c r="P308" s="88">
        <v>44986</v>
      </c>
      <c r="Q308" s="88">
        <v>44987</v>
      </c>
      <c r="R308" s="86">
        <v>0</v>
      </c>
      <c r="S308" s="87" t="s">
        <v>116</v>
      </c>
      <c r="T308" s="87" t="s">
        <v>116</v>
      </c>
      <c r="U308" s="87" t="s">
        <v>146</v>
      </c>
      <c r="V308" s="89">
        <v>44957.560157210646</v>
      </c>
      <c r="W308" s="87" t="s">
        <v>116</v>
      </c>
      <c r="X308" s="87" t="s">
        <v>116</v>
      </c>
      <c r="Y308" s="89">
        <v>44986</v>
      </c>
      <c r="Z308" s="89">
        <v>45017</v>
      </c>
      <c r="AA308" s="89">
        <v>45019.76505170139</v>
      </c>
      <c r="AB308" s="87" t="s">
        <v>118</v>
      </c>
      <c r="AC308" s="87" t="s">
        <v>116</v>
      </c>
    </row>
    <row r="309" spans="1:29" s="96" customFormat="1" hidden="1" outlineLevel="7" collapsed="1" x14ac:dyDescent="0.25">
      <c r="A309" s="100" t="s">
        <v>116</v>
      </c>
      <c r="B309" s="92">
        <v>750.59</v>
      </c>
      <c r="C309" s="92">
        <v>29011.23</v>
      </c>
      <c r="D309" s="92">
        <v>0</v>
      </c>
      <c r="E309" s="92">
        <v>0</v>
      </c>
      <c r="F309" s="92">
        <v>750.59</v>
      </c>
      <c r="G309" s="92">
        <v>29011.23</v>
      </c>
      <c r="H309" s="93" t="s">
        <v>120</v>
      </c>
      <c r="I309" s="93" t="s">
        <v>254</v>
      </c>
      <c r="J309" s="93" t="s">
        <v>116</v>
      </c>
      <c r="K309" s="92">
        <v>38.651234362301601</v>
      </c>
      <c r="L309" s="92">
        <v>0</v>
      </c>
      <c r="M309" s="93" t="s">
        <v>122</v>
      </c>
      <c r="N309" s="93" t="s">
        <v>241</v>
      </c>
      <c r="O309" s="93" t="s">
        <v>121</v>
      </c>
      <c r="P309" s="94">
        <v>44986</v>
      </c>
      <c r="Q309" s="94">
        <v>44987</v>
      </c>
      <c r="R309" s="92">
        <v>0</v>
      </c>
      <c r="S309" s="93" t="s">
        <v>116</v>
      </c>
      <c r="T309" s="93" t="s">
        <v>116</v>
      </c>
      <c r="U309" s="93" t="s">
        <v>146</v>
      </c>
      <c r="V309" s="95">
        <v>44957.560157210646</v>
      </c>
      <c r="W309" s="93" t="s">
        <v>116</v>
      </c>
      <c r="X309" s="93" t="s">
        <v>116</v>
      </c>
      <c r="Y309" s="95">
        <v>44986</v>
      </c>
      <c r="Z309" s="95">
        <v>45017</v>
      </c>
      <c r="AA309" s="95">
        <v>45019.76505170139</v>
      </c>
      <c r="AB309" s="93" t="s">
        <v>118</v>
      </c>
      <c r="AC309" s="93" t="s">
        <v>116</v>
      </c>
    </row>
    <row r="310" spans="1:29" s="107" customFormat="1" hidden="1" outlineLevel="7" collapsed="1" x14ac:dyDescent="0.25">
      <c r="A310" s="102" t="s">
        <v>116</v>
      </c>
      <c r="B310" s="103">
        <v>128439.048</v>
      </c>
      <c r="C310" s="103">
        <v>7099882.7032300001</v>
      </c>
      <c r="D310" s="103">
        <v>0</v>
      </c>
      <c r="E310" s="103">
        <v>0</v>
      </c>
      <c r="F310" s="103">
        <v>128439.048</v>
      </c>
      <c r="G310" s="103">
        <v>7099882.7032300001</v>
      </c>
      <c r="H310" s="104" t="s">
        <v>120</v>
      </c>
      <c r="I310" s="104" t="s">
        <v>254</v>
      </c>
      <c r="J310" s="104" t="s">
        <v>116</v>
      </c>
      <c r="K310" s="103">
        <v>55.278225849431699</v>
      </c>
      <c r="L310" s="103">
        <v>0</v>
      </c>
      <c r="M310" s="104" t="s">
        <v>122</v>
      </c>
      <c r="N310" s="104" t="s">
        <v>241</v>
      </c>
      <c r="O310" s="104" t="s">
        <v>121</v>
      </c>
      <c r="P310" s="105">
        <v>44986</v>
      </c>
      <c r="Q310" s="105">
        <v>44987</v>
      </c>
      <c r="R310" s="103">
        <v>0</v>
      </c>
      <c r="S310" s="104" t="s">
        <v>116</v>
      </c>
      <c r="T310" s="104" t="s">
        <v>116</v>
      </c>
      <c r="U310" s="104" t="s">
        <v>146</v>
      </c>
      <c r="V310" s="106">
        <v>44957.560157210646</v>
      </c>
      <c r="W310" s="104" t="s">
        <v>116</v>
      </c>
      <c r="X310" s="104" t="s">
        <v>116</v>
      </c>
      <c r="Y310" s="106">
        <v>44986</v>
      </c>
      <c r="Z310" s="106">
        <v>45017</v>
      </c>
      <c r="AA310" s="106">
        <v>45019.76505170139</v>
      </c>
      <c r="AB310" s="104" t="s">
        <v>118</v>
      </c>
      <c r="AC310" s="104" t="s">
        <v>116</v>
      </c>
    </row>
    <row r="311" spans="1:29" s="96" customFormat="1" hidden="1" outlineLevel="7" collapsed="1" x14ac:dyDescent="0.25">
      <c r="A311" s="100" t="s">
        <v>116</v>
      </c>
      <c r="B311" s="92">
        <v>-259861.12</v>
      </c>
      <c r="C311" s="92">
        <v>-15789930.44241</v>
      </c>
      <c r="D311" s="92">
        <v>0</v>
      </c>
      <c r="E311" s="92">
        <v>0</v>
      </c>
      <c r="F311" s="92">
        <v>-259861.12</v>
      </c>
      <c r="G311" s="92">
        <v>-15789930.44241</v>
      </c>
      <c r="H311" s="93" t="s">
        <v>120</v>
      </c>
      <c r="I311" s="93" t="s">
        <v>254</v>
      </c>
      <c r="J311" s="93" t="s">
        <v>116</v>
      </c>
      <c r="K311" s="92">
        <v>60.762958469547101</v>
      </c>
      <c r="L311" s="92">
        <v>0</v>
      </c>
      <c r="M311" s="93" t="s">
        <v>122</v>
      </c>
      <c r="N311" s="93" t="s">
        <v>241</v>
      </c>
      <c r="O311" s="93" t="s">
        <v>121</v>
      </c>
      <c r="P311" s="94">
        <v>44986</v>
      </c>
      <c r="Q311" s="94">
        <v>44987</v>
      </c>
      <c r="R311" s="92">
        <v>0</v>
      </c>
      <c r="S311" s="93" t="s">
        <v>116</v>
      </c>
      <c r="T311" s="93" t="s">
        <v>116</v>
      </c>
      <c r="U311" s="93" t="s">
        <v>146</v>
      </c>
      <c r="V311" s="95">
        <v>44957.560157210646</v>
      </c>
      <c r="W311" s="93" t="s">
        <v>116</v>
      </c>
      <c r="X311" s="93" t="s">
        <v>116</v>
      </c>
      <c r="Y311" s="95">
        <v>44986</v>
      </c>
      <c r="Z311" s="95">
        <v>45017</v>
      </c>
      <c r="AA311" s="95">
        <v>45019.76505170139</v>
      </c>
      <c r="AB311" s="93" t="s">
        <v>118</v>
      </c>
      <c r="AC311" s="93" t="s">
        <v>116</v>
      </c>
    </row>
    <row r="312" spans="1:29" s="107" customFormat="1" hidden="1" outlineLevel="7" collapsed="1" x14ac:dyDescent="0.25">
      <c r="A312" s="102" t="s">
        <v>116</v>
      </c>
      <c r="B312" s="103">
        <v>-38089.398000000001</v>
      </c>
      <c r="C312" s="103">
        <v>-2142262.3636099999</v>
      </c>
      <c r="D312" s="103">
        <v>0</v>
      </c>
      <c r="E312" s="103">
        <v>0</v>
      </c>
      <c r="F312" s="103">
        <v>-38089.398000000001</v>
      </c>
      <c r="G312" s="103">
        <v>-2142262.3636099999</v>
      </c>
      <c r="H312" s="104" t="s">
        <v>120</v>
      </c>
      <c r="I312" s="104" t="s">
        <v>254</v>
      </c>
      <c r="J312" s="104" t="s">
        <v>116</v>
      </c>
      <c r="K312" s="103">
        <v>56.243009238686298</v>
      </c>
      <c r="L312" s="103">
        <v>0</v>
      </c>
      <c r="M312" s="104" t="s">
        <v>122</v>
      </c>
      <c r="N312" s="104" t="s">
        <v>241</v>
      </c>
      <c r="O312" s="104" t="s">
        <v>121</v>
      </c>
      <c r="P312" s="105">
        <v>44986</v>
      </c>
      <c r="Q312" s="105">
        <v>44987</v>
      </c>
      <c r="R312" s="103">
        <v>0</v>
      </c>
      <c r="S312" s="104" t="s">
        <v>116</v>
      </c>
      <c r="T312" s="104" t="s">
        <v>116</v>
      </c>
      <c r="U312" s="104" t="s">
        <v>146</v>
      </c>
      <c r="V312" s="106">
        <v>44957.560157210646</v>
      </c>
      <c r="W312" s="104" t="s">
        <v>116</v>
      </c>
      <c r="X312" s="104" t="s">
        <v>116</v>
      </c>
      <c r="Y312" s="106">
        <v>44986</v>
      </c>
      <c r="Z312" s="106">
        <v>45017</v>
      </c>
      <c r="AA312" s="106">
        <v>45019.76505170139</v>
      </c>
      <c r="AB312" s="104" t="s">
        <v>118</v>
      </c>
      <c r="AC312" s="104" t="s">
        <v>116</v>
      </c>
    </row>
    <row r="313" spans="1:29" s="96" customFormat="1" hidden="1" outlineLevel="7" collapsed="1" x14ac:dyDescent="0.25">
      <c r="A313" s="100" t="s">
        <v>116</v>
      </c>
      <c r="B313" s="92">
        <v>168760.88</v>
      </c>
      <c r="C313" s="92">
        <v>10803298.872789999</v>
      </c>
      <c r="D313" s="92">
        <v>0</v>
      </c>
      <c r="E313" s="92">
        <v>0</v>
      </c>
      <c r="F313" s="92">
        <v>168760.88</v>
      </c>
      <c r="G313" s="92">
        <v>10803298.872789999</v>
      </c>
      <c r="H313" s="93" t="s">
        <v>120</v>
      </c>
      <c r="I313" s="93" t="s">
        <v>254</v>
      </c>
      <c r="J313" s="93" t="s">
        <v>116</v>
      </c>
      <c r="K313" s="92">
        <v>64.015421540762304</v>
      </c>
      <c r="L313" s="92">
        <v>0</v>
      </c>
      <c r="M313" s="93" t="s">
        <v>122</v>
      </c>
      <c r="N313" s="93" t="s">
        <v>241</v>
      </c>
      <c r="O313" s="93" t="s">
        <v>121</v>
      </c>
      <c r="P313" s="94">
        <v>44986</v>
      </c>
      <c r="Q313" s="94">
        <v>44987</v>
      </c>
      <c r="R313" s="92">
        <v>0</v>
      </c>
      <c r="S313" s="93" t="s">
        <v>116</v>
      </c>
      <c r="T313" s="93" t="s">
        <v>116</v>
      </c>
      <c r="U313" s="93" t="s">
        <v>146</v>
      </c>
      <c r="V313" s="95">
        <v>44957.560157210646</v>
      </c>
      <c r="W313" s="93" t="s">
        <v>116</v>
      </c>
      <c r="X313" s="93" t="s">
        <v>116</v>
      </c>
      <c r="Y313" s="95">
        <v>44986</v>
      </c>
      <c r="Z313" s="95">
        <v>45017</v>
      </c>
      <c r="AA313" s="95">
        <v>45019.76505170139</v>
      </c>
      <c r="AB313" s="93" t="s">
        <v>118</v>
      </c>
      <c r="AC313" s="93" t="s">
        <v>116</v>
      </c>
    </row>
    <row r="314" spans="1:29" s="90" customFormat="1" outlineLevel="2" collapsed="1" x14ac:dyDescent="0.25">
      <c r="A314" s="85" t="s">
        <v>260</v>
      </c>
      <c r="B314" s="86">
        <v>0</v>
      </c>
      <c r="C314" s="86">
        <v>0</v>
      </c>
      <c r="D314" s="86">
        <v>0</v>
      </c>
      <c r="E314" s="86">
        <v>0</v>
      </c>
      <c r="F314" s="86">
        <v>0</v>
      </c>
      <c r="G314" s="86">
        <v>0</v>
      </c>
      <c r="H314" s="87" t="s">
        <v>120</v>
      </c>
      <c r="I314" s="87" t="s">
        <v>260</v>
      </c>
      <c r="J314" s="87" t="s">
        <v>116</v>
      </c>
      <c r="K314" s="86">
        <v>0</v>
      </c>
      <c r="L314" s="86">
        <v>0</v>
      </c>
      <c r="M314" s="87" t="s">
        <v>122</v>
      </c>
      <c r="N314" s="87" t="s">
        <v>241</v>
      </c>
      <c r="O314" s="87" t="s">
        <v>121</v>
      </c>
      <c r="P314" s="88">
        <v>44986</v>
      </c>
      <c r="Q314" s="88">
        <v>44987</v>
      </c>
      <c r="R314" s="86">
        <v>0</v>
      </c>
      <c r="S314" s="87" t="s">
        <v>116</v>
      </c>
      <c r="T314" s="87" t="s">
        <v>116</v>
      </c>
      <c r="U314" s="87" t="s">
        <v>146</v>
      </c>
      <c r="V314" s="89">
        <v>44957.560157210646</v>
      </c>
      <c r="W314" s="87" t="s">
        <v>116</v>
      </c>
      <c r="X314" s="87" t="s">
        <v>116</v>
      </c>
      <c r="Y314" s="89">
        <v>44986</v>
      </c>
      <c r="Z314" s="89">
        <v>45017</v>
      </c>
      <c r="AA314" s="89">
        <v>45019.76505170139</v>
      </c>
      <c r="AB314" s="87" t="s">
        <v>118</v>
      </c>
      <c r="AC314" s="87" t="s">
        <v>116</v>
      </c>
    </row>
    <row r="315" spans="1:29" s="96" customFormat="1" hidden="1" outlineLevel="3" collapsed="1" x14ac:dyDescent="0.25">
      <c r="A315" s="91" t="s">
        <v>121</v>
      </c>
      <c r="B315" s="92">
        <v>0</v>
      </c>
      <c r="C315" s="92">
        <v>0</v>
      </c>
      <c r="D315" s="92">
        <v>0</v>
      </c>
      <c r="E315" s="92">
        <v>0</v>
      </c>
      <c r="F315" s="92">
        <v>0</v>
      </c>
      <c r="G315" s="92">
        <v>0</v>
      </c>
      <c r="H315" s="93" t="s">
        <v>120</v>
      </c>
      <c r="I315" s="93" t="s">
        <v>260</v>
      </c>
      <c r="J315" s="93" t="s">
        <v>116</v>
      </c>
      <c r="K315" s="92">
        <v>0</v>
      </c>
      <c r="L315" s="92">
        <v>0</v>
      </c>
      <c r="M315" s="93" t="s">
        <v>122</v>
      </c>
      <c r="N315" s="93" t="s">
        <v>241</v>
      </c>
      <c r="O315" s="93" t="s">
        <v>121</v>
      </c>
      <c r="P315" s="94">
        <v>44986</v>
      </c>
      <c r="Q315" s="94">
        <v>44987</v>
      </c>
      <c r="R315" s="92">
        <v>0</v>
      </c>
      <c r="S315" s="93" t="s">
        <v>116</v>
      </c>
      <c r="T315" s="93" t="s">
        <v>116</v>
      </c>
      <c r="U315" s="93" t="s">
        <v>146</v>
      </c>
      <c r="V315" s="95">
        <v>44957.560157210646</v>
      </c>
      <c r="W315" s="93" t="s">
        <v>116</v>
      </c>
      <c r="X315" s="93" t="s">
        <v>116</v>
      </c>
      <c r="Y315" s="95">
        <v>44986</v>
      </c>
      <c r="Z315" s="95">
        <v>45017</v>
      </c>
      <c r="AA315" s="95">
        <v>45019.76505170139</v>
      </c>
      <c r="AB315" s="93" t="s">
        <v>118</v>
      </c>
      <c r="AC315" s="93" t="s">
        <v>116</v>
      </c>
    </row>
    <row r="316" spans="1:29" s="78" customFormat="1" hidden="1" outlineLevel="4" collapsed="1" x14ac:dyDescent="0.25">
      <c r="A316" s="97" t="s">
        <v>116</v>
      </c>
      <c r="B316" s="75">
        <v>0</v>
      </c>
      <c r="C316" s="75">
        <v>0</v>
      </c>
      <c r="D316" s="75">
        <v>0</v>
      </c>
      <c r="E316" s="75">
        <v>0</v>
      </c>
      <c r="F316" s="75">
        <v>0</v>
      </c>
      <c r="G316" s="75">
        <v>0</v>
      </c>
      <c r="H316" s="74" t="s">
        <v>120</v>
      </c>
      <c r="I316" s="74" t="s">
        <v>260</v>
      </c>
      <c r="J316" s="74" t="s">
        <v>116</v>
      </c>
      <c r="K316" s="75">
        <v>0</v>
      </c>
      <c r="L316" s="75">
        <v>0</v>
      </c>
      <c r="M316" s="74" t="s">
        <v>122</v>
      </c>
      <c r="N316" s="74" t="s">
        <v>241</v>
      </c>
      <c r="O316" s="74" t="s">
        <v>121</v>
      </c>
      <c r="P316" s="76">
        <v>44986</v>
      </c>
      <c r="Q316" s="76">
        <v>44987</v>
      </c>
      <c r="R316" s="75">
        <v>0</v>
      </c>
      <c r="S316" s="74" t="s">
        <v>116</v>
      </c>
      <c r="T316" s="74" t="s">
        <v>116</v>
      </c>
      <c r="U316" s="74" t="s">
        <v>146</v>
      </c>
      <c r="V316" s="77">
        <v>44957.560157210646</v>
      </c>
      <c r="W316" s="74" t="s">
        <v>116</v>
      </c>
      <c r="X316" s="74" t="s">
        <v>116</v>
      </c>
      <c r="Y316" s="77">
        <v>44986</v>
      </c>
      <c r="Z316" s="77">
        <v>45017</v>
      </c>
      <c r="AA316" s="77">
        <v>45019.76505170139</v>
      </c>
      <c r="AB316" s="74" t="s">
        <v>118</v>
      </c>
      <c r="AC316" s="74" t="s">
        <v>116</v>
      </c>
    </row>
    <row r="317" spans="1:29" s="84" customFormat="1" hidden="1" outlineLevel="5" collapsed="1" x14ac:dyDescent="0.25">
      <c r="A317" s="98" t="s">
        <v>122</v>
      </c>
      <c r="B317" s="80">
        <v>0</v>
      </c>
      <c r="C317" s="80">
        <v>0</v>
      </c>
      <c r="D317" s="80">
        <v>0</v>
      </c>
      <c r="E317" s="80">
        <v>0</v>
      </c>
      <c r="F317" s="80">
        <v>0</v>
      </c>
      <c r="G317" s="80">
        <v>0</v>
      </c>
      <c r="H317" s="81" t="s">
        <v>120</v>
      </c>
      <c r="I317" s="81" t="s">
        <v>260</v>
      </c>
      <c r="J317" s="81" t="s">
        <v>116</v>
      </c>
      <c r="K317" s="80">
        <v>0</v>
      </c>
      <c r="L317" s="80">
        <v>0</v>
      </c>
      <c r="M317" s="81" t="s">
        <v>122</v>
      </c>
      <c r="N317" s="81" t="s">
        <v>241</v>
      </c>
      <c r="O317" s="81" t="s">
        <v>121</v>
      </c>
      <c r="P317" s="82">
        <v>44986</v>
      </c>
      <c r="Q317" s="82">
        <v>44987</v>
      </c>
      <c r="R317" s="80">
        <v>0</v>
      </c>
      <c r="S317" s="81" t="s">
        <v>116</v>
      </c>
      <c r="T317" s="81" t="s">
        <v>116</v>
      </c>
      <c r="U317" s="81" t="s">
        <v>146</v>
      </c>
      <c r="V317" s="83">
        <v>44957.560157210646</v>
      </c>
      <c r="W317" s="81" t="s">
        <v>116</v>
      </c>
      <c r="X317" s="81" t="s">
        <v>116</v>
      </c>
      <c r="Y317" s="83">
        <v>44986</v>
      </c>
      <c r="Z317" s="83">
        <v>45017</v>
      </c>
      <c r="AA317" s="83">
        <v>45019.76505170139</v>
      </c>
      <c r="AB317" s="81" t="s">
        <v>118</v>
      </c>
      <c r="AC317" s="81" t="s">
        <v>116</v>
      </c>
    </row>
    <row r="318" spans="1:29" s="90" customFormat="1" hidden="1" outlineLevel="6" collapsed="1" x14ac:dyDescent="0.25">
      <c r="A318" s="99" t="s">
        <v>116</v>
      </c>
      <c r="B318" s="86">
        <v>0</v>
      </c>
      <c r="C318" s="86">
        <v>0</v>
      </c>
      <c r="D318" s="86">
        <v>0</v>
      </c>
      <c r="E318" s="86">
        <v>0</v>
      </c>
      <c r="F318" s="86">
        <v>0</v>
      </c>
      <c r="G318" s="86">
        <v>0</v>
      </c>
      <c r="H318" s="87" t="s">
        <v>120</v>
      </c>
      <c r="I318" s="87" t="s">
        <v>260</v>
      </c>
      <c r="J318" s="87" t="s">
        <v>116</v>
      </c>
      <c r="K318" s="86">
        <v>0</v>
      </c>
      <c r="L318" s="86">
        <v>0</v>
      </c>
      <c r="M318" s="87" t="s">
        <v>122</v>
      </c>
      <c r="N318" s="87" t="s">
        <v>241</v>
      </c>
      <c r="O318" s="87" t="s">
        <v>121</v>
      </c>
      <c r="P318" s="88">
        <v>44986</v>
      </c>
      <c r="Q318" s="88">
        <v>44987</v>
      </c>
      <c r="R318" s="86">
        <v>0</v>
      </c>
      <c r="S318" s="87" t="s">
        <v>116</v>
      </c>
      <c r="T318" s="87" t="s">
        <v>116</v>
      </c>
      <c r="U318" s="87" t="s">
        <v>146</v>
      </c>
      <c r="V318" s="89">
        <v>44957.560157210646</v>
      </c>
      <c r="W318" s="87" t="s">
        <v>116</v>
      </c>
      <c r="X318" s="87" t="s">
        <v>116</v>
      </c>
      <c r="Y318" s="89">
        <v>44986</v>
      </c>
      <c r="Z318" s="89">
        <v>45017</v>
      </c>
      <c r="AA318" s="89">
        <v>45019.76505170139</v>
      </c>
      <c r="AB318" s="87" t="s">
        <v>118</v>
      </c>
      <c r="AC318" s="87" t="s">
        <v>116</v>
      </c>
    </row>
    <row r="319" spans="1:29" s="96" customFormat="1" hidden="1" outlineLevel="7" collapsed="1" x14ac:dyDescent="0.25">
      <c r="A319" s="100" t="s">
        <v>116</v>
      </c>
      <c r="B319" s="92">
        <v>-18623.91</v>
      </c>
      <c r="C319" s="92">
        <v>-1197795.32852</v>
      </c>
      <c r="D319" s="92">
        <v>0</v>
      </c>
      <c r="E319" s="92">
        <v>0</v>
      </c>
      <c r="F319" s="92">
        <v>-18623.91</v>
      </c>
      <c r="G319" s="92">
        <v>-1197795.32852</v>
      </c>
      <c r="H319" s="93" t="s">
        <v>120</v>
      </c>
      <c r="I319" s="93" t="s">
        <v>260</v>
      </c>
      <c r="J319" s="93" t="s">
        <v>116</v>
      </c>
      <c r="K319" s="92">
        <v>64.314922511975197</v>
      </c>
      <c r="L319" s="92">
        <v>0</v>
      </c>
      <c r="M319" s="93" t="s">
        <v>122</v>
      </c>
      <c r="N319" s="93" t="s">
        <v>241</v>
      </c>
      <c r="O319" s="93" t="s">
        <v>121</v>
      </c>
      <c r="P319" s="94">
        <v>44986</v>
      </c>
      <c r="Q319" s="94">
        <v>44987</v>
      </c>
      <c r="R319" s="92">
        <v>0</v>
      </c>
      <c r="S319" s="93" t="s">
        <v>116</v>
      </c>
      <c r="T319" s="93" t="s">
        <v>116</v>
      </c>
      <c r="U319" s="93" t="s">
        <v>146</v>
      </c>
      <c r="V319" s="95">
        <v>44957.560157210646</v>
      </c>
      <c r="W319" s="93" t="s">
        <v>116</v>
      </c>
      <c r="X319" s="93" t="s">
        <v>116</v>
      </c>
      <c r="Y319" s="95">
        <v>44986</v>
      </c>
      <c r="Z319" s="95">
        <v>45017</v>
      </c>
      <c r="AA319" s="95">
        <v>45019.76505170139</v>
      </c>
      <c r="AB319" s="93" t="s">
        <v>118</v>
      </c>
      <c r="AC319" s="93" t="s">
        <v>116</v>
      </c>
    </row>
    <row r="320" spans="1:29" s="107" customFormat="1" hidden="1" outlineLevel="7" collapsed="1" x14ac:dyDescent="0.25">
      <c r="A320" s="102" t="s">
        <v>116</v>
      </c>
      <c r="B320" s="103">
        <v>83417.254000000001</v>
      </c>
      <c r="C320" s="103">
        <v>5388026.5663599996</v>
      </c>
      <c r="D320" s="103">
        <v>0</v>
      </c>
      <c r="E320" s="103">
        <v>0</v>
      </c>
      <c r="F320" s="103">
        <v>83417.254000000001</v>
      </c>
      <c r="G320" s="103">
        <v>5388026.5663599996</v>
      </c>
      <c r="H320" s="104" t="s">
        <v>120</v>
      </c>
      <c r="I320" s="104" t="s">
        <v>260</v>
      </c>
      <c r="J320" s="104" t="s">
        <v>116</v>
      </c>
      <c r="K320" s="103">
        <v>64.5912722847482</v>
      </c>
      <c r="L320" s="103">
        <v>0</v>
      </c>
      <c r="M320" s="104" t="s">
        <v>122</v>
      </c>
      <c r="N320" s="104" t="s">
        <v>241</v>
      </c>
      <c r="O320" s="104" t="s">
        <v>121</v>
      </c>
      <c r="P320" s="105">
        <v>44986</v>
      </c>
      <c r="Q320" s="105">
        <v>44987</v>
      </c>
      <c r="R320" s="103">
        <v>0</v>
      </c>
      <c r="S320" s="104" t="s">
        <v>116</v>
      </c>
      <c r="T320" s="104" t="s">
        <v>116</v>
      </c>
      <c r="U320" s="104" t="s">
        <v>146</v>
      </c>
      <c r="V320" s="106">
        <v>44957.560157210646</v>
      </c>
      <c r="W320" s="104" t="s">
        <v>116</v>
      </c>
      <c r="X320" s="104" t="s">
        <v>116</v>
      </c>
      <c r="Y320" s="106">
        <v>44986</v>
      </c>
      <c r="Z320" s="106">
        <v>45017</v>
      </c>
      <c r="AA320" s="106">
        <v>45019.76505170139</v>
      </c>
      <c r="AB320" s="104" t="s">
        <v>118</v>
      </c>
      <c r="AC320" s="104" t="s">
        <v>116</v>
      </c>
    </row>
    <row r="321" spans="1:29" s="96" customFormat="1" hidden="1" outlineLevel="7" collapsed="1" x14ac:dyDescent="0.25">
      <c r="A321" s="100" t="s">
        <v>116</v>
      </c>
      <c r="B321" s="92">
        <v>-256.86099999999999</v>
      </c>
      <c r="C321" s="92">
        <v>-65553.919999999998</v>
      </c>
      <c r="D321" s="92">
        <v>0</v>
      </c>
      <c r="E321" s="92">
        <v>0</v>
      </c>
      <c r="F321" s="92">
        <v>-256.86099999999999</v>
      </c>
      <c r="G321" s="92">
        <v>-65553.919999999998</v>
      </c>
      <c r="H321" s="93" t="s">
        <v>120</v>
      </c>
      <c r="I321" s="93" t="s">
        <v>260</v>
      </c>
      <c r="J321" s="93" t="s">
        <v>116</v>
      </c>
      <c r="K321" s="92">
        <v>255.21165143793701</v>
      </c>
      <c r="L321" s="92">
        <v>0</v>
      </c>
      <c r="M321" s="93" t="s">
        <v>122</v>
      </c>
      <c r="N321" s="93" t="s">
        <v>241</v>
      </c>
      <c r="O321" s="93" t="s">
        <v>121</v>
      </c>
      <c r="P321" s="94">
        <v>44986</v>
      </c>
      <c r="Q321" s="94">
        <v>44987</v>
      </c>
      <c r="R321" s="92">
        <v>0</v>
      </c>
      <c r="S321" s="93" t="s">
        <v>116</v>
      </c>
      <c r="T321" s="93" t="s">
        <v>116</v>
      </c>
      <c r="U321" s="93" t="s">
        <v>146</v>
      </c>
      <c r="V321" s="95">
        <v>44957.560157210646</v>
      </c>
      <c r="W321" s="93" t="s">
        <v>116</v>
      </c>
      <c r="X321" s="93" t="s">
        <v>116</v>
      </c>
      <c r="Y321" s="95">
        <v>44986</v>
      </c>
      <c r="Z321" s="95">
        <v>45017</v>
      </c>
      <c r="AA321" s="95">
        <v>45019.76505170139</v>
      </c>
      <c r="AB321" s="93" t="s">
        <v>118</v>
      </c>
      <c r="AC321" s="93" t="s">
        <v>116</v>
      </c>
    </row>
    <row r="322" spans="1:29" s="107" customFormat="1" hidden="1" outlineLevel="7" collapsed="1" x14ac:dyDescent="0.25">
      <c r="A322" s="102" t="s">
        <v>116</v>
      </c>
      <c r="B322" s="103">
        <v>-64536.483</v>
      </c>
      <c r="C322" s="103">
        <v>-4124677.3178400001</v>
      </c>
      <c r="D322" s="103">
        <v>0</v>
      </c>
      <c r="E322" s="103">
        <v>0</v>
      </c>
      <c r="F322" s="103">
        <v>-64536.483</v>
      </c>
      <c r="G322" s="103">
        <v>-4124677.3178400001</v>
      </c>
      <c r="H322" s="104" t="s">
        <v>120</v>
      </c>
      <c r="I322" s="104" t="s">
        <v>260</v>
      </c>
      <c r="J322" s="104" t="s">
        <v>116</v>
      </c>
      <c r="K322" s="103">
        <v>63.912334947660497</v>
      </c>
      <c r="L322" s="103">
        <v>0</v>
      </c>
      <c r="M322" s="104" t="s">
        <v>122</v>
      </c>
      <c r="N322" s="104" t="s">
        <v>241</v>
      </c>
      <c r="O322" s="104" t="s">
        <v>121</v>
      </c>
      <c r="P322" s="105">
        <v>44986</v>
      </c>
      <c r="Q322" s="105">
        <v>44987</v>
      </c>
      <c r="R322" s="103">
        <v>0</v>
      </c>
      <c r="S322" s="104" t="s">
        <v>116</v>
      </c>
      <c r="T322" s="104" t="s">
        <v>116</v>
      </c>
      <c r="U322" s="104" t="s">
        <v>146</v>
      </c>
      <c r="V322" s="106">
        <v>44957.560157210646</v>
      </c>
      <c r="W322" s="104" t="s">
        <v>116</v>
      </c>
      <c r="X322" s="104" t="s">
        <v>116</v>
      </c>
      <c r="Y322" s="106">
        <v>44986</v>
      </c>
      <c r="Z322" s="106">
        <v>45017</v>
      </c>
      <c r="AA322" s="106">
        <v>45019.76505170139</v>
      </c>
      <c r="AB322" s="104" t="s">
        <v>118</v>
      </c>
      <c r="AC322" s="104" t="s">
        <v>116</v>
      </c>
    </row>
    <row r="323" spans="1:29" s="113" customFormat="1" outlineLevel="2" collapsed="1" x14ac:dyDescent="0.25">
      <c r="A323" s="108" t="s">
        <v>265</v>
      </c>
      <c r="B323" s="109">
        <v>0</v>
      </c>
      <c r="C323" s="109">
        <v>0</v>
      </c>
      <c r="D323" s="109">
        <v>0</v>
      </c>
      <c r="E323" s="109">
        <v>0</v>
      </c>
      <c r="F323" s="109">
        <v>0</v>
      </c>
      <c r="G323" s="109">
        <v>0</v>
      </c>
      <c r="H323" s="110" t="s">
        <v>120</v>
      </c>
      <c r="I323" s="110" t="s">
        <v>265</v>
      </c>
      <c r="J323" s="110" t="s">
        <v>116</v>
      </c>
      <c r="K323" s="109">
        <v>0</v>
      </c>
      <c r="L323" s="109">
        <v>0</v>
      </c>
      <c r="M323" s="110" t="s">
        <v>122</v>
      </c>
      <c r="N323" s="110" t="s">
        <v>241</v>
      </c>
      <c r="O323" s="110" t="s">
        <v>121</v>
      </c>
      <c r="P323" s="111">
        <v>44986</v>
      </c>
      <c r="Q323" s="111">
        <v>44987</v>
      </c>
      <c r="R323" s="109">
        <v>0</v>
      </c>
      <c r="S323" s="110" t="s">
        <v>116</v>
      </c>
      <c r="T323" s="110" t="s">
        <v>116</v>
      </c>
      <c r="U323" s="110" t="s">
        <v>146</v>
      </c>
      <c r="V323" s="112">
        <v>44957.560157210646</v>
      </c>
      <c r="W323" s="110" t="s">
        <v>116</v>
      </c>
      <c r="X323" s="110" t="s">
        <v>116</v>
      </c>
      <c r="Y323" s="112">
        <v>44986</v>
      </c>
      <c r="Z323" s="112">
        <v>45017</v>
      </c>
      <c r="AA323" s="112">
        <v>45019.76505170139</v>
      </c>
      <c r="AB323" s="110" t="s">
        <v>118</v>
      </c>
      <c r="AC323" s="110" t="s">
        <v>116</v>
      </c>
    </row>
    <row r="324" spans="1:29" s="96" customFormat="1" hidden="1" outlineLevel="3" collapsed="1" x14ac:dyDescent="0.25">
      <c r="A324" s="91" t="s">
        <v>121</v>
      </c>
      <c r="B324" s="92">
        <v>0</v>
      </c>
      <c r="C324" s="92">
        <v>0</v>
      </c>
      <c r="D324" s="92">
        <v>0</v>
      </c>
      <c r="E324" s="92">
        <v>0</v>
      </c>
      <c r="F324" s="92">
        <v>0</v>
      </c>
      <c r="G324" s="92">
        <v>0</v>
      </c>
      <c r="H324" s="93" t="s">
        <v>120</v>
      </c>
      <c r="I324" s="93" t="s">
        <v>265</v>
      </c>
      <c r="J324" s="93" t="s">
        <v>116</v>
      </c>
      <c r="K324" s="92">
        <v>0</v>
      </c>
      <c r="L324" s="92">
        <v>0</v>
      </c>
      <c r="M324" s="93" t="s">
        <v>122</v>
      </c>
      <c r="N324" s="93" t="s">
        <v>241</v>
      </c>
      <c r="O324" s="93" t="s">
        <v>121</v>
      </c>
      <c r="P324" s="94">
        <v>44986</v>
      </c>
      <c r="Q324" s="94">
        <v>44987</v>
      </c>
      <c r="R324" s="92">
        <v>0</v>
      </c>
      <c r="S324" s="93" t="s">
        <v>116</v>
      </c>
      <c r="T324" s="93" t="s">
        <v>116</v>
      </c>
      <c r="U324" s="93" t="s">
        <v>146</v>
      </c>
      <c r="V324" s="95">
        <v>44957.560157210646</v>
      </c>
      <c r="W324" s="93" t="s">
        <v>116</v>
      </c>
      <c r="X324" s="93" t="s">
        <v>116</v>
      </c>
      <c r="Y324" s="95">
        <v>44986</v>
      </c>
      <c r="Z324" s="95">
        <v>45017</v>
      </c>
      <c r="AA324" s="95">
        <v>45019.76505170139</v>
      </c>
      <c r="AB324" s="93" t="s">
        <v>118</v>
      </c>
      <c r="AC324" s="93" t="s">
        <v>116</v>
      </c>
    </row>
    <row r="325" spans="1:29" s="78" customFormat="1" hidden="1" outlineLevel="4" collapsed="1" x14ac:dyDescent="0.25">
      <c r="A325" s="97" t="s">
        <v>116</v>
      </c>
      <c r="B325" s="75">
        <v>0</v>
      </c>
      <c r="C325" s="75">
        <v>0</v>
      </c>
      <c r="D325" s="75">
        <v>0</v>
      </c>
      <c r="E325" s="75">
        <v>0</v>
      </c>
      <c r="F325" s="75">
        <v>0</v>
      </c>
      <c r="G325" s="75">
        <v>0</v>
      </c>
      <c r="H325" s="74" t="s">
        <v>120</v>
      </c>
      <c r="I325" s="74" t="s">
        <v>265</v>
      </c>
      <c r="J325" s="74" t="s">
        <v>116</v>
      </c>
      <c r="K325" s="75">
        <v>0</v>
      </c>
      <c r="L325" s="75">
        <v>0</v>
      </c>
      <c r="M325" s="74" t="s">
        <v>122</v>
      </c>
      <c r="N325" s="74" t="s">
        <v>241</v>
      </c>
      <c r="O325" s="74" t="s">
        <v>121</v>
      </c>
      <c r="P325" s="76">
        <v>44986</v>
      </c>
      <c r="Q325" s="76">
        <v>44987</v>
      </c>
      <c r="R325" s="75">
        <v>0</v>
      </c>
      <c r="S325" s="74" t="s">
        <v>116</v>
      </c>
      <c r="T325" s="74" t="s">
        <v>116</v>
      </c>
      <c r="U325" s="74" t="s">
        <v>146</v>
      </c>
      <c r="V325" s="77">
        <v>44957.560157210646</v>
      </c>
      <c r="W325" s="74" t="s">
        <v>116</v>
      </c>
      <c r="X325" s="74" t="s">
        <v>116</v>
      </c>
      <c r="Y325" s="77">
        <v>44986</v>
      </c>
      <c r="Z325" s="77">
        <v>45017</v>
      </c>
      <c r="AA325" s="77">
        <v>45019.76505170139</v>
      </c>
      <c r="AB325" s="74" t="s">
        <v>118</v>
      </c>
      <c r="AC325" s="74" t="s">
        <v>116</v>
      </c>
    </row>
    <row r="326" spans="1:29" s="84" customFormat="1" hidden="1" outlineLevel="5" collapsed="1" x14ac:dyDescent="0.25">
      <c r="A326" s="98" t="s">
        <v>122</v>
      </c>
      <c r="B326" s="80">
        <v>0</v>
      </c>
      <c r="C326" s="80">
        <v>0</v>
      </c>
      <c r="D326" s="80">
        <v>0</v>
      </c>
      <c r="E326" s="80">
        <v>0</v>
      </c>
      <c r="F326" s="80">
        <v>0</v>
      </c>
      <c r="G326" s="80">
        <v>0</v>
      </c>
      <c r="H326" s="81" t="s">
        <v>120</v>
      </c>
      <c r="I326" s="81" t="s">
        <v>265</v>
      </c>
      <c r="J326" s="81" t="s">
        <v>116</v>
      </c>
      <c r="K326" s="80">
        <v>0</v>
      </c>
      <c r="L326" s="80">
        <v>0</v>
      </c>
      <c r="M326" s="81" t="s">
        <v>122</v>
      </c>
      <c r="N326" s="81" t="s">
        <v>241</v>
      </c>
      <c r="O326" s="81" t="s">
        <v>121</v>
      </c>
      <c r="P326" s="82">
        <v>44986</v>
      </c>
      <c r="Q326" s="82">
        <v>44987</v>
      </c>
      <c r="R326" s="80">
        <v>0</v>
      </c>
      <c r="S326" s="81" t="s">
        <v>116</v>
      </c>
      <c r="T326" s="81" t="s">
        <v>116</v>
      </c>
      <c r="U326" s="81" t="s">
        <v>146</v>
      </c>
      <c r="V326" s="83">
        <v>44957.560157210646</v>
      </c>
      <c r="W326" s="81" t="s">
        <v>116</v>
      </c>
      <c r="X326" s="81" t="s">
        <v>116</v>
      </c>
      <c r="Y326" s="83">
        <v>44986</v>
      </c>
      <c r="Z326" s="83">
        <v>45017</v>
      </c>
      <c r="AA326" s="83">
        <v>45019.76505170139</v>
      </c>
      <c r="AB326" s="81" t="s">
        <v>118</v>
      </c>
      <c r="AC326" s="81" t="s">
        <v>116</v>
      </c>
    </row>
    <row r="327" spans="1:29" s="90" customFormat="1" hidden="1" outlineLevel="6" collapsed="1" x14ac:dyDescent="0.25">
      <c r="A327" s="99" t="s">
        <v>116</v>
      </c>
      <c r="B327" s="86">
        <v>0</v>
      </c>
      <c r="C327" s="86">
        <v>0</v>
      </c>
      <c r="D327" s="86">
        <v>0</v>
      </c>
      <c r="E327" s="86">
        <v>0</v>
      </c>
      <c r="F327" s="86">
        <v>0</v>
      </c>
      <c r="G327" s="86">
        <v>0</v>
      </c>
      <c r="H327" s="87" t="s">
        <v>120</v>
      </c>
      <c r="I327" s="87" t="s">
        <v>265</v>
      </c>
      <c r="J327" s="87" t="s">
        <v>116</v>
      </c>
      <c r="K327" s="86">
        <v>0</v>
      </c>
      <c r="L327" s="86">
        <v>0</v>
      </c>
      <c r="M327" s="87" t="s">
        <v>122</v>
      </c>
      <c r="N327" s="87" t="s">
        <v>241</v>
      </c>
      <c r="O327" s="87" t="s">
        <v>121</v>
      </c>
      <c r="P327" s="88">
        <v>44986</v>
      </c>
      <c r="Q327" s="88">
        <v>44987</v>
      </c>
      <c r="R327" s="86">
        <v>0</v>
      </c>
      <c r="S327" s="87" t="s">
        <v>116</v>
      </c>
      <c r="T327" s="87" t="s">
        <v>116</v>
      </c>
      <c r="U327" s="87" t="s">
        <v>146</v>
      </c>
      <c r="V327" s="89">
        <v>44957.560157210646</v>
      </c>
      <c r="W327" s="87" t="s">
        <v>116</v>
      </c>
      <c r="X327" s="87" t="s">
        <v>116</v>
      </c>
      <c r="Y327" s="89">
        <v>44986</v>
      </c>
      <c r="Z327" s="89">
        <v>45017</v>
      </c>
      <c r="AA327" s="89">
        <v>45019.76505170139</v>
      </c>
      <c r="AB327" s="87" t="s">
        <v>118</v>
      </c>
      <c r="AC327" s="87" t="s">
        <v>116</v>
      </c>
    </row>
    <row r="328" spans="1:29" s="96" customFormat="1" hidden="1" outlineLevel="7" collapsed="1" x14ac:dyDescent="0.25">
      <c r="A328" s="100" t="s">
        <v>116</v>
      </c>
      <c r="B328" s="92">
        <v>117182.46</v>
      </c>
      <c r="C328" s="92">
        <v>6325878.1698700003</v>
      </c>
      <c r="D328" s="92">
        <v>0</v>
      </c>
      <c r="E328" s="92">
        <v>0</v>
      </c>
      <c r="F328" s="92">
        <v>117182.46</v>
      </c>
      <c r="G328" s="92">
        <v>6325878.1698700003</v>
      </c>
      <c r="H328" s="93" t="s">
        <v>120</v>
      </c>
      <c r="I328" s="93" t="s">
        <v>265</v>
      </c>
      <c r="J328" s="93" t="s">
        <v>116</v>
      </c>
      <c r="K328" s="92">
        <v>53.983148756819098</v>
      </c>
      <c r="L328" s="92">
        <v>0</v>
      </c>
      <c r="M328" s="93" t="s">
        <v>122</v>
      </c>
      <c r="N328" s="93" t="s">
        <v>241</v>
      </c>
      <c r="O328" s="93" t="s">
        <v>121</v>
      </c>
      <c r="P328" s="94">
        <v>44986</v>
      </c>
      <c r="Q328" s="94">
        <v>44987</v>
      </c>
      <c r="R328" s="92">
        <v>0</v>
      </c>
      <c r="S328" s="93" t="s">
        <v>116</v>
      </c>
      <c r="T328" s="93" t="s">
        <v>116</v>
      </c>
      <c r="U328" s="93" t="s">
        <v>146</v>
      </c>
      <c r="V328" s="95">
        <v>44957.560157210646</v>
      </c>
      <c r="W328" s="93" t="s">
        <v>116</v>
      </c>
      <c r="X328" s="93" t="s">
        <v>116</v>
      </c>
      <c r="Y328" s="95">
        <v>44986</v>
      </c>
      <c r="Z328" s="95">
        <v>45017</v>
      </c>
      <c r="AA328" s="95">
        <v>45019.76505170139</v>
      </c>
      <c r="AB328" s="93" t="s">
        <v>118</v>
      </c>
      <c r="AC328" s="93" t="s">
        <v>116</v>
      </c>
    </row>
    <row r="329" spans="1:29" s="107" customFormat="1" hidden="1" outlineLevel="7" collapsed="1" x14ac:dyDescent="0.25">
      <c r="A329" s="102" t="s">
        <v>116</v>
      </c>
      <c r="B329" s="103">
        <v>171928.63099999999</v>
      </c>
      <c r="C329" s="103">
        <v>9801047.7713799998</v>
      </c>
      <c r="D329" s="103">
        <v>0</v>
      </c>
      <c r="E329" s="103">
        <v>0</v>
      </c>
      <c r="F329" s="103">
        <v>171928.63099999999</v>
      </c>
      <c r="G329" s="103">
        <v>9801047.7713799998</v>
      </c>
      <c r="H329" s="104" t="s">
        <v>120</v>
      </c>
      <c r="I329" s="104" t="s">
        <v>265</v>
      </c>
      <c r="J329" s="104" t="s">
        <v>116</v>
      </c>
      <c r="K329" s="103">
        <v>57.006489927672398</v>
      </c>
      <c r="L329" s="103">
        <v>0</v>
      </c>
      <c r="M329" s="104" t="s">
        <v>122</v>
      </c>
      <c r="N329" s="104" t="s">
        <v>241</v>
      </c>
      <c r="O329" s="104" t="s">
        <v>121</v>
      </c>
      <c r="P329" s="105">
        <v>44986</v>
      </c>
      <c r="Q329" s="105">
        <v>44987</v>
      </c>
      <c r="R329" s="103">
        <v>0</v>
      </c>
      <c r="S329" s="104" t="s">
        <v>116</v>
      </c>
      <c r="T329" s="104" t="s">
        <v>116</v>
      </c>
      <c r="U329" s="104" t="s">
        <v>146</v>
      </c>
      <c r="V329" s="106">
        <v>44957.560157210646</v>
      </c>
      <c r="W329" s="104" t="s">
        <v>116</v>
      </c>
      <c r="X329" s="104" t="s">
        <v>116</v>
      </c>
      <c r="Y329" s="106">
        <v>44986</v>
      </c>
      <c r="Z329" s="106">
        <v>45017</v>
      </c>
      <c r="AA329" s="106">
        <v>45019.76505170139</v>
      </c>
      <c r="AB329" s="104" t="s">
        <v>118</v>
      </c>
      <c r="AC329" s="104" t="s">
        <v>116</v>
      </c>
    </row>
    <row r="330" spans="1:29" s="96" customFormat="1" hidden="1" outlineLevel="7" collapsed="1" x14ac:dyDescent="0.25">
      <c r="A330" s="100" t="s">
        <v>116</v>
      </c>
      <c r="B330" s="92">
        <v>13679.61</v>
      </c>
      <c r="C330" s="92">
        <v>-117.64</v>
      </c>
      <c r="D330" s="92">
        <v>0</v>
      </c>
      <c r="E330" s="92">
        <v>0</v>
      </c>
      <c r="F330" s="92">
        <v>13679.61</v>
      </c>
      <c r="G330" s="92">
        <v>-117.64</v>
      </c>
      <c r="H330" s="93" t="s">
        <v>120</v>
      </c>
      <c r="I330" s="93" t="s">
        <v>265</v>
      </c>
      <c r="J330" s="93" t="s">
        <v>116</v>
      </c>
      <c r="K330" s="92">
        <v>-8.5996603704345392E-3</v>
      </c>
      <c r="L330" s="92">
        <v>0</v>
      </c>
      <c r="M330" s="93" t="s">
        <v>122</v>
      </c>
      <c r="N330" s="93" t="s">
        <v>241</v>
      </c>
      <c r="O330" s="93" t="s">
        <v>121</v>
      </c>
      <c r="P330" s="94">
        <v>44986</v>
      </c>
      <c r="Q330" s="94">
        <v>44987</v>
      </c>
      <c r="R330" s="92">
        <v>0</v>
      </c>
      <c r="S330" s="93" t="s">
        <v>116</v>
      </c>
      <c r="T330" s="93" t="s">
        <v>116</v>
      </c>
      <c r="U330" s="93" t="s">
        <v>146</v>
      </c>
      <c r="V330" s="95">
        <v>44957.560157210646</v>
      </c>
      <c r="W330" s="93" t="s">
        <v>116</v>
      </c>
      <c r="X330" s="93" t="s">
        <v>116</v>
      </c>
      <c r="Y330" s="95">
        <v>44986</v>
      </c>
      <c r="Z330" s="95">
        <v>45017</v>
      </c>
      <c r="AA330" s="95">
        <v>45019.76505170139</v>
      </c>
      <c r="AB330" s="93" t="s">
        <v>118</v>
      </c>
      <c r="AC330" s="93" t="s">
        <v>116</v>
      </c>
    </row>
    <row r="331" spans="1:29" s="107" customFormat="1" hidden="1" outlineLevel="7" collapsed="1" x14ac:dyDescent="0.25">
      <c r="A331" s="102" t="s">
        <v>116</v>
      </c>
      <c r="B331" s="103">
        <v>-37730.593000000001</v>
      </c>
      <c r="C331" s="103">
        <v>-1939925.3859999999</v>
      </c>
      <c r="D331" s="103">
        <v>0</v>
      </c>
      <c r="E331" s="103">
        <v>0</v>
      </c>
      <c r="F331" s="103">
        <v>-37730.593000000001</v>
      </c>
      <c r="G331" s="103">
        <v>-1939925.3859999999</v>
      </c>
      <c r="H331" s="104" t="s">
        <v>120</v>
      </c>
      <c r="I331" s="104" t="s">
        <v>265</v>
      </c>
      <c r="J331" s="104" t="s">
        <v>116</v>
      </c>
      <c r="K331" s="103">
        <v>51.4151841186276</v>
      </c>
      <c r="L331" s="103">
        <v>0</v>
      </c>
      <c r="M331" s="104" t="s">
        <v>122</v>
      </c>
      <c r="N331" s="104" t="s">
        <v>241</v>
      </c>
      <c r="O331" s="104" t="s">
        <v>121</v>
      </c>
      <c r="P331" s="105">
        <v>44986</v>
      </c>
      <c r="Q331" s="105">
        <v>44987</v>
      </c>
      <c r="R331" s="103">
        <v>0</v>
      </c>
      <c r="S331" s="104" t="s">
        <v>116</v>
      </c>
      <c r="T331" s="104" t="s">
        <v>116</v>
      </c>
      <c r="U331" s="104" t="s">
        <v>146</v>
      </c>
      <c r="V331" s="106">
        <v>44957.560157210646</v>
      </c>
      <c r="W331" s="104" t="s">
        <v>116</v>
      </c>
      <c r="X331" s="104" t="s">
        <v>116</v>
      </c>
      <c r="Y331" s="106">
        <v>44986</v>
      </c>
      <c r="Z331" s="106">
        <v>45017</v>
      </c>
      <c r="AA331" s="106">
        <v>45019.76505170139</v>
      </c>
      <c r="AB331" s="104" t="s">
        <v>118</v>
      </c>
      <c r="AC331" s="104" t="s">
        <v>116</v>
      </c>
    </row>
    <row r="332" spans="1:29" s="96" customFormat="1" hidden="1" outlineLevel="7" collapsed="1" x14ac:dyDescent="0.25">
      <c r="A332" s="100" t="s">
        <v>116</v>
      </c>
      <c r="B332" s="92">
        <v>-265060.10800000001</v>
      </c>
      <c r="C332" s="92">
        <v>-14186882.91525</v>
      </c>
      <c r="D332" s="92">
        <v>0</v>
      </c>
      <c r="E332" s="92">
        <v>0</v>
      </c>
      <c r="F332" s="92">
        <v>-265060.10800000001</v>
      </c>
      <c r="G332" s="92">
        <v>-14186882.91525</v>
      </c>
      <c r="H332" s="93" t="s">
        <v>120</v>
      </c>
      <c r="I332" s="93" t="s">
        <v>265</v>
      </c>
      <c r="J332" s="93" t="s">
        <v>116</v>
      </c>
      <c r="K332" s="92">
        <v>53.5232669385693</v>
      </c>
      <c r="L332" s="92">
        <v>0</v>
      </c>
      <c r="M332" s="93" t="s">
        <v>122</v>
      </c>
      <c r="N332" s="93" t="s">
        <v>241</v>
      </c>
      <c r="O332" s="93" t="s">
        <v>121</v>
      </c>
      <c r="P332" s="94">
        <v>44986</v>
      </c>
      <c r="Q332" s="94">
        <v>44987</v>
      </c>
      <c r="R332" s="92">
        <v>0</v>
      </c>
      <c r="S332" s="93" t="s">
        <v>116</v>
      </c>
      <c r="T332" s="93" t="s">
        <v>116</v>
      </c>
      <c r="U332" s="93" t="s">
        <v>146</v>
      </c>
      <c r="V332" s="95">
        <v>44957.560157210646</v>
      </c>
      <c r="W332" s="93" t="s">
        <v>116</v>
      </c>
      <c r="X332" s="93" t="s">
        <v>116</v>
      </c>
      <c r="Y332" s="95">
        <v>44986</v>
      </c>
      <c r="Z332" s="95">
        <v>45017</v>
      </c>
      <c r="AA332" s="95">
        <v>45019.76505170139</v>
      </c>
      <c r="AB332" s="93" t="s">
        <v>118</v>
      </c>
      <c r="AC332" s="93" t="s">
        <v>116</v>
      </c>
    </row>
    <row r="333" spans="1:29" s="90" customFormat="1" outlineLevel="2" collapsed="1" x14ac:dyDescent="0.25">
      <c r="A333" s="85" t="s">
        <v>271</v>
      </c>
      <c r="B333" s="86">
        <v>0</v>
      </c>
      <c r="C333" s="86">
        <v>0</v>
      </c>
      <c r="D333" s="86">
        <v>0</v>
      </c>
      <c r="E333" s="86">
        <v>0</v>
      </c>
      <c r="F333" s="86">
        <v>0</v>
      </c>
      <c r="G333" s="86">
        <v>0</v>
      </c>
      <c r="H333" s="87" t="s">
        <v>120</v>
      </c>
      <c r="I333" s="87" t="s">
        <v>271</v>
      </c>
      <c r="J333" s="87" t="s">
        <v>116</v>
      </c>
      <c r="K333" s="86">
        <v>0</v>
      </c>
      <c r="L333" s="86">
        <v>0</v>
      </c>
      <c r="M333" s="87" t="s">
        <v>122</v>
      </c>
      <c r="N333" s="87" t="s">
        <v>241</v>
      </c>
      <c r="O333" s="87" t="s">
        <v>121</v>
      </c>
      <c r="P333" s="88">
        <v>44986</v>
      </c>
      <c r="Q333" s="88">
        <v>44987</v>
      </c>
      <c r="R333" s="86">
        <v>0</v>
      </c>
      <c r="S333" s="87" t="s">
        <v>116</v>
      </c>
      <c r="T333" s="87" t="s">
        <v>116</v>
      </c>
      <c r="U333" s="87" t="s">
        <v>146</v>
      </c>
      <c r="V333" s="89">
        <v>44957.560157210646</v>
      </c>
      <c r="W333" s="87" t="s">
        <v>116</v>
      </c>
      <c r="X333" s="87" t="s">
        <v>116</v>
      </c>
      <c r="Y333" s="89">
        <v>44986</v>
      </c>
      <c r="Z333" s="89">
        <v>45017</v>
      </c>
      <c r="AA333" s="89">
        <v>45019.76505170139</v>
      </c>
      <c r="AB333" s="87" t="s">
        <v>118</v>
      </c>
      <c r="AC333" s="87" t="s">
        <v>116</v>
      </c>
    </row>
    <row r="334" spans="1:29" s="96" customFormat="1" outlineLevel="3" collapsed="1" x14ac:dyDescent="0.25">
      <c r="A334" s="91" t="s">
        <v>121</v>
      </c>
      <c r="B334" s="92">
        <v>0</v>
      </c>
      <c r="C334" s="92">
        <v>0</v>
      </c>
      <c r="D334" s="92">
        <v>0</v>
      </c>
      <c r="E334" s="92">
        <v>0</v>
      </c>
      <c r="F334" s="92">
        <v>0</v>
      </c>
      <c r="G334" s="92">
        <v>0</v>
      </c>
      <c r="H334" s="93" t="s">
        <v>120</v>
      </c>
      <c r="I334" s="93" t="s">
        <v>271</v>
      </c>
      <c r="J334" s="93" t="s">
        <v>116</v>
      </c>
      <c r="K334" s="92">
        <v>0</v>
      </c>
      <c r="L334" s="92">
        <v>0</v>
      </c>
      <c r="M334" s="93" t="s">
        <v>122</v>
      </c>
      <c r="N334" s="93" t="s">
        <v>241</v>
      </c>
      <c r="O334" s="93" t="s">
        <v>121</v>
      </c>
      <c r="P334" s="94">
        <v>44986</v>
      </c>
      <c r="Q334" s="94">
        <v>44987</v>
      </c>
      <c r="R334" s="92">
        <v>0</v>
      </c>
      <c r="S334" s="93" t="s">
        <v>116</v>
      </c>
      <c r="T334" s="93" t="s">
        <v>116</v>
      </c>
      <c r="U334" s="93" t="s">
        <v>146</v>
      </c>
      <c r="V334" s="95">
        <v>44957.560157210646</v>
      </c>
      <c r="W334" s="93" t="s">
        <v>116</v>
      </c>
      <c r="X334" s="93" t="s">
        <v>116</v>
      </c>
      <c r="Y334" s="95">
        <v>44986</v>
      </c>
      <c r="Z334" s="95">
        <v>45017</v>
      </c>
      <c r="AA334" s="95">
        <v>45019.76505170139</v>
      </c>
      <c r="AB334" s="93" t="s">
        <v>118</v>
      </c>
      <c r="AC334" s="93" t="s">
        <v>116</v>
      </c>
    </row>
    <row r="335" spans="1:29" s="78" customFormat="1" outlineLevel="4" collapsed="1" x14ac:dyDescent="0.25">
      <c r="A335" s="97" t="s">
        <v>116</v>
      </c>
      <c r="B335" s="75">
        <v>0</v>
      </c>
      <c r="C335" s="75">
        <v>0</v>
      </c>
      <c r="D335" s="75">
        <v>0</v>
      </c>
      <c r="E335" s="75">
        <v>0</v>
      </c>
      <c r="F335" s="75">
        <v>0</v>
      </c>
      <c r="G335" s="75">
        <v>0</v>
      </c>
      <c r="H335" s="74" t="s">
        <v>120</v>
      </c>
      <c r="I335" s="74" t="s">
        <v>271</v>
      </c>
      <c r="J335" s="74" t="s">
        <v>116</v>
      </c>
      <c r="K335" s="75">
        <v>0</v>
      </c>
      <c r="L335" s="75">
        <v>0</v>
      </c>
      <c r="M335" s="74" t="s">
        <v>122</v>
      </c>
      <c r="N335" s="74" t="s">
        <v>241</v>
      </c>
      <c r="O335" s="74" t="s">
        <v>121</v>
      </c>
      <c r="P335" s="76">
        <v>44986</v>
      </c>
      <c r="Q335" s="76">
        <v>44987</v>
      </c>
      <c r="R335" s="75">
        <v>0</v>
      </c>
      <c r="S335" s="74" t="s">
        <v>116</v>
      </c>
      <c r="T335" s="74" t="s">
        <v>116</v>
      </c>
      <c r="U335" s="74" t="s">
        <v>146</v>
      </c>
      <c r="V335" s="77">
        <v>44957.560157210646</v>
      </c>
      <c r="W335" s="74" t="s">
        <v>116</v>
      </c>
      <c r="X335" s="74" t="s">
        <v>116</v>
      </c>
      <c r="Y335" s="77">
        <v>44986</v>
      </c>
      <c r="Z335" s="77">
        <v>45017</v>
      </c>
      <c r="AA335" s="77">
        <v>45019.76505170139</v>
      </c>
      <c r="AB335" s="74" t="s">
        <v>118</v>
      </c>
      <c r="AC335" s="74" t="s">
        <v>116</v>
      </c>
    </row>
    <row r="336" spans="1:29" s="84" customFormat="1" outlineLevel="5" collapsed="1" x14ac:dyDescent="0.25">
      <c r="A336" s="98" t="s">
        <v>122</v>
      </c>
      <c r="B336" s="80">
        <v>0</v>
      </c>
      <c r="C336" s="80">
        <v>0</v>
      </c>
      <c r="D336" s="80">
        <v>0</v>
      </c>
      <c r="E336" s="80">
        <v>0</v>
      </c>
      <c r="F336" s="80">
        <v>0</v>
      </c>
      <c r="G336" s="80">
        <v>0</v>
      </c>
      <c r="H336" s="81" t="s">
        <v>120</v>
      </c>
      <c r="I336" s="81" t="s">
        <v>271</v>
      </c>
      <c r="J336" s="81" t="s">
        <v>116</v>
      </c>
      <c r="K336" s="80">
        <v>0</v>
      </c>
      <c r="L336" s="80">
        <v>0</v>
      </c>
      <c r="M336" s="81" t="s">
        <v>122</v>
      </c>
      <c r="N336" s="81" t="s">
        <v>241</v>
      </c>
      <c r="O336" s="81" t="s">
        <v>121</v>
      </c>
      <c r="P336" s="82">
        <v>44986</v>
      </c>
      <c r="Q336" s="82">
        <v>44987</v>
      </c>
      <c r="R336" s="80">
        <v>0</v>
      </c>
      <c r="S336" s="81" t="s">
        <v>116</v>
      </c>
      <c r="T336" s="81" t="s">
        <v>116</v>
      </c>
      <c r="U336" s="81" t="s">
        <v>146</v>
      </c>
      <c r="V336" s="83">
        <v>44957.560157210646</v>
      </c>
      <c r="W336" s="81" t="s">
        <v>116</v>
      </c>
      <c r="X336" s="81" t="s">
        <v>116</v>
      </c>
      <c r="Y336" s="83">
        <v>44986</v>
      </c>
      <c r="Z336" s="83">
        <v>45017</v>
      </c>
      <c r="AA336" s="83">
        <v>45019.76505170139</v>
      </c>
      <c r="AB336" s="81" t="s">
        <v>118</v>
      </c>
      <c r="AC336" s="81" t="s">
        <v>116</v>
      </c>
    </row>
    <row r="337" spans="1:29" s="90" customFormat="1" outlineLevel="6" collapsed="1" x14ac:dyDescent="0.25">
      <c r="A337" s="99" t="s">
        <v>116</v>
      </c>
      <c r="B337" s="86">
        <v>0</v>
      </c>
      <c r="C337" s="86">
        <v>0</v>
      </c>
      <c r="D337" s="86">
        <v>0</v>
      </c>
      <c r="E337" s="86">
        <v>0</v>
      </c>
      <c r="F337" s="86">
        <v>0</v>
      </c>
      <c r="G337" s="86">
        <v>0</v>
      </c>
      <c r="H337" s="87" t="s">
        <v>120</v>
      </c>
      <c r="I337" s="87" t="s">
        <v>271</v>
      </c>
      <c r="J337" s="87" t="s">
        <v>116</v>
      </c>
      <c r="K337" s="86">
        <v>0</v>
      </c>
      <c r="L337" s="86">
        <v>0</v>
      </c>
      <c r="M337" s="87" t="s">
        <v>122</v>
      </c>
      <c r="N337" s="87" t="s">
        <v>241</v>
      </c>
      <c r="O337" s="87" t="s">
        <v>121</v>
      </c>
      <c r="P337" s="88">
        <v>44986</v>
      </c>
      <c r="Q337" s="88">
        <v>44987</v>
      </c>
      <c r="R337" s="86">
        <v>0</v>
      </c>
      <c r="S337" s="87" t="s">
        <v>116</v>
      </c>
      <c r="T337" s="87" t="s">
        <v>116</v>
      </c>
      <c r="U337" s="87" t="s">
        <v>146</v>
      </c>
      <c r="V337" s="89">
        <v>44957.560157210646</v>
      </c>
      <c r="W337" s="87" t="s">
        <v>116</v>
      </c>
      <c r="X337" s="87" t="s">
        <v>116</v>
      </c>
      <c r="Y337" s="89">
        <v>44986</v>
      </c>
      <c r="Z337" s="89">
        <v>45017</v>
      </c>
      <c r="AA337" s="89">
        <v>45019.76505170139</v>
      </c>
      <c r="AB337" s="87" t="s">
        <v>118</v>
      </c>
      <c r="AC337" s="87" t="s">
        <v>116</v>
      </c>
    </row>
    <row r="338" spans="1:29" s="96" customFormat="1" outlineLevel="7" collapsed="1" x14ac:dyDescent="0.25">
      <c r="A338" s="100" t="s">
        <v>116</v>
      </c>
      <c r="B338" s="92">
        <v>6783.86</v>
      </c>
      <c r="C338" s="92">
        <v>355810.73716999998</v>
      </c>
      <c r="D338" s="92">
        <v>0</v>
      </c>
      <c r="E338" s="92">
        <v>0</v>
      </c>
      <c r="F338" s="92">
        <v>6783.86</v>
      </c>
      <c r="G338" s="92">
        <v>355810.73716999998</v>
      </c>
      <c r="H338" s="93" t="s">
        <v>120</v>
      </c>
      <c r="I338" s="93" t="s">
        <v>271</v>
      </c>
      <c r="J338" s="93" t="s">
        <v>116</v>
      </c>
      <c r="K338" s="92">
        <v>52.449599073388903</v>
      </c>
      <c r="L338" s="92">
        <v>0</v>
      </c>
      <c r="M338" s="93" t="s">
        <v>122</v>
      </c>
      <c r="N338" s="93" t="s">
        <v>241</v>
      </c>
      <c r="O338" s="93" t="s">
        <v>121</v>
      </c>
      <c r="P338" s="94">
        <v>44986</v>
      </c>
      <c r="Q338" s="94">
        <v>44987</v>
      </c>
      <c r="R338" s="92">
        <v>0</v>
      </c>
      <c r="S338" s="93" t="s">
        <v>116</v>
      </c>
      <c r="T338" s="93" t="s">
        <v>116</v>
      </c>
      <c r="U338" s="93" t="s">
        <v>146</v>
      </c>
      <c r="V338" s="95">
        <v>44957.560157210646</v>
      </c>
      <c r="W338" s="93" t="s">
        <v>116</v>
      </c>
      <c r="X338" s="93" t="s">
        <v>116</v>
      </c>
      <c r="Y338" s="95">
        <v>44986</v>
      </c>
      <c r="Z338" s="95">
        <v>45017</v>
      </c>
      <c r="AA338" s="95">
        <v>45019.76505170139</v>
      </c>
      <c r="AB338" s="93" t="s">
        <v>118</v>
      </c>
      <c r="AC338" s="93" t="s">
        <v>116</v>
      </c>
    </row>
    <row r="339" spans="1:29" s="107" customFormat="1" outlineLevel="7" collapsed="1" x14ac:dyDescent="0.25">
      <c r="A339" s="102" t="s">
        <v>116</v>
      </c>
      <c r="B339" s="103">
        <v>-36129.279999999999</v>
      </c>
      <c r="C339" s="103">
        <v>-1894006.7875999999</v>
      </c>
      <c r="D339" s="103">
        <v>0</v>
      </c>
      <c r="E339" s="103">
        <v>0</v>
      </c>
      <c r="F339" s="103">
        <v>-36129.279999999999</v>
      </c>
      <c r="G339" s="103">
        <v>-1894006.7875999999</v>
      </c>
      <c r="H339" s="104" t="s">
        <v>120</v>
      </c>
      <c r="I339" s="104" t="s">
        <v>271</v>
      </c>
      <c r="J339" s="104" t="s">
        <v>116</v>
      </c>
      <c r="K339" s="103">
        <v>52.423042684492998</v>
      </c>
      <c r="L339" s="103">
        <v>0</v>
      </c>
      <c r="M339" s="104" t="s">
        <v>122</v>
      </c>
      <c r="N339" s="104" t="s">
        <v>241</v>
      </c>
      <c r="O339" s="104" t="s">
        <v>121</v>
      </c>
      <c r="P339" s="105">
        <v>44986</v>
      </c>
      <c r="Q339" s="105">
        <v>44987</v>
      </c>
      <c r="R339" s="103">
        <v>0</v>
      </c>
      <c r="S339" s="104" t="s">
        <v>116</v>
      </c>
      <c r="T339" s="104" t="s">
        <v>116</v>
      </c>
      <c r="U339" s="104" t="s">
        <v>146</v>
      </c>
      <c r="V339" s="106">
        <v>44957.560157210646</v>
      </c>
      <c r="W339" s="104" t="s">
        <v>116</v>
      </c>
      <c r="X339" s="104" t="s">
        <v>116</v>
      </c>
      <c r="Y339" s="106">
        <v>44986</v>
      </c>
      <c r="Z339" s="106">
        <v>45017</v>
      </c>
      <c r="AA339" s="106">
        <v>45019.76505170139</v>
      </c>
      <c r="AB339" s="104" t="s">
        <v>118</v>
      </c>
      <c r="AC339" s="104" t="s">
        <v>116</v>
      </c>
    </row>
    <row r="340" spans="1:29" s="96" customFormat="1" outlineLevel="7" collapsed="1" x14ac:dyDescent="0.25">
      <c r="A340" s="100" t="s">
        <v>116</v>
      </c>
      <c r="B340" s="92">
        <v>38674.19</v>
      </c>
      <c r="C340" s="92">
        <v>2027377.2466500001</v>
      </c>
      <c r="D340" s="92">
        <v>0</v>
      </c>
      <c r="E340" s="92">
        <v>0</v>
      </c>
      <c r="F340" s="92">
        <v>38674.19</v>
      </c>
      <c r="G340" s="92">
        <v>2027377.2466500001</v>
      </c>
      <c r="H340" s="93" t="s">
        <v>120</v>
      </c>
      <c r="I340" s="93" t="s">
        <v>271</v>
      </c>
      <c r="J340" s="93" t="s">
        <v>116</v>
      </c>
      <c r="K340" s="92">
        <v>52.4219704834154</v>
      </c>
      <c r="L340" s="92">
        <v>0</v>
      </c>
      <c r="M340" s="93" t="s">
        <v>122</v>
      </c>
      <c r="N340" s="93" t="s">
        <v>241</v>
      </c>
      <c r="O340" s="93" t="s">
        <v>121</v>
      </c>
      <c r="P340" s="94">
        <v>44986</v>
      </c>
      <c r="Q340" s="94">
        <v>44987</v>
      </c>
      <c r="R340" s="92">
        <v>0</v>
      </c>
      <c r="S340" s="93" t="s">
        <v>116</v>
      </c>
      <c r="T340" s="93" t="s">
        <v>116</v>
      </c>
      <c r="U340" s="93" t="s">
        <v>146</v>
      </c>
      <c r="V340" s="95">
        <v>44957.560157210646</v>
      </c>
      <c r="W340" s="93" t="s">
        <v>116</v>
      </c>
      <c r="X340" s="93" t="s">
        <v>116</v>
      </c>
      <c r="Y340" s="95">
        <v>44986</v>
      </c>
      <c r="Z340" s="95">
        <v>45017</v>
      </c>
      <c r="AA340" s="95">
        <v>45019.76505170139</v>
      </c>
      <c r="AB340" s="93" t="s">
        <v>118</v>
      </c>
      <c r="AC340" s="93" t="s">
        <v>116</v>
      </c>
    </row>
    <row r="341" spans="1:29" s="107" customFormat="1" outlineLevel="7" collapsed="1" x14ac:dyDescent="0.25">
      <c r="A341" s="102" t="s">
        <v>116</v>
      </c>
      <c r="B341" s="103">
        <v>-9328.77</v>
      </c>
      <c r="C341" s="103">
        <v>-489181.19621999998</v>
      </c>
      <c r="D341" s="103">
        <v>0</v>
      </c>
      <c r="E341" s="103">
        <v>0</v>
      </c>
      <c r="F341" s="103">
        <v>-9328.77</v>
      </c>
      <c r="G341" s="103">
        <v>-489181.19621999998</v>
      </c>
      <c r="H341" s="104" t="s">
        <v>120</v>
      </c>
      <c r="I341" s="104" t="s">
        <v>271</v>
      </c>
      <c r="J341" s="104" t="s">
        <v>116</v>
      </c>
      <c r="K341" s="103">
        <v>52.437909415710799</v>
      </c>
      <c r="L341" s="103">
        <v>0</v>
      </c>
      <c r="M341" s="104" t="s">
        <v>122</v>
      </c>
      <c r="N341" s="104" t="s">
        <v>241</v>
      </c>
      <c r="O341" s="104" t="s">
        <v>121</v>
      </c>
      <c r="P341" s="105">
        <v>44986</v>
      </c>
      <c r="Q341" s="105">
        <v>44987</v>
      </c>
      <c r="R341" s="103">
        <v>0</v>
      </c>
      <c r="S341" s="104" t="s">
        <v>116</v>
      </c>
      <c r="T341" s="104" t="s">
        <v>116</v>
      </c>
      <c r="U341" s="104" t="s">
        <v>146</v>
      </c>
      <c r="V341" s="106">
        <v>44957.560157210646</v>
      </c>
      <c r="W341" s="104" t="s">
        <v>116</v>
      </c>
      <c r="X341" s="104" t="s">
        <v>116</v>
      </c>
      <c r="Y341" s="106">
        <v>44986</v>
      </c>
      <c r="Z341" s="106">
        <v>45017</v>
      </c>
      <c r="AA341" s="106">
        <v>45019.76505170139</v>
      </c>
      <c r="AB341" s="104" t="s">
        <v>118</v>
      </c>
      <c r="AC341" s="104" t="s">
        <v>116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BB28-2DE5-463D-BAEB-547528A7D8B0}">
  <dimension ref="A1:AC333"/>
  <sheetViews>
    <sheetView workbookViewId="0">
      <selection activeCell="B442" sqref="B442"/>
    </sheetView>
  </sheetViews>
  <sheetFormatPr defaultRowHeight="15" outlineLevelRow="7" x14ac:dyDescent="0.25"/>
  <cols>
    <col min="1" max="1" width="26.1796875" style="1" customWidth="1"/>
    <col min="2" max="2" width="9" style="130" customWidth="1"/>
    <col min="3" max="3" width="9.6328125" style="130" customWidth="1"/>
    <col min="4" max="4" width="11.6328125" style="130" customWidth="1"/>
    <col min="5" max="5" width="10.08984375" style="130" customWidth="1"/>
    <col min="6" max="6" width="7.90625" style="130" customWidth="1"/>
    <col min="7" max="7" width="9.6328125" style="130" customWidth="1"/>
    <col min="8" max="8" width="13.08984375" style="1" customWidth="1"/>
    <col min="9" max="9" width="11.81640625" style="1" customWidth="1"/>
    <col min="10" max="10" width="7.54296875" style="1" customWidth="1"/>
    <col min="11" max="11" width="6.1796875" style="130" customWidth="1"/>
    <col min="12" max="12" width="12.08984375" style="130" customWidth="1"/>
    <col min="13" max="13" width="6.54296875" style="1" customWidth="1"/>
    <col min="14" max="14" width="6.08984375" style="1" customWidth="1"/>
    <col min="15" max="15" width="11" style="1" customWidth="1"/>
    <col min="16" max="17" width="8.1796875" style="131" customWidth="1"/>
    <col min="18" max="18" width="8" style="130" customWidth="1"/>
    <col min="19" max="19" width="5.453125" style="1" customWidth="1"/>
    <col min="20" max="20" width="10.54296875" style="1" customWidth="1"/>
    <col min="21" max="21" width="18.81640625" style="1" customWidth="1"/>
    <col min="22" max="22" width="17.54296875" style="1" customWidth="1"/>
    <col min="23" max="23" width="9.1796875" style="1" customWidth="1"/>
    <col min="24" max="24" width="8.453125" style="1" customWidth="1"/>
    <col min="25" max="27" width="17.54296875" style="1" customWidth="1"/>
    <col min="28" max="28" width="4.36328125" style="1" customWidth="1"/>
    <col min="29" max="29" width="6.90625" style="1" customWidth="1"/>
  </cols>
  <sheetData>
    <row r="1" spans="1:29" s="73" customFormat="1" x14ac:dyDescent="0.25">
      <c r="A1" s="70" t="s">
        <v>76</v>
      </c>
      <c r="B1" s="71" t="s">
        <v>77</v>
      </c>
      <c r="C1" s="71" t="s">
        <v>78</v>
      </c>
      <c r="D1" s="71" t="s">
        <v>79</v>
      </c>
      <c r="E1" s="71" t="s">
        <v>80</v>
      </c>
      <c r="F1" s="71" t="s">
        <v>81</v>
      </c>
      <c r="G1" s="71" t="s">
        <v>82</v>
      </c>
      <c r="H1" s="70" t="s">
        <v>83</v>
      </c>
      <c r="I1" s="70" t="s">
        <v>84</v>
      </c>
      <c r="J1" s="70" t="s">
        <v>85</v>
      </c>
      <c r="K1" s="71" t="s">
        <v>86</v>
      </c>
      <c r="L1" s="71" t="s">
        <v>87</v>
      </c>
      <c r="M1" s="70" t="s">
        <v>88</v>
      </c>
      <c r="N1" s="70" t="s">
        <v>89</v>
      </c>
      <c r="O1" s="70" t="s">
        <v>90</v>
      </c>
      <c r="P1" s="72" t="s">
        <v>91</v>
      </c>
      <c r="Q1" s="72" t="s">
        <v>92</v>
      </c>
      <c r="R1" s="71" t="s">
        <v>93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70" t="s">
        <v>103</v>
      </c>
      <c r="AC1" s="70" t="s">
        <v>104</v>
      </c>
    </row>
    <row r="2" spans="1:29" s="78" customFormat="1" collapsed="1" x14ac:dyDescent="0.25">
      <c r="A2" s="74" t="s">
        <v>105</v>
      </c>
      <c r="B2" s="75">
        <v>-221.65</v>
      </c>
      <c r="C2" s="75">
        <v>-30731.91</v>
      </c>
      <c r="D2" s="75">
        <v>0</v>
      </c>
      <c r="E2" s="75">
        <v>0</v>
      </c>
      <c r="F2" s="75">
        <v>-221.65</v>
      </c>
      <c r="G2" s="75">
        <v>-30731.91</v>
      </c>
      <c r="H2" s="74" t="s">
        <v>106</v>
      </c>
      <c r="I2" s="74" t="s">
        <v>107</v>
      </c>
      <c r="J2" s="74" t="s">
        <v>116</v>
      </c>
      <c r="K2" s="75">
        <v>138.65062034739501</v>
      </c>
      <c r="L2" s="75">
        <v>0</v>
      </c>
      <c r="M2" s="74" t="s">
        <v>109</v>
      </c>
      <c r="N2" s="74" t="s">
        <v>110</v>
      </c>
      <c r="O2" s="74" t="s">
        <v>111</v>
      </c>
      <c r="P2" s="76">
        <v>44985</v>
      </c>
      <c r="Q2" s="76">
        <v>44985.000694444447</v>
      </c>
      <c r="R2" s="75">
        <v>0</v>
      </c>
      <c r="S2" s="74" t="s">
        <v>112</v>
      </c>
      <c r="T2" s="74" t="s">
        <v>113</v>
      </c>
      <c r="U2" s="74" t="s">
        <v>114</v>
      </c>
      <c r="V2" s="77">
        <v>44986.563326585652</v>
      </c>
      <c r="W2" s="74" t="s">
        <v>146</v>
      </c>
      <c r="X2" s="77">
        <v>44986.563639930559</v>
      </c>
      <c r="Y2" s="77">
        <v>44958</v>
      </c>
      <c r="Z2" s="77">
        <v>44986</v>
      </c>
      <c r="AA2" s="77">
        <v>44986.909482951385</v>
      </c>
      <c r="AB2" s="74" t="s">
        <v>105</v>
      </c>
      <c r="AC2" s="74" t="s">
        <v>116</v>
      </c>
    </row>
    <row r="3" spans="1:29" s="84" customFormat="1" hidden="1" outlineLevel="1" collapsed="1" x14ac:dyDescent="0.25">
      <c r="A3" s="79" t="s">
        <v>110</v>
      </c>
      <c r="B3" s="80">
        <v>-221.65</v>
      </c>
      <c r="C3" s="80">
        <v>-30731.91</v>
      </c>
      <c r="D3" s="80">
        <v>0</v>
      </c>
      <c r="E3" s="80">
        <v>0</v>
      </c>
      <c r="F3" s="80">
        <v>-221.65</v>
      </c>
      <c r="G3" s="80">
        <v>-30731.91</v>
      </c>
      <c r="H3" s="81" t="s">
        <v>106</v>
      </c>
      <c r="I3" s="81" t="s">
        <v>107</v>
      </c>
      <c r="J3" s="81" t="s">
        <v>116</v>
      </c>
      <c r="K3" s="80">
        <v>138.65062034739501</v>
      </c>
      <c r="L3" s="80">
        <v>0</v>
      </c>
      <c r="M3" s="81" t="s">
        <v>109</v>
      </c>
      <c r="N3" s="81" t="s">
        <v>110</v>
      </c>
      <c r="O3" s="81" t="s">
        <v>111</v>
      </c>
      <c r="P3" s="82">
        <v>44985</v>
      </c>
      <c r="Q3" s="82">
        <v>44985.000694444447</v>
      </c>
      <c r="R3" s="80">
        <v>0</v>
      </c>
      <c r="S3" s="81" t="s">
        <v>112</v>
      </c>
      <c r="T3" s="81" t="s">
        <v>113</v>
      </c>
      <c r="U3" s="81" t="s">
        <v>114</v>
      </c>
      <c r="V3" s="83">
        <v>44986.563326585652</v>
      </c>
      <c r="W3" s="81" t="s">
        <v>146</v>
      </c>
      <c r="X3" s="83">
        <v>44986.563639930559</v>
      </c>
      <c r="Y3" s="83">
        <v>44958</v>
      </c>
      <c r="Z3" s="83">
        <v>44986</v>
      </c>
      <c r="AA3" s="83">
        <v>44986.909482951385</v>
      </c>
      <c r="AB3" s="81" t="s">
        <v>105</v>
      </c>
      <c r="AC3" s="81" t="s">
        <v>116</v>
      </c>
    </row>
    <row r="4" spans="1:29" s="90" customFormat="1" hidden="1" outlineLevel="2" collapsed="1" x14ac:dyDescent="0.25">
      <c r="A4" s="85" t="s">
        <v>107</v>
      </c>
      <c r="B4" s="86">
        <v>-221.65</v>
      </c>
      <c r="C4" s="86">
        <v>-30731.91</v>
      </c>
      <c r="D4" s="86">
        <v>0</v>
      </c>
      <c r="E4" s="86">
        <v>0</v>
      </c>
      <c r="F4" s="86">
        <v>-221.65</v>
      </c>
      <c r="G4" s="86">
        <v>-30731.91</v>
      </c>
      <c r="H4" s="87" t="s">
        <v>106</v>
      </c>
      <c r="I4" s="87" t="s">
        <v>107</v>
      </c>
      <c r="J4" s="87" t="s">
        <v>116</v>
      </c>
      <c r="K4" s="86">
        <v>138.65062034739501</v>
      </c>
      <c r="L4" s="86">
        <v>0</v>
      </c>
      <c r="M4" s="87" t="s">
        <v>109</v>
      </c>
      <c r="N4" s="87" t="s">
        <v>110</v>
      </c>
      <c r="O4" s="87" t="s">
        <v>111</v>
      </c>
      <c r="P4" s="88">
        <v>44985</v>
      </c>
      <c r="Q4" s="88">
        <v>44985.000694444447</v>
      </c>
      <c r="R4" s="86">
        <v>0</v>
      </c>
      <c r="S4" s="87" t="s">
        <v>112</v>
      </c>
      <c r="T4" s="87" t="s">
        <v>113</v>
      </c>
      <c r="U4" s="87" t="s">
        <v>114</v>
      </c>
      <c r="V4" s="89">
        <v>44986.563326585652</v>
      </c>
      <c r="W4" s="87" t="s">
        <v>146</v>
      </c>
      <c r="X4" s="89">
        <v>44986.563639930559</v>
      </c>
      <c r="Y4" s="89">
        <v>44958</v>
      </c>
      <c r="Z4" s="89">
        <v>44986</v>
      </c>
      <c r="AA4" s="89">
        <v>44986.909482951385</v>
      </c>
      <c r="AB4" s="87" t="s">
        <v>105</v>
      </c>
      <c r="AC4" s="87" t="s">
        <v>116</v>
      </c>
    </row>
    <row r="5" spans="1:29" s="96" customFormat="1" hidden="1" outlineLevel="3" collapsed="1" x14ac:dyDescent="0.25">
      <c r="A5" s="91" t="s">
        <v>111</v>
      </c>
      <c r="B5" s="92">
        <v>-221.65</v>
      </c>
      <c r="C5" s="92">
        <v>-30731.91</v>
      </c>
      <c r="D5" s="92">
        <v>0</v>
      </c>
      <c r="E5" s="92">
        <v>0</v>
      </c>
      <c r="F5" s="92">
        <v>-221.65</v>
      </c>
      <c r="G5" s="92">
        <v>-30731.91</v>
      </c>
      <c r="H5" s="93" t="s">
        <v>106</v>
      </c>
      <c r="I5" s="93" t="s">
        <v>107</v>
      </c>
      <c r="J5" s="93" t="s">
        <v>116</v>
      </c>
      <c r="K5" s="92">
        <v>138.65062034739501</v>
      </c>
      <c r="L5" s="92">
        <v>0</v>
      </c>
      <c r="M5" s="93" t="s">
        <v>109</v>
      </c>
      <c r="N5" s="93" t="s">
        <v>110</v>
      </c>
      <c r="O5" s="93" t="s">
        <v>111</v>
      </c>
      <c r="P5" s="94">
        <v>44985</v>
      </c>
      <c r="Q5" s="94">
        <v>44985.000694444447</v>
      </c>
      <c r="R5" s="92">
        <v>0</v>
      </c>
      <c r="S5" s="93" t="s">
        <v>112</v>
      </c>
      <c r="T5" s="93" t="s">
        <v>113</v>
      </c>
      <c r="U5" s="93" t="s">
        <v>114</v>
      </c>
      <c r="V5" s="95">
        <v>44986.563326585652</v>
      </c>
      <c r="W5" s="93" t="s">
        <v>146</v>
      </c>
      <c r="X5" s="95">
        <v>44986.563639930559</v>
      </c>
      <c r="Y5" s="95">
        <v>44958</v>
      </c>
      <c r="Z5" s="95">
        <v>44986</v>
      </c>
      <c r="AA5" s="95">
        <v>44986.909482951385</v>
      </c>
      <c r="AB5" s="93" t="s">
        <v>105</v>
      </c>
      <c r="AC5" s="93" t="s">
        <v>116</v>
      </c>
    </row>
    <row r="6" spans="1:29" s="78" customFormat="1" hidden="1" outlineLevel="4" collapsed="1" x14ac:dyDescent="0.25">
      <c r="A6" s="97" t="s">
        <v>116</v>
      </c>
      <c r="B6" s="75">
        <v>-221.65</v>
      </c>
      <c r="C6" s="75">
        <v>-30731.91</v>
      </c>
      <c r="D6" s="75">
        <v>0</v>
      </c>
      <c r="E6" s="75">
        <v>0</v>
      </c>
      <c r="F6" s="75">
        <v>-221.65</v>
      </c>
      <c r="G6" s="75">
        <v>-30731.91</v>
      </c>
      <c r="H6" s="74" t="s">
        <v>106</v>
      </c>
      <c r="I6" s="74" t="s">
        <v>107</v>
      </c>
      <c r="J6" s="74" t="s">
        <v>116</v>
      </c>
      <c r="K6" s="75">
        <v>138.65062034739501</v>
      </c>
      <c r="L6" s="75">
        <v>0</v>
      </c>
      <c r="M6" s="74" t="s">
        <v>109</v>
      </c>
      <c r="N6" s="74" t="s">
        <v>110</v>
      </c>
      <c r="O6" s="74" t="s">
        <v>111</v>
      </c>
      <c r="P6" s="76">
        <v>44985</v>
      </c>
      <c r="Q6" s="76">
        <v>44985.000694444447</v>
      </c>
      <c r="R6" s="75">
        <v>0</v>
      </c>
      <c r="S6" s="74" t="s">
        <v>112</v>
      </c>
      <c r="T6" s="74" t="s">
        <v>113</v>
      </c>
      <c r="U6" s="74" t="s">
        <v>114</v>
      </c>
      <c r="V6" s="77">
        <v>44986.563326585652</v>
      </c>
      <c r="W6" s="74" t="s">
        <v>146</v>
      </c>
      <c r="X6" s="77">
        <v>44986.563639930559</v>
      </c>
      <c r="Y6" s="77">
        <v>44958</v>
      </c>
      <c r="Z6" s="77">
        <v>44986</v>
      </c>
      <c r="AA6" s="77">
        <v>44986.909482951385</v>
      </c>
      <c r="AB6" s="74" t="s">
        <v>105</v>
      </c>
      <c r="AC6" s="74" t="s">
        <v>116</v>
      </c>
    </row>
    <row r="7" spans="1:29" s="84" customFormat="1" hidden="1" outlineLevel="5" collapsed="1" x14ac:dyDescent="0.25">
      <c r="A7" s="98" t="s">
        <v>485</v>
      </c>
      <c r="B7" s="80">
        <v>-139.68</v>
      </c>
      <c r="C7" s="80">
        <v>-19366.72</v>
      </c>
      <c r="D7" s="80">
        <v>0</v>
      </c>
      <c r="E7" s="80">
        <v>0</v>
      </c>
      <c r="F7" s="80">
        <v>-139.68</v>
      </c>
      <c r="G7" s="80">
        <v>-19366.72</v>
      </c>
      <c r="H7" s="81" t="s">
        <v>106</v>
      </c>
      <c r="I7" s="81" t="s">
        <v>107</v>
      </c>
      <c r="J7" s="81" t="s">
        <v>485</v>
      </c>
      <c r="K7" s="80">
        <v>138.65063001145501</v>
      </c>
      <c r="L7" s="80">
        <v>0</v>
      </c>
      <c r="M7" s="81" t="s">
        <v>109</v>
      </c>
      <c r="N7" s="81" t="s">
        <v>110</v>
      </c>
      <c r="O7" s="81" t="s">
        <v>111</v>
      </c>
      <c r="P7" s="82">
        <v>44985</v>
      </c>
      <c r="Q7" s="82">
        <v>44985.000694444447</v>
      </c>
      <c r="R7" s="80">
        <v>0</v>
      </c>
      <c r="S7" s="81" t="s">
        <v>112</v>
      </c>
      <c r="T7" s="81" t="s">
        <v>113</v>
      </c>
      <c r="U7" s="81" t="s">
        <v>114</v>
      </c>
      <c r="V7" s="83">
        <v>44986.563326585652</v>
      </c>
      <c r="W7" s="81" t="s">
        <v>146</v>
      </c>
      <c r="X7" s="83">
        <v>44986.563639930559</v>
      </c>
      <c r="Y7" s="83">
        <v>44958</v>
      </c>
      <c r="Z7" s="83">
        <v>44986</v>
      </c>
      <c r="AA7" s="83">
        <v>44986.909482951385</v>
      </c>
      <c r="AB7" s="81" t="s">
        <v>105</v>
      </c>
      <c r="AC7" s="81" t="s">
        <v>116</v>
      </c>
    </row>
    <row r="8" spans="1:29" s="90" customFormat="1" hidden="1" outlineLevel="6" collapsed="1" x14ac:dyDescent="0.25">
      <c r="A8" s="99" t="s">
        <v>109</v>
      </c>
      <c r="B8" s="86">
        <v>-139.68</v>
      </c>
      <c r="C8" s="86">
        <v>-19366.72</v>
      </c>
      <c r="D8" s="86">
        <v>0</v>
      </c>
      <c r="E8" s="86">
        <v>0</v>
      </c>
      <c r="F8" s="86">
        <v>-139.68</v>
      </c>
      <c r="G8" s="86">
        <v>-19366.72</v>
      </c>
      <c r="H8" s="87" t="s">
        <v>106</v>
      </c>
      <c r="I8" s="87" t="s">
        <v>107</v>
      </c>
      <c r="J8" s="87" t="s">
        <v>485</v>
      </c>
      <c r="K8" s="86">
        <v>138.65063001145501</v>
      </c>
      <c r="L8" s="86">
        <v>0</v>
      </c>
      <c r="M8" s="87" t="s">
        <v>109</v>
      </c>
      <c r="N8" s="87" t="s">
        <v>110</v>
      </c>
      <c r="O8" s="87" t="s">
        <v>111</v>
      </c>
      <c r="P8" s="88">
        <v>44985</v>
      </c>
      <c r="Q8" s="88">
        <v>44985.000694444447</v>
      </c>
      <c r="R8" s="86">
        <v>0</v>
      </c>
      <c r="S8" s="87" t="s">
        <v>112</v>
      </c>
      <c r="T8" s="87" t="s">
        <v>113</v>
      </c>
      <c r="U8" s="87" t="s">
        <v>114</v>
      </c>
      <c r="V8" s="89">
        <v>44986.563326585652</v>
      </c>
      <c r="W8" s="87" t="s">
        <v>146</v>
      </c>
      <c r="X8" s="89">
        <v>44986.563639930559</v>
      </c>
      <c r="Y8" s="89">
        <v>44958</v>
      </c>
      <c r="Z8" s="89">
        <v>44986</v>
      </c>
      <c r="AA8" s="89">
        <v>44986.909482951385</v>
      </c>
      <c r="AB8" s="87" t="s">
        <v>105</v>
      </c>
      <c r="AC8" s="87" t="s">
        <v>116</v>
      </c>
    </row>
    <row r="9" spans="1:29" s="96" customFormat="1" hidden="1" outlineLevel="7" collapsed="1" x14ac:dyDescent="0.25">
      <c r="A9" s="100" t="s">
        <v>116</v>
      </c>
      <c r="B9" s="92">
        <v>-139.68</v>
      </c>
      <c r="C9" s="92">
        <v>-19366.72</v>
      </c>
      <c r="D9" s="92">
        <v>0</v>
      </c>
      <c r="E9" s="92">
        <v>0</v>
      </c>
      <c r="F9" s="92">
        <v>-139.68</v>
      </c>
      <c r="G9" s="92">
        <v>-19366.72</v>
      </c>
      <c r="H9" s="93" t="s">
        <v>106</v>
      </c>
      <c r="I9" s="93" t="s">
        <v>107</v>
      </c>
      <c r="J9" s="93" t="s">
        <v>485</v>
      </c>
      <c r="K9" s="92">
        <v>138.65063001145501</v>
      </c>
      <c r="L9" s="92">
        <v>0</v>
      </c>
      <c r="M9" s="93" t="s">
        <v>109</v>
      </c>
      <c r="N9" s="93" t="s">
        <v>110</v>
      </c>
      <c r="O9" s="93" t="s">
        <v>111</v>
      </c>
      <c r="P9" s="94">
        <v>44985</v>
      </c>
      <c r="Q9" s="94">
        <v>44985.000694444447</v>
      </c>
      <c r="R9" s="92">
        <v>0</v>
      </c>
      <c r="S9" s="93" t="s">
        <v>112</v>
      </c>
      <c r="T9" s="93" t="s">
        <v>113</v>
      </c>
      <c r="U9" s="93" t="s">
        <v>114</v>
      </c>
      <c r="V9" s="95">
        <v>44986.563326585652</v>
      </c>
      <c r="W9" s="93" t="s">
        <v>146</v>
      </c>
      <c r="X9" s="95">
        <v>44986.563639930559</v>
      </c>
      <c r="Y9" s="95">
        <v>44958</v>
      </c>
      <c r="Z9" s="95">
        <v>44986</v>
      </c>
      <c r="AA9" s="95">
        <v>44986.909482951385</v>
      </c>
      <c r="AB9" s="93" t="s">
        <v>105</v>
      </c>
      <c r="AC9" s="93" t="s">
        <v>116</v>
      </c>
    </row>
    <row r="10" spans="1:29" s="119" customFormat="1" hidden="1" outlineLevel="5" collapsed="1" x14ac:dyDescent="0.25">
      <c r="A10" s="120" t="s">
        <v>486</v>
      </c>
      <c r="B10" s="115">
        <v>-81.97</v>
      </c>
      <c r="C10" s="115">
        <v>-11365.19</v>
      </c>
      <c r="D10" s="115">
        <v>0</v>
      </c>
      <c r="E10" s="115">
        <v>0</v>
      </c>
      <c r="F10" s="115">
        <v>-81.97</v>
      </c>
      <c r="G10" s="115">
        <v>-11365.19</v>
      </c>
      <c r="H10" s="116" t="s">
        <v>106</v>
      </c>
      <c r="I10" s="116" t="s">
        <v>107</v>
      </c>
      <c r="J10" s="116" t="s">
        <v>486</v>
      </c>
      <c r="K10" s="115">
        <v>138.65060387946801</v>
      </c>
      <c r="L10" s="115">
        <v>0</v>
      </c>
      <c r="M10" s="116" t="s">
        <v>109</v>
      </c>
      <c r="N10" s="116" t="s">
        <v>110</v>
      </c>
      <c r="O10" s="116" t="s">
        <v>111</v>
      </c>
      <c r="P10" s="117">
        <v>44985</v>
      </c>
      <c r="Q10" s="117">
        <v>44985.000694444447</v>
      </c>
      <c r="R10" s="115">
        <v>0</v>
      </c>
      <c r="S10" s="116" t="s">
        <v>112</v>
      </c>
      <c r="T10" s="116" t="s">
        <v>113</v>
      </c>
      <c r="U10" s="116" t="s">
        <v>114</v>
      </c>
      <c r="V10" s="118">
        <v>44986.563326585652</v>
      </c>
      <c r="W10" s="116" t="s">
        <v>146</v>
      </c>
      <c r="X10" s="118">
        <v>44986.563639930559</v>
      </c>
      <c r="Y10" s="118">
        <v>44958</v>
      </c>
      <c r="Z10" s="118">
        <v>44986</v>
      </c>
      <c r="AA10" s="118">
        <v>44986.909482951385</v>
      </c>
      <c r="AB10" s="116" t="s">
        <v>105</v>
      </c>
      <c r="AC10" s="116" t="s">
        <v>116</v>
      </c>
    </row>
    <row r="11" spans="1:29" s="90" customFormat="1" hidden="1" outlineLevel="6" collapsed="1" x14ac:dyDescent="0.25">
      <c r="A11" s="99" t="s">
        <v>109</v>
      </c>
      <c r="B11" s="86">
        <v>-81.97</v>
      </c>
      <c r="C11" s="86">
        <v>-11365.19</v>
      </c>
      <c r="D11" s="86">
        <v>0</v>
      </c>
      <c r="E11" s="86">
        <v>0</v>
      </c>
      <c r="F11" s="86">
        <v>-81.97</v>
      </c>
      <c r="G11" s="86">
        <v>-11365.19</v>
      </c>
      <c r="H11" s="87" t="s">
        <v>106</v>
      </c>
      <c r="I11" s="87" t="s">
        <v>107</v>
      </c>
      <c r="J11" s="87" t="s">
        <v>486</v>
      </c>
      <c r="K11" s="86">
        <v>138.65060387946801</v>
      </c>
      <c r="L11" s="86">
        <v>0</v>
      </c>
      <c r="M11" s="87" t="s">
        <v>109</v>
      </c>
      <c r="N11" s="87" t="s">
        <v>110</v>
      </c>
      <c r="O11" s="87" t="s">
        <v>111</v>
      </c>
      <c r="P11" s="88">
        <v>44985</v>
      </c>
      <c r="Q11" s="88">
        <v>44985.000694444447</v>
      </c>
      <c r="R11" s="86">
        <v>0</v>
      </c>
      <c r="S11" s="87" t="s">
        <v>112</v>
      </c>
      <c r="T11" s="87" t="s">
        <v>113</v>
      </c>
      <c r="U11" s="87" t="s">
        <v>114</v>
      </c>
      <c r="V11" s="89">
        <v>44986.563326585652</v>
      </c>
      <c r="W11" s="87" t="s">
        <v>146</v>
      </c>
      <c r="X11" s="89">
        <v>44986.563639930559</v>
      </c>
      <c r="Y11" s="89">
        <v>44958</v>
      </c>
      <c r="Z11" s="89">
        <v>44986</v>
      </c>
      <c r="AA11" s="89">
        <v>44986.909482951385</v>
      </c>
      <c r="AB11" s="87" t="s">
        <v>105</v>
      </c>
      <c r="AC11" s="87" t="s">
        <v>116</v>
      </c>
    </row>
    <row r="12" spans="1:29" s="96" customFormat="1" hidden="1" outlineLevel="7" collapsed="1" x14ac:dyDescent="0.25">
      <c r="A12" s="100" t="s">
        <v>116</v>
      </c>
      <c r="B12" s="92">
        <v>-81.97</v>
      </c>
      <c r="C12" s="92">
        <v>-11365.19</v>
      </c>
      <c r="D12" s="92">
        <v>0</v>
      </c>
      <c r="E12" s="92">
        <v>0</v>
      </c>
      <c r="F12" s="92">
        <v>-81.97</v>
      </c>
      <c r="G12" s="92">
        <v>-11365.19</v>
      </c>
      <c r="H12" s="93" t="s">
        <v>106</v>
      </c>
      <c r="I12" s="93" t="s">
        <v>107</v>
      </c>
      <c r="J12" s="93" t="s">
        <v>486</v>
      </c>
      <c r="K12" s="92">
        <v>138.65060387946801</v>
      </c>
      <c r="L12" s="92">
        <v>0</v>
      </c>
      <c r="M12" s="93" t="s">
        <v>109</v>
      </c>
      <c r="N12" s="93" t="s">
        <v>110</v>
      </c>
      <c r="O12" s="93" t="s">
        <v>111</v>
      </c>
      <c r="P12" s="94">
        <v>44985</v>
      </c>
      <c r="Q12" s="94">
        <v>44985.000694444447</v>
      </c>
      <c r="R12" s="92">
        <v>0</v>
      </c>
      <c r="S12" s="93" t="s">
        <v>112</v>
      </c>
      <c r="T12" s="93" t="s">
        <v>113</v>
      </c>
      <c r="U12" s="93" t="s">
        <v>114</v>
      </c>
      <c r="V12" s="95">
        <v>44986.563326585652</v>
      </c>
      <c r="W12" s="93" t="s">
        <v>146</v>
      </c>
      <c r="X12" s="95">
        <v>44986.563639930559</v>
      </c>
      <c r="Y12" s="95">
        <v>44958</v>
      </c>
      <c r="Z12" s="95">
        <v>44986</v>
      </c>
      <c r="AA12" s="95">
        <v>44986.909482951385</v>
      </c>
      <c r="AB12" s="93" t="s">
        <v>105</v>
      </c>
      <c r="AC12" s="93" t="s">
        <v>116</v>
      </c>
    </row>
    <row r="13" spans="1:29" s="128" customFormat="1" collapsed="1" x14ac:dyDescent="0.25">
      <c r="A13" s="125" t="s">
        <v>118</v>
      </c>
      <c r="B13" s="124">
        <v>271812.50443999999</v>
      </c>
      <c r="C13" s="124">
        <v>26370538.824368998</v>
      </c>
      <c r="D13" s="124">
        <v>12619.1</v>
      </c>
      <c r="E13" s="124">
        <v>808505.73699999996</v>
      </c>
      <c r="F13" s="124">
        <v>259193.40444000001</v>
      </c>
      <c r="G13" s="124">
        <v>25562033.087368999</v>
      </c>
      <c r="H13" s="125" t="s">
        <v>116</v>
      </c>
      <c r="I13" s="125" t="s">
        <v>116</v>
      </c>
      <c r="J13" s="125" t="s">
        <v>116</v>
      </c>
      <c r="K13" s="124">
        <v>98.621464317724502</v>
      </c>
      <c r="L13" s="124">
        <v>64.069999999999993</v>
      </c>
      <c r="M13" s="125" t="s">
        <v>116</v>
      </c>
      <c r="N13" s="125" t="s">
        <v>116</v>
      </c>
      <c r="O13" s="125" t="s">
        <v>116</v>
      </c>
      <c r="P13" s="126" t="s">
        <v>116</v>
      </c>
      <c r="Q13" s="126" t="s">
        <v>116</v>
      </c>
      <c r="R13" s="124">
        <v>0</v>
      </c>
      <c r="S13" s="125" t="s">
        <v>116</v>
      </c>
      <c r="T13" s="125" t="s">
        <v>116</v>
      </c>
      <c r="U13" s="125" t="s">
        <v>116</v>
      </c>
      <c r="V13" s="125" t="s">
        <v>116</v>
      </c>
      <c r="W13" s="125" t="s">
        <v>116</v>
      </c>
      <c r="X13" s="125" t="s">
        <v>116</v>
      </c>
      <c r="Y13" s="127">
        <v>44958</v>
      </c>
      <c r="Z13" s="127">
        <v>44986</v>
      </c>
      <c r="AA13" s="127">
        <v>44986.909482951385</v>
      </c>
      <c r="AB13" s="125" t="s">
        <v>118</v>
      </c>
      <c r="AC13" s="125" t="s">
        <v>116</v>
      </c>
    </row>
    <row r="14" spans="1:29" s="84" customFormat="1" outlineLevel="1" collapsed="1" x14ac:dyDescent="0.25">
      <c r="A14" s="79" t="s">
        <v>135</v>
      </c>
      <c r="B14" s="80">
        <v>271812.50439999998</v>
      </c>
      <c r="C14" s="80">
        <v>26370538.814839002</v>
      </c>
      <c r="D14" s="80">
        <v>12619.1</v>
      </c>
      <c r="E14" s="80">
        <v>808505.73699999996</v>
      </c>
      <c r="F14" s="80">
        <v>259193.4044</v>
      </c>
      <c r="G14" s="80">
        <v>25562033.077838998</v>
      </c>
      <c r="H14" s="81" t="s">
        <v>116</v>
      </c>
      <c r="I14" s="81" t="s">
        <v>116</v>
      </c>
      <c r="J14" s="81" t="s">
        <v>116</v>
      </c>
      <c r="K14" s="80">
        <v>98.621464296176399</v>
      </c>
      <c r="L14" s="80">
        <v>64.069999999999993</v>
      </c>
      <c r="M14" s="81" t="s">
        <v>116</v>
      </c>
      <c r="N14" s="81" t="s">
        <v>135</v>
      </c>
      <c r="O14" s="81" t="s">
        <v>116</v>
      </c>
      <c r="P14" s="82" t="s">
        <v>116</v>
      </c>
      <c r="Q14" s="82" t="s">
        <v>116</v>
      </c>
      <c r="R14" s="80">
        <v>0</v>
      </c>
      <c r="S14" s="81" t="s">
        <v>116</v>
      </c>
      <c r="T14" s="81" t="s">
        <v>116</v>
      </c>
      <c r="U14" s="81" t="s">
        <v>116</v>
      </c>
      <c r="V14" s="81" t="s">
        <v>116</v>
      </c>
      <c r="W14" s="81" t="s">
        <v>116</v>
      </c>
      <c r="X14" s="81" t="s">
        <v>116</v>
      </c>
      <c r="Y14" s="83">
        <v>44958</v>
      </c>
      <c r="Z14" s="83">
        <v>44986</v>
      </c>
      <c r="AA14" s="83">
        <v>44986.909482951385</v>
      </c>
      <c r="AB14" s="81" t="s">
        <v>118</v>
      </c>
      <c r="AC14" s="81" t="s">
        <v>116</v>
      </c>
    </row>
    <row r="15" spans="1:29" s="90" customFormat="1" hidden="1" outlineLevel="2" collapsed="1" x14ac:dyDescent="0.25">
      <c r="A15" s="85" t="s">
        <v>138</v>
      </c>
      <c r="B15" s="86">
        <v>122245.6544</v>
      </c>
      <c r="C15" s="86">
        <v>13529108.668199999</v>
      </c>
      <c r="D15" s="86">
        <v>12619.1</v>
      </c>
      <c r="E15" s="86">
        <v>808505.73699999996</v>
      </c>
      <c r="F15" s="86">
        <v>109626.55439999999</v>
      </c>
      <c r="G15" s="86">
        <v>12720602.9312</v>
      </c>
      <c r="H15" s="87" t="s">
        <v>116</v>
      </c>
      <c r="I15" s="87" t="s">
        <v>138</v>
      </c>
      <c r="J15" s="87" t="s">
        <v>116</v>
      </c>
      <c r="K15" s="86">
        <v>116.03578166641699</v>
      </c>
      <c r="L15" s="86">
        <v>64.069999999999993</v>
      </c>
      <c r="M15" s="87" t="s">
        <v>116</v>
      </c>
      <c r="N15" s="87" t="s">
        <v>135</v>
      </c>
      <c r="O15" s="87" t="s">
        <v>116</v>
      </c>
      <c r="P15" s="88" t="s">
        <v>116</v>
      </c>
      <c r="Q15" s="88" t="s">
        <v>116</v>
      </c>
      <c r="R15" s="86">
        <v>0</v>
      </c>
      <c r="S15" s="87" t="s">
        <v>116</v>
      </c>
      <c r="T15" s="87" t="s">
        <v>116</v>
      </c>
      <c r="U15" s="87" t="s">
        <v>116</v>
      </c>
      <c r="V15" s="87" t="s">
        <v>116</v>
      </c>
      <c r="W15" s="87" t="s">
        <v>116</v>
      </c>
      <c r="X15" s="87" t="s">
        <v>116</v>
      </c>
      <c r="Y15" s="89">
        <v>44958</v>
      </c>
      <c r="Z15" s="89">
        <v>44986</v>
      </c>
      <c r="AA15" s="89">
        <v>44986.909482951385</v>
      </c>
      <c r="AB15" s="87" t="s">
        <v>118</v>
      </c>
      <c r="AC15" s="87" t="s">
        <v>116</v>
      </c>
    </row>
    <row r="16" spans="1:29" s="96" customFormat="1" hidden="1" outlineLevel="3" collapsed="1" x14ac:dyDescent="0.25">
      <c r="A16" s="91" t="s">
        <v>191</v>
      </c>
      <c r="B16" s="92">
        <v>37499.03</v>
      </c>
      <c r="C16" s="92">
        <v>3769704.7884</v>
      </c>
      <c r="D16" s="92">
        <v>12619.1</v>
      </c>
      <c r="E16" s="92">
        <v>808505.73699999996</v>
      </c>
      <c r="F16" s="92">
        <v>24879.93</v>
      </c>
      <c r="G16" s="92">
        <v>2961199.0514000002</v>
      </c>
      <c r="H16" s="93" t="s">
        <v>116</v>
      </c>
      <c r="I16" s="93" t="s">
        <v>138</v>
      </c>
      <c r="J16" s="93" t="s">
        <v>116</v>
      </c>
      <c r="K16" s="92">
        <v>119.019589339681</v>
      </c>
      <c r="L16" s="92">
        <v>64.069999999999993</v>
      </c>
      <c r="M16" s="93" t="s">
        <v>122</v>
      </c>
      <c r="N16" s="93" t="s">
        <v>135</v>
      </c>
      <c r="O16" s="93" t="s">
        <v>191</v>
      </c>
      <c r="P16" s="94" t="s">
        <v>116</v>
      </c>
      <c r="Q16" s="94" t="s">
        <v>116</v>
      </c>
      <c r="R16" s="92">
        <v>0</v>
      </c>
      <c r="S16" s="93" t="s">
        <v>116</v>
      </c>
      <c r="T16" s="93" t="s">
        <v>141</v>
      </c>
      <c r="U16" s="93" t="s">
        <v>116</v>
      </c>
      <c r="V16" s="93" t="s">
        <v>116</v>
      </c>
      <c r="W16" s="93" t="s">
        <v>116</v>
      </c>
      <c r="X16" s="93" t="s">
        <v>116</v>
      </c>
      <c r="Y16" s="95">
        <v>44958</v>
      </c>
      <c r="Z16" s="95">
        <v>44986</v>
      </c>
      <c r="AA16" s="95">
        <v>44986.909482951385</v>
      </c>
      <c r="AB16" s="93" t="s">
        <v>118</v>
      </c>
      <c r="AC16" s="93" t="s">
        <v>116</v>
      </c>
    </row>
    <row r="17" spans="1:29" s="78" customFormat="1" hidden="1" outlineLevel="4" collapsed="1" x14ac:dyDescent="0.25">
      <c r="A17" s="97" t="s">
        <v>116</v>
      </c>
      <c r="B17" s="75">
        <v>37499.03</v>
      </c>
      <c r="C17" s="75">
        <v>2407630.8884000001</v>
      </c>
      <c r="D17" s="75">
        <v>12619.1</v>
      </c>
      <c r="E17" s="75">
        <v>808505.73699999996</v>
      </c>
      <c r="F17" s="75">
        <v>24879.93</v>
      </c>
      <c r="G17" s="75">
        <v>1599125.1514000001</v>
      </c>
      <c r="H17" s="74" t="s">
        <v>195</v>
      </c>
      <c r="I17" s="74" t="s">
        <v>138</v>
      </c>
      <c r="J17" s="74" t="s">
        <v>116</v>
      </c>
      <c r="K17" s="75">
        <v>64.273699781309702</v>
      </c>
      <c r="L17" s="75">
        <v>64.069999999999993</v>
      </c>
      <c r="M17" s="74" t="s">
        <v>122</v>
      </c>
      <c r="N17" s="74" t="s">
        <v>135</v>
      </c>
      <c r="O17" s="74" t="s">
        <v>191</v>
      </c>
      <c r="P17" s="76" t="s">
        <v>116</v>
      </c>
      <c r="Q17" s="76" t="s">
        <v>116</v>
      </c>
      <c r="R17" s="75">
        <v>0</v>
      </c>
      <c r="S17" s="74" t="s">
        <v>116</v>
      </c>
      <c r="T17" s="74" t="s">
        <v>141</v>
      </c>
      <c r="U17" s="74" t="s">
        <v>116</v>
      </c>
      <c r="V17" s="74" t="s">
        <v>116</v>
      </c>
      <c r="W17" s="74" t="s">
        <v>116</v>
      </c>
      <c r="X17" s="74" t="s">
        <v>116</v>
      </c>
      <c r="Y17" s="77">
        <v>44958</v>
      </c>
      <c r="Z17" s="77">
        <v>44986</v>
      </c>
      <c r="AA17" s="77">
        <v>44986.909482951385</v>
      </c>
      <c r="AB17" s="74" t="s">
        <v>118</v>
      </c>
      <c r="AC17" s="74" t="s">
        <v>116</v>
      </c>
    </row>
    <row r="18" spans="1:29" s="84" customFormat="1" hidden="1" outlineLevel="5" collapsed="1" x14ac:dyDescent="0.25">
      <c r="A18" s="98" t="s">
        <v>487</v>
      </c>
      <c r="B18" s="80">
        <v>12145.88</v>
      </c>
      <c r="C18" s="80">
        <v>781344.46039999998</v>
      </c>
      <c r="D18" s="80">
        <v>0</v>
      </c>
      <c r="E18" s="80">
        <v>0</v>
      </c>
      <c r="F18" s="80">
        <v>12145.88</v>
      </c>
      <c r="G18" s="80">
        <v>781344.46039999998</v>
      </c>
      <c r="H18" s="81" t="s">
        <v>195</v>
      </c>
      <c r="I18" s="81" t="s">
        <v>138</v>
      </c>
      <c r="J18" s="81" t="s">
        <v>487</v>
      </c>
      <c r="K18" s="80">
        <v>64.33</v>
      </c>
      <c r="L18" s="80">
        <v>0</v>
      </c>
      <c r="M18" s="81" t="s">
        <v>122</v>
      </c>
      <c r="N18" s="81" t="s">
        <v>135</v>
      </c>
      <c r="O18" s="81" t="s">
        <v>191</v>
      </c>
      <c r="P18" s="82">
        <v>44975</v>
      </c>
      <c r="Q18" s="82">
        <v>44975.000694444447</v>
      </c>
      <c r="R18" s="80">
        <v>0</v>
      </c>
      <c r="S18" s="81" t="s">
        <v>488</v>
      </c>
      <c r="T18" s="81" t="s">
        <v>141</v>
      </c>
      <c r="U18" s="81" t="s">
        <v>142</v>
      </c>
      <c r="V18" s="83">
        <v>44986.502538391207</v>
      </c>
      <c r="W18" s="81" t="s">
        <v>142</v>
      </c>
      <c r="X18" s="83">
        <v>44986.502542708338</v>
      </c>
      <c r="Y18" s="83">
        <v>44958</v>
      </c>
      <c r="Z18" s="83">
        <v>44986</v>
      </c>
      <c r="AA18" s="83">
        <v>44986.909482951385</v>
      </c>
      <c r="AB18" s="81" t="s">
        <v>118</v>
      </c>
      <c r="AC18" s="81" t="s">
        <v>116</v>
      </c>
    </row>
    <row r="19" spans="1:29" s="90" customFormat="1" hidden="1" outlineLevel="6" collapsed="1" x14ac:dyDescent="0.25">
      <c r="A19" s="99" t="s">
        <v>122</v>
      </c>
      <c r="B19" s="86">
        <v>12145.88</v>
      </c>
      <c r="C19" s="86">
        <v>781344.46039999998</v>
      </c>
      <c r="D19" s="86">
        <v>0</v>
      </c>
      <c r="E19" s="86">
        <v>0</v>
      </c>
      <c r="F19" s="86">
        <v>12145.88</v>
      </c>
      <c r="G19" s="86">
        <v>781344.46039999998</v>
      </c>
      <c r="H19" s="87" t="s">
        <v>195</v>
      </c>
      <c r="I19" s="87" t="s">
        <v>138</v>
      </c>
      <c r="J19" s="87" t="s">
        <v>487</v>
      </c>
      <c r="K19" s="86">
        <v>64.33</v>
      </c>
      <c r="L19" s="86">
        <v>0</v>
      </c>
      <c r="M19" s="87" t="s">
        <v>122</v>
      </c>
      <c r="N19" s="87" t="s">
        <v>135</v>
      </c>
      <c r="O19" s="87" t="s">
        <v>191</v>
      </c>
      <c r="P19" s="88">
        <v>44975</v>
      </c>
      <c r="Q19" s="88">
        <v>44975.000694444447</v>
      </c>
      <c r="R19" s="86">
        <v>0</v>
      </c>
      <c r="S19" s="87" t="s">
        <v>488</v>
      </c>
      <c r="T19" s="87" t="s">
        <v>141</v>
      </c>
      <c r="U19" s="87" t="s">
        <v>142</v>
      </c>
      <c r="V19" s="89">
        <v>44986.502538391207</v>
      </c>
      <c r="W19" s="87" t="s">
        <v>142</v>
      </c>
      <c r="X19" s="89">
        <v>44986.502542708338</v>
      </c>
      <c r="Y19" s="89">
        <v>44958</v>
      </c>
      <c r="Z19" s="89">
        <v>44986</v>
      </c>
      <c r="AA19" s="89">
        <v>44986.909482951385</v>
      </c>
      <c r="AB19" s="87" t="s">
        <v>118</v>
      </c>
      <c r="AC19" s="87" t="s">
        <v>116</v>
      </c>
    </row>
    <row r="20" spans="1:29" s="96" customFormat="1" hidden="1" outlineLevel="7" collapsed="1" x14ac:dyDescent="0.25">
      <c r="A20" s="100" t="s">
        <v>116</v>
      </c>
      <c r="B20" s="92">
        <v>12145.88</v>
      </c>
      <c r="C20" s="92">
        <v>781344.46039999998</v>
      </c>
      <c r="D20" s="92">
        <v>0</v>
      </c>
      <c r="E20" s="92">
        <v>0</v>
      </c>
      <c r="F20" s="92">
        <v>12145.88</v>
      </c>
      <c r="G20" s="92">
        <v>781344.46039999998</v>
      </c>
      <c r="H20" s="93" t="s">
        <v>195</v>
      </c>
      <c r="I20" s="93" t="s">
        <v>138</v>
      </c>
      <c r="J20" s="93" t="s">
        <v>487</v>
      </c>
      <c r="K20" s="92">
        <v>64.33</v>
      </c>
      <c r="L20" s="92">
        <v>0</v>
      </c>
      <c r="M20" s="93" t="s">
        <v>122</v>
      </c>
      <c r="N20" s="93" t="s">
        <v>135</v>
      </c>
      <c r="O20" s="93" t="s">
        <v>191</v>
      </c>
      <c r="P20" s="94">
        <v>44975</v>
      </c>
      <c r="Q20" s="94">
        <v>44975.000694444447</v>
      </c>
      <c r="R20" s="92">
        <v>0</v>
      </c>
      <c r="S20" s="93" t="s">
        <v>488</v>
      </c>
      <c r="T20" s="93" t="s">
        <v>141</v>
      </c>
      <c r="U20" s="93" t="s">
        <v>142</v>
      </c>
      <c r="V20" s="95">
        <v>44986.502538391207</v>
      </c>
      <c r="W20" s="93" t="s">
        <v>142</v>
      </c>
      <c r="X20" s="95">
        <v>44986.502542708338</v>
      </c>
      <c r="Y20" s="95">
        <v>44958</v>
      </c>
      <c r="Z20" s="95">
        <v>44986</v>
      </c>
      <c r="AA20" s="95">
        <v>44986.909482951385</v>
      </c>
      <c r="AB20" s="93" t="s">
        <v>118</v>
      </c>
      <c r="AC20" s="93" t="s">
        <v>116</v>
      </c>
    </row>
    <row r="21" spans="1:29" s="119" customFormat="1" hidden="1" outlineLevel="5" collapsed="1" x14ac:dyDescent="0.25">
      <c r="A21" s="120" t="s">
        <v>477</v>
      </c>
      <c r="B21" s="115">
        <v>12619.1</v>
      </c>
      <c r="C21" s="115">
        <v>808505.73699999996</v>
      </c>
      <c r="D21" s="115">
        <v>12619.1</v>
      </c>
      <c r="E21" s="115">
        <v>808505.73699999996</v>
      </c>
      <c r="F21" s="115">
        <v>0</v>
      </c>
      <c r="G21" s="115">
        <v>0</v>
      </c>
      <c r="H21" s="116" t="s">
        <v>195</v>
      </c>
      <c r="I21" s="116" t="s">
        <v>138</v>
      </c>
      <c r="J21" s="116" t="s">
        <v>477</v>
      </c>
      <c r="K21" s="115">
        <v>0</v>
      </c>
      <c r="L21" s="115">
        <v>64.069999999999993</v>
      </c>
      <c r="M21" s="116" t="s">
        <v>122</v>
      </c>
      <c r="N21" s="116" t="s">
        <v>135</v>
      </c>
      <c r="O21" s="116" t="s">
        <v>191</v>
      </c>
      <c r="P21" s="117">
        <v>45016</v>
      </c>
      <c r="Q21" s="117">
        <v>45016.000694444447</v>
      </c>
      <c r="R21" s="115">
        <v>0</v>
      </c>
      <c r="S21" s="116" t="s">
        <v>478</v>
      </c>
      <c r="T21" s="116" t="s">
        <v>141</v>
      </c>
      <c r="U21" s="116" t="s">
        <v>146</v>
      </c>
      <c r="V21" s="118">
        <v>44986.502596759259</v>
      </c>
      <c r="W21" s="116" t="s">
        <v>146</v>
      </c>
      <c r="X21" s="118">
        <v>44986.502600729167</v>
      </c>
      <c r="Y21" s="118">
        <v>44958</v>
      </c>
      <c r="Z21" s="118">
        <v>44986</v>
      </c>
      <c r="AA21" s="118">
        <v>44986.909482951385</v>
      </c>
      <c r="AB21" s="116" t="s">
        <v>118</v>
      </c>
      <c r="AC21" s="116" t="s">
        <v>116</v>
      </c>
    </row>
    <row r="22" spans="1:29" s="90" customFormat="1" hidden="1" outlineLevel="6" collapsed="1" x14ac:dyDescent="0.25">
      <c r="A22" s="99" t="s">
        <v>122</v>
      </c>
      <c r="B22" s="86">
        <v>12619.1</v>
      </c>
      <c r="C22" s="86">
        <v>808505.73699999996</v>
      </c>
      <c r="D22" s="86">
        <v>12619.1</v>
      </c>
      <c r="E22" s="86">
        <v>808505.73699999996</v>
      </c>
      <c r="F22" s="86">
        <v>0</v>
      </c>
      <c r="G22" s="86">
        <v>0</v>
      </c>
      <c r="H22" s="87" t="s">
        <v>195</v>
      </c>
      <c r="I22" s="87" t="s">
        <v>138</v>
      </c>
      <c r="J22" s="87" t="s">
        <v>477</v>
      </c>
      <c r="K22" s="86">
        <v>0</v>
      </c>
      <c r="L22" s="86">
        <v>64.069999999999993</v>
      </c>
      <c r="M22" s="87" t="s">
        <v>122</v>
      </c>
      <c r="N22" s="87" t="s">
        <v>135</v>
      </c>
      <c r="O22" s="87" t="s">
        <v>191</v>
      </c>
      <c r="P22" s="88">
        <v>45016</v>
      </c>
      <c r="Q22" s="88">
        <v>45016.000694444447</v>
      </c>
      <c r="R22" s="86">
        <v>0</v>
      </c>
      <c r="S22" s="87" t="s">
        <v>478</v>
      </c>
      <c r="T22" s="87" t="s">
        <v>141</v>
      </c>
      <c r="U22" s="87" t="s">
        <v>146</v>
      </c>
      <c r="V22" s="89">
        <v>44986.502596759259</v>
      </c>
      <c r="W22" s="87" t="s">
        <v>146</v>
      </c>
      <c r="X22" s="89">
        <v>44986.502600729167</v>
      </c>
      <c r="Y22" s="89">
        <v>44958</v>
      </c>
      <c r="Z22" s="89">
        <v>44986</v>
      </c>
      <c r="AA22" s="89">
        <v>44986.909482951385</v>
      </c>
      <c r="AB22" s="87" t="s">
        <v>118</v>
      </c>
      <c r="AC22" s="87" t="s">
        <v>116</v>
      </c>
    </row>
    <row r="23" spans="1:29" s="96" customFormat="1" hidden="1" outlineLevel="7" collapsed="1" x14ac:dyDescent="0.25">
      <c r="A23" s="100" t="s">
        <v>116</v>
      </c>
      <c r="B23" s="92">
        <v>12619.1</v>
      </c>
      <c r="C23" s="92">
        <v>808505.73699999996</v>
      </c>
      <c r="D23" s="92">
        <v>12619.1</v>
      </c>
      <c r="E23" s="92">
        <v>808505.73699999996</v>
      </c>
      <c r="F23" s="92">
        <v>0</v>
      </c>
      <c r="G23" s="92">
        <v>0</v>
      </c>
      <c r="H23" s="93" t="s">
        <v>195</v>
      </c>
      <c r="I23" s="93" t="s">
        <v>138</v>
      </c>
      <c r="J23" s="93" t="s">
        <v>477</v>
      </c>
      <c r="K23" s="92">
        <v>0</v>
      </c>
      <c r="L23" s="92">
        <v>64.069999999999993</v>
      </c>
      <c r="M23" s="93" t="s">
        <v>122</v>
      </c>
      <c r="N23" s="93" t="s">
        <v>135</v>
      </c>
      <c r="O23" s="93" t="s">
        <v>191</v>
      </c>
      <c r="P23" s="94">
        <v>45016</v>
      </c>
      <c r="Q23" s="94">
        <v>45016.000694444447</v>
      </c>
      <c r="R23" s="92">
        <v>0</v>
      </c>
      <c r="S23" s="93" t="s">
        <v>478</v>
      </c>
      <c r="T23" s="93" t="s">
        <v>141</v>
      </c>
      <c r="U23" s="93" t="s">
        <v>146</v>
      </c>
      <c r="V23" s="95">
        <v>44986.502596759259</v>
      </c>
      <c r="W23" s="93" t="s">
        <v>146</v>
      </c>
      <c r="X23" s="95">
        <v>44986.502600729167</v>
      </c>
      <c r="Y23" s="95">
        <v>44958</v>
      </c>
      <c r="Z23" s="95">
        <v>44986</v>
      </c>
      <c r="AA23" s="95">
        <v>44986.909482951385</v>
      </c>
      <c r="AB23" s="93" t="s">
        <v>118</v>
      </c>
      <c r="AC23" s="93" t="s">
        <v>116</v>
      </c>
    </row>
    <row r="24" spans="1:29" s="84" customFormat="1" hidden="1" outlineLevel="5" collapsed="1" x14ac:dyDescent="0.25">
      <c r="A24" s="98" t="s">
        <v>489</v>
      </c>
      <c r="B24" s="80">
        <v>12734.05</v>
      </c>
      <c r="C24" s="80">
        <v>817780.69099999999</v>
      </c>
      <c r="D24" s="80">
        <v>0</v>
      </c>
      <c r="E24" s="80">
        <v>0</v>
      </c>
      <c r="F24" s="80">
        <v>12734.05</v>
      </c>
      <c r="G24" s="80">
        <v>817780.69099999999</v>
      </c>
      <c r="H24" s="81" t="s">
        <v>195</v>
      </c>
      <c r="I24" s="81" t="s">
        <v>138</v>
      </c>
      <c r="J24" s="81" t="s">
        <v>489</v>
      </c>
      <c r="K24" s="80">
        <v>64.22</v>
      </c>
      <c r="L24" s="80">
        <v>0</v>
      </c>
      <c r="M24" s="81" t="s">
        <v>122</v>
      </c>
      <c r="N24" s="81" t="s">
        <v>135</v>
      </c>
      <c r="O24" s="81" t="s">
        <v>191</v>
      </c>
      <c r="P24" s="82">
        <v>44960</v>
      </c>
      <c r="Q24" s="82">
        <v>44960.000694444447</v>
      </c>
      <c r="R24" s="80">
        <v>0</v>
      </c>
      <c r="S24" s="81" t="s">
        <v>490</v>
      </c>
      <c r="T24" s="81" t="s">
        <v>141</v>
      </c>
      <c r="U24" s="81" t="s">
        <v>142</v>
      </c>
      <c r="V24" s="83">
        <v>44986.502538391207</v>
      </c>
      <c r="W24" s="81" t="s">
        <v>142</v>
      </c>
      <c r="X24" s="83">
        <v>44986.502542708338</v>
      </c>
      <c r="Y24" s="83">
        <v>44958</v>
      </c>
      <c r="Z24" s="83">
        <v>44986</v>
      </c>
      <c r="AA24" s="83">
        <v>44986.909482951385</v>
      </c>
      <c r="AB24" s="81" t="s">
        <v>118</v>
      </c>
      <c r="AC24" s="81" t="s">
        <v>116</v>
      </c>
    </row>
    <row r="25" spans="1:29" s="90" customFormat="1" hidden="1" outlineLevel="6" collapsed="1" x14ac:dyDescent="0.25">
      <c r="A25" s="99" t="s">
        <v>122</v>
      </c>
      <c r="B25" s="86">
        <v>12734.05</v>
      </c>
      <c r="C25" s="86">
        <v>817780.69099999999</v>
      </c>
      <c r="D25" s="86">
        <v>0</v>
      </c>
      <c r="E25" s="86">
        <v>0</v>
      </c>
      <c r="F25" s="86">
        <v>12734.05</v>
      </c>
      <c r="G25" s="86">
        <v>817780.69099999999</v>
      </c>
      <c r="H25" s="87" t="s">
        <v>195</v>
      </c>
      <c r="I25" s="87" t="s">
        <v>138</v>
      </c>
      <c r="J25" s="87" t="s">
        <v>489</v>
      </c>
      <c r="K25" s="86">
        <v>64.22</v>
      </c>
      <c r="L25" s="86">
        <v>0</v>
      </c>
      <c r="M25" s="87" t="s">
        <v>122</v>
      </c>
      <c r="N25" s="87" t="s">
        <v>135</v>
      </c>
      <c r="O25" s="87" t="s">
        <v>191</v>
      </c>
      <c r="P25" s="88">
        <v>44960</v>
      </c>
      <c r="Q25" s="88">
        <v>44960.000694444447</v>
      </c>
      <c r="R25" s="86">
        <v>0</v>
      </c>
      <c r="S25" s="87" t="s">
        <v>490</v>
      </c>
      <c r="T25" s="87" t="s">
        <v>141</v>
      </c>
      <c r="U25" s="87" t="s">
        <v>142</v>
      </c>
      <c r="V25" s="89">
        <v>44986.502538391207</v>
      </c>
      <c r="W25" s="87" t="s">
        <v>142</v>
      </c>
      <c r="X25" s="89">
        <v>44986.502542708338</v>
      </c>
      <c r="Y25" s="89">
        <v>44958</v>
      </c>
      <c r="Z25" s="89">
        <v>44986</v>
      </c>
      <c r="AA25" s="89">
        <v>44986.909482951385</v>
      </c>
      <c r="AB25" s="87" t="s">
        <v>118</v>
      </c>
      <c r="AC25" s="87" t="s">
        <v>116</v>
      </c>
    </row>
    <row r="26" spans="1:29" s="96" customFormat="1" hidden="1" outlineLevel="7" collapsed="1" x14ac:dyDescent="0.25">
      <c r="A26" s="100" t="s">
        <v>116</v>
      </c>
      <c r="B26" s="92">
        <v>12734.05</v>
      </c>
      <c r="C26" s="92">
        <v>817780.69099999999</v>
      </c>
      <c r="D26" s="92">
        <v>0</v>
      </c>
      <c r="E26" s="92">
        <v>0</v>
      </c>
      <c r="F26" s="92">
        <v>12734.05</v>
      </c>
      <c r="G26" s="92">
        <v>817780.69099999999</v>
      </c>
      <c r="H26" s="93" t="s">
        <v>195</v>
      </c>
      <c r="I26" s="93" t="s">
        <v>138</v>
      </c>
      <c r="J26" s="93" t="s">
        <v>489</v>
      </c>
      <c r="K26" s="92">
        <v>64.22</v>
      </c>
      <c r="L26" s="92">
        <v>0</v>
      </c>
      <c r="M26" s="93" t="s">
        <v>122</v>
      </c>
      <c r="N26" s="93" t="s">
        <v>135</v>
      </c>
      <c r="O26" s="93" t="s">
        <v>191</v>
      </c>
      <c r="P26" s="94">
        <v>44960</v>
      </c>
      <c r="Q26" s="94">
        <v>44960.000694444447</v>
      </c>
      <c r="R26" s="92">
        <v>0</v>
      </c>
      <c r="S26" s="93" t="s">
        <v>490</v>
      </c>
      <c r="T26" s="93" t="s">
        <v>141</v>
      </c>
      <c r="U26" s="93" t="s">
        <v>142</v>
      </c>
      <c r="V26" s="95">
        <v>44986.502538391207</v>
      </c>
      <c r="W26" s="93" t="s">
        <v>142</v>
      </c>
      <c r="X26" s="95">
        <v>44986.502542708338</v>
      </c>
      <c r="Y26" s="95">
        <v>44958</v>
      </c>
      <c r="Z26" s="95">
        <v>44986</v>
      </c>
      <c r="AA26" s="95">
        <v>44986.909482951385</v>
      </c>
      <c r="AB26" s="93" t="s">
        <v>118</v>
      </c>
      <c r="AC26" s="93" t="s">
        <v>116</v>
      </c>
    </row>
    <row r="27" spans="1:29" s="128" customFormat="1" hidden="1" outlineLevel="4" collapsed="1" x14ac:dyDescent="0.25">
      <c r="A27" s="129" t="s">
        <v>192</v>
      </c>
      <c r="B27" s="124">
        <v>0</v>
      </c>
      <c r="C27" s="124">
        <v>1362073.9</v>
      </c>
      <c r="D27" s="124">
        <v>0</v>
      </c>
      <c r="E27" s="124">
        <v>0</v>
      </c>
      <c r="F27" s="124">
        <v>0</v>
      </c>
      <c r="G27" s="124">
        <v>1362073.9</v>
      </c>
      <c r="H27" s="125" t="s">
        <v>192</v>
      </c>
      <c r="I27" s="125" t="s">
        <v>138</v>
      </c>
      <c r="J27" s="125" t="s">
        <v>116</v>
      </c>
      <c r="K27" s="124">
        <v>0</v>
      </c>
      <c r="L27" s="124">
        <v>0</v>
      </c>
      <c r="M27" s="125" t="s">
        <v>122</v>
      </c>
      <c r="N27" s="125" t="s">
        <v>135</v>
      </c>
      <c r="O27" s="125" t="s">
        <v>191</v>
      </c>
      <c r="P27" s="126" t="s">
        <v>116</v>
      </c>
      <c r="Q27" s="126" t="s">
        <v>116</v>
      </c>
      <c r="R27" s="124">
        <v>0</v>
      </c>
      <c r="S27" s="125" t="s">
        <v>448</v>
      </c>
      <c r="T27" s="125" t="s">
        <v>141</v>
      </c>
      <c r="U27" s="125" t="s">
        <v>142</v>
      </c>
      <c r="V27" s="127">
        <v>44986.502538391207</v>
      </c>
      <c r="W27" s="125" t="s">
        <v>142</v>
      </c>
      <c r="X27" s="127">
        <v>44986.502542708338</v>
      </c>
      <c r="Y27" s="127">
        <v>44958</v>
      </c>
      <c r="Z27" s="127">
        <v>44986</v>
      </c>
      <c r="AA27" s="127">
        <v>44986.909482951385</v>
      </c>
      <c r="AB27" s="125" t="s">
        <v>118</v>
      </c>
      <c r="AC27" s="125" t="s">
        <v>192</v>
      </c>
    </row>
    <row r="28" spans="1:29" s="84" customFormat="1" hidden="1" outlineLevel="5" collapsed="1" x14ac:dyDescent="0.25">
      <c r="A28" s="98" t="s">
        <v>487</v>
      </c>
      <c r="B28" s="80">
        <v>0</v>
      </c>
      <c r="C28" s="80">
        <v>668023.4</v>
      </c>
      <c r="D28" s="80">
        <v>0</v>
      </c>
      <c r="E28" s="80">
        <v>0</v>
      </c>
      <c r="F28" s="80">
        <v>0</v>
      </c>
      <c r="G28" s="80">
        <v>668023.4</v>
      </c>
      <c r="H28" s="81" t="s">
        <v>192</v>
      </c>
      <c r="I28" s="81" t="s">
        <v>138</v>
      </c>
      <c r="J28" s="81" t="s">
        <v>487</v>
      </c>
      <c r="K28" s="80">
        <v>0</v>
      </c>
      <c r="L28" s="80">
        <v>0</v>
      </c>
      <c r="M28" s="81" t="s">
        <v>122</v>
      </c>
      <c r="N28" s="81" t="s">
        <v>135</v>
      </c>
      <c r="O28" s="81" t="s">
        <v>191</v>
      </c>
      <c r="P28" s="82">
        <v>44968</v>
      </c>
      <c r="Q28" s="82">
        <v>44968.000694444447</v>
      </c>
      <c r="R28" s="80">
        <v>0</v>
      </c>
      <c r="S28" s="81" t="s">
        <v>448</v>
      </c>
      <c r="T28" s="81" t="s">
        <v>141</v>
      </c>
      <c r="U28" s="81" t="s">
        <v>142</v>
      </c>
      <c r="V28" s="83">
        <v>44986.502538391207</v>
      </c>
      <c r="W28" s="81" t="s">
        <v>142</v>
      </c>
      <c r="X28" s="83">
        <v>44986.502542708338</v>
      </c>
      <c r="Y28" s="83">
        <v>44958</v>
      </c>
      <c r="Z28" s="83">
        <v>44986</v>
      </c>
      <c r="AA28" s="83">
        <v>44986.909482951385</v>
      </c>
      <c r="AB28" s="81" t="s">
        <v>118</v>
      </c>
      <c r="AC28" s="81" t="s">
        <v>192</v>
      </c>
    </row>
    <row r="29" spans="1:29" s="90" customFormat="1" hidden="1" outlineLevel="6" collapsed="1" x14ac:dyDescent="0.25">
      <c r="A29" s="99" t="s">
        <v>122</v>
      </c>
      <c r="B29" s="86">
        <v>0</v>
      </c>
      <c r="C29" s="86">
        <v>668023.4</v>
      </c>
      <c r="D29" s="86">
        <v>0</v>
      </c>
      <c r="E29" s="86">
        <v>0</v>
      </c>
      <c r="F29" s="86">
        <v>0</v>
      </c>
      <c r="G29" s="86">
        <v>668023.4</v>
      </c>
      <c r="H29" s="87" t="s">
        <v>192</v>
      </c>
      <c r="I29" s="87" t="s">
        <v>138</v>
      </c>
      <c r="J29" s="87" t="s">
        <v>487</v>
      </c>
      <c r="K29" s="86">
        <v>0</v>
      </c>
      <c r="L29" s="86">
        <v>0</v>
      </c>
      <c r="M29" s="87" t="s">
        <v>122</v>
      </c>
      <c r="N29" s="87" t="s">
        <v>135</v>
      </c>
      <c r="O29" s="87" t="s">
        <v>191</v>
      </c>
      <c r="P29" s="88">
        <v>44968</v>
      </c>
      <c r="Q29" s="88">
        <v>44968.000694444447</v>
      </c>
      <c r="R29" s="86">
        <v>0</v>
      </c>
      <c r="S29" s="87" t="s">
        <v>448</v>
      </c>
      <c r="T29" s="87" t="s">
        <v>141</v>
      </c>
      <c r="U29" s="87" t="s">
        <v>142</v>
      </c>
      <c r="V29" s="89">
        <v>44986.502538391207</v>
      </c>
      <c r="W29" s="87" t="s">
        <v>142</v>
      </c>
      <c r="X29" s="89">
        <v>44986.502542708338</v>
      </c>
      <c r="Y29" s="89">
        <v>44958</v>
      </c>
      <c r="Z29" s="89">
        <v>44986</v>
      </c>
      <c r="AA29" s="89">
        <v>44986.909482951385</v>
      </c>
      <c r="AB29" s="87" t="s">
        <v>118</v>
      </c>
      <c r="AC29" s="87" t="s">
        <v>192</v>
      </c>
    </row>
    <row r="30" spans="1:29" s="96" customFormat="1" hidden="1" outlineLevel="7" collapsed="1" x14ac:dyDescent="0.25">
      <c r="A30" s="100" t="s">
        <v>116</v>
      </c>
      <c r="B30" s="92">
        <v>0</v>
      </c>
      <c r="C30" s="92">
        <v>668023.4</v>
      </c>
      <c r="D30" s="92">
        <v>0</v>
      </c>
      <c r="E30" s="92">
        <v>0</v>
      </c>
      <c r="F30" s="92">
        <v>0</v>
      </c>
      <c r="G30" s="92">
        <v>668023.4</v>
      </c>
      <c r="H30" s="93" t="s">
        <v>192</v>
      </c>
      <c r="I30" s="93" t="s">
        <v>138</v>
      </c>
      <c r="J30" s="93" t="s">
        <v>487</v>
      </c>
      <c r="K30" s="92">
        <v>0</v>
      </c>
      <c r="L30" s="92">
        <v>0</v>
      </c>
      <c r="M30" s="93" t="s">
        <v>122</v>
      </c>
      <c r="N30" s="93" t="s">
        <v>135</v>
      </c>
      <c r="O30" s="93" t="s">
        <v>191</v>
      </c>
      <c r="P30" s="94">
        <v>44968</v>
      </c>
      <c r="Q30" s="94">
        <v>44968.000694444447</v>
      </c>
      <c r="R30" s="92">
        <v>0</v>
      </c>
      <c r="S30" s="93" t="s">
        <v>448</v>
      </c>
      <c r="T30" s="93" t="s">
        <v>141</v>
      </c>
      <c r="U30" s="93" t="s">
        <v>142</v>
      </c>
      <c r="V30" s="95">
        <v>44986.502538391207</v>
      </c>
      <c r="W30" s="93" t="s">
        <v>142</v>
      </c>
      <c r="X30" s="95">
        <v>44986.502542708338</v>
      </c>
      <c r="Y30" s="95">
        <v>44958</v>
      </c>
      <c r="Z30" s="95">
        <v>44986</v>
      </c>
      <c r="AA30" s="95">
        <v>44986.909482951385</v>
      </c>
      <c r="AB30" s="93" t="s">
        <v>118</v>
      </c>
      <c r="AC30" s="93" t="s">
        <v>192</v>
      </c>
    </row>
    <row r="31" spans="1:29" s="119" customFormat="1" hidden="1" outlineLevel="5" collapsed="1" x14ac:dyDescent="0.25">
      <c r="A31" s="120" t="s">
        <v>477</v>
      </c>
      <c r="B31" s="115">
        <v>0</v>
      </c>
      <c r="C31" s="115">
        <v>694050.5</v>
      </c>
      <c r="D31" s="115">
        <v>0</v>
      </c>
      <c r="E31" s="115">
        <v>0</v>
      </c>
      <c r="F31" s="115">
        <v>0</v>
      </c>
      <c r="G31" s="115">
        <v>694050.5</v>
      </c>
      <c r="H31" s="116" t="s">
        <v>192</v>
      </c>
      <c r="I31" s="116" t="s">
        <v>138</v>
      </c>
      <c r="J31" s="116" t="s">
        <v>477</v>
      </c>
      <c r="K31" s="115">
        <v>0</v>
      </c>
      <c r="L31" s="115">
        <v>0</v>
      </c>
      <c r="M31" s="116" t="s">
        <v>122</v>
      </c>
      <c r="N31" s="116" t="s">
        <v>135</v>
      </c>
      <c r="O31" s="116" t="s">
        <v>191</v>
      </c>
      <c r="P31" s="117">
        <v>44983</v>
      </c>
      <c r="Q31" s="117">
        <v>44983.000694444447</v>
      </c>
      <c r="R31" s="115">
        <v>0</v>
      </c>
      <c r="S31" s="116" t="s">
        <v>448</v>
      </c>
      <c r="T31" s="116" t="s">
        <v>141</v>
      </c>
      <c r="U31" s="116" t="s">
        <v>142</v>
      </c>
      <c r="V31" s="118">
        <v>44986.502538391207</v>
      </c>
      <c r="W31" s="116" t="s">
        <v>142</v>
      </c>
      <c r="X31" s="118">
        <v>44986.502542708338</v>
      </c>
      <c r="Y31" s="118">
        <v>44958</v>
      </c>
      <c r="Z31" s="118">
        <v>44986</v>
      </c>
      <c r="AA31" s="118">
        <v>44986.909482951385</v>
      </c>
      <c r="AB31" s="116" t="s">
        <v>118</v>
      </c>
      <c r="AC31" s="116" t="s">
        <v>192</v>
      </c>
    </row>
    <row r="32" spans="1:29" s="90" customFormat="1" hidden="1" outlineLevel="6" collapsed="1" x14ac:dyDescent="0.25">
      <c r="A32" s="99" t="s">
        <v>122</v>
      </c>
      <c r="B32" s="86">
        <v>0</v>
      </c>
      <c r="C32" s="86">
        <v>694050.5</v>
      </c>
      <c r="D32" s="86">
        <v>0</v>
      </c>
      <c r="E32" s="86">
        <v>0</v>
      </c>
      <c r="F32" s="86">
        <v>0</v>
      </c>
      <c r="G32" s="86">
        <v>694050.5</v>
      </c>
      <c r="H32" s="87" t="s">
        <v>192</v>
      </c>
      <c r="I32" s="87" t="s">
        <v>138</v>
      </c>
      <c r="J32" s="87" t="s">
        <v>477</v>
      </c>
      <c r="K32" s="86">
        <v>0</v>
      </c>
      <c r="L32" s="86">
        <v>0</v>
      </c>
      <c r="M32" s="87" t="s">
        <v>122</v>
      </c>
      <c r="N32" s="87" t="s">
        <v>135</v>
      </c>
      <c r="O32" s="87" t="s">
        <v>191</v>
      </c>
      <c r="P32" s="88">
        <v>44983</v>
      </c>
      <c r="Q32" s="88">
        <v>44983.000694444447</v>
      </c>
      <c r="R32" s="86">
        <v>0</v>
      </c>
      <c r="S32" s="87" t="s">
        <v>448</v>
      </c>
      <c r="T32" s="87" t="s">
        <v>141</v>
      </c>
      <c r="U32" s="87" t="s">
        <v>142</v>
      </c>
      <c r="V32" s="89">
        <v>44986.502538391207</v>
      </c>
      <c r="W32" s="87" t="s">
        <v>142</v>
      </c>
      <c r="X32" s="89">
        <v>44986.502542708338</v>
      </c>
      <c r="Y32" s="89">
        <v>44958</v>
      </c>
      <c r="Z32" s="89">
        <v>44986</v>
      </c>
      <c r="AA32" s="89">
        <v>44986.909482951385</v>
      </c>
      <c r="AB32" s="87" t="s">
        <v>118</v>
      </c>
      <c r="AC32" s="87" t="s">
        <v>192</v>
      </c>
    </row>
    <row r="33" spans="1:29" s="96" customFormat="1" hidden="1" outlineLevel="7" collapsed="1" x14ac:dyDescent="0.25">
      <c r="A33" s="100" t="s">
        <v>116</v>
      </c>
      <c r="B33" s="92">
        <v>0</v>
      </c>
      <c r="C33" s="92">
        <v>694050.5</v>
      </c>
      <c r="D33" s="92">
        <v>0</v>
      </c>
      <c r="E33" s="92">
        <v>0</v>
      </c>
      <c r="F33" s="92">
        <v>0</v>
      </c>
      <c r="G33" s="92">
        <v>694050.5</v>
      </c>
      <c r="H33" s="93" t="s">
        <v>192</v>
      </c>
      <c r="I33" s="93" t="s">
        <v>138</v>
      </c>
      <c r="J33" s="93" t="s">
        <v>477</v>
      </c>
      <c r="K33" s="92">
        <v>0</v>
      </c>
      <c r="L33" s="92">
        <v>0</v>
      </c>
      <c r="M33" s="93" t="s">
        <v>122</v>
      </c>
      <c r="N33" s="93" t="s">
        <v>135</v>
      </c>
      <c r="O33" s="93" t="s">
        <v>191</v>
      </c>
      <c r="P33" s="94">
        <v>44983</v>
      </c>
      <c r="Q33" s="94">
        <v>44983.000694444447</v>
      </c>
      <c r="R33" s="92">
        <v>0</v>
      </c>
      <c r="S33" s="93" t="s">
        <v>448</v>
      </c>
      <c r="T33" s="93" t="s">
        <v>141</v>
      </c>
      <c r="U33" s="93" t="s">
        <v>142</v>
      </c>
      <c r="V33" s="95">
        <v>44986.502538391207</v>
      </c>
      <c r="W33" s="93" t="s">
        <v>142</v>
      </c>
      <c r="X33" s="95">
        <v>44986.502542708338</v>
      </c>
      <c r="Y33" s="95">
        <v>44958</v>
      </c>
      <c r="Z33" s="95">
        <v>44986</v>
      </c>
      <c r="AA33" s="95">
        <v>44986.909482951385</v>
      </c>
      <c r="AB33" s="93" t="s">
        <v>118</v>
      </c>
      <c r="AC33" s="93" t="s">
        <v>192</v>
      </c>
    </row>
    <row r="34" spans="1:29" s="107" customFormat="1" hidden="1" outlineLevel="3" collapsed="1" x14ac:dyDescent="0.25">
      <c r="A34" s="122" t="s">
        <v>111</v>
      </c>
      <c r="B34" s="103">
        <v>-718</v>
      </c>
      <c r="C34" s="103">
        <v>-83313.69</v>
      </c>
      <c r="D34" s="103">
        <v>0</v>
      </c>
      <c r="E34" s="103">
        <v>0</v>
      </c>
      <c r="F34" s="103">
        <v>-718</v>
      </c>
      <c r="G34" s="103">
        <v>-83313.69</v>
      </c>
      <c r="H34" s="104" t="s">
        <v>137</v>
      </c>
      <c r="I34" s="104" t="s">
        <v>138</v>
      </c>
      <c r="J34" s="104" t="s">
        <v>491</v>
      </c>
      <c r="K34" s="103">
        <v>116.03577994429</v>
      </c>
      <c r="L34" s="103">
        <v>0</v>
      </c>
      <c r="M34" s="104" t="s">
        <v>136</v>
      </c>
      <c r="N34" s="104" t="s">
        <v>135</v>
      </c>
      <c r="O34" s="104" t="s">
        <v>111</v>
      </c>
      <c r="P34" s="105">
        <v>44985</v>
      </c>
      <c r="Q34" s="105">
        <v>44985.000694444447</v>
      </c>
      <c r="R34" s="103">
        <v>0</v>
      </c>
      <c r="S34" s="104" t="s">
        <v>140</v>
      </c>
      <c r="T34" s="104" t="s">
        <v>141</v>
      </c>
      <c r="U34" s="104" t="s">
        <v>114</v>
      </c>
      <c r="V34" s="106">
        <v>44986.562002465274</v>
      </c>
      <c r="W34" s="104" t="s">
        <v>146</v>
      </c>
      <c r="X34" s="106">
        <v>44986.562386805555</v>
      </c>
      <c r="Y34" s="106">
        <v>44958</v>
      </c>
      <c r="Z34" s="106">
        <v>44986</v>
      </c>
      <c r="AA34" s="106">
        <v>44986.909482951385</v>
      </c>
      <c r="AB34" s="104" t="s">
        <v>118</v>
      </c>
      <c r="AC34" s="104" t="s">
        <v>116</v>
      </c>
    </row>
    <row r="35" spans="1:29" s="78" customFormat="1" hidden="1" outlineLevel="4" collapsed="1" x14ac:dyDescent="0.25">
      <c r="A35" s="97" t="s">
        <v>116</v>
      </c>
      <c r="B35" s="75">
        <v>-718</v>
      </c>
      <c r="C35" s="75">
        <v>-83313.69</v>
      </c>
      <c r="D35" s="75">
        <v>0</v>
      </c>
      <c r="E35" s="75">
        <v>0</v>
      </c>
      <c r="F35" s="75">
        <v>-718</v>
      </c>
      <c r="G35" s="75">
        <v>-83313.69</v>
      </c>
      <c r="H35" s="74" t="s">
        <v>137</v>
      </c>
      <c r="I35" s="74" t="s">
        <v>138</v>
      </c>
      <c r="J35" s="74" t="s">
        <v>491</v>
      </c>
      <c r="K35" s="75">
        <v>116.03577994429</v>
      </c>
      <c r="L35" s="75">
        <v>0</v>
      </c>
      <c r="M35" s="74" t="s">
        <v>136</v>
      </c>
      <c r="N35" s="74" t="s">
        <v>135</v>
      </c>
      <c r="O35" s="74" t="s">
        <v>111</v>
      </c>
      <c r="P35" s="76">
        <v>44985</v>
      </c>
      <c r="Q35" s="76">
        <v>44985.000694444447</v>
      </c>
      <c r="R35" s="75">
        <v>0</v>
      </c>
      <c r="S35" s="74" t="s">
        <v>140</v>
      </c>
      <c r="T35" s="74" t="s">
        <v>141</v>
      </c>
      <c r="U35" s="74" t="s">
        <v>114</v>
      </c>
      <c r="V35" s="77">
        <v>44986.562002465274</v>
      </c>
      <c r="W35" s="74" t="s">
        <v>146</v>
      </c>
      <c r="X35" s="77">
        <v>44986.562386805555</v>
      </c>
      <c r="Y35" s="77">
        <v>44958</v>
      </c>
      <c r="Z35" s="77">
        <v>44986</v>
      </c>
      <c r="AA35" s="77">
        <v>44986.909482951385</v>
      </c>
      <c r="AB35" s="74" t="s">
        <v>118</v>
      </c>
      <c r="AC35" s="74" t="s">
        <v>116</v>
      </c>
    </row>
    <row r="36" spans="1:29" s="84" customFormat="1" hidden="1" outlineLevel="5" collapsed="1" x14ac:dyDescent="0.25">
      <c r="A36" s="98" t="s">
        <v>491</v>
      </c>
      <c r="B36" s="80">
        <v>-718</v>
      </c>
      <c r="C36" s="80">
        <v>-83313.69</v>
      </c>
      <c r="D36" s="80">
        <v>0</v>
      </c>
      <c r="E36" s="80">
        <v>0</v>
      </c>
      <c r="F36" s="80">
        <v>-718</v>
      </c>
      <c r="G36" s="80">
        <v>-83313.69</v>
      </c>
      <c r="H36" s="81" t="s">
        <v>137</v>
      </c>
      <c r="I36" s="81" t="s">
        <v>138</v>
      </c>
      <c r="J36" s="81" t="s">
        <v>491</v>
      </c>
      <c r="K36" s="80">
        <v>116.03577994429</v>
      </c>
      <c r="L36" s="80">
        <v>0</v>
      </c>
      <c r="M36" s="81" t="s">
        <v>136</v>
      </c>
      <c r="N36" s="81" t="s">
        <v>135</v>
      </c>
      <c r="O36" s="81" t="s">
        <v>111</v>
      </c>
      <c r="P36" s="82">
        <v>44985</v>
      </c>
      <c r="Q36" s="82">
        <v>44985.000694444447</v>
      </c>
      <c r="R36" s="80">
        <v>0</v>
      </c>
      <c r="S36" s="81" t="s">
        <v>140</v>
      </c>
      <c r="T36" s="81" t="s">
        <v>141</v>
      </c>
      <c r="U36" s="81" t="s">
        <v>114</v>
      </c>
      <c r="V36" s="83">
        <v>44986.562002465274</v>
      </c>
      <c r="W36" s="81" t="s">
        <v>146</v>
      </c>
      <c r="X36" s="83">
        <v>44986.562386805555</v>
      </c>
      <c r="Y36" s="83">
        <v>44958</v>
      </c>
      <c r="Z36" s="83">
        <v>44986</v>
      </c>
      <c r="AA36" s="83">
        <v>44986.909482951385</v>
      </c>
      <c r="AB36" s="81" t="s">
        <v>118</v>
      </c>
      <c r="AC36" s="81" t="s">
        <v>116</v>
      </c>
    </row>
    <row r="37" spans="1:29" s="90" customFormat="1" hidden="1" outlineLevel="6" collapsed="1" x14ac:dyDescent="0.25">
      <c r="A37" s="99" t="s">
        <v>136</v>
      </c>
      <c r="B37" s="86">
        <v>-718</v>
      </c>
      <c r="C37" s="86">
        <v>-83313.69</v>
      </c>
      <c r="D37" s="86">
        <v>0</v>
      </c>
      <c r="E37" s="86">
        <v>0</v>
      </c>
      <c r="F37" s="86">
        <v>-718</v>
      </c>
      <c r="G37" s="86">
        <v>-83313.69</v>
      </c>
      <c r="H37" s="87" t="s">
        <v>137</v>
      </c>
      <c r="I37" s="87" t="s">
        <v>138</v>
      </c>
      <c r="J37" s="87" t="s">
        <v>491</v>
      </c>
      <c r="K37" s="86">
        <v>116.03577994429</v>
      </c>
      <c r="L37" s="86">
        <v>0</v>
      </c>
      <c r="M37" s="87" t="s">
        <v>136</v>
      </c>
      <c r="N37" s="87" t="s">
        <v>135</v>
      </c>
      <c r="O37" s="87" t="s">
        <v>111</v>
      </c>
      <c r="P37" s="88">
        <v>44985</v>
      </c>
      <c r="Q37" s="88">
        <v>44985.000694444447</v>
      </c>
      <c r="R37" s="86">
        <v>0</v>
      </c>
      <c r="S37" s="87" t="s">
        <v>140</v>
      </c>
      <c r="T37" s="87" t="s">
        <v>141</v>
      </c>
      <c r="U37" s="87" t="s">
        <v>114</v>
      </c>
      <c r="V37" s="89">
        <v>44986.562002465274</v>
      </c>
      <c r="W37" s="87" t="s">
        <v>146</v>
      </c>
      <c r="X37" s="89">
        <v>44986.562386805555</v>
      </c>
      <c r="Y37" s="89">
        <v>44958</v>
      </c>
      <c r="Z37" s="89">
        <v>44986</v>
      </c>
      <c r="AA37" s="89">
        <v>44986.909482951385</v>
      </c>
      <c r="AB37" s="87" t="s">
        <v>118</v>
      </c>
      <c r="AC37" s="87" t="s">
        <v>116</v>
      </c>
    </row>
    <row r="38" spans="1:29" s="96" customFormat="1" hidden="1" outlineLevel="7" collapsed="1" x14ac:dyDescent="0.25">
      <c r="A38" s="100" t="s">
        <v>116</v>
      </c>
      <c r="B38" s="92">
        <v>-718</v>
      </c>
      <c r="C38" s="92">
        <v>-83313.69</v>
      </c>
      <c r="D38" s="92">
        <v>0</v>
      </c>
      <c r="E38" s="92">
        <v>0</v>
      </c>
      <c r="F38" s="92">
        <v>-718</v>
      </c>
      <c r="G38" s="92">
        <v>-83313.69</v>
      </c>
      <c r="H38" s="93" t="s">
        <v>137</v>
      </c>
      <c r="I38" s="93" t="s">
        <v>138</v>
      </c>
      <c r="J38" s="93" t="s">
        <v>491</v>
      </c>
      <c r="K38" s="92">
        <v>116.03577994429</v>
      </c>
      <c r="L38" s="92">
        <v>0</v>
      </c>
      <c r="M38" s="93" t="s">
        <v>136</v>
      </c>
      <c r="N38" s="93" t="s">
        <v>135</v>
      </c>
      <c r="O38" s="93" t="s">
        <v>111</v>
      </c>
      <c r="P38" s="94">
        <v>44985</v>
      </c>
      <c r="Q38" s="94">
        <v>44985.000694444447</v>
      </c>
      <c r="R38" s="92">
        <v>0</v>
      </c>
      <c r="S38" s="93" t="s">
        <v>140</v>
      </c>
      <c r="T38" s="93" t="s">
        <v>141</v>
      </c>
      <c r="U38" s="93" t="s">
        <v>114</v>
      </c>
      <c r="V38" s="95">
        <v>44986.562002465274</v>
      </c>
      <c r="W38" s="93" t="s">
        <v>146</v>
      </c>
      <c r="X38" s="95">
        <v>44986.562386805555</v>
      </c>
      <c r="Y38" s="95">
        <v>44958</v>
      </c>
      <c r="Z38" s="95">
        <v>44986</v>
      </c>
      <c r="AA38" s="95">
        <v>44986.909482951385</v>
      </c>
      <c r="AB38" s="93" t="s">
        <v>118</v>
      </c>
      <c r="AC38" s="93" t="s">
        <v>116</v>
      </c>
    </row>
    <row r="39" spans="1:29" s="96" customFormat="1" hidden="1" outlineLevel="3" collapsed="1" x14ac:dyDescent="0.25">
      <c r="A39" s="91" t="s">
        <v>121</v>
      </c>
      <c r="B39" s="92">
        <v>85464.624400000001</v>
      </c>
      <c r="C39" s="92">
        <v>9685853.2877900004</v>
      </c>
      <c r="D39" s="92">
        <v>0</v>
      </c>
      <c r="E39" s="92">
        <v>0</v>
      </c>
      <c r="F39" s="92">
        <v>85464.624400000001</v>
      </c>
      <c r="G39" s="92">
        <v>9685853.2877900004</v>
      </c>
      <c r="H39" s="93" t="s">
        <v>120</v>
      </c>
      <c r="I39" s="93" t="s">
        <v>138</v>
      </c>
      <c r="J39" s="93" t="s">
        <v>116</v>
      </c>
      <c r="K39" s="92">
        <v>113.33172474329599</v>
      </c>
      <c r="L39" s="92">
        <v>0</v>
      </c>
      <c r="M39" s="93" t="s">
        <v>122</v>
      </c>
      <c r="N39" s="93" t="s">
        <v>135</v>
      </c>
      <c r="O39" s="93" t="s">
        <v>121</v>
      </c>
      <c r="P39" s="94">
        <v>44958</v>
      </c>
      <c r="Q39" s="94">
        <v>44959</v>
      </c>
      <c r="R39" s="92">
        <v>0</v>
      </c>
      <c r="S39" s="93" t="s">
        <v>116</v>
      </c>
      <c r="T39" s="93" t="s">
        <v>116</v>
      </c>
      <c r="U39" s="93" t="s">
        <v>319</v>
      </c>
      <c r="V39" s="95">
        <v>44927.153756712964</v>
      </c>
      <c r="W39" s="93" t="s">
        <v>116</v>
      </c>
      <c r="X39" s="93" t="s">
        <v>116</v>
      </c>
      <c r="Y39" s="95">
        <v>44958</v>
      </c>
      <c r="Z39" s="95">
        <v>44986</v>
      </c>
      <c r="AA39" s="95">
        <v>44986.909482951385</v>
      </c>
      <c r="AB39" s="93" t="s">
        <v>118</v>
      </c>
      <c r="AC39" s="93" t="s">
        <v>116</v>
      </c>
    </row>
    <row r="40" spans="1:29" s="78" customFormat="1" hidden="1" outlineLevel="4" collapsed="1" x14ac:dyDescent="0.25">
      <c r="A40" s="97" t="s">
        <v>116</v>
      </c>
      <c r="B40" s="75">
        <v>85464.624400000001</v>
      </c>
      <c r="C40" s="75">
        <v>9685853.2877900004</v>
      </c>
      <c r="D40" s="75">
        <v>0</v>
      </c>
      <c r="E40" s="75">
        <v>0</v>
      </c>
      <c r="F40" s="75">
        <v>85464.624400000001</v>
      </c>
      <c r="G40" s="75">
        <v>9685853.2877900004</v>
      </c>
      <c r="H40" s="74" t="s">
        <v>120</v>
      </c>
      <c r="I40" s="74" t="s">
        <v>138</v>
      </c>
      <c r="J40" s="74" t="s">
        <v>116</v>
      </c>
      <c r="K40" s="75">
        <v>113.33172474329599</v>
      </c>
      <c r="L40" s="75">
        <v>0</v>
      </c>
      <c r="M40" s="74" t="s">
        <v>122</v>
      </c>
      <c r="N40" s="74" t="s">
        <v>135</v>
      </c>
      <c r="O40" s="74" t="s">
        <v>121</v>
      </c>
      <c r="P40" s="76">
        <v>44958</v>
      </c>
      <c r="Q40" s="76">
        <v>44959</v>
      </c>
      <c r="R40" s="75">
        <v>0</v>
      </c>
      <c r="S40" s="74" t="s">
        <v>116</v>
      </c>
      <c r="T40" s="74" t="s">
        <v>116</v>
      </c>
      <c r="U40" s="74" t="s">
        <v>319</v>
      </c>
      <c r="V40" s="77">
        <v>44927.153756712964</v>
      </c>
      <c r="W40" s="74" t="s">
        <v>116</v>
      </c>
      <c r="X40" s="74" t="s">
        <v>116</v>
      </c>
      <c r="Y40" s="77">
        <v>44958</v>
      </c>
      <c r="Z40" s="77">
        <v>44986</v>
      </c>
      <c r="AA40" s="77">
        <v>44986.909482951385</v>
      </c>
      <c r="AB40" s="74" t="s">
        <v>118</v>
      </c>
      <c r="AC40" s="74" t="s">
        <v>116</v>
      </c>
    </row>
    <row r="41" spans="1:29" s="84" customFormat="1" hidden="1" outlineLevel="5" collapsed="1" x14ac:dyDescent="0.25">
      <c r="A41" s="98" t="s">
        <v>116</v>
      </c>
      <c r="B41" s="80">
        <v>85464.624400000001</v>
      </c>
      <c r="C41" s="80">
        <v>9685853.2877900004</v>
      </c>
      <c r="D41" s="80">
        <v>0</v>
      </c>
      <c r="E41" s="80">
        <v>0</v>
      </c>
      <c r="F41" s="80">
        <v>85464.624400000001</v>
      </c>
      <c r="G41" s="80">
        <v>9685853.2877900004</v>
      </c>
      <c r="H41" s="81" t="s">
        <v>120</v>
      </c>
      <c r="I41" s="81" t="s">
        <v>138</v>
      </c>
      <c r="J41" s="81" t="s">
        <v>116</v>
      </c>
      <c r="K41" s="80">
        <v>113.33172474329599</v>
      </c>
      <c r="L41" s="80">
        <v>0</v>
      </c>
      <c r="M41" s="81" t="s">
        <v>122</v>
      </c>
      <c r="N41" s="81" t="s">
        <v>135</v>
      </c>
      <c r="O41" s="81" t="s">
        <v>121</v>
      </c>
      <c r="P41" s="82">
        <v>44958</v>
      </c>
      <c r="Q41" s="82">
        <v>44959</v>
      </c>
      <c r="R41" s="80">
        <v>0</v>
      </c>
      <c r="S41" s="81" t="s">
        <v>116</v>
      </c>
      <c r="T41" s="81" t="s">
        <v>116</v>
      </c>
      <c r="U41" s="81" t="s">
        <v>319</v>
      </c>
      <c r="V41" s="83">
        <v>44927.153756712964</v>
      </c>
      <c r="W41" s="81" t="s">
        <v>116</v>
      </c>
      <c r="X41" s="81" t="s">
        <v>116</v>
      </c>
      <c r="Y41" s="83">
        <v>44958</v>
      </c>
      <c r="Z41" s="83">
        <v>44986</v>
      </c>
      <c r="AA41" s="83">
        <v>44986.909482951385</v>
      </c>
      <c r="AB41" s="81" t="s">
        <v>118</v>
      </c>
      <c r="AC41" s="81" t="s">
        <v>116</v>
      </c>
    </row>
    <row r="42" spans="1:29" s="90" customFormat="1" hidden="1" outlineLevel="6" collapsed="1" x14ac:dyDescent="0.25">
      <c r="A42" s="99" t="s">
        <v>122</v>
      </c>
      <c r="B42" s="86">
        <v>85464.624400000001</v>
      </c>
      <c r="C42" s="86">
        <v>9685853.2877900004</v>
      </c>
      <c r="D42" s="86">
        <v>0</v>
      </c>
      <c r="E42" s="86">
        <v>0</v>
      </c>
      <c r="F42" s="86">
        <v>85464.624400000001</v>
      </c>
      <c r="G42" s="86">
        <v>9685853.2877900004</v>
      </c>
      <c r="H42" s="87" t="s">
        <v>120</v>
      </c>
      <c r="I42" s="87" t="s">
        <v>138</v>
      </c>
      <c r="J42" s="87" t="s">
        <v>116</v>
      </c>
      <c r="K42" s="86">
        <v>113.33172474329599</v>
      </c>
      <c r="L42" s="86">
        <v>0</v>
      </c>
      <c r="M42" s="87" t="s">
        <v>122</v>
      </c>
      <c r="N42" s="87" t="s">
        <v>135</v>
      </c>
      <c r="O42" s="87" t="s">
        <v>121</v>
      </c>
      <c r="P42" s="88">
        <v>44958</v>
      </c>
      <c r="Q42" s="88">
        <v>44959</v>
      </c>
      <c r="R42" s="86">
        <v>0</v>
      </c>
      <c r="S42" s="87" t="s">
        <v>116</v>
      </c>
      <c r="T42" s="87" t="s">
        <v>116</v>
      </c>
      <c r="U42" s="87" t="s">
        <v>319</v>
      </c>
      <c r="V42" s="89">
        <v>44927.153756712964</v>
      </c>
      <c r="W42" s="87" t="s">
        <v>116</v>
      </c>
      <c r="X42" s="87" t="s">
        <v>116</v>
      </c>
      <c r="Y42" s="89">
        <v>44958</v>
      </c>
      <c r="Z42" s="89">
        <v>44986</v>
      </c>
      <c r="AA42" s="89">
        <v>44986.909482951385</v>
      </c>
      <c r="AB42" s="87" t="s">
        <v>118</v>
      </c>
      <c r="AC42" s="87" t="s">
        <v>116</v>
      </c>
    </row>
    <row r="43" spans="1:29" s="96" customFormat="1" hidden="1" outlineLevel="7" collapsed="1" x14ac:dyDescent="0.25">
      <c r="A43" s="100" t="s">
        <v>116</v>
      </c>
      <c r="B43" s="92">
        <v>-1834228.26</v>
      </c>
      <c r="C43" s="92">
        <v>-133726346.37635</v>
      </c>
      <c r="D43" s="92">
        <v>0</v>
      </c>
      <c r="E43" s="92">
        <v>0</v>
      </c>
      <c r="F43" s="92">
        <v>-1834228.26</v>
      </c>
      <c r="G43" s="92">
        <v>-133726346.37635</v>
      </c>
      <c r="H43" s="93" t="s">
        <v>120</v>
      </c>
      <c r="I43" s="93" t="s">
        <v>138</v>
      </c>
      <c r="J43" s="93" t="s">
        <v>116</v>
      </c>
      <c r="K43" s="92">
        <v>72.906054983772805</v>
      </c>
      <c r="L43" s="92">
        <v>0</v>
      </c>
      <c r="M43" s="93" t="s">
        <v>122</v>
      </c>
      <c r="N43" s="93" t="s">
        <v>135</v>
      </c>
      <c r="O43" s="93" t="s">
        <v>121</v>
      </c>
      <c r="P43" s="94">
        <v>44958</v>
      </c>
      <c r="Q43" s="94">
        <v>44959</v>
      </c>
      <c r="R43" s="92">
        <v>0</v>
      </c>
      <c r="S43" s="93" t="s">
        <v>116</v>
      </c>
      <c r="T43" s="93" t="s">
        <v>116</v>
      </c>
      <c r="U43" s="93" t="s">
        <v>319</v>
      </c>
      <c r="V43" s="95">
        <v>44927.153756712964</v>
      </c>
      <c r="W43" s="93" t="s">
        <v>115</v>
      </c>
      <c r="X43" s="95">
        <v>44958.93208298611</v>
      </c>
      <c r="Y43" s="95">
        <v>44958</v>
      </c>
      <c r="Z43" s="95">
        <v>44986</v>
      </c>
      <c r="AA43" s="95">
        <v>44986.909482951385</v>
      </c>
      <c r="AB43" s="93" t="s">
        <v>118</v>
      </c>
      <c r="AC43" s="93" t="s">
        <v>116</v>
      </c>
    </row>
    <row r="44" spans="1:29" s="107" customFormat="1" hidden="1" outlineLevel="7" collapsed="1" x14ac:dyDescent="0.25">
      <c r="A44" s="102" t="s">
        <v>116</v>
      </c>
      <c r="B44" s="103">
        <v>-25683.869699999999</v>
      </c>
      <c r="C44" s="103">
        <v>-806693.79</v>
      </c>
      <c r="D44" s="103">
        <v>0</v>
      </c>
      <c r="E44" s="103">
        <v>0</v>
      </c>
      <c r="F44" s="103">
        <v>-25683.869699999999</v>
      </c>
      <c r="G44" s="103">
        <v>-806693.79</v>
      </c>
      <c r="H44" s="104" t="s">
        <v>120</v>
      </c>
      <c r="I44" s="104" t="s">
        <v>138</v>
      </c>
      <c r="J44" s="104" t="s">
        <v>116</v>
      </c>
      <c r="K44" s="103">
        <v>31.408576644507701</v>
      </c>
      <c r="L44" s="103">
        <v>0</v>
      </c>
      <c r="M44" s="104" t="s">
        <v>122</v>
      </c>
      <c r="N44" s="104" t="s">
        <v>135</v>
      </c>
      <c r="O44" s="104" t="s">
        <v>121</v>
      </c>
      <c r="P44" s="105">
        <v>44958</v>
      </c>
      <c r="Q44" s="105">
        <v>44959</v>
      </c>
      <c r="R44" s="103">
        <v>0</v>
      </c>
      <c r="S44" s="104" t="s">
        <v>116</v>
      </c>
      <c r="T44" s="104" t="s">
        <v>116</v>
      </c>
      <c r="U44" s="104" t="s">
        <v>319</v>
      </c>
      <c r="V44" s="106">
        <v>44927.153756712964</v>
      </c>
      <c r="W44" s="104" t="s">
        <v>115</v>
      </c>
      <c r="X44" s="106">
        <v>44958.93208298611</v>
      </c>
      <c r="Y44" s="106">
        <v>44958</v>
      </c>
      <c r="Z44" s="106">
        <v>44986</v>
      </c>
      <c r="AA44" s="106">
        <v>44986.909482951385</v>
      </c>
      <c r="AB44" s="104" t="s">
        <v>118</v>
      </c>
      <c r="AC44" s="104" t="s">
        <v>116</v>
      </c>
    </row>
    <row r="45" spans="1:29" s="96" customFormat="1" hidden="1" outlineLevel="7" collapsed="1" x14ac:dyDescent="0.25">
      <c r="A45" s="100" t="s">
        <v>116</v>
      </c>
      <c r="B45" s="92">
        <v>45429.773999999998</v>
      </c>
      <c r="C45" s="92">
        <v>3567363.8042700002</v>
      </c>
      <c r="D45" s="92">
        <v>0</v>
      </c>
      <c r="E45" s="92">
        <v>0</v>
      </c>
      <c r="F45" s="92">
        <v>45429.773999999998</v>
      </c>
      <c r="G45" s="92">
        <v>3567363.8042700002</v>
      </c>
      <c r="H45" s="93" t="s">
        <v>120</v>
      </c>
      <c r="I45" s="93" t="s">
        <v>138</v>
      </c>
      <c r="J45" s="93" t="s">
        <v>116</v>
      </c>
      <c r="K45" s="92">
        <v>78.5247975098886</v>
      </c>
      <c r="L45" s="92">
        <v>0</v>
      </c>
      <c r="M45" s="93" t="s">
        <v>122</v>
      </c>
      <c r="N45" s="93" t="s">
        <v>135</v>
      </c>
      <c r="O45" s="93" t="s">
        <v>121</v>
      </c>
      <c r="P45" s="94">
        <v>44958</v>
      </c>
      <c r="Q45" s="94">
        <v>44959</v>
      </c>
      <c r="R45" s="92">
        <v>0</v>
      </c>
      <c r="S45" s="93" t="s">
        <v>116</v>
      </c>
      <c r="T45" s="93" t="s">
        <v>116</v>
      </c>
      <c r="U45" s="93" t="s">
        <v>319</v>
      </c>
      <c r="V45" s="95">
        <v>44927.153756712964</v>
      </c>
      <c r="W45" s="93" t="s">
        <v>116</v>
      </c>
      <c r="X45" s="93" t="s">
        <v>116</v>
      </c>
      <c r="Y45" s="95">
        <v>44958</v>
      </c>
      <c r="Z45" s="95">
        <v>44986</v>
      </c>
      <c r="AA45" s="95">
        <v>44986.909482951385</v>
      </c>
      <c r="AB45" s="93" t="s">
        <v>118</v>
      </c>
      <c r="AC45" s="93" t="s">
        <v>116</v>
      </c>
    </row>
    <row r="46" spans="1:29" s="107" customFormat="1" hidden="1" outlineLevel="7" collapsed="1" x14ac:dyDescent="0.25">
      <c r="A46" s="102" t="s">
        <v>116</v>
      </c>
      <c r="B46" s="103">
        <v>1899946.9801</v>
      </c>
      <c r="C46" s="103">
        <v>140651529.64987001</v>
      </c>
      <c r="D46" s="103">
        <v>0</v>
      </c>
      <c r="E46" s="103">
        <v>0</v>
      </c>
      <c r="F46" s="103">
        <v>1899946.9801</v>
      </c>
      <c r="G46" s="103">
        <v>140651529.64987001</v>
      </c>
      <c r="H46" s="104" t="s">
        <v>120</v>
      </c>
      <c r="I46" s="104" t="s">
        <v>138</v>
      </c>
      <c r="J46" s="104" t="s">
        <v>116</v>
      </c>
      <c r="K46" s="103">
        <v>74.029186668391702</v>
      </c>
      <c r="L46" s="103">
        <v>0</v>
      </c>
      <c r="M46" s="104" t="s">
        <v>122</v>
      </c>
      <c r="N46" s="104" t="s">
        <v>135</v>
      </c>
      <c r="O46" s="104" t="s">
        <v>121</v>
      </c>
      <c r="P46" s="105">
        <v>44958</v>
      </c>
      <c r="Q46" s="105">
        <v>44959</v>
      </c>
      <c r="R46" s="103">
        <v>0</v>
      </c>
      <c r="S46" s="104" t="s">
        <v>116</v>
      </c>
      <c r="T46" s="104" t="s">
        <v>116</v>
      </c>
      <c r="U46" s="104" t="s">
        <v>319</v>
      </c>
      <c r="V46" s="106">
        <v>44927.153756712964</v>
      </c>
      <c r="W46" s="104" t="s">
        <v>319</v>
      </c>
      <c r="X46" s="106">
        <v>44957.560100960647</v>
      </c>
      <c r="Y46" s="106">
        <v>44958</v>
      </c>
      <c r="Z46" s="106">
        <v>44986</v>
      </c>
      <c r="AA46" s="106">
        <v>44986.909482951385</v>
      </c>
      <c r="AB46" s="104" t="s">
        <v>118</v>
      </c>
      <c r="AC46" s="104" t="s">
        <v>116</v>
      </c>
    </row>
    <row r="47" spans="1:29" s="107" customFormat="1" hidden="1" outlineLevel="3" collapsed="1" x14ac:dyDescent="0.25">
      <c r="A47" s="122" t="s">
        <v>145</v>
      </c>
      <c r="B47" s="103">
        <v>0</v>
      </c>
      <c r="C47" s="103">
        <v>156864.28201</v>
      </c>
      <c r="D47" s="103">
        <v>0</v>
      </c>
      <c r="E47" s="103">
        <v>0</v>
      </c>
      <c r="F47" s="103">
        <v>0</v>
      </c>
      <c r="G47" s="103">
        <v>156864.28201</v>
      </c>
      <c r="H47" s="104" t="s">
        <v>440</v>
      </c>
      <c r="I47" s="104" t="s">
        <v>138</v>
      </c>
      <c r="J47" s="104" t="s">
        <v>116</v>
      </c>
      <c r="K47" s="103">
        <v>0</v>
      </c>
      <c r="L47" s="103">
        <v>0</v>
      </c>
      <c r="M47" s="104" t="s">
        <v>122</v>
      </c>
      <c r="N47" s="104" t="s">
        <v>135</v>
      </c>
      <c r="O47" s="104" t="s">
        <v>145</v>
      </c>
      <c r="P47" s="105" t="s">
        <v>116</v>
      </c>
      <c r="Q47" s="105" t="s">
        <v>116</v>
      </c>
      <c r="R47" s="103">
        <v>0</v>
      </c>
      <c r="S47" s="104" t="s">
        <v>116</v>
      </c>
      <c r="T47" s="104" t="s">
        <v>141</v>
      </c>
      <c r="U47" s="104" t="s">
        <v>142</v>
      </c>
      <c r="V47" s="106">
        <v>44986.502538391207</v>
      </c>
      <c r="W47" s="104" t="s">
        <v>142</v>
      </c>
      <c r="X47" s="106">
        <v>44986.502542708338</v>
      </c>
      <c r="Y47" s="106">
        <v>44958</v>
      </c>
      <c r="Z47" s="106">
        <v>44986</v>
      </c>
      <c r="AA47" s="106">
        <v>44986.909482951385</v>
      </c>
      <c r="AB47" s="104" t="s">
        <v>118</v>
      </c>
      <c r="AC47" s="104" t="s">
        <v>440</v>
      </c>
    </row>
    <row r="48" spans="1:29" s="78" customFormat="1" hidden="1" outlineLevel="4" collapsed="1" x14ac:dyDescent="0.25">
      <c r="A48" s="97" t="s">
        <v>440</v>
      </c>
      <c r="B48" s="75">
        <v>0</v>
      </c>
      <c r="C48" s="75">
        <v>156864.28201</v>
      </c>
      <c r="D48" s="75">
        <v>0</v>
      </c>
      <c r="E48" s="75">
        <v>0</v>
      </c>
      <c r="F48" s="75">
        <v>0</v>
      </c>
      <c r="G48" s="75">
        <v>156864.28201</v>
      </c>
      <c r="H48" s="74" t="s">
        <v>440</v>
      </c>
      <c r="I48" s="74" t="s">
        <v>138</v>
      </c>
      <c r="J48" s="74" t="s">
        <v>116</v>
      </c>
      <c r="K48" s="75">
        <v>0</v>
      </c>
      <c r="L48" s="75">
        <v>0</v>
      </c>
      <c r="M48" s="74" t="s">
        <v>122</v>
      </c>
      <c r="N48" s="74" t="s">
        <v>135</v>
      </c>
      <c r="O48" s="74" t="s">
        <v>145</v>
      </c>
      <c r="P48" s="76" t="s">
        <v>116</v>
      </c>
      <c r="Q48" s="76" t="s">
        <v>116</v>
      </c>
      <c r="R48" s="75">
        <v>0</v>
      </c>
      <c r="S48" s="74" t="s">
        <v>116</v>
      </c>
      <c r="T48" s="74" t="s">
        <v>141</v>
      </c>
      <c r="U48" s="74" t="s">
        <v>142</v>
      </c>
      <c r="V48" s="77">
        <v>44986.502538391207</v>
      </c>
      <c r="W48" s="74" t="s">
        <v>142</v>
      </c>
      <c r="X48" s="77">
        <v>44986.502542708338</v>
      </c>
      <c r="Y48" s="77">
        <v>44958</v>
      </c>
      <c r="Z48" s="77">
        <v>44986</v>
      </c>
      <c r="AA48" s="77">
        <v>44986.909482951385</v>
      </c>
      <c r="AB48" s="74" t="s">
        <v>118</v>
      </c>
      <c r="AC48" s="74" t="s">
        <v>440</v>
      </c>
    </row>
    <row r="49" spans="1:29" s="84" customFormat="1" hidden="1" outlineLevel="5" collapsed="1" x14ac:dyDescent="0.25">
      <c r="A49" s="98" t="s">
        <v>487</v>
      </c>
      <c r="B49" s="80">
        <v>0</v>
      </c>
      <c r="C49" s="80">
        <v>76711.853289999999</v>
      </c>
      <c r="D49" s="80">
        <v>0</v>
      </c>
      <c r="E49" s="80">
        <v>0</v>
      </c>
      <c r="F49" s="80">
        <v>0</v>
      </c>
      <c r="G49" s="80">
        <v>76711.853289999999</v>
      </c>
      <c r="H49" s="81" t="s">
        <v>440</v>
      </c>
      <c r="I49" s="81" t="s">
        <v>138</v>
      </c>
      <c r="J49" s="81" t="s">
        <v>487</v>
      </c>
      <c r="K49" s="80">
        <v>0</v>
      </c>
      <c r="L49" s="80">
        <v>0</v>
      </c>
      <c r="M49" s="81" t="s">
        <v>122</v>
      </c>
      <c r="N49" s="81" t="s">
        <v>135</v>
      </c>
      <c r="O49" s="81" t="s">
        <v>145</v>
      </c>
      <c r="P49" s="82" t="s">
        <v>116</v>
      </c>
      <c r="Q49" s="82" t="s">
        <v>116</v>
      </c>
      <c r="R49" s="80">
        <v>0</v>
      </c>
      <c r="S49" s="81" t="s">
        <v>116</v>
      </c>
      <c r="T49" s="81" t="s">
        <v>141</v>
      </c>
      <c r="U49" s="81" t="s">
        <v>142</v>
      </c>
      <c r="V49" s="83">
        <v>44986.502538391207</v>
      </c>
      <c r="W49" s="81" t="s">
        <v>142</v>
      </c>
      <c r="X49" s="83">
        <v>44986.502542708338</v>
      </c>
      <c r="Y49" s="83">
        <v>44958</v>
      </c>
      <c r="Z49" s="83">
        <v>44986</v>
      </c>
      <c r="AA49" s="83">
        <v>44986.909482951385</v>
      </c>
      <c r="AB49" s="81" t="s">
        <v>118</v>
      </c>
      <c r="AC49" s="81" t="s">
        <v>440</v>
      </c>
    </row>
    <row r="50" spans="1:29" s="90" customFormat="1" hidden="1" outlineLevel="6" collapsed="1" x14ac:dyDescent="0.25">
      <c r="A50" s="99" t="s">
        <v>122</v>
      </c>
      <c r="B50" s="86">
        <v>0</v>
      </c>
      <c r="C50" s="86">
        <v>76711.853289999999</v>
      </c>
      <c r="D50" s="86">
        <v>0</v>
      </c>
      <c r="E50" s="86">
        <v>0</v>
      </c>
      <c r="F50" s="86">
        <v>0</v>
      </c>
      <c r="G50" s="86">
        <v>76711.853289999999</v>
      </c>
      <c r="H50" s="87" t="s">
        <v>440</v>
      </c>
      <c r="I50" s="87" t="s">
        <v>138</v>
      </c>
      <c r="J50" s="87" t="s">
        <v>487</v>
      </c>
      <c r="K50" s="86">
        <v>0</v>
      </c>
      <c r="L50" s="86">
        <v>0</v>
      </c>
      <c r="M50" s="87" t="s">
        <v>122</v>
      </c>
      <c r="N50" s="87" t="s">
        <v>135</v>
      </c>
      <c r="O50" s="87" t="s">
        <v>145</v>
      </c>
      <c r="P50" s="88" t="s">
        <v>116</v>
      </c>
      <c r="Q50" s="88" t="s">
        <v>116</v>
      </c>
      <c r="R50" s="86">
        <v>0</v>
      </c>
      <c r="S50" s="87" t="s">
        <v>116</v>
      </c>
      <c r="T50" s="87" t="s">
        <v>141</v>
      </c>
      <c r="U50" s="87" t="s">
        <v>142</v>
      </c>
      <c r="V50" s="89">
        <v>44986.502538391207</v>
      </c>
      <c r="W50" s="87" t="s">
        <v>142</v>
      </c>
      <c r="X50" s="89">
        <v>44986.502542708338</v>
      </c>
      <c r="Y50" s="89">
        <v>44958</v>
      </c>
      <c r="Z50" s="89">
        <v>44986</v>
      </c>
      <c r="AA50" s="89">
        <v>44986.909482951385</v>
      </c>
      <c r="AB50" s="87" t="s">
        <v>118</v>
      </c>
      <c r="AC50" s="87" t="s">
        <v>440</v>
      </c>
    </row>
    <row r="51" spans="1:29" s="96" customFormat="1" hidden="1" outlineLevel="7" collapsed="1" x14ac:dyDescent="0.25">
      <c r="A51" s="100" t="s">
        <v>116</v>
      </c>
      <c r="B51" s="92">
        <v>0</v>
      </c>
      <c r="C51" s="92">
        <v>69339.614329999997</v>
      </c>
      <c r="D51" s="92">
        <v>0</v>
      </c>
      <c r="E51" s="92">
        <v>0</v>
      </c>
      <c r="F51" s="92">
        <v>0</v>
      </c>
      <c r="G51" s="92">
        <v>69339.614329999997</v>
      </c>
      <c r="H51" s="93" t="s">
        <v>440</v>
      </c>
      <c r="I51" s="93" t="s">
        <v>138</v>
      </c>
      <c r="J51" s="93" t="s">
        <v>487</v>
      </c>
      <c r="K51" s="92">
        <v>0</v>
      </c>
      <c r="L51" s="92">
        <v>0</v>
      </c>
      <c r="M51" s="93" t="s">
        <v>122</v>
      </c>
      <c r="N51" s="93" t="s">
        <v>135</v>
      </c>
      <c r="O51" s="93" t="s">
        <v>145</v>
      </c>
      <c r="P51" s="94">
        <v>44968</v>
      </c>
      <c r="Q51" s="94">
        <v>44968.000694444447</v>
      </c>
      <c r="R51" s="92">
        <v>0</v>
      </c>
      <c r="S51" s="93" t="s">
        <v>448</v>
      </c>
      <c r="T51" s="93" t="s">
        <v>141</v>
      </c>
      <c r="U51" s="93" t="s">
        <v>142</v>
      </c>
      <c r="V51" s="95">
        <v>44986.502538391207</v>
      </c>
      <c r="W51" s="93" t="s">
        <v>142</v>
      </c>
      <c r="X51" s="95">
        <v>44986.502542708338</v>
      </c>
      <c r="Y51" s="95">
        <v>44958</v>
      </c>
      <c r="Z51" s="95">
        <v>44986</v>
      </c>
      <c r="AA51" s="95">
        <v>44986.909482951385</v>
      </c>
      <c r="AB51" s="93" t="s">
        <v>118</v>
      </c>
      <c r="AC51" s="93" t="s">
        <v>440</v>
      </c>
    </row>
    <row r="52" spans="1:29" s="107" customFormat="1" hidden="1" outlineLevel="7" collapsed="1" x14ac:dyDescent="0.25">
      <c r="A52" s="102" t="s">
        <v>116</v>
      </c>
      <c r="B52" s="103">
        <v>0</v>
      </c>
      <c r="C52" s="103">
        <v>2003.76</v>
      </c>
      <c r="D52" s="103">
        <v>0</v>
      </c>
      <c r="E52" s="103">
        <v>0</v>
      </c>
      <c r="F52" s="103">
        <v>0</v>
      </c>
      <c r="G52" s="103">
        <v>2003.76</v>
      </c>
      <c r="H52" s="104" t="s">
        <v>440</v>
      </c>
      <c r="I52" s="104" t="s">
        <v>138</v>
      </c>
      <c r="J52" s="104" t="s">
        <v>487</v>
      </c>
      <c r="K52" s="103">
        <v>0</v>
      </c>
      <c r="L52" s="103">
        <v>0</v>
      </c>
      <c r="M52" s="104" t="s">
        <v>122</v>
      </c>
      <c r="N52" s="104" t="s">
        <v>135</v>
      </c>
      <c r="O52" s="104" t="s">
        <v>145</v>
      </c>
      <c r="P52" s="105">
        <v>44975</v>
      </c>
      <c r="Q52" s="105">
        <v>44975.000694444447</v>
      </c>
      <c r="R52" s="103">
        <v>0</v>
      </c>
      <c r="S52" s="104" t="s">
        <v>488</v>
      </c>
      <c r="T52" s="104" t="s">
        <v>141</v>
      </c>
      <c r="U52" s="104" t="s">
        <v>142</v>
      </c>
      <c r="V52" s="106">
        <v>44986.502538391207</v>
      </c>
      <c r="W52" s="104" t="s">
        <v>142</v>
      </c>
      <c r="X52" s="106">
        <v>44986.502542708338</v>
      </c>
      <c r="Y52" s="106">
        <v>44958</v>
      </c>
      <c r="Z52" s="106">
        <v>44986</v>
      </c>
      <c r="AA52" s="106">
        <v>44986.909482951385</v>
      </c>
      <c r="AB52" s="104" t="s">
        <v>118</v>
      </c>
      <c r="AC52" s="104" t="s">
        <v>440</v>
      </c>
    </row>
    <row r="53" spans="1:29" s="96" customFormat="1" hidden="1" outlineLevel="7" collapsed="1" x14ac:dyDescent="0.25">
      <c r="A53" s="100" t="s">
        <v>116</v>
      </c>
      <c r="B53" s="92">
        <v>0</v>
      </c>
      <c r="C53" s="92">
        <v>5368.4789600000004</v>
      </c>
      <c r="D53" s="92">
        <v>0</v>
      </c>
      <c r="E53" s="92">
        <v>0</v>
      </c>
      <c r="F53" s="92">
        <v>0</v>
      </c>
      <c r="G53" s="92">
        <v>5368.4789600000004</v>
      </c>
      <c r="H53" s="93" t="s">
        <v>440</v>
      </c>
      <c r="I53" s="93" t="s">
        <v>138</v>
      </c>
      <c r="J53" s="93" t="s">
        <v>487</v>
      </c>
      <c r="K53" s="92">
        <v>0</v>
      </c>
      <c r="L53" s="92">
        <v>0</v>
      </c>
      <c r="M53" s="93" t="s">
        <v>122</v>
      </c>
      <c r="N53" s="93" t="s">
        <v>135</v>
      </c>
      <c r="O53" s="93" t="s">
        <v>145</v>
      </c>
      <c r="P53" s="94">
        <v>44975</v>
      </c>
      <c r="Q53" s="94">
        <v>44975.000694444447</v>
      </c>
      <c r="R53" s="92">
        <v>0</v>
      </c>
      <c r="S53" s="93" t="s">
        <v>488</v>
      </c>
      <c r="T53" s="93" t="s">
        <v>141</v>
      </c>
      <c r="U53" s="93" t="s">
        <v>142</v>
      </c>
      <c r="V53" s="95">
        <v>44986.502538391207</v>
      </c>
      <c r="W53" s="93" t="s">
        <v>142</v>
      </c>
      <c r="X53" s="95">
        <v>44986.502542708338</v>
      </c>
      <c r="Y53" s="95">
        <v>44958</v>
      </c>
      <c r="Z53" s="95">
        <v>44986</v>
      </c>
      <c r="AA53" s="95">
        <v>44986.909482951385</v>
      </c>
      <c r="AB53" s="93" t="s">
        <v>118</v>
      </c>
      <c r="AC53" s="93" t="s">
        <v>440</v>
      </c>
    </row>
    <row r="54" spans="1:29" s="119" customFormat="1" hidden="1" outlineLevel="5" collapsed="1" x14ac:dyDescent="0.25">
      <c r="A54" s="120" t="s">
        <v>489</v>
      </c>
      <c r="B54" s="115">
        <v>0</v>
      </c>
      <c r="C54" s="115">
        <v>8120.0820999999996</v>
      </c>
      <c r="D54" s="115">
        <v>0</v>
      </c>
      <c r="E54" s="115">
        <v>0</v>
      </c>
      <c r="F54" s="115">
        <v>0</v>
      </c>
      <c r="G54" s="115">
        <v>8120.0820999999996</v>
      </c>
      <c r="H54" s="116" t="s">
        <v>440</v>
      </c>
      <c r="I54" s="116" t="s">
        <v>138</v>
      </c>
      <c r="J54" s="116" t="s">
        <v>489</v>
      </c>
      <c r="K54" s="115">
        <v>0</v>
      </c>
      <c r="L54" s="115">
        <v>0</v>
      </c>
      <c r="M54" s="116" t="s">
        <v>122</v>
      </c>
      <c r="N54" s="116" t="s">
        <v>135</v>
      </c>
      <c r="O54" s="116" t="s">
        <v>145</v>
      </c>
      <c r="P54" s="117">
        <v>44960</v>
      </c>
      <c r="Q54" s="117">
        <v>44960.000694444447</v>
      </c>
      <c r="R54" s="115">
        <v>0</v>
      </c>
      <c r="S54" s="116" t="s">
        <v>490</v>
      </c>
      <c r="T54" s="116" t="s">
        <v>141</v>
      </c>
      <c r="U54" s="116" t="s">
        <v>142</v>
      </c>
      <c r="V54" s="118">
        <v>44986.502538391207</v>
      </c>
      <c r="W54" s="116" t="s">
        <v>142</v>
      </c>
      <c r="X54" s="118">
        <v>44986.502542708338</v>
      </c>
      <c r="Y54" s="118">
        <v>44958</v>
      </c>
      <c r="Z54" s="118">
        <v>44986</v>
      </c>
      <c r="AA54" s="118">
        <v>44986.909482951385</v>
      </c>
      <c r="AB54" s="116" t="s">
        <v>118</v>
      </c>
      <c r="AC54" s="116" t="s">
        <v>440</v>
      </c>
    </row>
    <row r="55" spans="1:29" s="90" customFormat="1" hidden="1" outlineLevel="6" collapsed="1" x14ac:dyDescent="0.25">
      <c r="A55" s="99" t="s">
        <v>122</v>
      </c>
      <c r="B55" s="86">
        <v>0</v>
      </c>
      <c r="C55" s="86">
        <v>8120.0820999999996</v>
      </c>
      <c r="D55" s="86">
        <v>0</v>
      </c>
      <c r="E55" s="86">
        <v>0</v>
      </c>
      <c r="F55" s="86">
        <v>0</v>
      </c>
      <c r="G55" s="86">
        <v>8120.0820999999996</v>
      </c>
      <c r="H55" s="87" t="s">
        <v>440</v>
      </c>
      <c r="I55" s="87" t="s">
        <v>138</v>
      </c>
      <c r="J55" s="87" t="s">
        <v>489</v>
      </c>
      <c r="K55" s="86">
        <v>0</v>
      </c>
      <c r="L55" s="86">
        <v>0</v>
      </c>
      <c r="M55" s="87" t="s">
        <v>122</v>
      </c>
      <c r="N55" s="87" t="s">
        <v>135</v>
      </c>
      <c r="O55" s="87" t="s">
        <v>145</v>
      </c>
      <c r="P55" s="88">
        <v>44960</v>
      </c>
      <c r="Q55" s="88">
        <v>44960.000694444447</v>
      </c>
      <c r="R55" s="86">
        <v>0</v>
      </c>
      <c r="S55" s="87" t="s">
        <v>490</v>
      </c>
      <c r="T55" s="87" t="s">
        <v>141</v>
      </c>
      <c r="U55" s="87" t="s">
        <v>142</v>
      </c>
      <c r="V55" s="89">
        <v>44986.502538391207</v>
      </c>
      <c r="W55" s="87" t="s">
        <v>142</v>
      </c>
      <c r="X55" s="89">
        <v>44986.502542708338</v>
      </c>
      <c r="Y55" s="89">
        <v>44958</v>
      </c>
      <c r="Z55" s="89">
        <v>44986</v>
      </c>
      <c r="AA55" s="89">
        <v>44986.909482951385</v>
      </c>
      <c r="AB55" s="87" t="s">
        <v>118</v>
      </c>
      <c r="AC55" s="87" t="s">
        <v>440</v>
      </c>
    </row>
    <row r="56" spans="1:29" s="96" customFormat="1" hidden="1" outlineLevel="7" collapsed="1" x14ac:dyDescent="0.25">
      <c r="A56" s="100" t="s">
        <v>116</v>
      </c>
      <c r="B56" s="92">
        <v>0</v>
      </c>
      <c r="C56" s="92">
        <v>2491.6320000000001</v>
      </c>
      <c r="D56" s="92">
        <v>0</v>
      </c>
      <c r="E56" s="92">
        <v>0</v>
      </c>
      <c r="F56" s="92">
        <v>0</v>
      </c>
      <c r="G56" s="92">
        <v>2491.6320000000001</v>
      </c>
      <c r="H56" s="93" t="s">
        <v>440</v>
      </c>
      <c r="I56" s="93" t="s">
        <v>138</v>
      </c>
      <c r="J56" s="93" t="s">
        <v>489</v>
      </c>
      <c r="K56" s="92">
        <v>0</v>
      </c>
      <c r="L56" s="92">
        <v>0</v>
      </c>
      <c r="M56" s="93" t="s">
        <v>122</v>
      </c>
      <c r="N56" s="93" t="s">
        <v>135</v>
      </c>
      <c r="O56" s="93" t="s">
        <v>145</v>
      </c>
      <c r="P56" s="94">
        <v>44960</v>
      </c>
      <c r="Q56" s="94">
        <v>44960.000694444447</v>
      </c>
      <c r="R56" s="92">
        <v>0</v>
      </c>
      <c r="S56" s="93" t="s">
        <v>490</v>
      </c>
      <c r="T56" s="93" t="s">
        <v>141</v>
      </c>
      <c r="U56" s="93" t="s">
        <v>142</v>
      </c>
      <c r="V56" s="95">
        <v>44986.502538391207</v>
      </c>
      <c r="W56" s="93" t="s">
        <v>142</v>
      </c>
      <c r="X56" s="95">
        <v>44986.502542708338</v>
      </c>
      <c r="Y56" s="95">
        <v>44958</v>
      </c>
      <c r="Z56" s="95">
        <v>44986</v>
      </c>
      <c r="AA56" s="95">
        <v>44986.909482951385</v>
      </c>
      <c r="AB56" s="93" t="s">
        <v>118</v>
      </c>
      <c r="AC56" s="93" t="s">
        <v>440</v>
      </c>
    </row>
    <row r="57" spans="1:29" s="107" customFormat="1" hidden="1" outlineLevel="7" collapsed="1" x14ac:dyDescent="0.25">
      <c r="A57" s="102" t="s">
        <v>116</v>
      </c>
      <c r="B57" s="103">
        <v>0</v>
      </c>
      <c r="C57" s="103">
        <v>5628.4501</v>
      </c>
      <c r="D57" s="103">
        <v>0</v>
      </c>
      <c r="E57" s="103">
        <v>0</v>
      </c>
      <c r="F57" s="103">
        <v>0</v>
      </c>
      <c r="G57" s="103">
        <v>5628.4501</v>
      </c>
      <c r="H57" s="104" t="s">
        <v>440</v>
      </c>
      <c r="I57" s="104" t="s">
        <v>138</v>
      </c>
      <c r="J57" s="104" t="s">
        <v>489</v>
      </c>
      <c r="K57" s="103">
        <v>0</v>
      </c>
      <c r="L57" s="103">
        <v>0</v>
      </c>
      <c r="M57" s="104" t="s">
        <v>122</v>
      </c>
      <c r="N57" s="104" t="s">
        <v>135</v>
      </c>
      <c r="O57" s="104" t="s">
        <v>145</v>
      </c>
      <c r="P57" s="105">
        <v>44960</v>
      </c>
      <c r="Q57" s="105">
        <v>44960.000694444447</v>
      </c>
      <c r="R57" s="103">
        <v>0</v>
      </c>
      <c r="S57" s="104" t="s">
        <v>490</v>
      </c>
      <c r="T57" s="104" t="s">
        <v>141</v>
      </c>
      <c r="U57" s="104" t="s">
        <v>142</v>
      </c>
      <c r="V57" s="106">
        <v>44986.502538391207</v>
      </c>
      <c r="W57" s="104" t="s">
        <v>142</v>
      </c>
      <c r="X57" s="106">
        <v>44986.502542708338</v>
      </c>
      <c r="Y57" s="106">
        <v>44958</v>
      </c>
      <c r="Z57" s="106">
        <v>44986</v>
      </c>
      <c r="AA57" s="106">
        <v>44986.909482951385</v>
      </c>
      <c r="AB57" s="104" t="s">
        <v>118</v>
      </c>
      <c r="AC57" s="104" t="s">
        <v>440</v>
      </c>
    </row>
    <row r="58" spans="1:29" s="84" customFormat="1" hidden="1" outlineLevel="5" collapsed="1" x14ac:dyDescent="0.25">
      <c r="A58" s="98" t="s">
        <v>477</v>
      </c>
      <c r="B58" s="80">
        <v>0</v>
      </c>
      <c r="C58" s="80">
        <v>72032.346619999997</v>
      </c>
      <c r="D58" s="80">
        <v>0</v>
      </c>
      <c r="E58" s="80">
        <v>0</v>
      </c>
      <c r="F58" s="80">
        <v>0</v>
      </c>
      <c r="G58" s="80">
        <v>72032.346619999997</v>
      </c>
      <c r="H58" s="81" t="s">
        <v>440</v>
      </c>
      <c r="I58" s="81" t="s">
        <v>138</v>
      </c>
      <c r="J58" s="81" t="s">
        <v>477</v>
      </c>
      <c r="K58" s="80">
        <v>0</v>
      </c>
      <c r="L58" s="80">
        <v>0</v>
      </c>
      <c r="M58" s="81" t="s">
        <v>122</v>
      </c>
      <c r="N58" s="81" t="s">
        <v>135</v>
      </c>
      <c r="O58" s="81" t="s">
        <v>145</v>
      </c>
      <c r="P58" s="82">
        <v>44983</v>
      </c>
      <c r="Q58" s="82">
        <v>44983.000694444447</v>
      </c>
      <c r="R58" s="80">
        <v>0</v>
      </c>
      <c r="S58" s="81" t="s">
        <v>448</v>
      </c>
      <c r="T58" s="81" t="s">
        <v>141</v>
      </c>
      <c r="U58" s="81" t="s">
        <v>142</v>
      </c>
      <c r="V58" s="83">
        <v>44986.502538391207</v>
      </c>
      <c r="W58" s="81" t="s">
        <v>142</v>
      </c>
      <c r="X58" s="83">
        <v>44986.502542708338</v>
      </c>
      <c r="Y58" s="83">
        <v>44958</v>
      </c>
      <c r="Z58" s="83">
        <v>44986</v>
      </c>
      <c r="AA58" s="83">
        <v>44986.909482951385</v>
      </c>
      <c r="AB58" s="81" t="s">
        <v>118</v>
      </c>
      <c r="AC58" s="81" t="s">
        <v>440</v>
      </c>
    </row>
    <row r="59" spans="1:29" s="90" customFormat="1" hidden="1" outlineLevel="6" collapsed="1" x14ac:dyDescent="0.25">
      <c r="A59" s="99" t="s">
        <v>122</v>
      </c>
      <c r="B59" s="86">
        <v>0</v>
      </c>
      <c r="C59" s="86">
        <v>72032.346619999997</v>
      </c>
      <c r="D59" s="86">
        <v>0</v>
      </c>
      <c r="E59" s="86">
        <v>0</v>
      </c>
      <c r="F59" s="86">
        <v>0</v>
      </c>
      <c r="G59" s="86">
        <v>72032.346619999997</v>
      </c>
      <c r="H59" s="87" t="s">
        <v>440</v>
      </c>
      <c r="I59" s="87" t="s">
        <v>138</v>
      </c>
      <c r="J59" s="87" t="s">
        <v>477</v>
      </c>
      <c r="K59" s="86">
        <v>0</v>
      </c>
      <c r="L59" s="86">
        <v>0</v>
      </c>
      <c r="M59" s="87" t="s">
        <v>122</v>
      </c>
      <c r="N59" s="87" t="s">
        <v>135</v>
      </c>
      <c r="O59" s="87" t="s">
        <v>145</v>
      </c>
      <c r="P59" s="88">
        <v>44983</v>
      </c>
      <c r="Q59" s="88">
        <v>44983.000694444447</v>
      </c>
      <c r="R59" s="86">
        <v>0</v>
      </c>
      <c r="S59" s="87" t="s">
        <v>448</v>
      </c>
      <c r="T59" s="87" t="s">
        <v>141</v>
      </c>
      <c r="U59" s="87" t="s">
        <v>142</v>
      </c>
      <c r="V59" s="89">
        <v>44986.502538391207</v>
      </c>
      <c r="W59" s="87" t="s">
        <v>142</v>
      </c>
      <c r="X59" s="89">
        <v>44986.502542708338</v>
      </c>
      <c r="Y59" s="89">
        <v>44958</v>
      </c>
      <c r="Z59" s="89">
        <v>44986</v>
      </c>
      <c r="AA59" s="89">
        <v>44986.909482951385</v>
      </c>
      <c r="AB59" s="87" t="s">
        <v>118</v>
      </c>
      <c r="AC59" s="87" t="s">
        <v>440</v>
      </c>
    </row>
    <row r="60" spans="1:29" s="96" customFormat="1" hidden="1" outlineLevel="7" collapsed="1" x14ac:dyDescent="0.25">
      <c r="A60" s="100" t="s">
        <v>116</v>
      </c>
      <c r="B60" s="92">
        <v>0</v>
      </c>
      <c r="C60" s="92">
        <v>72032.346619999997</v>
      </c>
      <c r="D60" s="92">
        <v>0</v>
      </c>
      <c r="E60" s="92">
        <v>0</v>
      </c>
      <c r="F60" s="92">
        <v>0</v>
      </c>
      <c r="G60" s="92">
        <v>72032.346619999997</v>
      </c>
      <c r="H60" s="93" t="s">
        <v>440</v>
      </c>
      <c r="I60" s="93" t="s">
        <v>138</v>
      </c>
      <c r="J60" s="93" t="s">
        <v>477</v>
      </c>
      <c r="K60" s="92">
        <v>0</v>
      </c>
      <c r="L60" s="92">
        <v>0</v>
      </c>
      <c r="M60" s="93" t="s">
        <v>122</v>
      </c>
      <c r="N60" s="93" t="s">
        <v>135</v>
      </c>
      <c r="O60" s="93" t="s">
        <v>145</v>
      </c>
      <c r="P60" s="94">
        <v>44983</v>
      </c>
      <c r="Q60" s="94">
        <v>44983.000694444447</v>
      </c>
      <c r="R60" s="92">
        <v>0</v>
      </c>
      <c r="S60" s="93" t="s">
        <v>448</v>
      </c>
      <c r="T60" s="93" t="s">
        <v>141</v>
      </c>
      <c r="U60" s="93" t="s">
        <v>142</v>
      </c>
      <c r="V60" s="95">
        <v>44986.502538391207</v>
      </c>
      <c r="W60" s="93" t="s">
        <v>142</v>
      </c>
      <c r="X60" s="95">
        <v>44986.502542708338</v>
      </c>
      <c r="Y60" s="95">
        <v>44958</v>
      </c>
      <c r="Z60" s="95">
        <v>44986</v>
      </c>
      <c r="AA60" s="95">
        <v>44986.909482951385</v>
      </c>
      <c r="AB60" s="93" t="s">
        <v>118</v>
      </c>
      <c r="AC60" s="93" t="s">
        <v>440</v>
      </c>
    </row>
    <row r="61" spans="1:29" s="113" customFormat="1" hidden="1" outlineLevel="2" collapsed="1" x14ac:dyDescent="0.25">
      <c r="A61" s="108" t="s">
        <v>180</v>
      </c>
      <c r="B61" s="109">
        <v>149566.85</v>
      </c>
      <c r="C61" s="109">
        <v>12841430.146639001</v>
      </c>
      <c r="D61" s="109">
        <v>0</v>
      </c>
      <c r="E61" s="109">
        <v>0</v>
      </c>
      <c r="F61" s="109">
        <v>149566.85</v>
      </c>
      <c r="G61" s="109">
        <v>12841430.146639001</v>
      </c>
      <c r="H61" s="110" t="s">
        <v>116</v>
      </c>
      <c r="I61" s="110" t="s">
        <v>180</v>
      </c>
      <c r="J61" s="110" t="s">
        <v>116</v>
      </c>
      <c r="K61" s="109">
        <v>85.857462042150402</v>
      </c>
      <c r="L61" s="109">
        <v>0</v>
      </c>
      <c r="M61" s="110" t="s">
        <v>116</v>
      </c>
      <c r="N61" s="110" t="s">
        <v>135</v>
      </c>
      <c r="O61" s="110" t="s">
        <v>116</v>
      </c>
      <c r="P61" s="111" t="s">
        <v>116</v>
      </c>
      <c r="Q61" s="111" t="s">
        <v>116</v>
      </c>
      <c r="R61" s="109">
        <v>0</v>
      </c>
      <c r="S61" s="110" t="s">
        <v>116</v>
      </c>
      <c r="T61" s="110" t="s">
        <v>116</v>
      </c>
      <c r="U61" s="110" t="s">
        <v>116</v>
      </c>
      <c r="V61" s="110" t="s">
        <v>116</v>
      </c>
      <c r="W61" s="110" t="s">
        <v>116</v>
      </c>
      <c r="X61" s="110" t="s">
        <v>116</v>
      </c>
      <c r="Y61" s="112">
        <v>44958</v>
      </c>
      <c r="Z61" s="112">
        <v>44986</v>
      </c>
      <c r="AA61" s="112">
        <v>44986.909482951385</v>
      </c>
      <c r="AB61" s="110" t="s">
        <v>118</v>
      </c>
      <c r="AC61" s="110" t="s">
        <v>116</v>
      </c>
    </row>
    <row r="62" spans="1:29" s="96" customFormat="1" hidden="1" outlineLevel="3" collapsed="1" x14ac:dyDescent="0.25">
      <c r="A62" s="91" t="s">
        <v>191</v>
      </c>
      <c r="B62" s="92">
        <v>41724.152999999998</v>
      </c>
      <c r="C62" s="92">
        <v>3883823.2691890001</v>
      </c>
      <c r="D62" s="92">
        <v>0</v>
      </c>
      <c r="E62" s="92">
        <v>0</v>
      </c>
      <c r="F62" s="92">
        <v>41724.152999999998</v>
      </c>
      <c r="G62" s="92">
        <v>3883823.2691890001</v>
      </c>
      <c r="H62" s="93" t="s">
        <v>116</v>
      </c>
      <c r="I62" s="93" t="s">
        <v>180</v>
      </c>
      <c r="J62" s="93" t="s">
        <v>116</v>
      </c>
      <c r="K62" s="92">
        <v>93.083333990962004</v>
      </c>
      <c r="L62" s="92">
        <v>0</v>
      </c>
      <c r="M62" s="93" t="s">
        <v>122</v>
      </c>
      <c r="N62" s="93" t="s">
        <v>135</v>
      </c>
      <c r="O62" s="93" t="s">
        <v>191</v>
      </c>
      <c r="P62" s="94" t="s">
        <v>116</v>
      </c>
      <c r="Q62" s="94" t="s">
        <v>116</v>
      </c>
      <c r="R62" s="92">
        <v>0</v>
      </c>
      <c r="S62" s="93" t="s">
        <v>116</v>
      </c>
      <c r="T62" s="93" t="s">
        <v>141</v>
      </c>
      <c r="U62" s="93" t="s">
        <v>142</v>
      </c>
      <c r="V62" s="95">
        <v>44986.502538391207</v>
      </c>
      <c r="W62" s="93" t="s">
        <v>142</v>
      </c>
      <c r="X62" s="95">
        <v>44986.502540740745</v>
      </c>
      <c r="Y62" s="95">
        <v>44958</v>
      </c>
      <c r="Z62" s="95">
        <v>44986</v>
      </c>
      <c r="AA62" s="95">
        <v>44986.909482951385</v>
      </c>
      <c r="AB62" s="93" t="s">
        <v>118</v>
      </c>
      <c r="AC62" s="93" t="s">
        <v>116</v>
      </c>
    </row>
    <row r="63" spans="1:29" s="78" customFormat="1" hidden="1" outlineLevel="4" collapsed="1" x14ac:dyDescent="0.25">
      <c r="A63" s="97" t="s">
        <v>116</v>
      </c>
      <c r="B63" s="75">
        <v>41724.152999999998</v>
      </c>
      <c r="C63" s="75">
        <v>3689783.3853489999</v>
      </c>
      <c r="D63" s="75">
        <v>0</v>
      </c>
      <c r="E63" s="75">
        <v>0</v>
      </c>
      <c r="F63" s="75">
        <v>41724.152999999998</v>
      </c>
      <c r="G63" s="75">
        <v>3689783.3853489999</v>
      </c>
      <c r="H63" s="74" t="s">
        <v>307</v>
      </c>
      <c r="I63" s="74" t="s">
        <v>180</v>
      </c>
      <c r="J63" s="74" t="s">
        <v>116</v>
      </c>
      <c r="K63" s="75">
        <v>88.432792999992103</v>
      </c>
      <c r="L63" s="75">
        <v>0</v>
      </c>
      <c r="M63" s="74" t="s">
        <v>122</v>
      </c>
      <c r="N63" s="74" t="s">
        <v>135</v>
      </c>
      <c r="O63" s="74" t="s">
        <v>191</v>
      </c>
      <c r="P63" s="76" t="s">
        <v>116</v>
      </c>
      <c r="Q63" s="76" t="s">
        <v>116</v>
      </c>
      <c r="R63" s="75">
        <v>0</v>
      </c>
      <c r="S63" s="74" t="s">
        <v>116</v>
      </c>
      <c r="T63" s="74" t="s">
        <v>141</v>
      </c>
      <c r="U63" s="74" t="s">
        <v>142</v>
      </c>
      <c r="V63" s="77">
        <v>44986.502538391207</v>
      </c>
      <c r="W63" s="74" t="s">
        <v>142</v>
      </c>
      <c r="X63" s="77">
        <v>44986.502540740745</v>
      </c>
      <c r="Y63" s="77">
        <v>44958</v>
      </c>
      <c r="Z63" s="77">
        <v>44986</v>
      </c>
      <c r="AA63" s="77">
        <v>44986.909482951385</v>
      </c>
      <c r="AB63" s="74" t="s">
        <v>118</v>
      </c>
      <c r="AC63" s="74" t="s">
        <v>116</v>
      </c>
    </row>
    <row r="64" spans="1:29" s="84" customFormat="1" hidden="1" outlineLevel="5" collapsed="1" x14ac:dyDescent="0.25">
      <c r="A64" s="98" t="s">
        <v>492</v>
      </c>
      <c r="B64" s="80">
        <v>14362.009</v>
      </c>
      <c r="C64" s="80">
        <v>1270072.5689610001</v>
      </c>
      <c r="D64" s="80">
        <v>0</v>
      </c>
      <c r="E64" s="80">
        <v>0</v>
      </c>
      <c r="F64" s="80">
        <v>14362.009</v>
      </c>
      <c r="G64" s="80">
        <v>1270072.5689610001</v>
      </c>
      <c r="H64" s="81" t="s">
        <v>307</v>
      </c>
      <c r="I64" s="81" t="s">
        <v>180</v>
      </c>
      <c r="J64" s="81" t="s">
        <v>492</v>
      </c>
      <c r="K64" s="80">
        <v>88.432792999990497</v>
      </c>
      <c r="L64" s="80">
        <v>0</v>
      </c>
      <c r="M64" s="81" t="s">
        <v>122</v>
      </c>
      <c r="N64" s="81" t="s">
        <v>135</v>
      </c>
      <c r="O64" s="81" t="s">
        <v>191</v>
      </c>
      <c r="P64" s="82">
        <v>44978</v>
      </c>
      <c r="Q64" s="82">
        <v>44978.000694444447</v>
      </c>
      <c r="R64" s="80">
        <v>0</v>
      </c>
      <c r="S64" s="81" t="s">
        <v>493</v>
      </c>
      <c r="T64" s="81" t="s">
        <v>141</v>
      </c>
      <c r="U64" s="81" t="s">
        <v>142</v>
      </c>
      <c r="V64" s="83">
        <v>44986.502538391207</v>
      </c>
      <c r="W64" s="81" t="s">
        <v>142</v>
      </c>
      <c r="X64" s="83">
        <v>44986.502540740745</v>
      </c>
      <c r="Y64" s="83">
        <v>44958</v>
      </c>
      <c r="Z64" s="83">
        <v>44986</v>
      </c>
      <c r="AA64" s="83">
        <v>44986.909482951385</v>
      </c>
      <c r="AB64" s="81" t="s">
        <v>118</v>
      </c>
      <c r="AC64" s="81" t="s">
        <v>116</v>
      </c>
    </row>
    <row r="65" spans="1:29" s="90" customFormat="1" hidden="1" outlineLevel="6" collapsed="1" x14ac:dyDescent="0.25">
      <c r="A65" s="99" t="s">
        <v>122</v>
      </c>
      <c r="B65" s="86">
        <v>14362.009</v>
      </c>
      <c r="C65" s="86">
        <v>1270072.5689610001</v>
      </c>
      <c r="D65" s="86">
        <v>0</v>
      </c>
      <c r="E65" s="86">
        <v>0</v>
      </c>
      <c r="F65" s="86">
        <v>14362.009</v>
      </c>
      <c r="G65" s="86">
        <v>1270072.5689610001</v>
      </c>
      <c r="H65" s="87" t="s">
        <v>307</v>
      </c>
      <c r="I65" s="87" t="s">
        <v>180</v>
      </c>
      <c r="J65" s="87" t="s">
        <v>492</v>
      </c>
      <c r="K65" s="86">
        <v>88.432792999990497</v>
      </c>
      <c r="L65" s="86">
        <v>0</v>
      </c>
      <c r="M65" s="87" t="s">
        <v>122</v>
      </c>
      <c r="N65" s="87" t="s">
        <v>135</v>
      </c>
      <c r="O65" s="87" t="s">
        <v>191</v>
      </c>
      <c r="P65" s="88">
        <v>44978</v>
      </c>
      <c r="Q65" s="88">
        <v>44978.000694444447</v>
      </c>
      <c r="R65" s="86">
        <v>0</v>
      </c>
      <c r="S65" s="87" t="s">
        <v>493</v>
      </c>
      <c r="T65" s="87" t="s">
        <v>141</v>
      </c>
      <c r="U65" s="87" t="s">
        <v>142</v>
      </c>
      <c r="V65" s="89">
        <v>44986.502538391207</v>
      </c>
      <c r="W65" s="87" t="s">
        <v>142</v>
      </c>
      <c r="X65" s="89">
        <v>44986.502540740745</v>
      </c>
      <c r="Y65" s="89">
        <v>44958</v>
      </c>
      <c r="Z65" s="89">
        <v>44986</v>
      </c>
      <c r="AA65" s="89">
        <v>44986.909482951385</v>
      </c>
      <c r="AB65" s="87" t="s">
        <v>118</v>
      </c>
      <c r="AC65" s="87" t="s">
        <v>116</v>
      </c>
    </row>
    <row r="66" spans="1:29" s="96" customFormat="1" hidden="1" outlineLevel="7" collapsed="1" x14ac:dyDescent="0.25">
      <c r="A66" s="100" t="s">
        <v>116</v>
      </c>
      <c r="B66" s="92">
        <v>14362.009</v>
      </c>
      <c r="C66" s="92">
        <v>1270072.5689610001</v>
      </c>
      <c r="D66" s="92">
        <v>0</v>
      </c>
      <c r="E66" s="92">
        <v>0</v>
      </c>
      <c r="F66" s="92">
        <v>14362.009</v>
      </c>
      <c r="G66" s="92">
        <v>1270072.5689610001</v>
      </c>
      <c r="H66" s="93" t="s">
        <v>307</v>
      </c>
      <c r="I66" s="93" t="s">
        <v>180</v>
      </c>
      <c r="J66" s="93" t="s">
        <v>492</v>
      </c>
      <c r="K66" s="92">
        <v>88.432792999990497</v>
      </c>
      <c r="L66" s="92">
        <v>0</v>
      </c>
      <c r="M66" s="93" t="s">
        <v>122</v>
      </c>
      <c r="N66" s="93" t="s">
        <v>135</v>
      </c>
      <c r="O66" s="93" t="s">
        <v>191</v>
      </c>
      <c r="P66" s="94">
        <v>44978</v>
      </c>
      <c r="Q66" s="94">
        <v>44978.000694444447</v>
      </c>
      <c r="R66" s="92">
        <v>0</v>
      </c>
      <c r="S66" s="93" t="s">
        <v>493</v>
      </c>
      <c r="T66" s="93" t="s">
        <v>141</v>
      </c>
      <c r="U66" s="93" t="s">
        <v>142</v>
      </c>
      <c r="V66" s="95">
        <v>44986.502538391207</v>
      </c>
      <c r="W66" s="93" t="s">
        <v>142</v>
      </c>
      <c r="X66" s="95">
        <v>44986.502540740745</v>
      </c>
      <c r="Y66" s="95">
        <v>44958</v>
      </c>
      <c r="Z66" s="95">
        <v>44986</v>
      </c>
      <c r="AA66" s="95">
        <v>44986.909482951385</v>
      </c>
      <c r="AB66" s="93" t="s">
        <v>118</v>
      </c>
      <c r="AC66" s="93" t="s">
        <v>116</v>
      </c>
    </row>
    <row r="67" spans="1:29" s="119" customFormat="1" hidden="1" outlineLevel="5" collapsed="1" x14ac:dyDescent="0.25">
      <c r="A67" s="120" t="s">
        <v>494</v>
      </c>
      <c r="B67" s="115">
        <v>27362.144</v>
      </c>
      <c r="C67" s="115">
        <v>2419710.8163879998</v>
      </c>
      <c r="D67" s="115">
        <v>0</v>
      </c>
      <c r="E67" s="115">
        <v>0</v>
      </c>
      <c r="F67" s="115">
        <v>27362.144</v>
      </c>
      <c r="G67" s="115">
        <v>2419710.8163879998</v>
      </c>
      <c r="H67" s="116" t="s">
        <v>307</v>
      </c>
      <c r="I67" s="116" t="s">
        <v>180</v>
      </c>
      <c r="J67" s="116" t="s">
        <v>494</v>
      </c>
      <c r="K67" s="115">
        <v>88.432792999992998</v>
      </c>
      <c r="L67" s="115">
        <v>0</v>
      </c>
      <c r="M67" s="116" t="s">
        <v>122</v>
      </c>
      <c r="N67" s="116" t="s">
        <v>135</v>
      </c>
      <c r="O67" s="116" t="s">
        <v>191</v>
      </c>
      <c r="P67" s="117">
        <v>44975</v>
      </c>
      <c r="Q67" s="117">
        <v>44975.000694444447</v>
      </c>
      <c r="R67" s="115">
        <v>0</v>
      </c>
      <c r="S67" s="116" t="s">
        <v>495</v>
      </c>
      <c r="T67" s="116" t="s">
        <v>141</v>
      </c>
      <c r="U67" s="116" t="s">
        <v>142</v>
      </c>
      <c r="V67" s="118">
        <v>44986.502538391207</v>
      </c>
      <c r="W67" s="116" t="s">
        <v>142</v>
      </c>
      <c r="X67" s="118">
        <v>44986.502540740745</v>
      </c>
      <c r="Y67" s="118">
        <v>44958</v>
      </c>
      <c r="Z67" s="118">
        <v>44986</v>
      </c>
      <c r="AA67" s="118">
        <v>44986.909482951385</v>
      </c>
      <c r="AB67" s="116" t="s">
        <v>118</v>
      </c>
      <c r="AC67" s="116" t="s">
        <v>116</v>
      </c>
    </row>
    <row r="68" spans="1:29" s="90" customFormat="1" hidden="1" outlineLevel="6" collapsed="1" x14ac:dyDescent="0.25">
      <c r="A68" s="99" t="s">
        <v>122</v>
      </c>
      <c r="B68" s="86">
        <v>27362.144</v>
      </c>
      <c r="C68" s="86">
        <v>2419710.8163879998</v>
      </c>
      <c r="D68" s="86">
        <v>0</v>
      </c>
      <c r="E68" s="86">
        <v>0</v>
      </c>
      <c r="F68" s="86">
        <v>27362.144</v>
      </c>
      <c r="G68" s="86">
        <v>2419710.8163879998</v>
      </c>
      <c r="H68" s="87" t="s">
        <v>307</v>
      </c>
      <c r="I68" s="87" t="s">
        <v>180</v>
      </c>
      <c r="J68" s="87" t="s">
        <v>494</v>
      </c>
      <c r="K68" s="86">
        <v>88.432792999992998</v>
      </c>
      <c r="L68" s="86">
        <v>0</v>
      </c>
      <c r="M68" s="87" t="s">
        <v>122</v>
      </c>
      <c r="N68" s="87" t="s">
        <v>135</v>
      </c>
      <c r="O68" s="87" t="s">
        <v>191</v>
      </c>
      <c r="P68" s="88">
        <v>44975</v>
      </c>
      <c r="Q68" s="88">
        <v>44975.000694444447</v>
      </c>
      <c r="R68" s="86">
        <v>0</v>
      </c>
      <c r="S68" s="87" t="s">
        <v>495</v>
      </c>
      <c r="T68" s="87" t="s">
        <v>141</v>
      </c>
      <c r="U68" s="87" t="s">
        <v>142</v>
      </c>
      <c r="V68" s="89">
        <v>44986.502538391207</v>
      </c>
      <c r="W68" s="87" t="s">
        <v>142</v>
      </c>
      <c r="X68" s="89">
        <v>44986.502540740745</v>
      </c>
      <c r="Y68" s="89">
        <v>44958</v>
      </c>
      <c r="Z68" s="89">
        <v>44986</v>
      </c>
      <c r="AA68" s="89">
        <v>44986.909482951385</v>
      </c>
      <c r="AB68" s="87" t="s">
        <v>118</v>
      </c>
      <c r="AC68" s="87" t="s">
        <v>116</v>
      </c>
    </row>
    <row r="69" spans="1:29" s="96" customFormat="1" hidden="1" outlineLevel="7" collapsed="1" x14ac:dyDescent="0.25">
      <c r="A69" s="100" t="s">
        <v>116</v>
      </c>
      <c r="B69" s="92">
        <v>27362.144</v>
      </c>
      <c r="C69" s="92">
        <v>2419710.8163879998</v>
      </c>
      <c r="D69" s="92">
        <v>0</v>
      </c>
      <c r="E69" s="92">
        <v>0</v>
      </c>
      <c r="F69" s="92">
        <v>27362.144</v>
      </c>
      <c r="G69" s="92">
        <v>2419710.8163879998</v>
      </c>
      <c r="H69" s="93" t="s">
        <v>307</v>
      </c>
      <c r="I69" s="93" t="s">
        <v>180</v>
      </c>
      <c r="J69" s="93" t="s">
        <v>494</v>
      </c>
      <c r="K69" s="92">
        <v>88.432792999992998</v>
      </c>
      <c r="L69" s="92">
        <v>0</v>
      </c>
      <c r="M69" s="93" t="s">
        <v>122</v>
      </c>
      <c r="N69" s="93" t="s">
        <v>135</v>
      </c>
      <c r="O69" s="93" t="s">
        <v>191</v>
      </c>
      <c r="P69" s="94">
        <v>44975</v>
      </c>
      <c r="Q69" s="94">
        <v>44975.000694444447</v>
      </c>
      <c r="R69" s="92">
        <v>0</v>
      </c>
      <c r="S69" s="93" t="s">
        <v>495</v>
      </c>
      <c r="T69" s="93" t="s">
        <v>141</v>
      </c>
      <c r="U69" s="93" t="s">
        <v>142</v>
      </c>
      <c r="V69" s="95">
        <v>44986.502538391207</v>
      </c>
      <c r="W69" s="93" t="s">
        <v>142</v>
      </c>
      <c r="X69" s="95">
        <v>44986.502540740745</v>
      </c>
      <c r="Y69" s="95">
        <v>44958</v>
      </c>
      <c r="Z69" s="95">
        <v>44986</v>
      </c>
      <c r="AA69" s="95">
        <v>44986.909482951385</v>
      </c>
      <c r="AB69" s="93" t="s">
        <v>118</v>
      </c>
      <c r="AC69" s="93" t="s">
        <v>116</v>
      </c>
    </row>
    <row r="70" spans="1:29" s="128" customFormat="1" hidden="1" outlineLevel="4" collapsed="1" x14ac:dyDescent="0.25">
      <c r="A70" s="129" t="s">
        <v>304</v>
      </c>
      <c r="B70" s="124">
        <v>0</v>
      </c>
      <c r="C70" s="124">
        <v>4612.2292200000002</v>
      </c>
      <c r="D70" s="124">
        <v>0</v>
      </c>
      <c r="E70" s="124">
        <v>0</v>
      </c>
      <c r="F70" s="124">
        <v>0</v>
      </c>
      <c r="G70" s="124">
        <v>4612.2292200000002</v>
      </c>
      <c r="H70" s="125" t="s">
        <v>304</v>
      </c>
      <c r="I70" s="125" t="s">
        <v>180</v>
      </c>
      <c r="J70" s="125" t="s">
        <v>116</v>
      </c>
      <c r="K70" s="124">
        <v>0</v>
      </c>
      <c r="L70" s="124">
        <v>0</v>
      </c>
      <c r="M70" s="125" t="s">
        <v>122</v>
      </c>
      <c r="N70" s="125" t="s">
        <v>135</v>
      </c>
      <c r="O70" s="125" t="s">
        <v>191</v>
      </c>
      <c r="P70" s="126" t="s">
        <v>116</v>
      </c>
      <c r="Q70" s="126" t="s">
        <v>116</v>
      </c>
      <c r="R70" s="124">
        <v>0</v>
      </c>
      <c r="S70" s="125" t="s">
        <v>116</v>
      </c>
      <c r="T70" s="125" t="s">
        <v>141</v>
      </c>
      <c r="U70" s="125" t="s">
        <v>142</v>
      </c>
      <c r="V70" s="127">
        <v>44986.502538391207</v>
      </c>
      <c r="W70" s="125" t="s">
        <v>142</v>
      </c>
      <c r="X70" s="127">
        <v>44986.502540740745</v>
      </c>
      <c r="Y70" s="127">
        <v>44958</v>
      </c>
      <c r="Z70" s="127">
        <v>44986</v>
      </c>
      <c r="AA70" s="127">
        <v>44986.909482951385</v>
      </c>
      <c r="AB70" s="125" t="s">
        <v>118</v>
      </c>
      <c r="AC70" s="125" t="s">
        <v>304</v>
      </c>
    </row>
    <row r="71" spans="1:29" s="84" customFormat="1" hidden="1" outlineLevel="5" collapsed="1" x14ac:dyDescent="0.25">
      <c r="A71" s="98" t="s">
        <v>494</v>
      </c>
      <c r="B71" s="80">
        <v>0</v>
      </c>
      <c r="C71" s="80">
        <v>3024.6385100000002</v>
      </c>
      <c r="D71" s="80">
        <v>0</v>
      </c>
      <c r="E71" s="80">
        <v>0</v>
      </c>
      <c r="F71" s="80">
        <v>0</v>
      </c>
      <c r="G71" s="80">
        <v>3024.6385100000002</v>
      </c>
      <c r="H71" s="81" t="s">
        <v>304</v>
      </c>
      <c r="I71" s="81" t="s">
        <v>180</v>
      </c>
      <c r="J71" s="81" t="s">
        <v>494</v>
      </c>
      <c r="K71" s="80">
        <v>0</v>
      </c>
      <c r="L71" s="80">
        <v>0</v>
      </c>
      <c r="M71" s="81" t="s">
        <v>122</v>
      </c>
      <c r="N71" s="81" t="s">
        <v>135</v>
      </c>
      <c r="O71" s="81" t="s">
        <v>191</v>
      </c>
      <c r="P71" s="82">
        <v>44975</v>
      </c>
      <c r="Q71" s="82">
        <v>44975.000694444447</v>
      </c>
      <c r="R71" s="80">
        <v>0</v>
      </c>
      <c r="S71" s="81" t="s">
        <v>495</v>
      </c>
      <c r="T71" s="81" t="s">
        <v>141</v>
      </c>
      <c r="U71" s="81" t="s">
        <v>142</v>
      </c>
      <c r="V71" s="83">
        <v>44986.502538391207</v>
      </c>
      <c r="W71" s="81" t="s">
        <v>142</v>
      </c>
      <c r="X71" s="83">
        <v>44986.502540740745</v>
      </c>
      <c r="Y71" s="83">
        <v>44958</v>
      </c>
      <c r="Z71" s="83">
        <v>44986</v>
      </c>
      <c r="AA71" s="83">
        <v>44986.909482951385</v>
      </c>
      <c r="AB71" s="81" t="s">
        <v>118</v>
      </c>
      <c r="AC71" s="81" t="s">
        <v>304</v>
      </c>
    </row>
    <row r="72" spans="1:29" s="90" customFormat="1" hidden="1" outlineLevel="6" collapsed="1" x14ac:dyDescent="0.25">
      <c r="A72" s="99" t="s">
        <v>122</v>
      </c>
      <c r="B72" s="86">
        <v>0</v>
      </c>
      <c r="C72" s="86">
        <v>3024.6385100000002</v>
      </c>
      <c r="D72" s="86">
        <v>0</v>
      </c>
      <c r="E72" s="86">
        <v>0</v>
      </c>
      <c r="F72" s="86">
        <v>0</v>
      </c>
      <c r="G72" s="86">
        <v>3024.6385100000002</v>
      </c>
      <c r="H72" s="87" t="s">
        <v>304</v>
      </c>
      <c r="I72" s="87" t="s">
        <v>180</v>
      </c>
      <c r="J72" s="87" t="s">
        <v>494</v>
      </c>
      <c r="K72" s="86">
        <v>0</v>
      </c>
      <c r="L72" s="86">
        <v>0</v>
      </c>
      <c r="M72" s="87" t="s">
        <v>122</v>
      </c>
      <c r="N72" s="87" t="s">
        <v>135</v>
      </c>
      <c r="O72" s="87" t="s">
        <v>191</v>
      </c>
      <c r="P72" s="88">
        <v>44975</v>
      </c>
      <c r="Q72" s="88">
        <v>44975.000694444447</v>
      </c>
      <c r="R72" s="86">
        <v>0</v>
      </c>
      <c r="S72" s="87" t="s">
        <v>495</v>
      </c>
      <c r="T72" s="87" t="s">
        <v>141</v>
      </c>
      <c r="U72" s="87" t="s">
        <v>142</v>
      </c>
      <c r="V72" s="89">
        <v>44986.502538391207</v>
      </c>
      <c r="W72" s="87" t="s">
        <v>142</v>
      </c>
      <c r="X72" s="89">
        <v>44986.502540740745</v>
      </c>
      <c r="Y72" s="89">
        <v>44958</v>
      </c>
      <c r="Z72" s="89">
        <v>44986</v>
      </c>
      <c r="AA72" s="89">
        <v>44986.909482951385</v>
      </c>
      <c r="AB72" s="87" t="s">
        <v>118</v>
      </c>
      <c r="AC72" s="87" t="s">
        <v>304</v>
      </c>
    </row>
    <row r="73" spans="1:29" s="96" customFormat="1" hidden="1" outlineLevel="7" collapsed="1" x14ac:dyDescent="0.25">
      <c r="A73" s="100" t="s">
        <v>116</v>
      </c>
      <c r="B73" s="92">
        <v>0</v>
      </c>
      <c r="C73" s="92">
        <v>3024.6385100000002</v>
      </c>
      <c r="D73" s="92">
        <v>0</v>
      </c>
      <c r="E73" s="92">
        <v>0</v>
      </c>
      <c r="F73" s="92">
        <v>0</v>
      </c>
      <c r="G73" s="92">
        <v>3024.6385100000002</v>
      </c>
      <c r="H73" s="93" t="s">
        <v>304</v>
      </c>
      <c r="I73" s="93" t="s">
        <v>180</v>
      </c>
      <c r="J73" s="93" t="s">
        <v>494</v>
      </c>
      <c r="K73" s="92">
        <v>0</v>
      </c>
      <c r="L73" s="92">
        <v>0</v>
      </c>
      <c r="M73" s="93" t="s">
        <v>122</v>
      </c>
      <c r="N73" s="93" t="s">
        <v>135</v>
      </c>
      <c r="O73" s="93" t="s">
        <v>191</v>
      </c>
      <c r="P73" s="94">
        <v>44975</v>
      </c>
      <c r="Q73" s="94">
        <v>44975.000694444447</v>
      </c>
      <c r="R73" s="92">
        <v>0</v>
      </c>
      <c r="S73" s="93" t="s">
        <v>495</v>
      </c>
      <c r="T73" s="93" t="s">
        <v>141</v>
      </c>
      <c r="U73" s="93" t="s">
        <v>142</v>
      </c>
      <c r="V73" s="95">
        <v>44986.502538391207</v>
      </c>
      <c r="W73" s="93" t="s">
        <v>142</v>
      </c>
      <c r="X73" s="95">
        <v>44986.502540740745</v>
      </c>
      <c r="Y73" s="95">
        <v>44958</v>
      </c>
      <c r="Z73" s="95">
        <v>44986</v>
      </c>
      <c r="AA73" s="95">
        <v>44986.909482951385</v>
      </c>
      <c r="AB73" s="93" t="s">
        <v>118</v>
      </c>
      <c r="AC73" s="93" t="s">
        <v>304</v>
      </c>
    </row>
    <row r="74" spans="1:29" s="119" customFormat="1" hidden="1" outlineLevel="5" collapsed="1" x14ac:dyDescent="0.25">
      <c r="A74" s="120" t="s">
        <v>492</v>
      </c>
      <c r="B74" s="115">
        <v>0</v>
      </c>
      <c r="C74" s="115">
        <v>1587.5907099999999</v>
      </c>
      <c r="D74" s="115">
        <v>0</v>
      </c>
      <c r="E74" s="115">
        <v>0</v>
      </c>
      <c r="F74" s="115">
        <v>0</v>
      </c>
      <c r="G74" s="115">
        <v>1587.5907099999999</v>
      </c>
      <c r="H74" s="116" t="s">
        <v>304</v>
      </c>
      <c r="I74" s="116" t="s">
        <v>180</v>
      </c>
      <c r="J74" s="116" t="s">
        <v>492</v>
      </c>
      <c r="K74" s="115">
        <v>0</v>
      </c>
      <c r="L74" s="115">
        <v>0</v>
      </c>
      <c r="M74" s="116" t="s">
        <v>122</v>
      </c>
      <c r="N74" s="116" t="s">
        <v>135</v>
      </c>
      <c r="O74" s="116" t="s">
        <v>191</v>
      </c>
      <c r="P74" s="117">
        <v>44978</v>
      </c>
      <c r="Q74" s="117">
        <v>44978.000694444447</v>
      </c>
      <c r="R74" s="115">
        <v>0</v>
      </c>
      <c r="S74" s="116" t="s">
        <v>493</v>
      </c>
      <c r="T74" s="116" t="s">
        <v>141</v>
      </c>
      <c r="U74" s="116" t="s">
        <v>142</v>
      </c>
      <c r="V74" s="118">
        <v>44986.502538391207</v>
      </c>
      <c r="W74" s="116" t="s">
        <v>142</v>
      </c>
      <c r="X74" s="118">
        <v>44986.502540740745</v>
      </c>
      <c r="Y74" s="118">
        <v>44958</v>
      </c>
      <c r="Z74" s="118">
        <v>44986</v>
      </c>
      <c r="AA74" s="118">
        <v>44986.909482951385</v>
      </c>
      <c r="AB74" s="116" t="s">
        <v>118</v>
      </c>
      <c r="AC74" s="116" t="s">
        <v>304</v>
      </c>
    </row>
    <row r="75" spans="1:29" s="90" customFormat="1" hidden="1" outlineLevel="6" collapsed="1" x14ac:dyDescent="0.25">
      <c r="A75" s="99" t="s">
        <v>122</v>
      </c>
      <c r="B75" s="86">
        <v>0</v>
      </c>
      <c r="C75" s="86">
        <v>1587.5907099999999</v>
      </c>
      <c r="D75" s="86">
        <v>0</v>
      </c>
      <c r="E75" s="86">
        <v>0</v>
      </c>
      <c r="F75" s="86">
        <v>0</v>
      </c>
      <c r="G75" s="86">
        <v>1587.5907099999999</v>
      </c>
      <c r="H75" s="87" t="s">
        <v>304</v>
      </c>
      <c r="I75" s="87" t="s">
        <v>180</v>
      </c>
      <c r="J75" s="87" t="s">
        <v>492</v>
      </c>
      <c r="K75" s="86">
        <v>0</v>
      </c>
      <c r="L75" s="86">
        <v>0</v>
      </c>
      <c r="M75" s="87" t="s">
        <v>122</v>
      </c>
      <c r="N75" s="87" t="s">
        <v>135</v>
      </c>
      <c r="O75" s="87" t="s">
        <v>191</v>
      </c>
      <c r="P75" s="88">
        <v>44978</v>
      </c>
      <c r="Q75" s="88">
        <v>44978.000694444447</v>
      </c>
      <c r="R75" s="86">
        <v>0</v>
      </c>
      <c r="S75" s="87" t="s">
        <v>493</v>
      </c>
      <c r="T75" s="87" t="s">
        <v>141</v>
      </c>
      <c r="U75" s="87" t="s">
        <v>142</v>
      </c>
      <c r="V75" s="89">
        <v>44986.502538391207</v>
      </c>
      <c r="W75" s="87" t="s">
        <v>142</v>
      </c>
      <c r="X75" s="89">
        <v>44986.502540740745</v>
      </c>
      <c r="Y75" s="89">
        <v>44958</v>
      </c>
      <c r="Z75" s="89">
        <v>44986</v>
      </c>
      <c r="AA75" s="89">
        <v>44986.909482951385</v>
      </c>
      <c r="AB75" s="87" t="s">
        <v>118</v>
      </c>
      <c r="AC75" s="87" t="s">
        <v>304</v>
      </c>
    </row>
    <row r="76" spans="1:29" s="96" customFormat="1" hidden="1" outlineLevel="7" collapsed="1" x14ac:dyDescent="0.25">
      <c r="A76" s="100" t="s">
        <v>116</v>
      </c>
      <c r="B76" s="92">
        <v>0</v>
      </c>
      <c r="C76" s="92">
        <v>1587.5907099999999</v>
      </c>
      <c r="D76" s="92">
        <v>0</v>
      </c>
      <c r="E76" s="92">
        <v>0</v>
      </c>
      <c r="F76" s="92">
        <v>0</v>
      </c>
      <c r="G76" s="92">
        <v>1587.5907099999999</v>
      </c>
      <c r="H76" s="93" t="s">
        <v>304</v>
      </c>
      <c r="I76" s="93" t="s">
        <v>180</v>
      </c>
      <c r="J76" s="93" t="s">
        <v>492</v>
      </c>
      <c r="K76" s="92">
        <v>0</v>
      </c>
      <c r="L76" s="92">
        <v>0</v>
      </c>
      <c r="M76" s="93" t="s">
        <v>122</v>
      </c>
      <c r="N76" s="93" t="s">
        <v>135</v>
      </c>
      <c r="O76" s="93" t="s">
        <v>191</v>
      </c>
      <c r="P76" s="94">
        <v>44978</v>
      </c>
      <c r="Q76" s="94">
        <v>44978.000694444447</v>
      </c>
      <c r="R76" s="92">
        <v>0</v>
      </c>
      <c r="S76" s="93" t="s">
        <v>493</v>
      </c>
      <c r="T76" s="93" t="s">
        <v>141</v>
      </c>
      <c r="U76" s="93" t="s">
        <v>142</v>
      </c>
      <c r="V76" s="95">
        <v>44986.502538391207</v>
      </c>
      <c r="W76" s="93" t="s">
        <v>142</v>
      </c>
      <c r="X76" s="95">
        <v>44986.502540740745</v>
      </c>
      <c r="Y76" s="95">
        <v>44958</v>
      </c>
      <c r="Z76" s="95">
        <v>44986</v>
      </c>
      <c r="AA76" s="95">
        <v>44986.909482951385</v>
      </c>
      <c r="AB76" s="93" t="s">
        <v>118</v>
      </c>
      <c r="AC76" s="93" t="s">
        <v>304</v>
      </c>
    </row>
    <row r="77" spans="1:29" s="78" customFormat="1" hidden="1" outlineLevel="4" collapsed="1" x14ac:dyDescent="0.25">
      <c r="A77" s="97" t="s">
        <v>299</v>
      </c>
      <c r="B77" s="75">
        <v>0</v>
      </c>
      <c r="C77" s="75">
        <v>189427.65461999999</v>
      </c>
      <c r="D77" s="75">
        <v>0</v>
      </c>
      <c r="E77" s="75">
        <v>0</v>
      </c>
      <c r="F77" s="75">
        <v>0</v>
      </c>
      <c r="G77" s="75">
        <v>189427.65461999999</v>
      </c>
      <c r="H77" s="74" t="s">
        <v>299</v>
      </c>
      <c r="I77" s="74" t="s">
        <v>180</v>
      </c>
      <c r="J77" s="74" t="s">
        <v>116</v>
      </c>
      <c r="K77" s="75">
        <v>0</v>
      </c>
      <c r="L77" s="75">
        <v>0</v>
      </c>
      <c r="M77" s="74" t="s">
        <v>122</v>
      </c>
      <c r="N77" s="74" t="s">
        <v>135</v>
      </c>
      <c r="O77" s="74" t="s">
        <v>191</v>
      </c>
      <c r="P77" s="76" t="s">
        <v>116</v>
      </c>
      <c r="Q77" s="76" t="s">
        <v>116</v>
      </c>
      <c r="R77" s="75">
        <v>0</v>
      </c>
      <c r="S77" s="74" t="s">
        <v>300</v>
      </c>
      <c r="T77" s="74" t="s">
        <v>141</v>
      </c>
      <c r="U77" s="74" t="s">
        <v>142</v>
      </c>
      <c r="V77" s="77">
        <v>44986.502538391207</v>
      </c>
      <c r="W77" s="74" t="s">
        <v>142</v>
      </c>
      <c r="X77" s="77">
        <v>44986.502540740745</v>
      </c>
      <c r="Y77" s="77">
        <v>44958</v>
      </c>
      <c r="Z77" s="77">
        <v>44986</v>
      </c>
      <c r="AA77" s="77">
        <v>44986.909482951385</v>
      </c>
      <c r="AB77" s="74" t="s">
        <v>118</v>
      </c>
      <c r="AC77" s="74" t="s">
        <v>299</v>
      </c>
    </row>
    <row r="78" spans="1:29" s="84" customFormat="1" hidden="1" outlineLevel="5" collapsed="1" x14ac:dyDescent="0.25">
      <c r="A78" s="98" t="s">
        <v>494</v>
      </c>
      <c r="B78" s="80">
        <v>0</v>
      </c>
      <c r="C78" s="80">
        <v>124224.13376</v>
      </c>
      <c r="D78" s="80">
        <v>0</v>
      </c>
      <c r="E78" s="80">
        <v>0</v>
      </c>
      <c r="F78" s="80">
        <v>0</v>
      </c>
      <c r="G78" s="80">
        <v>124224.13376</v>
      </c>
      <c r="H78" s="81" t="s">
        <v>299</v>
      </c>
      <c r="I78" s="81" t="s">
        <v>180</v>
      </c>
      <c r="J78" s="81" t="s">
        <v>494</v>
      </c>
      <c r="K78" s="80">
        <v>0</v>
      </c>
      <c r="L78" s="80">
        <v>0</v>
      </c>
      <c r="M78" s="81" t="s">
        <v>122</v>
      </c>
      <c r="N78" s="81" t="s">
        <v>135</v>
      </c>
      <c r="O78" s="81" t="s">
        <v>191</v>
      </c>
      <c r="P78" s="82">
        <v>44975</v>
      </c>
      <c r="Q78" s="82">
        <v>44975.000694444447</v>
      </c>
      <c r="R78" s="80">
        <v>0</v>
      </c>
      <c r="S78" s="81" t="s">
        <v>300</v>
      </c>
      <c r="T78" s="81" t="s">
        <v>141</v>
      </c>
      <c r="U78" s="81" t="s">
        <v>142</v>
      </c>
      <c r="V78" s="83">
        <v>44986.502538391207</v>
      </c>
      <c r="W78" s="81" t="s">
        <v>142</v>
      </c>
      <c r="X78" s="83">
        <v>44986.502540740745</v>
      </c>
      <c r="Y78" s="83">
        <v>44958</v>
      </c>
      <c r="Z78" s="83">
        <v>44986</v>
      </c>
      <c r="AA78" s="83">
        <v>44986.909482951385</v>
      </c>
      <c r="AB78" s="81" t="s">
        <v>118</v>
      </c>
      <c r="AC78" s="81" t="s">
        <v>299</v>
      </c>
    </row>
    <row r="79" spans="1:29" s="90" customFormat="1" hidden="1" outlineLevel="6" collapsed="1" x14ac:dyDescent="0.25">
      <c r="A79" s="99" t="s">
        <v>122</v>
      </c>
      <c r="B79" s="86">
        <v>0</v>
      </c>
      <c r="C79" s="86">
        <v>124224.13376</v>
      </c>
      <c r="D79" s="86">
        <v>0</v>
      </c>
      <c r="E79" s="86">
        <v>0</v>
      </c>
      <c r="F79" s="86">
        <v>0</v>
      </c>
      <c r="G79" s="86">
        <v>124224.13376</v>
      </c>
      <c r="H79" s="87" t="s">
        <v>299</v>
      </c>
      <c r="I79" s="87" t="s">
        <v>180</v>
      </c>
      <c r="J79" s="87" t="s">
        <v>494</v>
      </c>
      <c r="K79" s="86">
        <v>0</v>
      </c>
      <c r="L79" s="86">
        <v>0</v>
      </c>
      <c r="M79" s="87" t="s">
        <v>122</v>
      </c>
      <c r="N79" s="87" t="s">
        <v>135</v>
      </c>
      <c r="O79" s="87" t="s">
        <v>191</v>
      </c>
      <c r="P79" s="88">
        <v>44975</v>
      </c>
      <c r="Q79" s="88">
        <v>44975.000694444447</v>
      </c>
      <c r="R79" s="86">
        <v>0</v>
      </c>
      <c r="S79" s="87" t="s">
        <v>300</v>
      </c>
      <c r="T79" s="87" t="s">
        <v>141</v>
      </c>
      <c r="U79" s="87" t="s">
        <v>142</v>
      </c>
      <c r="V79" s="89">
        <v>44986.502538391207</v>
      </c>
      <c r="W79" s="87" t="s">
        <v>142</v>
      </c>
      <c r="X79" s="89">
        <v>44986.502540740745</v>
      </c>
      <c r="Y79" s="89">
        <v>44958</v>
      </c>
      <c r="Z79" s="89">
        <v>44986</v>
      </c>
      <c r="AA79" s="89">
        <v>44986.909482951385</v>
      </c>
      <c r="AB79" s="87" t="s">
        <v>118</v>
      </c>
      <c r="AC79" s="87" t="s">
        <v>299</v>
      </c>
    </row>
    <row r="80" spans="1:29" s="96" customFormat="1" hidden="1" outlineLevel="7" collapsed="1" x14ac:dyDescent="0.25">
      <c r="A80" s="100" t="s">
        <v>116</v>
      </c>
      <c r="B80" s="92">
        <v>0</v>
      </c>
      <c r="C80" s="92">
        <v>-35297.165760000004</v>
      </c>
      <c r="D80" s="92">
        <v>0</v>
      </c>
      <c r="E80" s="92">
        <v>0</v>
      </c>
      <c r="F80" s="92">
        <v>0</v>
      </c>
      <c r="G80" s="92">
        <v>-35297.165760000004</v>
      </c>
      <c r="H80" s="93" t="s">
        <v>299</v>
      </c>
      <c r="I80" s="93" t="s">
        <v>180</v>
      </c>
      <c r="J80" s="93" t="s">
        <v>494</v>
      </c>
      <c r="K80" s="92">
        <v>0</v>
      </c>
      <c r="L80" s="92">
        <v>0</v>
      </c>
      <c r="M80" s="93" t="s">
        <v>122</v>
      </c>
      <c r="N80" s="93" t="s">
        <v>135</v>
      </c>
      <c r="O80" s="93" t="s">
        <v>191</v>
      </c>
      <c r="P80" s="94">
        <v>44975</v>
      </c>
      <c r="Q80" s="94">
        <v>44975.000694444447</v>
      </c>
      <c r="R80" s="92">
        <v>0</v>
      </c>
      <c r="S80" s="93" t="s">
        <v>300</v>
      </c>
      <c r="T80" s="93" t="s">
        <v>141</v>
      </c>
      <c r="U80" s="93" t="s">
        <v>142</v>
      </c>
      <c r="V80" s="95">
        <v>44986.502538391207</v>
      </c>
      <c r="W80" s="93" t="s">
        <v>142</v>
      </c>
      <c r="X80" s="95">
        <v>44986.502540740745</v>
      </c>
      <c r="Y80" s="95">
        <v>44958</v>
      </c>
      <c r="Z80" s="95">
        <v>44986</v>
      </c>
      <c r="AA80" s="95">
        <v>44986.909482951385</v>
      </c>
      <c r="AB80" s="93" t="s">
        <v>118</v>
      </c>
      <c r="AC80" s="93" t="s">
        <v>299</v>
      </c>
    </row>
    <row r="81" spans="1:29" s="107" customFormat="1" hidden="1" outlineLevel="7" collapsed="1" x14ac:dyDescent="0.25">
      <c r="A81" s="102" t="s">
        <v>116</v>
      </c>
      <c r="B81" s="103">
        <v>0</v>
      </c>
      <c r="C81" s="103">
        <v>60743.95968</v>
      </c>
      <c r="D81" s="103">
        <v>0</v>
      </c>
      <c r="E81" s="103">
        <v>0</v>
      </c>
      <c r="F81" s="103">
        <v>0</v>
      </c>
      <c r="G81" s="103">
        <v>60743.95968</v>
      </c>
      <c r="H81" s="104" t="s">
        <v>299</v>
      </c>
      <c r="I81" s="104" t="s">
        <v>180</v>
      </c>
      <c r="J81" s="104" t="s">
        <v>494</v>
      </c>
      <c r="K81" s="103">
        <v>0</v>
      </c>
      <c r="L81" s="103">
        <v>0</v>
      </c>
      <c r="M81" s="104" t="s">
        <v>122</v>
      </c>
      <c r="N81" s="104" t="s">
        <v>135</v>
      </c>
      <c r="O81" s="104" t="s">
        <v>191</v>
      </c>
      <c r="P81" s="105">
        <v>44975</v>
      </c>
      <c r="Q81" s="105">
        <v>44975.000694444447</v>
      </c>
      <c r="R81" s="103">
        <v>0</v>
      </c>
      <c r="S81" s="104" t="s">
        <v>300</v>
      </c>
      <c r="T81" s="104" t="s">
        <v>141</v>
      </c>
      <c r="U81" s="104" t="s">
        <v>142</v>
      </c>
      <c r="V81" s="106">
        <v>44986.502538391207</v>
      </c>
      <c r="W81" s="104" t="s">
        <v>142</v>
      </c>
      <c r="X81" s="106">
        <v>44986.502540740745</v>
      </c>
      <c r="Y81" s="106">
        <v>44958</v>
      </c>
      <c r="Z81" s="106">
        <v>44986</v>
      </c>
      <c r="AA81" s="106">
        <v>44986.909482951385</v>
      </c>
      <c r="AB81" s="104" t="s">
        <v>118</v>
      </c>
      <c r="AC81" s="104" t="s">
        <v>299</v>
      </c>
    </row>
    <row r="82" spans="1:29" s="96" customFormat="1" hidden="1" outlineLevel="7" collapsed="1" x14ac:dyDescent="0.25">
      <c r="A82" s="100" t="s">
        <v>116</v>
      </c>
      <c r="B82" s="92">
        <v>0</v>
      </c>
      <c r="C82" s="92">
        <v>98777.339840000001</v>
      </c>
      <c r="D82" s="92">
        <v>0</v>
      </c>
      <c r="E82" s="92">
        <v>0</v>
      </c>
      <c r="F82" s="92">
        <v>0</v>
      </c>
      <c r="G82" s="92">
        <v>98777.339840000001</v>
      </c>
      <c r="H82" s="93" t="s">
        <v>299</v>
      </c>
      <c r="I82" s="93" t="s">
        <v>180</v>
      </c>
      <c r="J82" s="93" t="s">
        <v>494</v>
      </c>
      <c r="K82" s="92">
        <v>0</v>
      </c>
      <c r="L82" s="92">
        <v>0</v>
      </c>
      <c r="M82" s="93" t="s">
        <v>122</v>
      </c>
      <c r="N82" s="93" t="s">
        <v>135</v>
      </c>
      <c r="O82" s="93" t="s">
        <v>191</v>
      </c>
      <c r="P82" s="94">
        <v>44975</v>
      </c>
      <c r="Q82" s="94">
        <v>44975.000694444447</v>
      </c>
      <c r="R82" s="92">
        <v>0</v>
      </c>
      <c r="S82" s="93" t="s">
        <v>300</v>
      </c>
      <c r="T82" s="93" t="s">
        <v>141</v>
      </c>
      <c r="U82" s="93" t="s">
        <v>142</v>
      </c>
      <c r="V82" s="95">
        <v>44986.502538391207</v>
      </c>
      <c r="W82" s="93" t="s">
        <v>142</v>
      </c>
      <c r="X82" s="95">
        <v>44986.502540740745</v>
      </c>
      <c r="Y82" s="95">
        <v>44958</v>
      </c>
      <c r="Z82" s="95">
        <v>44986</v>
      </c>
      <c r="AA82" s="95">
        <v>44986.909482951385</v>
      </c>
      <c r="AB82" s="93" t="s">
        <v>118</v>
      </c>
      <c r="AC82" s="93" t="s">
        <v>299</v>
      </c>
    </row>
    <row r="83" spans="1:29" s="119" customFormat="1" hidden="1" outlineLevel="5" collapsed="1" x14ac:dyDescent="0.25">
      <c r="A83" s="120" t="s">
        <v>492</v>
      </c>
      <c r="B83" s="115">
        <v>0</v>
      </c>
      <c r="C83" s="115">
        <v>65203.520859999997</v>
      </c>
      <c r="D83" s="115">
        <v>0</v>
      </c>
      <c r="E83" s="115">
        <v>0</v>
      </c>
      <c r="F83" s="115">
        <v>0</v>
      </c>
      <c r="G83" s="115">
        <v>65203.520859999997</v>
      </c>
      <c r="H83" s="116" t="s">
        <v>299</v>
      </c>
      <c r="I83" s="116" t="s">
        <v>180</v>
      </c>
      <c r="J83" s="116" t="s">
        <v>492</v>
      </c>
      <c r="K83" s="115">
        <v>0</v>
      </c>
      <c r="L83" s="115">
        <v>0</v>
      </c>
      <c r="M83" s="116" t="s">
        <v>122</v>
      </c>
      <c r="N83" s="116" t="s">
        <v>135</v>
      </c>
      <c r="O83" s="116" t="s">
        <v>191</v>
      </c>
      <c r="P83" s="117">
        <v>44978</v>
      </c>
      <c r="Q83" s="117">
        <v>44978.000694444447</v>
      </c>
      <c r="R83" s="115">
        <v>0</v>
      </c>
      <c r="S83" s="116" t="s">
        <v>300</v>
      </c>
      <c r="T83" s="116" t="s">
        <v>141</v>
      </c>
      <c r="U83" s="116" t="s">
        <v>142</v>
      </c>
      <c r="V83" s="118">
        <v>44986.502538391207</v>
      </c>
      <c r="W83" s="116" t="s">
        <v>142</v>
      </c>
      <c r="X83" s="118">
        <v>44986.502540740745</v>
      </c>
      <c r="Y83" s="118">
        <v>44958</v>
      </c>
      <c r="Z83" s="118">
        <v>44986</v>
      </c>
      <c r="AA83" s="118">
        <v>44986.909482951385</v>
      </c>
      <c r="AB83" s="116" t="s">
        <v>118</v>
      </c>
      <c r="AC83" s="116" t="s">
        <v>299</v>
      </c>
    </row>
    <row r="84" spans="1:29" s="90" customFormat="1" hidden="1" outlineLevel="6" collapsed="1" x14ac:dyDescent="0.25">
      <c r="A84" s="99" t="s">
        <v>122</v>
      </c>
      <c r="B84" s="86">
        <v>0</v>
      </c>
      <c r="C84" s="86">
        <v>65203.520859999997</v>
      </c>
      <c r="D84" s="86">
        <v>0</v>
      </c>
      <c r="E84" s="86">
        <v>0</v>
      </c>
      <c r="F84" s="86">
        <v>0</v>
      </c>
      <c r="G84" s="86">
        <v>65203.520859999997</v>
      </c>
      <c r="H84" s="87" t="s">
        <v>299</v>
      </c>
      <c r="I84" s="87" t="s">
        <v>180</v>
      </c>
      <c r="J84" s="87" t="s">
        <v>492</v>
      </c>
      <c r="K84" s="86">
        <v>0</v>
      </c>
      <c r="L84" s="86">
        <v>0</v>
      </c>
      <c r="M84" s="87" t="s">
        <v>122</v>
      </c>
      <c r="N84" s="87" t="s">
        <v>135</v>
      </c>
      <c r="O84" s="87" t="s">
        <v>191</v>
      </c>
      <c r="P84" s="88">
        <v>44978</v>
      </c>
      <c r="Q84" s="88">
        <v>44978.000694444447</v>
      </c>
      <c r="R84" s="86">
        <v>0</v>
      </c>
      <c r="S84" s="87" t="s">
        <v>300</v>
      </c>
      <c r="T84" s="87" t="s">
        <v>141</v>
      </c>
      <c r="U84" s="87" t="s">
        <v>142</v>
      </c>
      <c r="V84" s="89">
        <v>44986.502538391207</v>
      </c>
      <c r="W84" s="87" t="s">
        <v>142</v>
      </c>
      <c r="X84" s="89">
        <v>44986.502540740745</v>
      </c>
      <c r="Y84" s="89">
        <v>44958</v>
      </c>
      <c r="Z84" s="89">
        <v>44986</v>
      </c>
      <c r="AA84" s="89">
        <v>44986.909482951385</v>
      </c>
      <c r="AB84" s="87" t="s">
        <v>118</v>
      </c>
      <c r="AC84" s="87" t="s">
        <v>299</v>
      </c>
    </row>
    <row r="85" spans="1:29" s="96" customFormat="1" hidden="1" outlineLevel="7" collapsed="1" x14ac:dyDescent="0.25">
      <c r="A85" s="100" t="s">
        <v>116</v>
      </c>
      <c r="B85" s="92">
        <v>0</v>
      </c>
      <c r="C85" s="92">
        <v>-18526.991610000001</v>
      </c>
      <c r="D85" s="92">
        <v>0</v>
      </c>
      <c r="E85" s="92">
        <v>0</v>
      </c>
      <c r="F85" s="92">
        <v>0</v>
      </c>
      <c r="G85" s="92">
        <v>-18526.991610000001</v>
      </c>
      <c r="H85" s="93" t="s">
        <v>299</v>
      </c>
      <c r="I85" s="93" t="s">
        <v>180</v>
      </c>
      <c r="J85" s="93" t="s">
        <v>492</v>
      </c>
      <c r="K85" s="92">
        <v>0</v>
      </c>
      <c r="L85" s="92">
        <v>0</v>
      </c>
      <c r="M85" s="93" t="s">
        <v>122</v>
      </c>
      <c r="N85" s="93" t="s">
        <v>135</v>
      </c>
      <c r="O85" s="93" t="s">
        <v>191</v>
      </c>
      <c r="P85" s="94">
        <v>44978</v>
      </c>
      <c r="Q85" s="94">
        <v>44978.000694444447</v>
      </c>
      <c r="R85" s="92">
        <v>0</v>
      </c>
      <c r="S85" s="93" t="s">
        <v>300</v>
      </c>
      <c r="T85" s="93" t="s">
        <v>141</v>
      </c>
      <c r="U85" s="93" t="s">
        <v>142</v>
      </c>
      <c r="V85" s="95">
        <v>44986.502538391207</v>
      </c>
      <c r="W85" s="93" t="s">
        <v>142</v>
      </c>
      <c r="X85" s="95">
        <v>44986.502540740745</v>
      </c>
      <c r="Y85" s="95">
        <v>44958</v>
      </c>
      <c r="Z85" s="95">
        <v>44986</v>
      </c>
      <c r="AA85" s="95">
        <v>44986.909482951385</v>
      </c>
      <c r="AB85" s="93" t="s">
        <v>118</v>
      </c>
      <c r="AC85" s="93" t="s">
        <v>299</v>
      </c>
    </row>
    <row r="86" spans="1:29" s="107" customFormat="1" hidden="1" outlineLevel="7" collapsed="1" x14ac:dyDescent="0.25">
      <c r="A86" s="102" t="s">
        <v>116</v>
      </c>
      <c r="B86" s="103">
        <v>0</v>
      </c>
      <c r="C86" s="103">
        <v>31883.65998</v>
      </c>
      <c r="D86" s="103">
        <v>0</v>
      </c>
      <c r="E86" s="103">
        <v>0</v>
      </c>
      <c r="F86" s="103">
        <v>0</v>
      </c>
      <c r="G86" s="103">
        <v>31883.65998</v>
      </c>
      <c r="H86" s="104" t="s">
        <v>299</v>
      </c>
      <c r="I86" s="104" t="s">
        <v>180</v>
      </c>
      <c r="J86" s="104" t="s">
        <v>492</v>
      </c>
      <c r="K86" s="103">
        <v>0</v>
      </c>
      <c r="L86" s="103">
        <v>0</v>
      </c>
      <c r="M86" s="104" t="s">
        <v>122</v>
      </c>
      <c r="N86" s="104" t="s">
        <v>135</v>
      </c>
      <c r="O86" s="104" t="s">
        <v>191</v>
      </c>
      <c r="P86" s="105">
        <v>44978</v>
      </c>
      <c r="Q86" s="105">
        <v>44978.000694444447</v>
      </c>
      <c r="R86" s="103">
        <v>0</v>
      </c>
      <c r="S86" s="104" t="s">
        <v>300</v>
      </c>
      <c r="T86" s="104" t="s">
        <v>141</v>
      </c>
      <c r="U86" s="104" t="s">
        <v>142</v>
      </c>
      <c r="V86" s="106">
        <v>44986.502538391207</v>
      </c>
      <c r="W86" s="104" t="s">
        <v>142</v>
      </c>
      <c r="X86" s="106">
        <v>44986.502540740745</v>
      </c>
      <c r="Y86" s="106">
        <v>44958</v>
      </c>
      <c r="Z86" s="106">
        <v>44986</v>
      </c>
      <c r="AA86" s="106">
        <v>44986.909482951385</v>
      </c>
      <c r="AB86" s="104" t="s">
        <v>118</v>
      </c>
      <c r="AC86" s="104" t="s">
        <v>299</v>
      </c>
    </row>
    <row r="87" spans="1:29" s="96" customFormat="1" hidden="1" outlineLevel="7" collapsed="1" x14ac:dyDescent="0.25">
      <c r="A87" s="100" t="s">
        <v>116</v>
      </c>
      <c r="B87" s="92">
        <v>0</v>
      </c>
      <c r="C87" s="92">
        <v>51846.852489999997</v>
      </c>
      <c r="D87" s="92">
        <v>0</v>
      </c>
      <c r="E87" s="92">
        <v>0</v>
      </c>
      <c r="F87" s="92">
        <v>0</v>
      </c>
      <c r="G87" s="92">
        <v>51846.852489999997</v>
      </c>
      <c r="H87" s="93" t="s">
        <v>299</v>
      </c>
      <c r="I87" s="93" t="s">
        <v>180</v>
      </c>
      <c r="J87" s="93" t="s">
        <v>492</v>
      </c>
      <c r="K87" s="92">
        <v>0</v>
      </c>
      <c r="L87" s="92">
        <v>0</v>
      </c>
      <c r="M87" s="93" t="s">
        <v>122</v>
      </c>
      <c r="N87" s="93" t="s">
        <v>135</v>
      </c>
      <c r="O87" s="93" t="s">
        <v>191</v>
      </c>
      <c r="P87" s="94">
        <v>44978</v>
      </c>
      <c r="Q87" s="94">
        <v>44978.000694444447</v>
      </c>
      <c r="R87" s="92">
        <v>0</v>
      </c>
      <c r="S87" s="93" t="s">
        <v>300</v>
      </c>
      <c r="T87" s="93" t="s">
        <v>141</v>
      </c>
      <c r="U87" s="93" t="s">
        <v>142</v>
      </c>
      <c r="V87" s="95">
        <v>44986.502538391207</v>
      </c>
      <c r="W87" s="93" t="s">
        <v>142</v>
      </c>
      <c r="X87" s="95">
        <v>44986.502540740745</v>
      </c>
      <c r="Y87" s="95">
        <v>44958</v>
      </c>
      <c r="Z87" s="95">
        <v>44986</v>
      </c>
      <c r="AA87" s="95">
        <v>44986.909482951385</v>
      </c>
      <c r="AB87" s="93" t="s">
        <v>118</v>
      </c>
      <c r="AC87" s="93" t="s">
        <v>299</v>
      </c>
    </row>
    <row r="88" spans="1:29" s="107" customFormat="1" hidden="1" outlineLevel="3" collapsed="1" x14ac:dyDescent="0.25">
      <c r="A88" s="122" t="s">
        <v>111</v>
      </c>
      <c r="B88" s="103">
        <v>-16299</v>
      </c>
      <c r="C88" s="103">
        <v>-1399168.35</v>
      </c>
      <c r="D88" s="103">
        <v>0</v>
      </c>
      <c r="E88" s="103">
        <v>0</v>
      </c>
      <c r="F88" s="103">
        <v>-16299</v>
      </c>
      <c r="G88" s="103">
        <v>-1399168.35</v>
      </c>
      <c r="H88" s="104" t="s">
        <v>292</v>
      </c>
      <c r="I88" s="104" t="s">
        <v>180</v>
      </c>
      <c r="J88" s="104" t="s">
        <v>496</v>
      </c>
      <c r="K88" s="103">
        <v>85.843815571507506</v>
      </c>
      <c r="L88" s="103">
        <v>0</v>
      </c>
      <c r="M88" s="104" t="s">
        <v>136</v>
      </c>
      <c r="N88" s="104" t="s">
        <v>135</v>
      </c>
      <c r="O88" s="104" t="s">
        <v>111</v>
      </c>
      <c r="P88" s="105" t="s">
        <v>116</v>
      </c>
      <c r="Q88" s="105" t="s">
        <v>116</v>
      </c>
      <c r="R88" s="103">
        <v>0</v>
      </c>
      <c r="S88" s="104" t="s">
        <v>140</v>
      </c>
      <c r="T88" s="104" t="s">
        <v>141</v>
      </c>
      <c r="U88" s="104" t="s">
        <v>114</v>
      </c>
      <c r="V88" s="106">
        <v>44986.562002465274</v>
      </c>
      <c r="W88" s="104" t="s">
        <v>146</v>
      </c>
      <c r="X88" s="106">
        <v>44986.562386805555</v>
      </c>
      <c r="Y88" s="106">
        <v>44958</v>
      </c>
      <c r="Z88" s="106">
        <v>44986</v>
      </c>
      <c r="AA88" s="106">
        <v>44986.909482951385</v>
      </c>
      <c r="AB88" s="104" t="s">
        <v>118</v>
      </c>
      <c r="AC88" s="104" t="s">
        <v>116</v>
      </c>
    </row>
    <row r="89" spans="1:29" s="78" customFormat="1" hidden="1" outlineLevel="4" collapsed="1" x14ac:dyDescent="0.25">
      <c r="A89" s="97" t="s">
        <v>116</v>
      </c>
      <c r="B89" s="75">
        <v>-16299</v>
      </c>
      <c r="C89" s="75">
        <v>-1399168.35</v>
      </c>
      <c r="D89" s="75">
        <v>0</v>
      </c>
      <c r="E89" s="75">
        <v>0</v>
      </c>
      <c r="F89" s="75">
        <v>-16299</v>
      </c>
      <c r="G89" s="75">
        <v>-1399168.35</v>
      </c>
      <c r="H89" s="74" t="s">
        <v>292</v>
      </c>
      <c r="I89" s="74" t="s">
        <v>180</v>
      </c>
      <c r="J89" s="74" t="s">
        <v>496</v>
      </c>
      <c r="K89" s="75">
        <v>85.843815571507506</v>
      </c>
      <c r="L89" s="75">
        <v>0</v>
      </c>
      <c r="M89" s="74" t="s">
        <v>136</v>
      </c>
      <c r="N89" s="74" t="s">
        <v>135</v>
      </c>
      <c r="O89" s="74" t="s">
        <v>111</v>
      </c>
      <c r="P89" s="76" t="s">
        <v>116</v>
      </c>
      <c r="Q89" s="76" t="s">
        <v>116</v>
      </c>
      <c r="R89" s="75">
        <v>0</v>
      </c>
      <c r="S89" s="74" t="s">
        <v>140</v>
      </c>
      <c r="T89" s="74" t="s">
        <v>141</v>
      </c>
      <c r="U89" s="74" t="s">
        <v>114</v>
      </c>
      <c r="V89" s="77">
        <v>44986.562002465274</v>
      </c>
      <c r="W89" s="74" t="s">
        <v>146</v>
      </c>
      <c r="X89" s="77">
        <v>44986.562386805555</v>
      </c>
      <c r="Y89" s="77">
        <v>44958</v>
      </c>
      <c r="Z89" s="77">
        <v>44986</v>
      </c>
      <c r="AA89" s="77">
        <v>44986.909482951385</v>
      </c>
      <c r="AB89" s="74" t="s">
        <v>118</v>
      </c>
      <c r="AC89" s="74" t="s">
        <v>116</v>
      </c>
    </row>
    <row r="90" spans="1:29" s="84" customFormat="1" hidden="1" outlineLevel="5" collapsed="1" x14ac:dyDescent="0.25">
      <c r="A90" s="98" t="s">
        <v>496</v>
      </c>
      <c r="B90" s="80">
        <v>-16299</v>
      </c>
      <c r="C90" s="80">
        <v>-1399168.35</v>
      </c>
      <c r="D90" s="80">
        <v>0</v>
      </c>
      <c r="E90" s="80">
        <v>0</v>
      </c>
      <c r="F90" s="80">
        <v>-16299</v>
      </c>
      <c r="G90" s="80">
        <v>-1399168.35</v>
      </c>
      <c r="H90" s="81" t="s">
        <v>292</v>
      </c>
      <c r="I90" s="81" t="s">
        <v>180</v>
      </c>
      <c r="J90" s="81" t="s">
        <v>496</v>
      </c>
      <c r="K90" s="80">
        <v>85.843815571507506</v>
      </c>
      <c r="L90" s="80">
        <v>0</v>
      </c>
      <c r="M90" s="81" t="s">
        <v>136</v>
      </c>
      <c r="N90" s="81" t="s">
        <v>135</v>
      </c>
      <c r="O90" s="81" t="s">
        <v>111</v>
      </c>
      <c r="P90" s="82" t="s">
        <v>116</v>
      </c>
      <c r="Q90" s="82" t="s">
        <v>116</v>
      </c>
      <c r="R90" s="80">
        <v>0</v>
      </c>
      <c r="S90" s="81" t="s">
        <v>140</v>
      </c>
      <c r="T90" s="81" t="s">
        <v>141</v>
      </c>
      <c r="U90" s="81" t="s">
        <v>114</v>
      </c>
      <c r="V90" s="83">
        <v>44986.562002465274</v>
      </c>
      <c r="W90" s="81" t="s">
        <v>146</v>
      </c>
      <c r="X90" s="83">
        <v>44986.562386805555</v>
      </c>
      <c r="Y90" s="83">
        <v>44958</v>
      </c>
      <c r="Z90" s="83">
        <v>44986</v>
      </c>
      <c r="AA90" s="83">
        <v>44986.909482951385</v>
      </c>
      <c r="AB90" s="81" t="s">
        <v>118</v>
      </c>
      <c r="AC90" s="81" t="s">
        <v>116</v>
      </c>
    </row>
    <row r="91" spans="1:29" s="90" customFormat="1" hidden="1" outlineLevel="6" collapsed="1" x14ac:dyDescent="0.25">
      <c r="A91" s="99" t="s">
        <v>136</v>
      </c>
      <c r="B91" s="86">
        <v>-16299</v>
      </c>
      <c r="C91" s="86">
        <v>-1399168.35</v>
      </c>
      <c r="D91" s="86">
        <v>0</v>
      </c>
      <c r="E91" s="86">
        <v>0</v>
      </c>
      <c r="F91" s="86">
        <v>-16299</v>
      </c>
      <c r="G91" s="86">
        <v>-1399168.35</v>
      </c>
      <c r="H91" s="87" t="s">
        <v>292</v>
      </c>
      <c r="I91" s="87" t="s">
        <v>180</v>
      </c>
      <c r="J91" s="87" t="s">
        <v>496</v>
      </c>
      <c r="K91" s="86">
        <v>85.843815571507506</v>
      </c>
      <c r="L91" s="86">
        <v>0</v>
      </c>
      <c r="M91" s="87" t="s">
        <v>136</v>
      </c>
      <c r="N91" s="87" t="s">
        <v>135</v>
      </c>
      <c r="O91" s="87" t="s">
        <v>111</v>
      </c>
      <c r="P91" s="88" t="s">
        <v>116</v>
      </c>
      <c r="Q91" s="88" t="s">
        <v>116</v>
      </c>
      <c r="R91" s="86">
        <v>0</v>
      </c>
      <c r="S91" s="87" t="s">
        <v>140</v>
      </c>
      <c r="T91" s="87" t="s">
        <v>141</v>
      </c>
      <c r="U91" s="87" t="s">
        <v>114</v>
      </c>
      <c r="V91" s="89">
        <v>44986.562002465274</v>
      </c>
      <c r="W91" s="87" t="s">
        <v>146</v>
      </c>
      <c r="X91" s="89">
        <v>44986.562386805555</v>
      </c>
      <c r="Y91" s="89">
        <v>44958</v>
      </c>
      <c r="Z91" s="89">
        <v>44986</v>
      </c>
      <c r="AA91" s="89">
        <v>44986.909482951385</v>
      </c>
      <c r="AB91" s="87" t="s">
        <v>118</v>
      </c>
      <c r="AC91" s="87" t="s">
        <v>116</v>
      </c>
    </row>
    <row r="92" spans="1:29" s="96" customFormat="1" hidden="1" outlineLevel="7" collapsed="1" x14ac:dyDescent="0.25">
      <c r="A92" s="100" t="s">
        <v>116</v>
      </c>
      <c r="B92" s="92">
        <v>-4175</v>
      </c>
      <c r="C92" s="92">
        <v>-358454.9</v>
      </c>
      <c r="D92" s="92">
        <v>0</v>
      </c>
      <c r="E92" s="92">
        <v>0</v>
      </c>
      <c r="F92" s="92">
        <v>-4175</v>
      </c>
      <c r="G92" s="92">
        <v>-358454.9</v>
      </c>
      <c r="H92" s="93" t="s">
        <v>292</v>
      </c>
      <c r="I92" s="93" t="s">
        <v>180</v>
      </c>
      <c r="J92" s="93" t="s">
        <v>496</v>
      </c>
      <c r="K92" s="92">
        <v>85.857461077844306</v>
      </c>
      <c r="L92" s="92">
        <v>0</v>
      </c>
      <c r="M92" s="93" t="s">
        <v>136</v>
      </c>
      <c r="N92" s="93" t="s">
        <v>135</v>
      </c>
      <c r="O92" s="93" t="s">
        <v>111</v>
      </c>
      <c r="P92" s="94">
        <v>44984</v>
      </c>
      <c r="Q92" s="94">
        <v>44984.000694444447</v>
      </c>
      <c r="R92" s="92">
        <v>0</v>
      </c>
      <c r="S92" s="93" t="s">
        <v>140</v>
      </c>
      <c r="T92" s="93" t="s">
        <v>141</v>
      </c>
      <c r="U92" s="93" t="s">
        <v>114</v>
      </c>
      <c r="V92" s="95">
        <v>44986.562002465274</v>
      </c>
      <c r="W92" s="93" t="s">
        <v>146</v>
      </c>
      <c r="X92" s="95">
        <v>44986.562386805555</v>
      </c>
      <c r="Y92" s="95">
        <v>44958</v>
      </c>
      <c r="Z92" s="95">
        <v>44986</v>
      </c>
      <c r="AA92" s="95">
        <v>44986.909482951385</v>
      </c>
      <c r="AB92" s="93" t="s">
        <v>118</v>
      </c>
      <c r="AC92" s="93" t="s">
        <v>116</v>
      </c>
    </row>
    <row r="93" spans="1:29" s="107" customFormat="1" hidden="1" outlineLevel="7" collapsed="1" x14ac:dyDescent="0.25">
      <c r="A93" s="102" t="s">
        <v>116</v>
      </c>
      <c r="B93" s="103">
        <v>-2826</v>
      </c>
      <c r="C93" s="103">
        <v>-242633.19</v>
      </c>
      <c r="D93" s="103">
        <v>0</v>
      </c>
      <c r="E93" s="103">
        <v>0</v>
      </c>
      <c r="F93" s="103">
        <v>-2826</v>
      </c>
      <c r="G93" s="103">
        <v>-242633.19</v>
      </c>
      <c r="H93" s="104" t="s">
        <v>292</v>
      </c>
      <c r="I93" s="104" t="s">
        <v>180</v>
      </c>
      <c r="J93" s="104" t="s">
        <v>496</v>
      </c>
      <c r="K93" s="103">
        <v>85.857462845010602</v>
      </c>
      <c r="L93" s="103">
        <v>0</v>
      </c>
      <c r="M93" s="104" t="s">
        <v>136</v>
      </c>
      <c r="N93" s="104" t="s">
        <v>135</v>
      </c>
      <c r="O93" s="104" t="s">
        <v>111</v>
      </c>
      <c r="P93" s="105">
        <v>44985</v>
      </c>
      <c r="Q93" s="105">
        <v>44985.000694444447</v>
      </c>
      <c r="R93" s="103">
        <v>0</v>
      </c>
      <c r="S93" s="104" t="s">
        <v>140</v>
      </c>
      <c r="T93" s="104" t="s">
        <v>141</v>
      </c>
      <c r="U93" s="104" t="s">
        <v>114</v>
      </c>
      <c r="V93" s="106">
        <v>44986.562002465274</v>
      </c>
      <c r="W93" s="104" t="s">
        <v>146</v>
      </c>
      <c r="X93" s="106">
        <v>44986.562386805555</v>
      </c>
      <c r="Y93" s="106">
        <v>44958</v>
      </c>
      <c r="Z93" s="106">
        <v>44986</v>
      </c>
      <c r="AA93" s="106">
        <v>44986.909482951385</v>
      </c>
      <c r="AB93" s="104" t="s">
        <v>118</v>
      </c>
      <c r="AC93" s="104" t="s">
        <v>116</v>
      </c>
    </row>
    <row r="94" spans="1:29" s="96" customFormat="1" hidden="1" outlineLevel="7" collapsed="1" x14ac:dyDescent="0.25">
      <c r="A94" s="100" t="s">
        <v>116</v>
      </c>
      <c r="B94" s="92">
        <v>-1772</v>
      </c>
      <c r="C94" s="92">
        <v>-152139.42000000001</v>
      </c>
      <c r="D94" s="92">
        <v>0</v>
      </c>
      <c r="E94" s="92">
        <v>0</v>
      </c>
      <c r="F94" s="92">
        <v>-1772</v>
      </c>
      <c r="G94" s="92">
        <v>-152139.42000000001</v>
      </c>
      <c r="H94" s="93" t="s">
        <v>292</v>
      </c>
      <c r="I94" s="93" t="s">
        <v>180</v>
      </c>
      <c r="J94" s="93" t="s">
        <v>496</v>
      </c>
      <c r="K94" s="92">
        <v>85.857460496613996</v>
      </c>
      <c r="L94" s="92">
        <v>0</v>
      </c>
      <c r="M94" s="93" t="s">
        <v>136</v>
      </c>
      <c r="N94" s="93" t="s">
        <v>135</v>
      </c>
      <c r="O94" s="93" t="s">
        <v>111</v>
      </c>
      <c r="P94" s="94">
        <v>44980</v>
      </c>
      <c r="Q94" s="94">
        <v>44980.000694444447</v>
      </c>
      <c r="R94" s="92">
        <v>0</v>
      </c>
      <c r="S94" s="93" t="s">
        <v>140</v>
      </c>
      <c r="T94" s="93" t="s">
        <v>141</v>
      </c>
      <c r="U94" s="93" t="s">
        <v>114</v>
      </c>
      <c r="V94" s="95">
        <v>44986.562002465274</v>
      </c>
      <c r="W94" s="93" t="s">
        <v>146</v>
      </c>
      <c r="X94" s="95">
        <v>44986.562386805555</v>
      </c>
      <c r="Y94" s="95">
        <v>44958</v>
      </c>
      <c r="Z94" s="95">
        <v>44986</v>
      </c>
      <c r="AA94" s="95">
        <v>44986.909482951385</v>
      </c>
      <c r="AB94" s="93" t="s">
        <v>118</v>
      </c>
      <c r="AC94" s="93" t="s">
        <v>116</v>
      </c>
    </row>
    <row r="95" spans="1:29" s="107" customFormat="1" hidden="1" outlineLevel="7" collapsed="1" x14ac:dyDescent="0.25">
      <c r="A95" s="102" t="s">
        <v>116</v>
      </c>
      <c r="B95" s="103">
        <v>-1721</v>
      </c>
      <c r="C95" s="103">
        <v>-147760.69</v>
      </c>
      <c r="D95" s="103">
        <v>0</v>
      </c>
      <c r="E95" s="103">
        <v>0</v>
      </c>
      <c r="F95" s="103">
        <v>-1721</v>
      </c>
      <c r="G95" s="103">
        <v>-147760.69</v>
      </c>
      <c r="H95" s="104" t="s">
        <v>292</v>
      </c>
      <c r="I95" s="104" t="s">
        <v>180</v>
      </c>
      <c r="J95" s="104" t="s">
        <v>496</v>
      </c>
      <c r="K95" s="103">
        <v>85.857460778617096</v>
      </c>
      <c r="L95" s="103">
        <v>0</v>
      </c>
      <c r="M95" s="104" t="s">
        <v>136</v>
      </c>
      <c r="N95" s="104" t="s">
        <v>135</v>
      </c>
      <c r="O95" s="104" t="s">
        <v>111</v>
      </c>
      <c r="P95" s="105">
        <v>44981</v>
      </c>
      <c r="Q95" s="105">
        <v>44981.000694444447</v>
      </c>
      <c r="R95" s="103">
        <v>0</v>
      </c>
      <c r="S95" s="104" t="s">
        <v>140</v>
      </c>
      <c r="T95" s="104" t="s">
        <v>141</v>
      </c>
      <c r="U95" s="104" t="s">
        <v>114</v>
      </c>
      <c r="V95" s="106">
        <v>44986.562002465274</v>
      </c>
      <c r="W95" s="104" t="s">
        <v>146</v>
      </c>
      <c r="X95" s="106">
        <v>44986.562386805555</v>
      </c>
      <c r="Y95" s="106">
        <v>44958</v>
      </c>
      <c r="Z95" s="106">
        <v>44986</v>
      </c>
      <c r="AA95" s="106">
        <v>44986.909482951385</v>
      </c>
      <c r="AB95" s="104" t="s">
        <v>118</v>
      </c>
      <c r="AC95" s="104" t="s">
        <v>116</v>
      </c>
    </row>
    <row r="96" spans="1:29" s="96" customFormat="1" hidden="1" outlineLevel="7" collapsed="1" x14ac:dyDescent="0.25">
      <c r="A96" s="100" t="s">
        <v>116</v>
      </c>
      <c r="B96" s="92">
        <v>-1557</v>
      </c>
      <c r="C96" s="92">
        <v>-133680.07</v>
      </c>
      <c r="D96" s="92">
        <v>0</v>
      </c>
      <c r="E96" s="92">
        <v>0</v>
      </c>
      <c r="F96" s="92">
        <v>-1557</v>
      </c>
      <c r="G96" s="92">
        <v>-133680.07</v>
      </c>
      <c r="H96" s="93" t="s">
        <v>292</v>
      </c>
      <c r="I96" s="93" t="s">
        <v>180</v>
      </c>
      <c r="J96" s="93" t="s">
        <v>496</v>
      </c>
      <c r="K96" s="92">
        <v>85.857463070006403</v>
      </c>
      <c r="L96" s="92">
        <v>0</v>
      </c>
      <c r="M96" s="93" t="s">
        <v>136</v>
      </c>
      <c r="N96" s="93" t="s">
        <v>135</v>
      </c>
      <c r="O96" s="93" t="s">
        <v>111</v>
      </c>
      <c r="P96" s="94">
        <v>44982</v>
      </c>
      <c r="Q96" s="94">
        <v>44982.000694444447</v>
      </c>
      <c r="R96" s="92">
        <v>0</v>
      </c>
      <c r="S96" s="93" t="s">
        <v>140</v>
      </c>
      <c r="T96" s="93" t="s">
        <v>141</v>
      </c>
      <c r="U96" s="93" t="s">
        <v>114</v>
      </c>
      <c r="V96" s="95">
        <v>44986.562002465274</v>
      </c>
      <c r="W96" s="93" t="s">
        <v>146</v>
      </c>
      <c r="X96" s="95">
        <v>44986.562386805555</v>
      </c>
      <c r="Y96" s="95">
        <v>44958</v>
      </c>
      <c r="Z96" s="95">
        <v>44986</v>
      </c>
      <c r="AA96" s="95">
        <v>44986.909482951385</v>
      </c>
      <c r="AB96" s="93" t="s">
        <v>118</v>
      </c>
      <c r="AC96" s="93" t="s">
        <v>116</v>
      </c>
    </row>
    <row r="97" spans="1:29" s="107" customFormat="1" hidden="1" outlineLevel="7" collapsed="1" x14ac:dyDescent="0.25">
      <c r="A97" s="102" t="s">
        <v>116</v>
      </c>
      <c r="B97" s="103">
        <v>-1464</v>
      </c>
      <c r="C97" s="103">
        <v>-125695.32</v>
      </c>
      <c r="D97" s="103">
        <v>0</v>
      </c>
      <c r="E97" s="103">
        <v>0</v>
      </c>
      <c r="F97" s="103">
        <v>-1464</v>
      </c>
      <c r="G97" s="103">
        <v>-125695.32</v>
      </c>
      <c r="H97" s="104" t="s">
        <v>292</v>
      </c>
      <c r="I97" s="104" t="s">
        <v>180</v>
      </c>
      <c r="J97" s="104" t="s">
        <v>496</v>
      </c>
      <c r="K97" s="103">
        <v>85.857459016393406</v>
      </c>
      <c r="L97" s="103">
        <v>0</v>
      </c>
      <c r="M97" s="104" t="s">
        <v>136</v>
      </c>
      <c r="N97" s="104" t="s">
        <v>135</v>
      </c>
      <c r="O97" s="104" t="s">
        <v>111</v>
      </c>
      <c r="P97" s="105">
        <v>44983</v>
      </c>
      <c r="Q97" s="105">
        <v>44983.000694444447</v>
      </c>
      <c r="R97" s="103">
        <v>0</v>
      </c>
      <c r="S97" s="104" t="s">
        <v>140</v>
      </c>
      <c r="T97" s="104" t="s">
        <v>141</v>
      </c>
      <c r="U97" s="104" t="s">
        <v>114</v>
      </c>
      <c r="V97" s="106">
        <v>44986.562002465274</v>
      </c>
      <c r="W97" s="104" t="s">
        <v>146</v>
      </c>
      <c r="X97" s="106">
        <v>44986.562386805555</v>
      </c>
      <c r="Y97" s="106">
        <v>44958</v>
      </c>
      <c r="Z97" s="106">
        <v>44986</v>
      </c>
      <c r="AA97" s="106">
        <v>44986.909482951385</v>
      </c>
      <c r="AB97" s="104" t="s">
        <v>118</v>
      </c>
      <c r="AC97" s="104" t="s">
        <v>116</v>
      </c>
    </row>
    <row r="98" spans="1:29" s="96" customFormat="1" hidden="1" outlineLevel="7" collapsed="1" x14ac:dyDescent="0.25">
      <c r="A98" s="100" t="s">
        <v>116</v>
      </c>
      <c r="B98" s="92">
        <v>-1311</v>
      </c>
      <c r="C98" s="92">
        <v>-112559.13</v>
      </c>
      <c r="D98" s="92">
        <v>0</v>
      </c>
      <c r="E98" s="92">
        <v>0</v>
      </c>
      <c r="F98" s="92">
        <v>-1311</v>
      </c>
      <c r="G98" s="92">
        <v>-112559.13</v>
      </c>
      <c r="H98" s="93" t="s">
        <v>292</v>
      </c>
      <c r="I98" s="93" t="s">
        <v>180</v>
      </c>
      <c r="J98" s="93" t="s">
        <v>496</v>
      </c>
      <c r="K98" s="92">
        <v>85.857459954233406</v>
      </c>
      <c r="L98" s="92">
        <v>0</v>
      </c>
      <c r="M98" s="93" t="s">
        <v>136</v>
      </c>
      <c r="N98" s="93" t="s">
        <v>135</v>
      </c>
      <c r="O98" s="93" t="s">
        <v>111</v>
      </c>
      <c r="P98" s="94">
        <v>44979</v>
      </c>
      <c r="Q98" s="94">
        <v>44979.000694444447</v>
      </c>
      <c r="R98" s="92">
        <v>0</v>
      </c>
      <c r="S98" s="93" t="s">
        <v>140</v>
      </c>
      <c r="T98" s="93" t="s">
        <v>141</v>
      </c>
      <c r="U98" s="93" t="s">
        <v>114</v>
      </c>
      <c r="V98" s="95">
        <v>44986.562002465274</v>
      </c>
      <c r="W98" s="93" t="s">
        <v>146</v>
      </c>
      <c r="X98" s="95">
        <v>44986.562386805555</v>
      </c>
      <c r="Y98" s="95">
        <v>44958</v>
      </c>
      <c r="Z98" s="95">
        <v>44986</v>
      </c>
      <c r="AA98" s="95">
        <v>44986.909482951385</v>
      </c>
      <c r="AB98" s="93" t="s">
        <v>118</v>
      </c>
      <c r="AC98" s="93" t="s">
        <v>116</v>
      </c>
    </row>
    <row r="99" spans="1:29" s="107" customFormat="1" hidden="1" outlineLevel="7" collapsed="1" x14ac:dyDescent="0.25">
      <c r="A99" s="102" t="s">
        <v>116</v>
      </c>
      <c r="B99" s="103">
        <v>-1149</v>
      </c>
      <c r="C99" s="103">
        <v>-98650.22</v>
      </c>
      <c r="D99" s="103">
        <v>0</v>
      </c>
      <c r="E99" s="103">
        <v>0</v>
      </c>
      <c r="F99" s="103">
        <v>-1149</v>
      </c>
      <c r="G99" s="103">
        <v>-98650.22</v>
      </c>
      <c r="H99" s="104" t="s">
        <v>292</v>
      </c>
      <c r="I99" s="104" t="s">
        <v>180</v>
      </c>
      <c r="J99" s="104" t="s">
        <v>496</v>
      </c>
      <c r="K99" s="103">
        <v>85.857458659704093</v>
      </c>
      <c r="L99" s="103">
        <v>0</v>
      </c>
      <c r="M99" s="104" t="s">
        <v>136</v>
      </c>
      <c r="N99" s="104" t="s">
        <v>135</v>
      </c>
      <c r="O99" s="104" t="s">
        <v>111</v>
      </c>
      <c r="P99" s="105">
        <v>44978</v>
      </c>
      <c r="Q99" s="105">
        <v>44978.000694444447</v>
      </c>
      <c r="R99" s="103">
        <v>0</v>
      </c>
      <c r="S99" s="104" t="s">
        <v>140</v>
      </c>
      <c r="T99" s="104" t="s">
        <v>141</v>
      </c>
      <c r="U99" s="104" t="s">
        <v>114</v>
      </c>
      <c r="V99" s="106">
        <v>44986.562002465274</v>
      </c>
      <c r="W99" s="104" t="s">
        <v>146</v>
      </c>
      <c r="X99" s="106">
        <v>44986.562386805555</v>
      </c>
      <c r="Y99" s="106">
        <v>44958</v>
      </c>
      <c r="Z99" s="106">
        <v>44986</v>
      </c>
      <c r="AA99" s="106">
        <v>44986.909482951385</v>
      </c>
      <c r="AB99" s="104" t="s">
        <v>118</v>
      </c>
      <c r="AC99" s="104" t="s">
        <v>116</v>
      </c>
    </row>
    <row r="100" spans="1:29" s="96" customFormat="1" hidden="1" outlineLevel="7" collapsed="1" x14ac:dyDescent="0.25">
      <c r="A100" s="100" t="s">
        <v>116</v>
      </c>
      <c r="B100" s="92">
        <v>-324</v>
      </c>
      <c r="C100" s="92">
        <v>-27595.41</v>
      </c>
      <c r="D100" s="92">
        <v>0</v>
      </c>
      <c r="E100" s="92">
        <v>0</v>
      </c>
      <c r="F100" s="92">
        <v>-324</v>
      </c>
      <c r="G100" s="92">
        <v>-27595.41</v>
      </c>
      <c r="H100" s="93" t="s">
        <v>292</v>
      </c>
      <c r="I100" s="93" t="s">
        <v>180</v>
      </c>
      <c r="J100" s="93" t="s">
        <v>496</v>
      </c>
      <c r="K100" s="92">
        <v>85.171018518518494</v>
      </c>
      <c r="L100" s="92">
        <v>0</v>
      </c>
      <c r="M100" s="93" t="s">
        <v>136</v>
      </c>
      <c r="N100" s="93" t="s">
        <v>135</v>
      </c>
      <c r="O100" s="93" t="s">
        <v>111</v>
      </c>
      <c r="P100" s="94">
        <v>44977</v>
      </c>
      <c r="Q100" s="94">
        <v>44977.000694444447</v>
      </c>
      <c r="R100" s="92">
        <v>0</v>
      </c>
      <c r="S100" s="93" t="s">
        <v>140</v>
      </c>
      <c r="T100" s="93" t="s">
        <v>141</v>
      </c>
      <c r="U100" s="93" t="s">
        <v>114</v>
      </c>
      <c r="V100" s="95">
        <v>44986.562002465274</v>
      </c>
      <c r="W100" s="93" t="s">
        <v>146</v>
      </c>
      <c r="X100" s="95">
        <v>44986.562386805555</v>
      </c>
      <c r="Y100" s="95">
        <v>44958</v>
      </c>
      <c r="Z100" s="95">
        <v>44986</v>
      </c>
      <c r="AA100" s="95">
        <v>44986.909482951385</v>
      </c>
      <c r="AB100" s="93" t="s">
        <v>118</v>
      </c>
      <c r="AC100" s="93" t="s">
        <v>116</v>
      </c>
    </row>
    <row r="101" spans="1:29" s="96" customFormat="1" hidden="1" outlineLevel="3" collapsed="1" x14ac:dyDescent="0.25">
      <c r="A101" s="91" t="s">
        <v>121</v>
      </c>
      <c r="B101" s="92">
        <v>124141.697</v>
      </c>
      <c r="C101" s="92">
        <v>10356775.22745</v>
      </c>
      <c r="D101" s="92">
        <v>0</v>
      </c>
      <c r="E101" s="92">
        <v>0</v>
      </c>
      <c r="F101" s="92">
        <v>124141.697</v>
      </c>
      <c r="G101" s="92">
        <v>10356775.22745</v>
      </c>
      <c r="H101" s="93" t="s">
        <v>120</v>
      </c>
      <c r="I101" s="93" t="s">
        <v>180</v>
      </c>
      <c r="J101" s="93" t="s">
        <v>116</v>
      </c>
      <c r="K101" s="92">
        <v>83.427047299425894</v>
      </c>
      <c r="L101" s="92">
        <v>0</v>
      </c>
      <c r="M101" s="93" t="s">
        <v>122</v>
      </c>
      <c r="N101" s="93" t="s">
        <v>135</v>
      </c>
      <c r="O101" s="93" t="s">
        <v>121</v>
      </c>
      <c r="P101" s="94">
        <v>44958</v>
      </c>
      <c r="Q101" s="94">
        <v>44959</v>
      </c>
      <c r="R101" s="92">
        <v>0</v>
      </c>
      <c r="S101" s="93" t="s">
        <v>116</v>
      </c>
      <c r="T101" s="93" t="s">
        <v>116</v>
      </c>
      <c r="U101" s="93" t="s">
        <v>319</v>
      </c>
      <c r="V101" s="95">
        <v>44927.153756712964</v>
      </c>
      <c r="W101" s="93" t="s">
        <v>116</v>
      </c>
      <c r="X101" s="93" t="s">
        <v>116</v>
      </c>
      <c r="Y101" s="95">
        <v>44958</v>
      </c>
      <c r="Z101" s="95">
        <v>44986</v>
      </c>
      <c r="AA101" s="95">
        <v>44986.909482951385</v>
      </c>
      <c r="AB101" s="93" t="s">
        <v>118</v>
      </c>
      <c r="AC101" s="93" t="s">
        <v>116</v>
      </c>
    </row>
    <row r="102" spans="1:29" s="78" customFormat="1" hidden="1" outlineLevel="4" collapsed="1" x14ac:dyDescent="0.25">
      <c r="A102" s="97" t="s">
        <v>116</v>
      </c>
      <c r="B102" s="75">
        <v>124141.697</v>
      </c>
      <c r="C102" s="75">
        <v>10356775.22745</v>
      </c>
      <c r="D102" s="75">
        <v>0</v>
      </c>
      <c r="E102" s="75">
        <v>0</v>
      </c>
      <c r="F102" s="75">
        <v>124141.697</v>
      </c>
      <c r="G102" s="75">
        <v>10356775.22745</v>
      </c>
      <c r="H102" s="74" t="s">
        <v>120</v>
      </c>
      <c r="I102" s="74" t="s">
        <v>180</v>
      </c>
      <c r="J102" s="74" t="s">
        <v>116</v>
      </c>
      <c r="K102" s="75">
        <v>83.427047299425894</v>
      </c>
      <c r="L102" s="75">
        <v>0</v>
      </c>
      <c r="M102" s="74" t="s">
        <v>122</v>
      </c>
      <c r="N102" s="74" t="s">
        <v>135</v>
      </c>
      <c r="O102" s="74" t="s">
        <v>121</v>
      </c>
      <c r="P102" s="76">
        <v>44958</v>
      </c>
      <c r="Q102" s="76">
        <v>44959</v>
      </c>
      <c r="R102" s="75">
        <v>0</v>
      </c>
      <c r="S102" s="74" t="s">
        <v>116</v>
      </c>
      <c r="T102" s="74" t="s">
        <v>116</v>
      </c>
      <c r="U102" s="74" t="s">
        <v>319</v>
      </c>
      <c r="V102" s="77">
        <v>44927.153756712964</v>
      </c>
      <c r="W102" s="74" t="s">
        <v>116</v>
      </c>
      <c r="X102" s="74" t="s">
        <v>116</v>
      </c>
      <c r="Y102" s="77">
        <v>44958</v>
      </c>
      <c r="Z102" s="77">
        <v>44986</v>
      </c>
      <c r="AA102" s="77">
        <v>44986.909482951385</v>
      </c>
      <c r="AB102" s="74" t="s">
        <v>118</v>
      </c>
      <c r="AC102" s="74" t="s">
        <v>116</v>
      </c>
    </row>
    <row r="103" spans="1:29" s="84" customFormat="1" hidden="1" outlineLevel="5" collapsed="1" x14ac:dyDescent="0.25">
      <c r="A103" s="98" t="s">
        <v>116</v>
      </c>
      <c r="B103" s="80">
        <v>124141.697</v>
      </c>
      <c r="C103" s="80">
        <v>10356775.22745</v>
      </c>
      <c r="D103" s="80">
        <v>0</v>
      </c>
      <c r="E103" s="80">
        <v>0</v>
      </c>
      <c r="F103" s="80">
        <v>124141.697</v>
      </c>
      <c r="G103" s="80">
        <v>10356775.22745</v>
      </c>
      <c r="H103" s="81" t="s">
        <v>120</v>
      </c>
      <c r="I103" s="81" t="s">
        <v>180</v>
      </c>
      <c r="J103" s="81" t="s">
        <v>116</v>
      </c>
      <c r="K103" s="80">
        <v>83.427047299425894</v>
      </c>
      <c r="L103" s="80">
        <v>0</v>
      </c>
      <c r="M103" s="81" t="s">
        <v>122</v>
      </c>
      <c r="N103" s="81" t="s">
        <v>135</v>
      </c>
      <c r="O103" s="81" t="s">
        <v>121</v>
      </c>
      <c r="P103" s="82">
        <v>44958</v>
      </c>
      <c r="Q103" s="82">
        <v>44959</v>
      </c>
      <c r="R103" s="80">
        <v>0</v>
      </c>
      <c r="S103" s="81" t="s">
        <v>116</v>
      </c>
      <c r="T103" s="81" t="s">
        <v>116</v>
      </c>
      <c r="U103" s="81" t="s">
        <v>319</v>
      </c>
      <c r="V103" s="83">
        <v>44927.153756712964</v>
      </c>
      <c r="W103" s="81" t="s">
        <v>116</v>
      </c>
      <c r="X103" s="81" t="s">
        <v>116</v>
      </c>
      <c r="Y103" s="83">
        <v>44958</v>
      </c>
      <c r="Z103" s="83">
        <v>44986</v>
      </c>
      <c r="AA103" s="83">
        <v>44986.909482951385</v>
      </c>
      <c r="AB103" s="81" t="s">
        <v>118</v>
      </c>
      <c r="AC103" s="81" t="s">
        <v>116</v>
      </c>
    </row>
    <row r="104" spans="1:29" s="90" customFormat="1" hidden="1" outlineLevel="6" collapsed="1" x14ac:dyDescent="0.25">
      <c r="A104" s="99" t="s">
        <v>122</v>
      </c>
      <c r="B104" s="86">
        <v>124141.697</v>
      </c>
      <c r="C104" s="86">
        <v>10356775.22745</v>
      </c>
      <c r="D104" s="86">
        <v>0</v>
      </c>
      <c r="E104" s="86">
        <v>0</v>
      </c>
      <c r="F104" s="86">
        <v>124141.697</v>
      </c>
      <c r="G104" s="86">
        <v>10356775.22745</v>
      </c>
      <c r="H104" s="87" t="s">
        <v>120</v>
      </c>
      <c r="I104" s="87" t="s">
        <v>180</v>
      </c>
      <c r="J104" s="87" t="s">
        <v>116</v>
      </c>
      <c r="K104" s="86">
        <v>83.427047299425894</v>
      </c>
      <c r="L104" s="86">
        <v>0</v>
      </c>
      <c r="M104" s="87" t="s">
        <v>122</v>
      </c>
      <c r="N104" s="87" t="s">
        <v>135</v>
      </c>
      <c r="O104" s="87" t="s">
        <v>121</v>
      </c>
      <c r="P104" s="88">
        <v>44958</v>
      </c>
      <c r="Q104" s="88">
        <v>44959</v>
      </c>
      <c r="R104" s="86">
        <v>0</v>
      </c>
      <c r="S104" s="87" t="s">
        <v>116</v>
      </c>
      <c r="T104" s="87" t="s">
        <v>116</v>
      </c>
      <c r="U104" s="87" t="s">
        <v>319</v>
      </c>
      <c r="V104" s="89">
        <v>44927.153756712964</v>
      </c>
      <c r="W104" s="87" t="s">
        <v>116</v>
      </c>
      <c r="X104" s="87" t="s">
        <v>116</v>
      </c>
      <c r="Y104" s="89">
        <v>44958</v>
      </c>
      <c r="Z104" s="89">
        <v>44986</v>
      </c>
      <c r="AA104" s="89">
        <v>44986.909482951385</v>
      </c>
      <c r="AB104" s="87" t="s">
        <v>118</v>
      </c>
      <c r="AC104" s="87" t="s">
        <v>116</v>
      </c>
    </row>
    <row r="105" spans="1:29" s="96" customFormat="1" hidden="1" outlineLevel="7" collapsed="1" x14ac:dyDescent="0.25">
      <c r="A105" s="100" t="s">
        <v>116</v>
      </c>
      <c r="B105" s="92">
        <v>-4096360.9273999999</v>
      </c>
      <c r="C105" s="92">
        <v>-278083382.19520998</v>
      </c>
      <c r="D105" s="92">
        <v>0</v>
      </c>
      <c r="E105" s="92">
        <v>0</v>
      </c>
      <c r="F105" s="92">
        <v>-4096360.9273999999</v>
      </c>
      <c r="G105" s="92">
        <v>-278083382.19520998</v>
      </c>
      <c r="H105" s="93" t="s">
        <v>120</v>
      </c>
      <c r="I105" s="93" t="s">
        <v>180</v>
      </c>
      <c r="J105" s="93" t="s">
        <v>116</v>
      </c>
      <c r="K105" s="92">
        <v>67.8854688646081</v>
      </c>
      <c r="L105" s="92">
        <v>0</v>
      </c>
      <c r="M105" s="93" t="s">
        <v>122</v>
      </c>
      <c r="N105" s="93" t="s">
        <v>135</v>
      </c>
      <c r="O105" s="93" t="s">
        <v>121</v>
      </c>
      <c r="P105" s="94">
        <v>44958</v>
      </c>
      <c r="Q105" s="94">
        <v>44959</v>
      </c>
      <c r="R105" s="92">
        <v>0</v>
      </c>
      <c r="S105" s="93" t="s">
        <v>116</v>
      </c>
      <c r="T105" s="93" t="s">
        <v>116</v>
      </c>
      <c r="U105" s="93" t="s">
        <v>319</v>
      </c>
      <c r="V105" s="95">
        <v>44927.153756712964</v>
      </c>
      <c r="W105" s="93" t="s">
        <v>142</v>
      </c>
      <c r="X105" s="95">
        <v>44958.481121296296</v>
      </c>
      <c r="Y105" s="95">
        <v>44958</v>
      </c>
      <c r="Z105" s="95">
        <v>44986</v>
      </c>
      <c r="AA105" s="95">
        <v>44986.909482951385</v>
      </c>
      <c r="AB105" s="93" t="s">
        <v>118</v>
      </c>
      <c r="AC105" s="93" t="s">
        <v>116</v>
      </c>
    </row>
    <row r="106" spans="1:29" s="107" customFormat="1" hidden="1" outlineLevel="7" collapsed="1" x14ac:dyDescent="0.25">
      <c r="A106" s="102" t="s">
        <v>116</v>
      </c>
      <c r="B106" s="103">
        <v>-29143.4728</v>
      </c>
      <c r="C106" s="103">
        <v>-2955714.4292299999</v>
      </c>
      <c r="D106" s="103">
        <v>0</v>
      </c>
      <c r="E106" s="103">
        <v>0</v>
      </c>
      <c r="F106" s="103">
        <v>-29143.4728</v>
      </c>
      <c r="G106" s="103">
        <v>-2955714.4292299999</v>
      </c>
      <c r="H106" s="104" t="s">
        <v>120</v>
      </c>
      <c r="I106" s="104" t="s">
        <v>180</v>
      </c>
      <c r="J106" s="104" t="s">
        <v>116</v>
      </c>
      <c r="K106" s="103">
        <v>101.419431016814</v>
      </c>
      <c r="L106" s="103">
        <v>0</v>
      </c>
      <c r="M106" s="104" t="s">
        <v>122</v>
      </c>
      <c r="N106" s="104" t="s">
        <v>135</v>
      </c>
      <c r="O106" s="104" t="s">
        <v>121</v>
      </c>
      <c r="P106" s="105">
        <v>44958</v>
      </c>
      <c r="Q106" s="105">
        <v>44959</v>
      </c>
      <c r="R106" s="103">
        <v>0</v>
      </c>
      <c r="S106" s="104" t="s">
        <v>116</v>
      </c>
      <c r="T106" s="104" t="s">
        <v>116</v>
      </c>
      <c r="U106" s="104" t="s">
        <v>319</v>
      </c>
      <c r="V106" s="106">
        <v>44927.153756712964</v>
      </c>
      <c r="W106" s="104" t="s">
        <v>116</v>
      </c>
      <c r="X106" s="104" t="s">
        <v>116</v>
      </c>
      <c r="Y106" s="106">
        <v>44958</v>
      </c>
      <c r="Z106" s="106">
        <v>44986</v>
      </c>
      <c r="AA106" s="106">
        <v>44986.909482951385</v>
      </c>
      <c r="AB106" s="104" t="s">
        <v>118</v>
      </c>
      <c r="AC106" s="104" t="s">
        <v>116</v>
      </c>
    </row>
    <row r="107" spans="1:29" s="96" customFormat="1" hidden="1" outlineLevel="7" collapsed="1" x14ac:dyDescent="0.25">
      <c r="A107" s="100" t="s">
        <v>116</v>
      </c>
      <c r="B107" s="92">
        <v>19839.11</v>
      </c>
      <c r="C107" s="92">
        <v>1296858.2593100001</v>
      </c>
      <c r="D107" s="92">
        <v>0</v>
      </c>
      <c r="E107" s="92">
        <v>0</v>
      </c>
      <c r="F107" s="92">
        <v>19839.11</v>
      </c>
      <c r="G107" s="92">
        <v>1296858.2593100001</v>
      </c>
      <c r="H107" s="93" t="s">
        <v>120</v>
      </c>
      <c r="I107" s="93" t="s">
        <v>180</v>
      </c>
      <c r="J107" s="93" t="s">
        <v>116</v>
      </c>
      <c r="K107" s="92">
        <v>65.368772052274494</v>
      </c>
      <c r="L107" s="92">
        <v>0</v>
      </c>
      <c r="M107" s="93" t="s">
        <v>122</v>
      </c>
      <c r="N107" s="93" t="s">
        <v>135</v>
      </c>
      <c r="O107" s="93" t="s">
        <v>121</v>
      </c>
      <c r="P107" s="94">
        <v>44958</v>
      </c>
      <c r="Q107" s="94">
        <v>44959</v>
      </c>
      <c r="R107" s="92">
        <v>0</v>
      </c>
      <c r="S107" s="93" t="s">
        <v>116</v>
      </c>
      <c r="T107" s="93" t="s">
        <v>116</v>
      </c>
      <c r="U107" s="93" t="s">
        <v>319</v>
      </c>
      <c r="V107" s="95">
        <v>44927.153756712964</v>
      </c>
      <c r="W107" s="93" t="s">
        <v>116</v>
      </c>
      <c r="X107" s="93" t="s">
        <v>116</v>
      </c>
      <c r="Y107" s="95">
        <v>44958</v>
      </c>
      <c r="Z107" s="95">
        <v>44986</v>
      </c>
      <c r="AA107" s="95">
        <v>44986.909482951385</v>
      </c>
      <c r="AB107" s="93" t="s">
        <v>118</v>
      </c>
      <c r="AC107" s="93" t="s">
        <v>116</v>
      </c>
    </row>
    <row r="108" spans="1:29" s="107" customFormat="1" hidden="1" outlineLevel="7" collapsed="1" x14ac:dyDescent="0.25">
      <c r="A108" s="102" t="s">
        <v>116</v>
      </c>
      <c r="B108" s="103">
        <v>840724.41799999995</v>
      </c>
      <c r="C108" s="103">
        <v>59819156.729379997</v>
      </c>
      <c r="D108" s="103">
        <v>0</v>
      </c>
      <c r="E108" s="103">
        <v>0</v>
      </c>
      <c r="F108" s="103">
        <v>840724.41799999995</v>
      </c>
      <c r="G108" s="103">
        <v>59819156.729379997</v>
      </c>
      <c r="H108" s="104" t="s">
        <v>120</v>
      </c>
      <c r="I108" s="104" t="s">
        <v>180</v>
      </c>
      <c r="J108" s="104" t="s">
        <v>116</v>
      </c>
      <c r="K108" s="103">
        <v>71.151920235270197</v>
      </c>
      <c r="L108" s="103">
        <v>0</v>
      </c>
      <c r="M108" s="104" t="s">
        <v>122</v>
      </c>
      <c r="N108" s="104" t="s">
        <v>135</v>
      </c>
      <c r="O108" s="104" t="s">
        <v>121</v>
      </c>
      <c r="P108" s="105">
        <v>44958</v>
      </c>
      <c r="Q108" s="105">
        <v>44959</v>
      </c>
      <c r="R108" s="103">
        <v>0</v>
      </c>
      <c r="S108" s="104" t="s">
        <v>116</v>
      </c>
      <c r="T108" s="104" t="s">
        <v>116</v>
      </c>
      <c r="U108" s="104" t="s">
        <v>319</v>
      </c>
      <c r="V108" s="106">
        <v>44927.153756712964</v>
      </c>
      <c r="W108" s="104" t="s">
        <v>116</v>
      </c>
      <c r="X108" s="104" t="s">
        <v>116</v>
      </c>
      <c r="Y108" s="106">
        <v>44958</v>
      </c>
      <c r="Z108" s="106">
        <v>44986</v>
      </c>
      <c r="AA108" s="106">
        <v>44986.909482951385</v>
      </c>
      <c r="AB108" s="104" t="s">
        <v>118</v>
      </c>
      <c r="AC108" s="104" t="s">
        <v>116</v>
      </c>
    </row>
    <row r="109" spans="1:29" s="96" customFormat="1" hidden="1" outlineLevel="7" collapsed="1" x14ac:dyDescent="0.25">
      <c r="A109" s="100" t="s">
        <v>116</v>
      </c>
      <c r="B109" s="92">
        <v>1552129.0331999999</v>
      </c>
      <c r="C109" s="92">
        <v>105242910.25929999</v>
      </c>
      <c r="D109" s="92">
        <v>0</v>
      </c>
      <c r="E109" s="92">
        <v>0</v>
      </c>
      <c r="F109" s="92">
        <v>1552129.0331999999</v>
      </c>
      <c r="G109" s="92">
        <v>105242910.25929999</v>
      </c>
      <c r="H109" s="93" t="s">
        <v>120</v>
      </c>
      <c r="I109" s="93" t="s">
        <v>180</v>
      </c>
      <c r="J109" s="93" t="s">
        <v>116</v>
      </c>
      <c r="K109" s="92">
        <v>67.805516170470895</v>
      </c>
      <c r="L109" s="92">
        <v>0</v>
      </c>
      <c r="M109" s="93" t="s">
        <v>122</v>
      </c>
      <c r="N109" s="93" t="s">
        <v>135</v>
      </c>
      <c r="O109" s="93" t="s">
        <v>121</v>
      </c>
      <c r="P109" s="94">
        <v>44958</v>
      </c>
      <c r="Q109" s="94">
        <v>44959</v>
      </c>
      <c r="R109" s="92">
        <v>0</v>
      </c>
      <c r="S109" s="93" t="s">
        <v>116</v>
      </c>
      <c r="T109" s="93" t="s">
        <v>116</v>
      </c>
      <c r="U109" s="93" t="s">
        <v>319</v>
      </c>
      <c r="V109" s="95">
        <v>44927.153756712964</v>
      </c>
      <c r="W109" s="93" t="s">
        <v>146</v>
      </c>
      <c r="X109" s="95">
        <v>44964.154909375</v>
      </c>
      <c r="Y109" s="95">
        <v>44958</v>
      </c>
      <c r="Z109" s="95">
        <v>44986</v>
      </c>
      <c r="AA109" s="95">
        <v>44986.909482951385</v>
      </c>
      <c r="AB109" s="93" t="s">
        <v>118</v>
      </c>
      <c r="AC109" s="93" t="s">
        <v>116</v>
      </c>
    </row>
    <row r="110" spans="1:29" s="107" customFormat="1" hidden="1" outlineLevel="7" collapsed="1" x14ac:dyDescent="0.25">
      <c r="A110" s="102" t="s">
        <v>116</v>
      </c>
      <c r="B110" s="103">
        <v>1836953.5360000001</v>
      </c>
      <c r="C110" s="103">
        <v>125036946.6039</v>
      </c>
      <c r="D110" s="103">
        <v>0</v>
      </c>
      <c r="E110" s="103">
        <v>0</v>
      </c>
      <c r="F110" s="103">
        <v>1836953.5360000001</v>
      </c>
      <c r="G110" s="103">
        <v>125036946.6039</v>
      </c>
      <c r="H110" s="104" t="s">
        <v>120</v>
      </c>
      <c r="I110" s="104" t="s">
        <v>180</v>
      </c>
      <c r="J110" s="104" t="s">
        <v>116</v>
      </c>
      <c r="K110" s="103">
        <v>68.0675608574021</v>
      </c>
      <c r="L110" s="103">
        <v>0</v>
      </c>
      <c r="M110" s="104" t="s">
        <v>122</v>
      </c>
      <c r="N110" s="104" t="s">
        <v>135</v>
      </c>
      <c r="O110" s="104" t="s">
        <v>121</v>
      </c>
      <c r="P110" s="105">
        <v>44958</v>
      </c>
      <c r="Q110" s="105">
        <v>44959</v>
      </c>
      <c r="R110" s="103">
        <v>0</v>
      </c>
      <c r="S110" s="104" t="s">
        <v>116</v>
      </c>
      <c r="T110" s="104" t="s">
        <v>116</v>
      </c>
      <c r="U110" s="104" t="s">
        <v>319</v>
      </c>
      <c r="V110" s="106">
        <v>44927.153756712964</v>
      </c>
      <c r="W110" s="104" t="s">
        <v>116</v>
      </c>
      <c r="X110" s="104" t="s">
        <v>116</v>
      </c>
      <c r="Y110" s="106">
        <v>44958</v>
      </c>
      <c r="Z110" s="106">
        <v>44986</v>
      </c>
      <c r="AA110" s="106">
        <v>44986.909482951385</v>
      </c>
      <c r="AB110" s="104" t="s">
        <v>118</v>
      </c>
      <c r="AC110" s="104" t="s">
        <v>116</v>
      </c>
    </row>
    <row r="111" spans="1:29" s="90" customFormat="1" hidden="1" outlineLevel="2" collapsed="1" x14ac:dyDescent="0.25">
      <c r="A111" s="85" t="s">
        <v>157</v>
      </c>
      <c r="B111" s="86">
        <v>0</v>
      </c>
      <c r="C111" s="86">
        <v>0</v>
      </c>
      <c r="D111" s="86">
        <v>0</v>
      </c>
      <c r="E111" s="86">
        <v>0</v>
      </c>
      <c r="F111" s="86">
        <v>0</v>
      </c>
      <c r="G111" s="86">
        <v>0</v>
      </c>
      <c r="H111" s="87" t="s">
        <v>120</v>
      </c>
      <c r="I111" s="87" t="s">
        <v>157</v>
      </c>
      <c r="J111" s="87" t="s">
        <v>116</v>
      </c>
      <c r="K111" s="86">
        <v>0</v>
      </c>
      <c r="L111" s="86">
        <v>0</v>
      </c>
      <c r="M111" s="87" t="s">
        <v>116</v>
      </c>
      <c r="N111" s="87" t="s">
        <v>135</v>
      </c>
      <c r="O111" s="87" t="s">
        <v>121</v>
      </c>
      <c r="P111" s="88">
        <v>44958</v>
      </c>
      <c r="Q111" s="88">
        <v>44959</v>
      </c>
      <c r="R111" s="86">
        <v>0</v>
      </c>
      <c r="S111" s="87" t="s">
        <v>116</v>
      </c>
      <c r="T111" s="87" t="s">
        <v>116</v>
      </c>
      <c r="U111" s="87" t="s">
        <v>319</v>
      </c>
      <c r="V111" s="89">
        <v>44927.153756712964</v>
      </c>
      <c r="W111" s="87" t="s">
        <v>116</v>
      </c>
      <c r="X111" s="87" t="s">
        <v>116</v>
      </c>
      <c r="Y111" s="89">
        <v>44958</v>
      </c>
      <c r="Z111" s="89">
        <v>44986</v>
      </c>
      <c r="AA111" s="89">
        <v>44986.909482951385</v>
      </c>
      <c r="AB111" s="87" t="s">
        <v>118</v>
      </c>
      <c r="AC111" s="87" t="s">
        <v>116</v>
      </c>
    </row>
    <row r="112" spans="1:29" s="96" customFormat="1" hidden="1" outlineLevel="3" collapsed="1" x14ac:dyDescent="0.25">
      <c r="A112" s="91" t="s">
        <v>121</v>
      </c>
      <c r="B112" s="92">
        <v>0</v>
      </c>
      <c r="C112" s="92">
        <v>0</v>
      </c>
      <c r="D112" s="92">
        <v>0</v>
      </c>
      <c r="E112" s="92">
        <v>0</v>
      </c>
      <c r="F112" s="92">
        <v>0</v>
      </c>
      <c r="G112" s="92">
        <v>0</v>
      </c>
      <c r="H112" s="93" t="s">
        <v>120</v>
      </c>
      <c r="I112" s="93" t="s">
        <v>157</v>
      </c>
      <c r="J112" s="93" t="s">
        <v>116</v>
      </c>
      <c r="K112" s="92">
        <v>0</v>
      </c>
      <c r="L112" s="92">
        <v>0</v>
      </c>
      <c r="M112" s="93" t="s">
        <v>116</v>
      </c>
      <c r="N112" s="93" t="s">
        <v>135</v>
      </c>
      <c r="O112" s="93" t="s">
        <v>121</v>
      </c>
      <c r="P112" s="94">
        <v>44958</v>
      </c>
      <c r="Q112" s="94">
        <v>44959</v>
      </c>
      <c r="R112" s="92">
        <v>0</v>
      </c>
      <c r="S112" s="93" t="s">
        <v>116</v>
      </c>
      <c r="T112" s="93" t="s">
        <v>116</v>
      </c>
      <c r="U112" s="93" t="s">
        <v>319</v>
      </c>
      <c r="V112" s="95">
        <v>44927.153756712964</v>
      </c>
      <c r="W112" s="93" t="s">
        <v>116</v>
      </c>
      <c r="X112" s="93" t="s">
        <v>116</v>
      </c>
      <c r="Y112" s="95">
        <v>44958</v>
      </c>
      <c r="Z112" s="95">
        <v>44986</v>
      </c>
      <c r="AA112" s="95">
        <v>44986.909482951385</v>
      </c>
      <c r="AB112" s="93" t="s">
        <v>118</v>
      </c>
      <c r="AC112" s="93" t="s">
        <v>116</v>
      </c>
    </row>
    <row r="113" spans="1:29" s="78" customFormat="1" hidden="1" outlineLevel="4" collapsed="1" x14ac:dyDescent="0.25">
      <c r="A113" s="97" t="s">
        <v>116</v>
      </c>
      <c r="B113" s="75">
        <v>0</v>
      </c>
      <c r="C113" s="75">
        <v>0</v>
      </c>
      <c r="D113" s="75">
        <v>0</v>
      </c>
      <c r="E113" s="75">
        <v>0</v>
      </c>
      <c r="F113" s="75">
        <v>0</v>
      </c>
      <c r="G113" s="75">
        <v>0</v>
      </c>
      <c r="H113" s="74" t="s">
        <v>120</v>
      </c>
      <c r="I113" s="74" t="s">
        <v>157</v>
      </c>
      <c r="J113" s="74" t="s">
        <v>116</v>
      </c>
      <c r="K113" s="75">
        <v>0</v>
      </c>
      <c r="L113" s="75">
        <v>0</v>
      </c>
      <c r="M113" s="74" t="s">
        <v>116</v>
      </c>
      <c r="N113" s="74" t="s">
        <v>135</v>
      </c>
      <c r="O113" s="74" t="s">
        <v>121</v>
      </c>
      <c r="P113" s="76">
        <v>44958</v>
      </c>
      <c r="Q113" s="76">
        <v>44959</v>
      </c>
      <c r="R113" s="75">
        <v>0</v>
      </c>
      <c r="S113" s="74" t="s">
        <v>116</v>
      </c>
      <c r="T113" s="74" t="s">
        <v>116</v>
      </c>
      <c r="U113" s="74" t="s">
        <v>319</v>
      </c>
      <c r="V113" s="77">
        <v>44927.153756712964</v>
      </c>
      <c r="W113" s="74" t="s">
        <v>116</v>
      </c>
      <c r="X113" s="74" t="s">
        <v>116</v>
      </c>
      <c r="Y113" s="77">
        <v>44958</v>
      </c>
      <c r="Z113" s="77">
        <v>44986</v>
      </c>
      <c r="AA113" s="77">
        <v>44986.909482951385</v>
      </c>
      <c r="AB113" s="74" t="s">
        <v>118</v>
      </c>
      <c r="AC113" s="74" t="s">
        <v>116</v>
      </c>
    </row>
    <row r="114" spans="1:29" s="84" customFormat="1" hidden="1" outlineLevel="5" collapsed="1" x14ac:dyDescent="0.25">
      <c r="A114" s="98" t="s">
        <v>116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  <c r="H114" s="81" t="s">
        <v>120</v>
      </c>
      <c r="I114" s="81" t="s">
        <v>157</v>
      </c>
      <c r="J114" s="81" t="s">
        <v>116</v>
      </c>
      <c r="K114" s="80">
        <v>0</v>
      </c>
      <c r="L114" s="80">
        <v>0</v>
      </c>
      <c r="M114" s="81" t="s">
        <v>116</v>
      </c>
      <c r="N114" s="81" t="s">
        <v>135</v>
      </c>
      <c r="O114" s="81" t="s">
        <v>121</v>
      </c>
      <c r="P114" s="82">
        <v>44958</v>
      </c>
      <c r="Q114" s="82">
        <v>44959</v>
      </c>
      <c r="R114" s="80">
        <v>0</v>
      </c>
      <c r="S114" s="81" t="s">
        <v>116</v>
      </c>
      <c r="T114" s="81" t="s">
        <v>116</v>
      </c>
      <c r="U114" s="81" t="s">
        <v>319</v>
      </c>
      <c r="V114" s="83">
        <v>44927.153756712964</v>
      </c>
      <c r="W114" s="81" t="s">
        <v>116</v>
      </c>
      <c r="X114" s="81" t="s">
        <v>116</v>
      </c>
      <c r="Y114" s="83">
        <v>44958</v>
      </c>
      <c r="Z114" s="83">
        <v>44986</v>
      </c>
      <c r="AA114" s="83">
        <v>44986.909482951385</v>
      </c>
      <c r="AB114" s="81" t="s">
        <v>118</v>
      </c>
      <c r="AC114" s="81" t="s">
        <v>116</v>
      </c>
    </row>
    <row r="115" spans="1:29" s="90" customFormat="1" hidden="1" outlineLevel="6" collapsed="1" x14ac:dyDescent="0.25">
      <c r="A115" s="99" t="s">
        <v>122</v>
      </c>
      <c r="B115" s="86">
        <v>0</v>
      </c>
      <c r="C115" s="86">
        <v>0</v>
      </c>
      <c r="D115" s="86">
        <v>0</v>
      </c>
      <c r="E115" s="86">
        <v>0</v>
      </c>
      <c r="F115" s="86">
        <v>0</v>
      </c>
      <c r="G115" s="86">
        <v>0</v>
      </c>
      <c r="H115" s="87" t="s">
        <v>120</v>
      </c>
      <c r="I115" s="87" t="s">
        <v>157</v>
      </c>
      <c r="J115" s="87" t="s">
        <v>116</v>
      </c>
      <c r="K115" s="86">
        <v>0</v>
      </c>
      <c r="L115" s="86">
        <v>0</v>
      </c>
      <c r="M115" s="87" t="s">
        <v>122</v>
      </c>
      <c r="N115" s="87" t="s">
        <v>135</v>
      </c>
      <c r="O115" s="87" t="s">
        <v>121</v>
      </c>
      <c r="P115" s="88">
        <v>44958</v>
      </c>
      <c r="Q115" s="88">
        <v>44959</v>
      </c>
      <c r="R115" s="86">
        <v>0</v>
      </c>
      <c r="S115" s="87" t="s">
        <v>116</v>
      </c>
      <c r="T115" s="87" t="s">
        <v>116</v>
      </c>
      <c r="U115" s="87" t="s">
        <v>319</v>
      </c>
      <c r="V115" s="89">
        <v>44927.153756712964</v>
      </c>
      <c r="W115" s="87" t="s">
        <v>116</v>
      </c>
      <c r="X115" s="87" t="s">
        <v>116</v>
      </c>
      <c r="Y115" s="89">
        <v>44958</v>
      </c>
      <c r="Z115" s="89">
        <v>44986</v>
      </c>
      <c r="AA115" s="89">
        <v>44986.909482951385</v>
      </c>
      <c r="AB115" s="87" t="s">
        <v>118</v>
      </c>
      <c r="AC115" s="87" t="s">
        <v>116</v>
      </c>
    </row>
    <row r="116" spans="1:29" s="96" customFormat="1" hidden="1" outlineLevel="7" collapsed="1" x14ac:dyDescent="0.25">
      <c r="A116" s="100" t="s">
        <v>116</v>
      </c>
      <c r="B116" s="92">
        <v>0</v>
      </c>
      <c r="C116" s="92">
        <v>14067.49898</v>
      </c>
      <c r="D116" s="92">
        <v>0</v>
      </c>
      <c r="E116" s="92">
        <v>0</v>
      </c>
      <c r="F116" s="92">
        <v>0</v>
      </c>
      <c r="G116" s="92">
        <v>14067.49898</v>
      </c>
      <c r="H116" s="93" t="s">
        <v>120</v>
      </c>
      <c r="I116" s="93" t="s">
        <v>157</v>
      </c>
      <c r="J116" s="93" t="s">
        <v>116</v>
      </c>
      <c r="K116" s="92">
        <v>0</v>
      </c>
      <c r="L116" s="92">
        <v>0</v>
      </c>
      <c r="M116" s="93" t="s">
        <v>122</v>
      </c>
      <c r="N116" s="93" t="s">
        <v>135</v>
      </c>
      <c r="O116" s="93" t="s">
        <v>121</v>
      </c>
      <c r="P116" s="94">
        <v>44958</v>
      </c>
      <c r="Q116" s="94">
        <v>44959</v>
      </c>
      <c r="R116" s="92">
        <v>0</v>
      </c>
      <c r="S116" s="93" t="s">
        <v>116</v>
      </c>
      <c r="T116" s="93" t="s">
        <v>116</v>
      </c>
      <c r="U116" s="93" t="s">
        <v>319</v>
      </c>
      <c r="V116" s="95">
        <v>44927.153756712964</v>
      </c>
      <c r="W116" s="93" t="s">
        <v>116</v>
      </c>
      <c r="X116" s="93" t="s">
        <v>116</v>
      </c>
      <c r="Y116" s="95">
        <v>44958</v>
      </c>
      <c r="Z116" s="95">
        <v>44986</v>
      </c>
      <c r="AA116" s="95">
        <v>44986.909482951385</v>
      </c>
      <c r="AB116" s="93" t="s">
        <v>118</v>
      </c>
      <c r="AC116" s="93" t="s">
        <v>116</v>
      </c>
    </row>
    <row r="117" spans="1:29" s="107" customFormat="1" hidden="1" outlineLevel="7" collapsed="1" x14ac:dyDescent="0.25">
      <c r="A117" s="102" t="s">
        <v>116</v>
      </c>
      <c r="B117" s="103">
        <v>0</v>
      </c>
      <c r="C117" s="103">
        <v>-14067.49898</v>
      </c>
      <c r="D117" s="103">
        <v>0</v>
      </c>
      <c r="E117" s="103">
        <v>0</v>
      </c>
      <c r="F117" s="103">
        <v>0</v>
      </c>
      <c r="G117" s="103">
        <v>-14067.49898</v>
      </c>
      <c r="H117" s="104" t="s">
        <v>120</v>
      </c>
      <c r="I117" s="104" t="s">
        <v>157</v>
      </c>
      <c r="J117" s="104" t="s">
        <v>116</v>
      </c>
      <c r="K117" s="103">
        <v>0</v>
      </c>
      <c r="L117" s="103">
        <v>0</v>
      </c>
      <c r="M117" s="104" t="s">
        <v>122</v>
      </c>
      <c r="N117" s="104" t="s">
        <v>135</v>
      </c>
      <c r="O117" s="104" t="s">
        <v>121</v>
      </c>
      <c r="P117" s="105">
        <v>44958</v>
      </c>
      <c r="Q117" s="105">
        <v>44959</v>
      </c>
      <c r="R117" s="103">
        <v>0</v>
      </c>
      <c r="S117" s="104" t="s">
        <v>116</v>
      </c>
      <c r="T117" s="104" t="s">
        <v>116</v>
      </c>
      <c r="U117" s="104" t="s">
        <v>319</v>
      </c>
      <c r="V117" s="106">
        <v>44927.153756712964</v>
      </c>
      <c r="W117" s="104" t="s">
        <v>116</v>
      </c>
      <c r="X117" s="104" t="s">
        <v>116</v>
      </c>
      <c r="Y117" s="106">
        <v>44958</v>
      </c>
      <c r="Z117" s="106">
        <v>44986</v>
      </c>
      <c r="AA117" s="106">
        <v>44986.909482951385</v>
      </c>
      <c r="AB117" s="104" t="s">
        <v>118</v>
      </c>
      <c r="AC117" s="104" t="s">
        <v>116</v>
      </c>
    </row>
    <row r="118" spans="1:29" s="113" customFormat="1" hidden="1" outlineLevel="6" collapsed="1" x14ac:dyDescent="0.25">
      <c r="A118" s="121" t="s">
        <v>213</v>
      </c>
      <c r="B118" s="109">
        <v>0</v>
      </c>
      <c r="C118" s="109">
        <v>0</v>
      </c>
      <c r="D118" s="109">
        <v>0</v>
      </c>
      <c r="E118" s="109">
        <v>0</v>
      </c>
      <c r="F118" s="109">
        <v>0</v>
      </c>
      <c r="G118" s="109">
        <v>0</v>
      </c>
      <c r="H118" s="110" t="s">
        <v>120</v>
      </c>
      <c r="I118" s="110" t="s">
        <v>157</v>
      </c>
      <c r="J118" s="110" t="s">
        <v>116</v>
      </c>
      <c r="K118" s="109">
        <v>0</v>
      </c>
      <c r="L118" s="109">
        <v>0</v>
      </c>
      <c r="M118" s="110" t="s">
        <v>213</v>
      </c>
      <c r="N118" s="110" t="s">
        <v>135</v>
      </c>
      <c r="O118" s="110" t="s">
        <v>121</v>
      </c>
      <c r="P118" s="111">
        <v>44958</v>
      </c>
      <c r="Q118" s="111">
        <v>44959</v>
      </c>
      <c r="R118" s="109">
        <v>0</v>
      </c>
      <c r="S118" s="110" t="s">
        <v>116</v>
      </c>
      <c r="T118" s="110" t="s">
        <v>116</v>
      </c>
      <c r="U118" s="110" t="s">
        <v>319</v>
      </c>
      <c r="V118" s="112">
        <v>44927.153756712964</v>
      </c>
      <c r="W118" s="110" t="s">
        <v>116</v>
      </c>
      <c r="X118" s="110" t="s">
        <v>116</v>
      </c>
      <c r="Y118" s="112">
        <v>44958</v>
      </c>
      <c r="Z118" s="112">
        <v>44986</v>
      </c>
      <c r="AA118" s="112">
        <v>44986.909482951385</v>
      </c>
      <c r="AB118" s="110" t="s">
        <v>118</v>
      </c>
      <c r="AC118" s="110" t="s">
        <v>116</v>
      </c>
    </row>
    <row r="119" spans="1:29" s="96" customFormat="1" hidden="1" outlineLevel="7" collapsed="1" x14ac:dyDescent="0.25">
      <c r="A119" s="100" t="s">
        <v>116</v>
      </c>
      <c r="B119" s="92">
        <v>0</v>
      </c>
      <c r="C119" s="92">
        <v>0</v>
      </c>
      <c r="D119" s="92">
        <v>0</v>
      </c>
      <c r="E119" s="92">
        <v>0</v>
      </c>
      <c r="F119" s="92">
        <v>0</v>
      </c>
      <c r="G119" s="92">
        <v>0</v>
      </c>
      <c r="H119" s="93" t="s">
        <v>120</v>
      </c>
      <c r="I119" s="93" t="s">
        <v>157</v>
      </c>
      <c r="J119" s="93" t="s">
        <v>116</v>
      </c>
      <c r="K119" s="92">
        <v>0</v>
      </c>
      <c r="L119" s="92">
        <v>0</v>
      </c>
      <c r="M119" s="93" t="s">
        <v>213</v>
      </c>
      <c r="N119" s="93" t="s">
        <v>135</v>
      </c>
      <c r="O119" s="93" t="s">
        <v>121</v>
      </c>
      <c r="P119" s="94">
        <v>44958</v>
      </c>
      <c r="Q119" s="94">
        <v>44959</v>
      </c>
      <c r="R119" s="92">
        <v>0</v>
      </c>
      <c r="S119" s="93" t="s">
        <v>116</v>
      </c>
      <c r="T119" s="93" t="s">
        <v>116</v>
      </c>
      <c r="U119" s="93" t="s">
        <v>319</v>
      </c>
      <c r="V119" s="95">
        <v>44927.153756712964</v>
      </c>
      <c r="W119" s="93" t="s">
        <v>116</v>
      </c>
      <c r="X119" s="93" t="s">
        <v>116</v>
      </c>
      <c r="Y119" s="95">
        <v>44958</v>
      </c>
      <c r="Z119" s="95">
        <v>44986</v>
      </c>
      <c r="AA119" s="95">
        <v>44986.909482951385</v>
      </c>
      <c r="AB119" s="93" t="s">
        <v>118</v>
      </c>
      <c r="AC119" s="93" t="s">
        <v>116</v>
      </c>
    </row>
    <row r="120" spans="1:29" s="113" customFormat="1" hidden="1" outlineLevel="2" collapsed="1" x14ac:dyDescent="0.25">
      <c r="A120" s="108" t="s">
        <v>214</v>
      </c>
      <c r="B120" s="109">
        <v>0</v>
      </c>
      <c r="C120" s="109">
        <v>0</v>
      </c>
      <c r="D120" s="109">
        <v>0</v>
      </c>
      <c r="E120" s="109">
        <v>0</v>
      </c>
      <c r="F120" s="109">
        <v>0</v>
      </c>
      <c r="G120" s="109">
        <v>0</v>
      </c>
      <c r="H120" s="110" t="s">
        <v>120</v>
      </c>
      <c r="I120" s="110" t="s">
        <v>214</v>
      </c>
      <c r="J120" s="110" t="s">
        <v>116</v>
      </c>
      <c r="K120" s="109">
        <v>0</v>
      </c>
      <c r="L120" s="109">
        <v>0</v>
      </c>
      <c r="M120" s="110" t="s">
        <v>213</v>
      </c>
      <c r="N120" s="110" t="s">
        <v>135</v>
      </c>
      <c r="O120" s="110" t="s">
        <v>121</v>
      </c>
      <c r="P120" s="111">
        <v>44958</v>
      </c>
      <c r="Q120" s="111">
        <v>44959</v>
      </c>
      <c r="R120" s="109">
        <v>0</v>
      </c>
      <c r="S120" s="110" t="s">
        <v>116</v>
      </c>
      <c r="T120" s="110" t="s">
        <v>116</v>
      </c>
      <c r="U120" s="110" t="s">
        <v>319</v>
      </c>
      <c r="V120" s="112">
        <v>44927.153756712964</v>
      </c>
      <c r="W120" s="110" t="s">
        <v>116</v>
      </c>
      <c r="X120" s="110" t="s">
        <v>116</v>
      </c>
      <c r="Y120" s="112">
        <v>44958</v>
      </c>
      <c r="Z120" s="112">
        <v>44986</v>
      </c>
      <c r="AA120" s="112">
        <v>44986.909482951385</v>
      </c>
      <c r="AB120" s="110" t="s">
        <v>118</v>
      </c>
      <c r="AC120" s="110" t="s">
        <v>116</v>
      </c>
    </row>
    <row r="121" spans="1:29" s="96" customFormat="1" hidden="1" outlineLevel="3" collapsed="1" x14ac:dyDescent="0.25">
      <c r="A121" s="91" t="s">
        <v>121</v>
      </c>
      <c r="B121" s="92">
        <v>0</v>
      </c>
      <c r="C121" s="92">
        <v>0</v>
      </c>
      <c r="D121" s="92">
        <v>0</v>
      </c>
      <c r="E121" s="92">
        <v>0</v>
      </c>
      <c r="F121" s="92">
        <v>0</v>
      </c>
      <c r="G121" s="92">
        <v>0</v>
      </c>
      <c r="H121" s="93" t="s">
        <v>120</v>
      </c>
      <c r="I121" s="93" t="s">
        <v>214</v>
      </c>
      <c r="J121" s="93" t="s">
        <v>116</v>
      </c>
      <c r="K121" s="92">
        <v>0</v>
      </c>
      <c r="L121" s="92">
        <v>0</v>
      </c>
      <c r="M121" s="93" t="s">
        <v>213</v>
      </c>
      <c r="N121" s="93" t="s">
        <v>135</v>
      </c>
      <c r="O121" s="93" t="s">
        <v>121</v>
      </c>
      <c r="P121" s="94">
        <v>44958</v>
      </c>
      <c r="Q121" s="94">
        <v>44959</v>
      </c>
      <c r="R121" s="92">
        <v>0</v>
      </c>
      <c r="S121" s="93" t="s">
        <v>116</v>
      </c>
      <c r="T121" s="93" t="s">
        <v>116</v>
      </c>
      <c r="U121" s="93" t="s">
        <v>319</v>
      </c>
      <c r="V121" s="95">
        <v>44927.153756712964</v>
      </c>
      <c r="W121" s="93" t="s">
        <v>116</v>
      </c>
      <c r="X121" s="93" t="s">
        <v>116</v>
      </c>
      <c r="Y121" s="95">
        <v>44958</v>
      </c>
      <c r="Z121" s="95">
        <v>44986</v>
      </c>
      <c r="AA121" s="95">
        <v>44986.909482951385</v>
      </c>
      <c r="AB121" s="93" t="s">
        <v>118</v>
      </c>
      <c r="AC121" s="93" t="s">
        <v>116</v>
      </c>
    </row>
    <row r="122" spans="1:29" s="78" customFormat="1" hidden="1" outlineLevel="4" collapsed="1" x14ac:dyDescent="0.25">
      <c r="A122" s="97" t="s">
        <v>116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  <c r="H122" s="74" t="s">
        <v>120</v>
      </c>
      <c r="I122" s="74" t="s">
        <v>214</v>
      </c>
      <c r="J122" s="74" t="s">
        <v>116</v>
      </c>
      <c r="K122" s="75">
        <v>0</v>
      </c>
      <c r="L122" s="75">
        <v>0</v>
      </c>
      <c r="M122" s="74" t="s">
        <v>213</v>
      </c>
      <c r="N122" s="74" t="s">
        <v>135</v>
      </c>
      <c r="O122" s="74" t="s">
        <v>121</v>
      </c>
      <c r="P122" s="76">
        <v>44958</v>
      </c>
      <c r="Q122" s="76">
        <v>44959</v>
      </c>
      <c r="R122" s="75">
        <v>0</v>
      </c>
      <c r="S122" s="74" t="s">
        <v>116</v>
      </c>
      <c r="T122" s="74" t="s">
        <v>116</v>
      </c>
      <c r="U122" s="74" t="s">
        <v>319</v>
      </c>
      <c r="V122" s="77">
        <v>44927.153756712964</v>
      </c>
      <c r="W122" s="74" t="s">
        <v>116</v>
      </c>
      <c r="X122" s="74" t="s">
        <v>116</v>
      </c>
      <c r="Y122" s="77">
        <v>44958</v>
      </c>
      <c r="Z122" s="77">
        <v>44986</v>
      </c>
      <c r="AA122" s="77">
        <v>44986.909482951385</v>
      </c>
      <c r="AB122" s="74" t="s">
        <v>118</v>
      </c>
      <c r="AC122" s="74" t="s">
        <v>116</v>
      </c>
    </row>
    <row r="123" spans="1:29" s="84" customFormat="1" hidden="1" outlineLevel="5" collapsed="1" x14ac:dyDescent="0.25">
      <c r="A123" s="98" t="s">
        <v>116</v>
      </c>
      <c r="B123" s="80">
        <v>0</v>
      </c>
      <c r="C123" s="80">
        <v>0</v>
      </c>
      <c r="D123" s="80">
        <v>0</v>
      </c>
      <c r="E123" s="80">
        <v>0</v>
      </c>
      <c r="F123" s="80">
        <v>0</v>
      </c>
      <c r="G123" s="80">
        <v>0</v>
      </c>
      <c r="H123" s="81" t="s">
        <v>120</v>
      </c>
      <c r="I123" s="81" t="s">
        <v>214</v>
      </c>
      <c r="J123" s="81" t="s">
        <v>116</v>
      </c>
      <c r="K123" s="80">
        <v>0</v>
      </c>
      <c r="L123" s="80">
        <v>0</v>
      </c>
      <c r="M123" s="81" t="s">
        <v>213</v>
      </c>
      <c r="N123" s="81" t="s">
        <v>135</v>
      </c>
      <c r="O123" s="81" t="s">
        <v>121</v>
      </c>
      <c r="P123" s="82">
        <v>44958</v>
      </c>
      <c r="Q123" s="82">
        <v>44959</v>
      </c>
      <c r="R123" s="80">
        <v>0</v>
      </c>
      <c r="S123" s="81" t="s">
        <v>116</v>
      </c>
      <c r="T123" s="81" t="s">
        <v>116</v>
      </c>
      <c r="U123" s="81" t="s">
        <v>319</v>
      </c>
      <c r="V123" s="83">
        <v>44927.153756712964</v>
      </c>
      <c r="W123" s="81" t="s">
        <v>116</v>
      </c>
      <c r="X123" s="81" t="s">
        <v>116</v>
      </c>
      <c r="Y123" s="83">
        <v>44958</v>
      </c>
      <c r="Z123" s="83">
        <v>44986</v>
      </c>
      <c r="AA123" s="83">
        <v>44986.909482951385</v>
      </c>
      <c r="AB123" s="81" t="s">
        <v>118</v>
      </c>
      <c r="AC123" s="81" t="s">
        <v>116</v>
      </c>
    </row>
    <row r="124" spans="1:29" s="90" customFormat="1" hidden="1" outlineLevel="6" collapsed="1" x14ac:dyDescent="0.25">
      <c r="A124" s="99" t="s">
        <v>213</v>
      </c>
      <c r="B124" s="86">
        <v>0</v>
      </c>
      <c r="C124" s="86">
        <v>0</v>
      </c>
      <c r="D124" s="86">
        <v>0</v>
      </c>
      <c r="E124" s="86">
        <v>0</v>
      </c>
      <c r="F124" s="86">
        <v>0</v>
      </c>
      <c r="G124" s="86">
        <v>0</v>
      </c>
      <c r="H124" s="87" t="s">
        <v>120</v>
      </c>
      <c r="I124" s="87" t="s">
        <v>214</v>
      </c>
      <c r="J124" s="87" t="s">
        <v>116</v>
      </c>
      <c r="K124" s="86">
        <v>0</v>
      </c>
      <c r="L124" s="86">
        <v>0</v>
      </c>
      <c r="M124" s="87" t="s">
        <v>213</v>
      </c>
      <c r="N124" s="87" t="s">
        <v>135</v>
      </c>
      <c r="O124" s="87" t="s">
        <v>121</v>
      </c>
      <c r="P124" s="88">
        <v>44958</v>
      </c>
      <c r="Q124" s="88">
        <v>44959</v>
      </c>
      <c r="R124" s="86">
        <v>0</v>
      </c>
      <c r="S124" s="87" t="s">
        <v>116</v>
      </c>
      <c r="T124" s="87" t="s">
        <v>116</v>
      </c>
      <c r="U124" s="87" t="s">
        <v>319</v>
      </c>
      <c r="V124" s="89">
        <v>44927.153756712964</v>
      </c>
      <c r="W124" s="87" t="s">
        <v>116</v>
      </c>
      <c r="X124" s="87" t="s">
        <v>116</v>
      </c>
      <c r="Y124" s="89">
        <v>44958</v>
      </c>
      <c r="Z124" s="89">
        <v>44986</v>
      </c>
      <c r="AA124" s="89">
        <v>44986.909482951385</v>
      </c>
      <c r="AB124" s="87" t="s">
        <v>118</v>
      </c>
      <c r="AC124" s="87" t="s">
        <v>116</v>
      </c>
    </row>
    <row r="125" spans="1:29" s="96" customFormat="1" hidden="1" outlineLevel="7" collapsed="1" x14ac:dyDescent="0.25">
      <c r="A125" s="100" t="s">
        <v>116</v>
      </c>
      <c r="B125" s="92">
        <v>0</v>
      </c>
      <c r="C125" s="92">
        <v>0</v>
      </c>
      <c r="D125" s="92">
        <v>0</v>
      </c>
      <c r="E125" s="92">
        <v>0</v>
      </c>
      <c r="F125" s="92">
        <v>0</v>
      </c>
      <c r="G125" s="92">
        <v>0</v>
      </c>
      <c r="H125" s="93" t="s">
        <v>120</v>
      </c>
      <c r="I125" s="93" t="s">
        <v>214</v>
      </c>
      <c r="J125" s="93" t="s">
        <v>116</v>
      </c>
      <c r="K125" s="92">
        <v>0</v>
      </c>
      <c r="L125" s="92">
        <v>0</v>
      </c>
      <c r="M125" s="93" t="s">
        <v>213</v>
      </c>
      <c r="N125" s="93" t="s">
        <v>135</v>
      </c>
      <c r="O125" s="93" t="s">
        <v>121</v>
      </c>
      <c r="P125" s="94">
        <v>44958</v>
      </c>
      <c r="Q125" s="94">
        <v>44959</v>
      </c>
      <c r="R125" s="92">
        <v>0</v>
      </c>
      <c r="S125" s="93" t="s">
        <v>116</v>
      </c>
      <c r="T125" s="93" t="s">
        <v>116</v>
      </c>
      <c r="U125" s="93" t="s">
        <v>319</v>
      </c>
      <c r="V125" s="95">
        <v>44927.153756712964</v>
      </c>
      <c r="W125" s="93" t="s">
        <v>116</v>
      </c>
      <c r="X125" s="93" t="s">
        <v>116</v>
      </c>
      <c r="Y125" s="95">
        <v>44958</v>
      </c>
      <c r="Z125" s="95">
        <v>44986</v>
      </c>
      <c r="AA125" s="95">
        <v>44986.909482951385</v>
      </c>
      <c r="AB125" s="93" t="s">
        <v>118</v>
      </c>
      <c r="AC125" s="93" t="s">
        <v>116</v>
      </c>
    </row>
    <row r="126" spans="1:29" s="90" customFormat="1" hidden="1" outlineLevel="2" collapsed="1" x14ac:dyDescent="0.25">
      <c r="A126" s="85" t="s">
        <v>158</v>
      </c>
      <c r="B126" s="86">
        <v>0</v>
      </c>
      <c r="C126" s="86">
        <v>0</v>
      </c>
      <c r="D126" s="86">
        <v>0</v>
      </c>
      <c r="E126" s="86">
        <v>0</v>
      </c>
      <c r="F126" s="86">
        <v>0</v>
      </c>
      <c r="G126" s="86">
        <v>0</v>
      </c>
      <c r="H126" s="87" t="s">
        <v>120</v>
      </c>
      <c r="I126" s="87" t="s">
        <v>158</v>
      </c>
      <c r="J126" s="87" t="s">
        <v>116</v>
      </c>
      <c r="K126" s="86">
        <v>0</v>
      </c>
      <c r="L126" s="86">
        <v>0</v>
      </c>
      <c r="M126" s="87" t="s">
        <v>122</v>
      </c>
      <c r="N126" s="87" t="s">
        <v>135</v>
      </c>
      <c r="O126" s="87" t="s">
        <v>121</v>
      </c>
      <c r="P126" s="88">
        <v>44958</v>
      </c>
      <c r="Q126" s="88">
        <v>44959</v>
      </c>
      <c r="R126" s="86">
        <v>0</v>
      </c>
      <c r="S126" s="87" t="s">
        <v>116</v>
      </c>
      <c r="T126" s="87" t="s">
        <v>116</v>
      </c>
      <c r="U126" s="87" t="s">
        <v>319</v>
      </c>
      <c r="V126" s="89">
        <v>44927.153756712964</v>
      </c>
      <c r="W126" s="87" t="s">
        <v>116</v>
      </c>
      <c r="X126" s="87" t="s">
        <v>116</v>
      </c>
      <c r="Y126" s="89">
        <v>44958</v>
      </c>
      <c r="Z126" s="89">
        <v>44986</v>
      </c>
      <c r="AA126" s="89">
        <v>44986.909482951385</v>
      </c>
      <c r="AB126" s="87" t="s">
        <v>118</v>
      </c>
      <c r="AC126" s="87" t="s">
        <v>116</v>
      </c>
    </row>
    <row r="127" spans="1:29" s="96" customFormat="1" hidden="1" outlineLevel="3" collapsed="1" x14ac:dyDescent="0.25">
      <c r="A127" s="91" t="s">
        <v>121</v>
      </c>
      <c r="B127" s="92">
        <v>0</v>
      </c>
      <c r="C127" s="92">
        <v>0</v>
      </c>
      <c r="D127" s="92">
        <v>0</v>
      </c>
      <c r="E127" s="92">
        <v>0</v>
      </c>
      <c r="F127" s="92">
        <v>0</v>
      </c>
      <c r="G127" s="92">
        <v>0</v>
      </c>
      <c r="H127" s="93" t="s">
        <v>120</v>
      </c>
      <c r="I127" s="93" t="s">
        <v>158</v>
      </c>
      <c r="J127" s="93" t="s">
        <v>116</v>
      </c>
      <c r="K127" s="92">
        <v>0</v>
      </c>
      <c r="L127" s="92">
        <v>0</v>
      </c>
      <c r="M127" s="93" t="s">
        <v>122</v>
      </c>
      <c r="N127" s="93" t="s">
        <v>135</v>
      </c>
      <c r="O127" s="93" t="s">
        <v>121</v>
      </c>
      <c r="P127" s="94">
        <v>44958</v>
      </c>
      <c r="Q127" s="94">
        <v>44959</v>
      </c>
      <c r="R127" s="92">
        <v>0</v>
      </c>
      <c r="S127" s="93" t="s">
        <v>116</v>
      </c>
      <c r="T127" s="93" t="s">
        <v>116</v>
      </c>
      <c r="U127" s="93" t="s">
        <v>319</v>
      </c>
      <c r="V127" s="95">
        <v>44927.153756712964</v>
      </c>
      <c r="W127" s="93" t="s">
        <v>116</v>
      </c>
      <c r="X127" s="93" t="s">
        <v>116</v>
      </c>
      <c r="Y127" s="95">
        <v>44958</v>
      </c>
      <c r="Z127" s="95">
        <v>44986</v>
      </c>
      <c r="AA127" s="95">
        <v>44986.909482951385</v>
      </c>
      <c r="AB127" s="93" t="s">
        <v>118</v>
      </c>
      <c r="AC127" s="93" t="s">
        <v>116</v>
      </c>
    </row>
    <row r="128" spans="1:29" s="78" customFormat="1" hidden="1" outlineLevel="4" collapsed="1" x14ac:dyDescent="0.25">
      <c r="A128" s="97" t="s">
        <v>116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v>0</v>
      </c>
      <c r="H128" s="74" t="s">
        <v>120</v>
      </c>
      <c r="I128" s="74" t="s">
        <v>158</v>
      </c>
      <c r="J128" s="74" t="s">
        <v>116</v>
      </c>
      <c r="K128" s="75">
        <v>0</v>
      </c>
      <c r="L128" s="75">
        <v>0</v>
      </c>
      <c r="M128" s="74" t="s">
        <v>122</v>
      </c>
      <c r="N128" s="74" t="s">
        <v>135</v>
      </c>
      <c r="O128" s="74" t="s">
        <v>121</v>
      </c>
      <c r="P128" s="76">
        <v>44958</v>
      </c>
      <c r="Q128" s="76">
        <v>44959</v>
      </c>
      <c r="R128" s="75">
        <v>0</v>
      </c>
      <c r="S128" s="74" t="s">
        <v>116</v>
      </c>
      <c r="T128" s="74" t="s">
        <v>116</v>
      </c>
      <c r="U128" s="74" t="s">
        <v>319</v>
      </c>
      <c r="V128" s="77">
        <v>44927.153756712964</v>
      </c>
      <c r="W128" s="74" t="s">
        <v>116</v>
      </c>
      <c r="X128" s="74" t="s">
        <v>116</v>
      </c>
      <c r="Y128" s="77">
        <v>44958</v>
      </c>
      <c r="Z128" s="77">
        <v>44986</v>
      </c>
      <c r="AA128" s="77">
        <v>44986.909482951385</v>
      </c>
      <c r="AB128" s="74" t="s">
        <v>118</v>
      </c>
      <c r="AC128" s="74" t="s">
        <v>116</v>
      </c>
    </row>
    <row r="129" spans="1:29" s="84" customFormat="1" hidden="1" outlineLevel="5" collapsed="1" x14ac:dyDescent="0.25">
      <c r="A129" s="98" t="s">
        <v>116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v>0</v>
      </c>
      <c r="H129" s="81" t="s">
        <v>120</v>
      </c>
      <c r="I129" s="81" t="s">
        <v>158</v>
      </c>
      <c r="J129" s="81" t="s">
        <v>116</v>
      </c>
      <c r="K129" s="80">
        <v>0</v>
      </c>
      <c r="L129" s="80">
        <v>0</v>
      </c>
      <c r="M129" s="81" t="s">
        <v>122</v>
      </c>
      <c r="N129" s="81" t="s">
        <v>135</v>
      </c>
      <c r="O129" s="81" t="s">
        <v>121</v>
      </c>
      <c r="P129" s="82">
        <v>44958</v>
      </c>
      <c r="Q129" s="82">
        <v>44959</v>
      </c>
      <c r="R129" s="80">
        <v>0</v>
      </c>
      <c r="S129" s="81" t="s">
        <v>116</v>
      </c>
      <c r="T129" s="81" t="s">
        <v>116</v>
      </c>
      <c r="U129" s="81" t="s">
        <v>319</v>
      </c>
      <c r="V129" s="83">
        <v>44927.153756712964</v>
      </c>
      <c r="W129" s="81" t="s">
        <v>116</v>
      </c>
      <c r="X129" s="81" t="s">
        <v>116</v>
      </c>
      <c r="Y129" s="83">
        <v>44958</v>
      </c>
      <c r="Z129" s="83">
        <v>44986</v>
      </c>
      <c r="AA129" s="83">
        <v>44986.909482951385</v>
      </c>
      <c r="AB129" s="81" t="s">
        <v>118</v>
      </c>
      <c r="AC129" s="81" t="s">
        <v>116</v>
      </c>
    </row>
    <row r="130" spans="1:29" s="90" customFormat="1" hidden="1" outlineLevel="6" collapsed="1" x14ac:dyDescent="0.25">
      <c r="A130" s="99" t="s">
        <v>122</v>
      </c>
      <c r="B130" s="86">
        <v>0</v>
      </c>
      <c r="C130" s="86">
        <v>0</v>
      </c>
      <c r="D130" s="86">
        <v>0</v>
      </c>
      <c r="E130" s="86">
        <v>0</v>
      </c>
      <c r="F130" s="86">
        <v>0</v>
      </c>
      <c r="G130" s="86">
        <v>0</v>
      </c>
      <c r="H130" s="87" t="s">
        <v>120</v>
      </c>
      <c r="I130" s="87" t="s">
        <v>158</v>
      </c>
      <c r="J130" s="87" t="s">
        <v>116</v>
      </c>
      <c r="K130" s="86">
        <v>0</v>
      </c>
      <c r="L130" s="86">
        <v>0</v>
      </c>
      <c r="M130" s="87" t="s">
        <v>122</v>
      </c>
      <c r="N130" s="87" t="s">
        <v>135</v>
      </c>
      <c r="O130" s="87" t="s">
        <v>121</v>
      </c>
      <c r="P130" s="88">
        <v>44958</v>
      </c>
      <c r="Q130" s="88">
        <v>44959</v>
      </c>
      <c r="R130" s="86">
        <v>0</v>
      </c>
      <c r="S130" s="87" t="s">
        <v>116</v>
      </c>
      <c r="T130" s="87" t="s">
        <v>116</v>
      </c>
      <c r="U130" s="87" t="s">
        <v>319</v>
      </c>
      <c r="V130" s="89">
        <v>44927.153756712964</v>
      </c>
      <c r="W130" s="87" t="s">
        <v>116</v>
      </c>
      <c r="X130" s="87" t="s">
        <v>116</v>
      </c>
      <c r="Y130" s="89">
        <v>44958</v>
      </c>
      <c r="Z130" s="89">
        <v>44986</v>
      </c>
      <c r="AA130" s="89">
        <v>44986.909482951385</v>
      </c>
      <c r="AB130" s="87" t="s">
        <v>118</v>
      </c>
      <c r="AC130" s="87" t="s">
        <v>116</v>
      </c>
    </row>
    <row r="131" spans="1:29" s="96" customFormat="1" hidden="1" outlineLevel="7" collapsed="1" x14ac:dyDescent="0.25">
      <c r="A131" s="100" t="s">
        <v>116</v>
      </c>
      <c r="B131" s="92">
        <v>-362609.08</v>
      </c>
      <c r="C131" s="92">
        <v>-30034550.565250002</v>
      </c>
      <c r="D131" s="92">
        <v>0</v>
      </c>
      <c r="E131" s="92">
        <v>0</v>
      </c>
      <c r="F131" s="92">
        <v>-362609.08</v>
      </c>
      <c r="G131" s="92">
        <v>-30034550.565250002</v>
      </c>
      <c r="H131" s="93" t="s">
        <v>120</v>
      </c>
      <c r="I131" s="93" t="s">
        <v>158</v>
      </c>
      <c r="J131" s="93" t="s">
        <v>116</v>
      </c>
      <c r="K131" s="92">
        <v>82.829008488287201</v>
      </c>
      <c r="L131" s="92">
        <v>0</v>
      </c>
      <c r="M131" s="93" t="s">
        <v>122</v>
      </c>
      <c r="N131" s="93" t="s">
        <v>135</v>
      </c>
      <c r="O131" s="93" t="s">
        <v>121</v>
      </c>
      <c r="P131" s="94">
        <v>44958</v>
      </c>
      <c r="Q131" s="94">
        <v>44959</v>
      </c>
      <c r="R131" s="92">
        <v>0</v>
      </c>
      <c r="S131" s="93" t="s">
        <v>116</v>
      </c>
      <c r="T131" s="93" t="s">
        <v>116</v>
      </c>
      <c r="U131" s="93" t="s">
        <v>319</v>
      </c>
      <c r="V131" s="95">
        <v>44927.153756712964</v>
      </c>
      <c r="W131" s="93" t="s">
        <v>116</v>
      </c>
      <c r="X131" s="93" t="s">
        <v>116</v>
      </c>
      <c r="Y131" s="95">
        <v>44958</v>
      </c>
      <c r="Z131" s="95">
        <v>44986</v>
      </c>
      <c r="AA131" s="95">
        <v>44986.909482951385</v>
      </c>
      <c r="AB131" s="93" t="s">
        <v>118</v>
      </c>
      <c r="AC131" s="93" t="s">
        <v>116</v>
      </c>
    </row>
    <row r="132" spans="1:29" s="107" customFormat="1" hidden="1" outlineLevel="7" collapsed="1" x14ac:dyDescent="0.25">
      <c r="A132" s="102" t="s">
        <v>116</v>
      </c>
      <c r="B132" s="103">
        <v>-14931.42</v>
      </c>
      <c r="C132" s="103">
        <v>-1008401.74</v>
      </c>
      <c r="D132" s="103">
        <v>0</v>
      </c>
      <c r="E132" s="103">
        <v>0</v>
      </c>
      <c r="F132" s="103">
        <v>-14931.42</v>
      </c>
      <c r="G132" s="103">
        <v>-1008401.74</v>
      </c>
      <c r="H132" s="104" t="s">
        <v>120</v>
      </c>
      <c r="I132" s="104" t="s">
        <v>158</v>
      </c>
      <c r="J132" s="104" t="s">
        <v>116</v>
      </c>
      <c r="K132" s="103">
        <v>67.535555225156102</v>
      </c>
      <c r="L132" s="103">
        <v>0</v>
      </c>
      <c r="M132" s="104" t="s">
        <v>122</v>
      </c>
      <c r="N132" s="104" t="s">
        <v>135</v>
      </c>
      <c r="O132" s="104" t="s">
        <v>121</v>
      </c>
      <c r="P132" s="105">
        <v>44958</v>
      </c>
      <c r="Q132" s="105">
        <v>44959</v>
      </c>
      <c r="R132" s="103">
        <v>0</v>
      </c>
      <c r="S132" s="104" t="s">
        <v>116</v>
      </c>
      <c r="T132" s="104" t="s">
        <v>116</v>
      </c>
      <c r="U132" s="104" t="s">
        <v>319</v>
      </c>
      <c r="V132" s="106">
        <v>44927.153756712964</v>
      </c>
      <c r="W132" s="104" t="s">
        <v>116</v>
      </c>
      <c r="X132" s="104" t="s">
        <v>116</v>
      </c>
      <c r="Y132" s="106">
        <v>44958</v>
      </c>
      <c r="Z132" s="106">
        <v>44986</v>
      </c>
      <c r="AA132" s="106">
        <v>44986.909482951385</v>
      </c>
      <c r="AB132" s="104" t="s">
        <v>118</v>
      </c>
      <c r="AC132" s="104" t="s">
        <v>116</v>
      </c>
    </row>
    <row r="133" spans="1:29" s="96" customFormat="1" hidden="1" outlineLevel="7" collapsed="1" x14ac:dyDescent="0.25">
      <c r="A133" s="100" t="s">
        <v>116</v>
      </c>
      <c r="B133" s="92">
        <v>35519</v>
      </c>
      <c r="C133" s="92">
        <v>2975768.75293</v>
      </c>
      <c r="D133" s="92">
        <v>0</v>
      </c>
      <c r="E133" s="92">
        <v>0</v>
      </c>
      <c r="F133" s="92">
        <v>35519</v>
      </c>
      <c r="G133" s="92">
        <v>2975768.75293</v>
      </c>
      <c r="H133" s="93" t="s">
        <v>120</v>
      </c>
      <c r="I133" s="93" t="s">
        <v>158</v>
      </c>
      <c r="J133" s="93" t="s">
        <v>116</v>
      </c>
      <c r="K133" s="92">
        <v>83.779632110419797</v>
      </c>
      <c r="L133" s="92">
        <v>0</v>
      </c>
      <c r="M133" s="93" t="s">
        <v>122</v>
      </c>
      <c r="N133" s="93" t="s">
        <v>135</v>
      </c>
      <c r="O133" s="93" t="s">
        <v>121</v>
      </c>
      <c r="P133" s="94">
        <v>44958</v>
      </c>
      <c r="Q133" s="94">
        <v>44959</v>
      </c>
      <c r="R133" s="92">
        <v>0</v>
      </c>
      <c r="S133" s="93" t="s">
        <v>116</v>
      </c>
      <c r="T133" s="93" t="s">
        <v>116</v>
      </c>
      <c r="U133" s="93" t="s">
        <v>319</v>
      </c>
      <c r="V133" s="95">
        <v>44927.153756712964</v>
      </c>
      <c r="W133" s="93" t="s">
        <v>116</v>
      </c>
      <c r="X133" s="93" t="s">
        <v>116</v>
      </c>
      <c r="Y133" s="95">
        <v>44958</v>
      </c>
      <c r="Z133" s="95">
        <v>44986</v>
      </c>
      <c r="AA133" s="95">
        <v>44986.909482951385</v>
      </c>
      <c r="AB133" s="93" t="s">
        <v>118</v>
      </c>
      <c r="AC133" s="93" t="s">
        <v>116</v>
      </c>
    </row>
    <row r="134" spans="1:29" s="107" customFormat="1" hidden="1" outlineLevel="7" collapsed="1" x14ac:dyDescent="0.25">
      <c r="A134" s="102" t="s">
        <v>116</v>
      </c>
      <c r="B134" s="103">
        <v>342021.5</v>
      </c>
      <c r="C134" s="103">
        <v>28067183.55232</v>
      </c>
      <c r="D134" s="103">
        <v>0</v>
      </c>
      <c r="E134" s="103">
        <v>0</v>
      </c>
      <c r="F134" s="103">
        <v>342021.5</v>
      </c>
      <c r="G134" s="103">
        <v>28067183.55232</v>
      </c>
      <c r="H134" s="104" t="s">
        <v>120</v>
      </c>
      <c r="I134" s="104" t="s">
        <v>158</v>
      </c>
      <c r="J134" s="104" t="s">
        <v>116</v>
      </c>
      <c r="K134" s="103">
        <v>82.062629256698798</v>
      </c>
      <c r="L134" s="103">
        <v>0</v>
      </c>
      <c r="M134" s="104" t="s">
        <v>122</v>
      </c>
      <c r="N134" s="104" t="s">
        <v>135</v>
      </c>
      <c r="O134" s="104" t="s">
        <v>121</v>
      </c>
      <c r="P134" s="105">
        <v>44958</v>
      </c>
      <c r="Q134" s="105">
        <v>44959</v>
      </c>
      <c r="R134" s="103">
        <v>0</v>
      </c>
      <c r="S134" s="104" t="s">
        <v>116</v>
      </c>
      <c r="T134" s="104" t="s">
        <v>116</v>
      </c>
      <c r="U134" s="104" t="s">
        <v>319</v>
      </c>
      <c r="V134" s="106">
        <v>44927.153756712964</v>
      </c>
      <c r="W134" s="104" t="s">
        <v>116</v>
      </c>
      <c r="X134" s="104" t="s">
        <v>116</v>
      </c>
      <c r="Y134" s="106">
        <v>44958</v>
      </c>
      <c r="Z134" s="106">
        <v>44986</v>
      </c>
      <c r="AA134" s="106">
        <v>44986.909482951385</v>
      </c>
      <c r="AB134" s="104" t="s">
        <v>118</v>
      </c>
      <c r="AC134" s="104" t="s">
        <v>116</v>
      </c>
    </row>
    <row r="135" spans="1:29" s="113" customFormat="1" hidden="1" outlineLevel="2" collapsed="1" x14ac:dyDescent="0.25">
      <c r="A135" s="108" t="s">
        <v>215</v>
      </c>
      <c r="B135" s="109">
        <v>0</v>
      </c>
      <c r="C135" s="109">
        <v>0</v>
      </c>
      <c r="D135" s="109">
        <v>0</v>
      </c>
      <c r="E135" s="109">
        <v>0</v>
      </c>
      <c r="F135" s="109">
        <v>0</v>
      </c>
      <c r="G135" s="109">
        <v>0</v>
      </c>
      <c r="H135" s="110" t="s">
        <v>120</v>
      </c>
      <c r="I135" s="110" t="s">
        <v>215</v>
      </c>
      <c r="J135" s="110" t="s">
        <v>116</v>
      </c>
      <c r="K135" s="109">
        <v>0</v>
      </c>
      <c r="L135" s="109">
        <v>0</v>
      </c>
      <c r="M135" s="110" t="s">
        <v>213</v>
      </c>
      <c r="N135" s="110" t="s">
        <v>135</v>
      </c>
      <c r="O135" s="110" t="s">
        <v>121</v>
      </c>
      <c r="P135" s="111">
        <v>44958</v>
      </c>
      <c r="Q135" s="111">
        <v>44959</v>
      </c>
      <c r="R135" s="109">
        <v>0</v>
      </c>
      <c r="S135" s="110" t="s">
        <v>116</v>
      </c>
      <c r="T135" s="110" t="s">
        <v>116</v>
      </c>
      <c r="U135" s="110" t="s">
        <v>319</v>
      </c>
      <c r="V135" s="112">
        <v>44927.153756712964</v>
      </c>
      <c r="W135" s="110" t="s">
        <v>116</v>
      </c>
      <c r="X135" s="110" t="s">
        <v>116</v>
      </c>
      <c r="Y135" s="112">
        <v>44958</v>
      </c>
      <c r="Z135" s="112">
        <v>44986</v>
      </c>
      <c r="AA135" s="112">
        <v>44986.909482951385</v>
      </c>
      <c r="AB135" s="110" t="s">
        <v>118</v>
      </c>
      <c r="AC135" s="110" t="s">
        <v>116</v>
      </c>
    </row>
    <row r="136" spans="1:29" s="96" customFormat="1" hidden="1" outlineLevel="3" collapsed="1" x14ac:dyDescent="0.25">
      <c r="A136" s="91" t="s">
        <v>121</v>
      </c>
      <c r="B136" s="92">
        <v>0</v>
      </c>
      <c r="C136" s="92">
        <v>0</v>
      </c>
      <c r="D136" s="92">
        <v>0</v>
      </c>
      <c r="E136" s="92">
        <v>0</v>
      </c>
      <c r="F136" s="92">
        <v>0</v>
      </c>
      <c r="G136" s="92">
        <v>0</v>
      </c>
      <c r="H136" s="93" t="s">
        <v>120</v>
      </c>
      <c r="I136" s="93" t="s">
        <v>215</v>
      </c>
      <c r="J136" s="93" t="s">
        <v>116</v>
      </c>
      <c r="K136" s="92">
        <v>0</v>
      </c>
      <c r="L136" s="92">
        <v>0</v>
      </c>
      <c r="M136" s="93" t="s">
        <v>213</v>
      </c>
      <c r="N136" s="93" t="s">
        <v>135</v>
      </c>
      <c r="O136" s="93" t="s">
        <v>121</v>
      </c>
      <c r="P136" s="94">
        <v>44958</v>
      </c>
      <c r="Q136" s="94">
        <v>44959</v>
      </c>
      <c r="R136" s="92">
        <v>0</v>
      </c>
      <c r="S136" s="93" t="s">
        <v>116</v>
      </c>
      <c r="T136" s="93" t="s">
        <v>116</v>
      </c>
      <c r="U136" s="93" t="s">
        <v>319</v>
      </c>
      <c r="V136" s="95">
        <v>44927.153756712964</v>
      </c>
      <c r="W136" s="93" t="s">
        <v>116</v>
      </c>
      <c r="X136" s="93" t="s">
        <v>116</v>
      </c>
      <c r="Y136" s="95">
        <v>44958</v>
      </c>
      <c r="Z136" s="95">
        <v>44986</v>
      </c>
      <c r="AA136" s="95">
        <v>44986.909482951385</v>
      </c>
      <c r="AB136" s="93" t="s">
        <v>118</v>
      </c>
      <c r="AC136" s="93" t="s">
        <v>116</v>
      </c>
    </row>
    <row r="137" spans="1:29" s="78" customFormat="1" hidden="1" outlineLevel="4" collapsed="1" x14ac:dyDescent="0.25">
      <c r="A137" s="97" t="s">
        <v>116</v>
      </c>
      <c r="B137" s="75">
        <v>0</v>
      </c>
      <c r="C137" s="75">
        <v>0</v>
      </c>
      <c r="D137" s="75">
        <v>0</v>
      </c>
      <c r="E137" s="75">
        <v>0</v>
      </c>
      <c r="F137" s="75">
        <v>0</v>
      </c>
      <c r="G137" s="75">
        <v>0</v>
      </c>
      <c r="H137" s="74" t="s">
        <v>120</v>
      </c>
      <c r="I137" s="74" t="s">
        <v>215</v>
      </c>
      <c r="J137" s="74" t="s">
        <v>116</v>
      </c>
      <c r="K137" s="75">
        <v>0</v>
      </c>
      <c r="L137" s="75">
        <v>0</v>
      </c>
      <c r="M137" s="74" t="s">
        <v>213</v>
      </c>
      <c r="N137" s="74" t="s">
        <v>135</v>
      </c>
      <c r="O137" s="74" t="s">
        <v>121</v>
      </c>
      <c r="P137" s="76">
        <v>44958</v>
      </c>
      <c r="Q137" s="76">
        <v>44959</v>
      </c>
      <c r="R137" s="75">
        <v>0</v>
      </c>
      <c r="S137" s="74" t="s">
        <v>116</v>
      </c>
      <c r="T137" s="74" t="s">
        <v>116</v>
      </c>
      <c r="U137" s="74" t="s">
        <v>319</v>
      </c>
      <c r="V137" s="77">
        <v>44927.153756712964</v>
      </c>
      <c r="W137" s="74" t="s">
        <v>116</v>
      </c>
      <c r="X137" s="74" t="s">
        <v>116</v>
      </c>
      <c r="Y137" s="77">
        <v>44958</v>
      </c>
      <c r="Z137" s="77">
        <v>44986</v>
      </c>
      <c r="AA137" s="77">
        <v>44986.909482951385</v>
      </c>
      <c r="AB137" s="74" t="s">
        <v>118</v>
      </c>
      <c r="AC137" s="74" t="s">
        <v>116</v>
      </c>
    </row>
    <row r="138" spans="1:29" s="84" customFormat="1" hidden="1" outlineLevel="5" collapsed="1" x14ac:dyDescent="0.25">
      <c r="A138" s="98" t="s">
        <v>116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  <c r="H138" s="81" t="s">
        <v>120</v>
      </c>
      <c r="I138" s="81" t="s">
        <v>215</v>
      </c>
      <c r="J138" s="81" t="s">
        <v>116</v>
      </c>
      <c r="K138" s="80">
        <v>0</v>
      </c>
      <c r="L138" s="80">
        <v>0</v>
      </c>
      <c r="M138" s="81" t="s">
        <v>213</v>
      </c>
      <c r="N138" s="81" t="s">
        <v>135</v>
      </c>
      <c r="O138" s="81" t="s">
        <v>121</v>
      </c>
      <c r="P138" s="82">
        <v>44958</v>
      </c>
      <c r="Q138" s="82">
        <v>44959</v>
      </c>
      <c r="R138" s="80">
        <v>0</v>
      </c>
      <c r="S138" s="81" t="s">
        <v>116</v>
      </c>
      <c r="T138" s="81" t="s">
        <v>116</v>
      </c>
      <c r="U138" s="81" t="s">
        <v>319</v>
      </c>
      <c r="V138" s="83">
        <v>44927.153756712964</v>
      </c>
      <c r="W138" s="81" t="s">
        <v>116</v>
      </c>
      <c r="X138" s="81" t="s">
        <v>116</v>
      </c>
      <c r="Y138" s="83">
        <v>44958</v>
      </c>
      <c r="Z138" s="83">
        <v>44986</v>
      </c>
      <c r="AA138" s="83">
        <v>44986.909482951385</v>
      </c>
      <c r="AB138" s="81" t="s">
        <v>118</v>
      </c>
      <c r="AC138" s="81" t="s">
        <v>116</v>
      </c>
    </row>
    <row r="139" spans="1:29" s="90" customFormat="1" hidden="1" outlineLevel="6" collapsed="1" x14ac:dyDescent="0.25">
      <c r="A139" s="99" t="s">
        <v>213</v>
      </c>
      <c r="B139" s="86">
        <v>0</v>
      </c>
      <c r="C139" s="86">
        <v>0</v>
      </c>
      <c r="D139" s="86">
        <v>0</v>
      </c>
      <c r="E139" s="86">
        <v>0</v>
      </c>
      <c r="F139" s="86">
        <v>0</v>
      </c>
      <c r="G139" s="86">
        <v>0</v>
      </c>
      <c r="H139" s="87" t="s">
        <v>120</v>
      </c>
      <c r="I139" s="87" t="s">
        <v>215</v>
      </c>
      <c r="J139" s="87" t="s">
        <v>116</v>
      </c>
      <c r="K139" s="86">
        <v>0</v>
      </c>
      <c r="L139" s="86">
        <v>0</v>
      </c>
      <c r="M139" s="87" t="s">
        <v>213</v>
      </c>
      <c r="N139" s="87" t="s">
        <v>135</v>
      </c>
      <c r="O139" s="87" t="s">
        <v>121</v>
      </c>
      <c r="P139" s="88">
        <v>44958</v>
      </c>
      <c r="Q139" s="88">
        <v>44959</v>
      </c>
      <c r="R139" s="86">
        <v>0</v>
      </c>
      <c r="S139" s="87" t="s">
        <v>116</v>
      </c>
      <c r="T139" s="87" t="s">
        <v>116</v>
      </c>
      <c r="U139" s="87" t="s">
        <v>319</v>
      </c>
      <c r="V139" s="89">
        <v>44927.153756712964</v>
      </c>
      <c r="W139" s="87" t="s">
        <v>116</v>
      </c>
      <c r="X139" s="87" t="s">
        <v>116</v>
      </c>
      <c r="Y139" s="89">
        <v>44958</v>
      </c>
      <c r="Z139" s="89">
        <v>44986</v>
      </c>
      <c r="AA139" s="89">
        <v>44986.909482951385</v>
      </c>
      <c r="AB139" s="87" t="s">
        <v>118</v>
      </c>
      <c r="AC139" s="87" t="s">
        <v>116</v>
      </c>
    </row>
    <row r="140" spans="1:29" s="96" customFormat="1" hidden="1" outlineLevel="7" collapsed="1" x14ac:dyDescent="0.25">
      <c r="A140" s="100" t="s">
        <v>116</v>
      </c>
      <c r="B140" s="92">
        <v>0</v>
      </c>
      <c r="C140" s="92">
        <v>0</v>
      </c>
      <c r="D140" s="92">
        <v>0</v>
      </c>
      <c r="E140" s="92">
        <v>0</v>
      </c>
      <c r="F140" s="92">
        <v>0</v>
      </c>
      <c r="G140" s="92">
        <v>0</v>
      </c>
      <c r="H140" s="93" t="s">
        <v>120</v>
      </c>
      <c r="I140" s="93" t="s">
        <v>215</v>
      </c>
      <c r="J140" s="93" t="s">
        <v>116</v>
      </c>
      <c r="K140" s="92">
        <v>0</v>
      </c>
      <c r="L140" s="92">
        <v>0</v>
      </c>
      <c r="M140" s="93" t="s">
        <v>213</v>
      </c>
      <c r="N140" s="93" t="s">
        <v>135</v>
      </c>
      <c r="O140" s="93" t="s">
        <v>121</v>
      </c>
      <c r="P140" s="94">
        <v>44958</v>
      </c>
      <c r="Q140" s="94">
        <v>44959</v>
      </c>
      <c r="R140" s="92">
        <v>0</v>
      </c>
      <c r="S140" s="93" t="s">
        <v>116</v>
      </c>
      <c r="T140" s="93" t="s">
        <v>116</v>
      </c>
      <c r="U140" s="93" t="s">
        <v>319</v>
      </c>
      <c r="V140" s="95">
        <v>44927.153756712964</v>
      </c>
      <c r="W140" s="93" t="s">
        <v>116</v>
      </c>
      <c r="X140" s="93" t="s">
        <v>116</v>
      </c>
      <c r="Y140" s="95">
        <v>44958</v>
      </c>
      <c r="Z140" s="95">
        <v>44986</v>
      </c>
      <c r="AA140" s="95">
        <v>44986.909482951385</v>
      </c>
      <c r="AB140" s="93" t="s">
        <v>118</v>
      </c>
      <c r="AC140" s="93" t="s">
        <v>116</v>
      </c>
    </row>
    <row r="141" spans="1:29" s="107" customFormat="1" hidden="1" outlineLevel="7" collapsed="1" x14ac:dyDescent="0.25">
      <c r="A141" s="102" t="s">
        <v>116</v>
      </c>
      <c r="B141" s="103">
        <v>0</v>
      </c>
      <c r="C141" s="103">
        <v>0</v>
      </c>
      <c r="D141" s="103">
        <v>0</v>
      </c>
      <c r="E141" s="103">
        <v>0</v>
      </c>
      <c r="F141" s="103">
        <v>0</v>
      </c>
      <c r="G141" s="103">
        <v>0</v>
      </c>
      <c r="H141" s="104" t="s">
        <v>120</v>
      </c>
      <c r="I141" s="104" t="s">
        <v>215</v>
      </c>
      <c r="J141" s="104" t="s">
        <v>116</v>
      </c>
      <c r="K141" s="103">
        <v>0</v>
      </c>
      <c r="L141" s="103">
        <v>0</v>
      </c>
      <c r="M141" s="104" t="s">
        <v>213</v>
      </c>
      <c r="N141" s="104" t="s">
        <v>135</v>
      </c>
      <c r="O141" s="104" t="s">
        <v>121</v>
      </c>
      <c r="P141" s="105">
        <v>44958</v>
      </c>
      <c r="Q141" s="105">
        <v>44959</v>
      </c>
      <c r="R141" s="103">
        <v>0</v>
      </c>
      <c r="S141" s="104" t="s">
        <v>116</v>
      </c>
      <c r="T141" s="104" t="s">
        <v>116</v>
      </c>
      <c r="U141" s="104" t="s">
        <v>319</v>
      </c>
      <c r="V141" s="106">
        <v>44927.153756712964</v>
      </c>
      <c r="W141" s="104" t="s">
        <v>116</v>
      </c>
      <c r="X141" s="104" t="s">
        <v>116</v>
      </c>
      <c r="Y141" s="106">
        <v>44958</v>
      </c>
      <c r="Z141" s="106">
        <v>44986</v>
      </c>
      <c r="AA141" s="106">
        <v>44986.909482951385</v>
      </c>
      <c r="AB141" s="104" t="s">
        <v>118</v>
      </c>
      <c r="AC141" s="104" t="s">
        <v>116</v>
      </c>
    </row>
    <row r="142" spans="1:29" s="90" customFormat="1" hidden="1" outlineLevel="2" collapsed="1" x14ac:dyDescent="0.25">
      <c r="A142" s="85" t="s">
        <v>147</v>
      </c>
      <c r="B142" s="86">
        <v>0</v>
      </c>
      <c r="C142" s="86">
        <v>0</v>
      </c>
      <c r="D142" s="86">
        <v>0</v>
      </c>
      <c r="E142" s="86">
        <v>0</v>
      </c>
      <c r="F142" s="86">
        <v>0</v>
      </c>
      <c r="G142" s="86">
        <v>0</v>
      </c>
      <c r="H142" s="87" t="s">
        <v>120</v>
      </c>
      <c r="I142" s="87" t="s">
        <v>147</v>
      </c>
      <c r="J142" s="87" t="s">
        <v>116</v>
      </c>
      <c r="K142" s="86">
        <v>0</v>
      </c>
      <c r="L142" s="86">
        <v>0</v>
      </c>
      <c r="M142" s="87" t="s">
        <v>122</v>
      </c>
      <c r="N142" s="87" t="s">
        <v>135</v>
      </c>
      <c r="O142" s="87" t="s">
        <v>121</v>
      </c>
      <c r="P142" s="88">
        <v>44958</v>
      </c>
      <c r="Q142" s="88">
        <v>44959</v>
      </c>
      <c r="R142" s="86">
        <v>0</v>
      </c>
      <c r="S142" s="87" t="s">
        <v>116</v>
      </c>
      <c r="T142" s="87" t="s">
        <v>116</v>
      </c>
      <c r="U142" s="87" t="s">
        <v>319</v>
      </c>
      <c r="V142" s="89">
        <v>44927.153756712964</v>
      </c>
      <c r="W142" s="87" t="s">
        <v>116</v>
      </c>
      <c r="X142" s="87" t="s">
        <v>116</v>
      </c>
      <c r="Y142" s="89">
        <v>44958</v>
      </c>
      <c r="Z142" s="89">
        <v>44986</v>
      </c>
      <c r="AA142" s="89">
        <v>44986.909482951385</v>
      </c>
      <c r="AB142" s="87" t="s">
        <v>118</v>
      </c>
      <c r="AC142" s="87" t="s">
        <v>116</v>
      </c>
    </row>
    <row r="143" spans="1:29" s="96" customFormat="1" hidden="1" outlineLevel="3" collapsed="1" x14ac:dyDescent="0.25">
      <c r="A143" s="91" t="s">
        <v>121</v>
      </c>
      <c r="B143" s="92">
        <v>0</v>
      </c>
      <c r="C143" s="92">
        <v>0</v>
      </c>
      <c r="D143" s="92">
        <v>0</v>
      </c>
      <c r="E143" s="92">
        <v>0</v>
      </c>
      <c r="F143" s="92">
        <v>0</v>
      </c>
      <c r="G143" s="92">
        <v>0</v>
      </c>
      <c r="H143" s="93" t="s">
        <v>120</v>
      </c>
      <c r="I143" s="93" t="s">
        <v>147</v>
      </c>
      <c r="J143" s="93" t="s">
        <v>116</v>
      </c>
      <c r="K143" s="92">
        <v>0</v>
      </c>
      <c r="L143" s="92">
        <v>0</v>
      </c>
      <c r="M143" s="93" t="s">
        <v>122</v>
      </c>
      <c r="N143" s="93" t="s">
        <v>135</v>
      </c>
      <c r="O143" s="93" t="s">
        <v>121</v>
      </c>
      <c r="P143" s="94">
        <v>44958</v>
      </c>
      <c r="Q143" s="94">
        <v>44959</v>
      </c>
      <c r="R143" s="92">
        <v>0</v>
      </c>
      <c r="S143" s="93" t="s">
        <v>116</v>
      </c>
      <c r="T143" s="93" t="s">
        <v>116</v>
      </c>
      <c r="U143" s="93" t="s">
        <v>319</v>
      </c>
      <c r="V143" s="95">
        <v>44927.153756712964</v>
      </c>
      <c r="W143" s="93" t="s">
        <v>116</v>
      </c>
      <c r="X143" s="93" t="s">
        <v>116</v>
      </c>
      <c r="Y143" s="95">
        <v>44958</v>
      </c>
      <c r="Z143" s="95">
        <v>44986</v>
      </c>
      <c r="AA143" s="95">
        <v>44986.909482951385</v>
      </c>
      <c r="AB143" s="93" t="s">
        <v>118</v>
      </c>
      <c r="AC143" s="93" t="s">
        <v>116</v>
      </c>
    </row>
    <row r="144" spans="1:29" s="78" customFormat="1" hidden="1" outlineLevel="4" collapsed="1" x14ac:dyDescent="0.25">
      <c r="A144" s="97" t="s">
        <v>116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v>0</v>
      </c>
      <c r="H144" s="74" t="s">
        <v>120</v>
      </c>
      <c r="I144" s="74" t="s">
        <v>147</v>
      </c>
      <c r="J144" s="74" t="s">
        <v>116</v>
      </c>
      <c r="K144" s="75">
        <v>0</v>
      </c>
      <c r="L144" s="75">
        <v>0</v>
      </c>
      <c r="M144" s="74" t="s">
        <v>122</v>
      </c>
      <c r="N144" s="74" t="s">
        <v>135</v>
      </c>
      <c r="O144" s="74" t="s">
        <v>121</v>
      </c>
      <c r="P144" s="76">
        <v>44958</v>
      </c>
      <c r="Q144" s="76">
        <v>44959</v>
      </c>
      <c r="R144" s="75">
        <v>0</v>
      </c>
      <c r="S144" s="74" t="s">
        <v>116</v>
      </c>
      <c r="T144" s="74" t="s">
        <v>116</v>
      </c>
      <c r="U144" s="74" t="s">
        <v>319</v>
      </c>
      <c r="V144" s="77">
        <v>44927.153756712964</v>
      </c>
      <c r="W144" s="74" t="s">
        <v>116</v>
      </c>
      <c r="X144" s="74" t="s">
        <v>116</v>
      </c>
      <c r="Y144" s="77">
        <v>44958</v>
      </c>
      <c r="Z144" s="77">
        <v>44986</v>
      </c>
      <c r="AA144" s="77">
        <v>44986.909482951385</v>
      </c>
      <c r="AB144" s="74" t="s">
        <v>118</v>
      </c>
      <c r="AC144" s="74" t="s">
        <v>116</v>
      </c>
    </row>
    <row r="145" spans="1:29" s="84" customFormat="1" hidden="1" outlineLevel="5" collapsed="1" x14ac:dyDescent="0.25">
      <c r="A145" s="98" t="s">
        <v>116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v>0</v>
      </c>
      <c r="H145" s="81" t="s">
        <v>120</v>
      </c>
      <c r="I145" s="81" t="s">
        <v>147</v>
      </c>
      <c r="J145" s="81" t="s">
        <v>116</v>
      </c>
      <c r="K145" s="80">
        <v>0</v>
      </c>
      <c r="L145" s="80">
        <v>0</v>
      </c>
      <c r="M145" s="81" t="s">
        <v>122</v>
      </c>
      <c r="N145" s="81" t="s">
        <v>135</v>
      </c>
      <c r="O145" s="81" t="s">
        <v>121</v>
      </c>
      <c r="P145" s="82">
        <v>44958</v>
      </c>
      <c r="Q145" s="82">
        <v>44959</v>
      </c>
      <c r="R145" s="80">
        <v>0</v>
      </c>
      <c r="S145" s="81" t="s">
        <v>116</v>
      </c>
      <c r="T145" s="81" t="s">
        <v>116</v>
      </c>
      <c r="U145" s="81" t="s">
        <v>319</v>
      </c>
      <c r="V145" s="83">
        <v>44927.153756712964</v>
      </c>
      <c r="W145" s="81" t="s">
        <v>116</v>
      </c>
      <c r="X145" s="81" t="s">
        <v>116</v>
      </c>
      <c r="Y145" s="83">
        <v>44958</v>
      </c>
      <c r="Z145" s="83">
        <v>44986</v>
      </c>
      <c r="AA145" s="83">
        <v>44986.909482951385</v>
      </c>
      <c r="AB145" s="81" t="s">
        <v>118</v>
      </c>
      <c r="AC145" s="81" t="s">
        <v>116</v>
      </c>
    </row>
    <row r="146" spans="1:29" s="90" customFormat="1" hidden="1" outlineLevel="6" collapsed="1" x14ac:dyDescent="0.25">
      <c r="A146" s="99" t="s">
        <v>122</v>
      </c>
      <c r="B146" s="86">
        <v>0</v>
      </c>
      <c r="C146" s="86">
        <v>0</v>
      </c>
      <c r="D146" s="86">
        <v>0</v>
      </c>
      <c r="E146" s="86">
        <v>0</v>
      </c>
      <c r="F146" s="86">
        <v>0</v>
      </c>
      <c r="G146" s="86">
        <v>0</v>
      </c>
      <c r="H146" s="87" t="s">
        <v>120</v>
      </c>
      <c r="I146" s="87" t="s">
        <v>147</v>
      </c>
      <c r="J146" s="87" t="s">
        <v>116</v>
      </c>
      <c r="K146" s="86">
        <v>0</v>
      </c>
      <c r="L146" s="86">
        <v>0</v>
      </c>
      <c r="M146" s="87" t="s">
        <v>122</v>
      </c>
      <c r="N146" s="87" t="s">
        <v>135</v>
      </c>
      <c r="O146" s="87" t="s">
        <v>121</v>
      </c>
      <c r="P146" s="88">
        <v>44958</v>
      </c>
      <c r="Q146" s="88">
        <v>44959</v>
      </c>
      <c r="R146" s="86">
        <v>0</v>
      </c>
      <c r="S146" s="87" t="s">
        <v>116</v>
      </c>
      <c r="T146" s="87" t="s">
        <v>116</v>
      </c>
      <c r="U146" s="87" t="s">
        <v>319</v>
      </c>
      <c r="V146" s="89">
        <v>44927.153756712964</v>
      </c>
      <c r="W146" s="87" t="s">
        <v>116</v>
      </c>
      <c r="X146" s="87" t="s">
        <v>116</v>
      </c>
      <c r="Y146" s="89">
        <v>44958</v>
      </c>
      <c r="Z146" s="89">
        <v>44986</v>
      </c>
      <c r="AA146" s="89">
        <v>44986.909482951385</v>
      </c>
      <c r="AB146" s="87" t="s">
        <v>118</v>
      </c>
      <c r="AC146" s="87" t="s">
        <v>116</v>
      </c>
    </row>
    <row r="147" spans="1:29" s="96" customFormat="1" hidden="1" outlineLevel="7" collapsed="1" x14ac:dyDescent="0.25">
      <c r="A147" s="100" t="s">
        <v>116</v>
      </c>
      <c r="B147" s="92">
        <v>-41820.519</v>
      </c>
      <c r="C147" s="92">
        <v>-2884252.4868999999</v>
      </c>
      <c r="D147" s="92">
        <v>0</v>
      </c>
      <c r="E147" s="92">
        <v>0</v>
      </c>
      <c r="F147" s="92">
        <v>-41820.519</v>
      </c>
      <c r="G147" s="92">
        <v>-2884252.4868999999</v>
      </c>
      <c r="H147" s="93" t="s">
        <v>120</v>
      </c>
      <c r="I147" s="93" t="s">
        <v>147</v>
      </c>
      <c r="J147" s="93" t="s">
        <v>116</v>
      </c>
      <c r="K147" s="92">
        <v>68.967400593474196</v>
      </c>
      <c r="L147" s="92">
        <v>0</v>
      </c>
      <c r="M147" s="93" t="s">
        <v>122</v>
      </c>
      <c r="N147" s="93" t="s">
        <v>135</v>
      </c>
      <c r="O147" s="93" t="s">
        <v>121</v>
      </c>
      <c r="P147" s="94">
        <v>44958</v>
      </c>
      <c r="Q147" s="94">
        <v>44959</v>
      </c>
      <c r="R147" s="92">
        <v>0</v>
      </c>
      <c r="S147" s="93" t="s">
        <v>116</v>
      </c>
      <c r="T147" s="93" t="s">
        <v>116</v>
      </c>
      <c r="U147" s="93" t="s">
        <v>319</v>
      </c>
      <c r="V147" s="95">
        <v>44927.153756712964</v>
      </c>
      <c r="W147" s="93" t="s">
        <v>116</v>
      </c>
      <c r="X147" s="93" t="s">
        <v>116</v>
      </c>
      <c r="Y147" s="95">
        <v>44958</v>
      </c>
      <c r="Z147" s="95">
        <v>44986</v>
      </c>
      <c r="AA147" s="95">
        <v>44986.909482951385</v>
      </c>
      <c r="AB147" s="93" t="s">
        <v>118</v>
      </c>
      <c r="AC147" s="93" t="s">
        <v>116</v>
      </c>
    </row>
    <row r="148" spans="1:29" s="107" customFormat="1" hidden="1" outlineLevel="7" collapsed="1" x14ac:dyDescent="0.25">
      <c r="A148" s="102" t="s">
        <v>116</v>
      </c>
      <c r="B148" s="103">
        <v>-707.54</v>
      </c>
      <c r="C148" s="103">
        <v>-44221.25</v>
      </c>
      <c r="D148" s="103">
        <v>0</v>
      </c>
      <c r="E148" s="103">
        <v>0</v>
      </c>
      <c r="F148" s="103">
        <v>-707.54</v>
      </c>
      <c r="G148" s="103">
        <v>-44221.25</v>
      </c>
      <c r="H148" s="104" t="s">
        <v>120</v>
      </c>
      <c r="I148" s="104" t="s">
        <v>147</v>
      </c>
      <c r="J148" s="104" t="s">
        <v>116</v>
      </c>
      <c r="K148" s="103">
        <v>62.5</v>
      </c>
      <c r="L148" s="103">
        <v>0</v>
      </c>
      <c r="M148" s="104" t="s">
        <v>122</v>
      </c>
      <c r="N148" s="104" t="s">
        <v>135</v>
      </c>
      <c r="O148" s="104" t="s">
        <v>121</v>
      </c>
      <c r="P148" s="105">
        <v>44958</v>
      </c>
      <c r="Q148" s="105">
        <v>44959</v>
      </c>
      <c r="R148" s="103">
        <v>0</v>
      </c>
      <c r="S148" s="104" t="s">
        <v>116</v>
      </c>
      <c r="T148" s="104" t="s">
        <v>116</v>
      </c>
      <c r="U148" s="104" t="s">
        <v>319</v>
      </c>
      <c r="V148" s="106">
        <v>44927.153756712964</v>
      </c>
      <c r="W148" s="104" t="s">
        <v>116</v>
      </c>
      <c r="X148" s="104" t="s">
        <v>116</v>
      </c>
      <c r="Y148" s="106">
        <v>44958</v>
      </c>
      <c r="Z148" s="106">
        <v>44986</v>
      </c>
      <c r="AA148" s="106">
        <v>44986.909482951385</v>
      </c>
      <c r="AB148" s="104" t="s">
        <v>118</v>
      </c>
      <c r="AC148" s="104" t="s">
        <v>116</v>
      </c>
    </row>
    <row r="149" spans="1:29" s="96" customFormat="1" hidden="1" outlineLevel="7" collapsed="1" x14ac:dyDescent="0.25">
      <c r="A149" s="100" t="s">
        <v>116</v>
      </c>
      <c r="B149" s="92">
        <v>9450</v>
      </c>
      <c r="C149" s="92">
        <v>521719.62933999998</v>
      </c>
      <c r="D149" s="92">
        <v>0</v>
      </c>
      <c r="E149" s="92">
        <v>0</v>
      </c>
      <c r="F149" s="92">
        <v>9450</v>
      </c>
      <c r="G149" s="92">
        <v>521719.62933999998</v>
      </c>
      <c r="H149" s="93" t="s">
        <v>120</v>
      </c>
      <c r="I149" s="93" t="s">
        <v>147</v>
      </c>
      <c r="J149" s="93" t="s">
        <v>116</v>
      </c>
      <c r="K149" s="92">
        <v>55.208426385185199</v>
      </c>
      <c r="L149" s="92">
        <v>0</v>
      </c>
      <c r="M149" s="93" t="s">
        <v>122</v>
      </c>
      <c r="N149" s="93" t="s">
        <v>135</v>
      </c>
      <c r="O149" s="93" t="s">
        <v>121</v>
      </c>
      <c r="P149" s="94">
        <v>44958</v>
      </c>
      <c r="Q149" s="94">
        <v>44959</v>
      </c>
      <c r="R149" s="92">
        <v>0</v>
      </c>
      <c r="S149" s="93" t="s">
        <v>116</v>
      </c>
      <c r="T149" s="93" t="s">
        <v>116</v>
      </c>
      <c r="U149" s="93" t="s">
        <v>319</v>
      </c>
      <c r="V149" s="95">
        <v>44927.153756712964</v>
      </c>
      <c r="W149" s="93" t="s">
        <v>116</v>
      </c>
      <c r="X149" s="93" t="s">
        <v>116</v>
      </c>
      <c r="Y149" s="95">
        <v>44958</v>
      </c>
      <c r="Z149" s="95">
        <v>44986</v>
      </c>
      <c r="AA149" s="95">
        <v>44986.909482951385</v>
      </c>
      <c r="AB149" s="93" t="s">
        <v>118</v>
      </c>
      <c r="AC149" s="93" t="s">
        <v>116</v>
      </c>
    </row>
    <row r="150" spans="1:29" s="107" customFormat="1" hidden="1" outlineLevel="7" collapsed="1" x14ac:dyDescent="0.25">
      <c r="A150" s="102" t="s">
        <v>116</v>
      </c>
      <c r="B150" s="103">
        <v>9925.3490000000002</v>
      </c>
      <c r="C150" s="103">
        <v>631859.12068000005</v>
      </c>
      <c r="D150" s="103">
        <v>0</v>
      </c>
      <c r="E150" s="103">
        <v>0</v>
      </c>
      <c r="F150" s="103">
        <v>9925.3490000000002</v>
      </c>
      <c r="G150" s="103">
        <v>631859.12068000005</v>
      </c>
      <c r="H150" s="104" t="s">
        <v>120</v>
      </c>
      <c r="I150" s="104" t="s">
        <v>147</v>
      </c>
      <c r="J150" s="104" t="s">
        <v>116</v>
      </c>
      <c r="K150" s="103">
        <v>63.661148910733502</v>
      </c>
      <c r="L150" s="103">
        <v>0</v>
      </c>
      <c r="M150" s="104" t="s">
        <v>122</v>
      </c>
      <c r="N150" s="104" t="s">
        <v>135</v>
      </c>
      <c r="O150" s="104" t="s">
        <v>121</v>
      </c>
      <c r="P150" s="105">
        <v>44958</v>
      </c>
      <c r="Q150" s="105">
        <v>44959</v>
      </c>
      <c r="R150" s="103">
        <v>0</v>
      </c>
      <c r="S150" s="104" t="s">
        <v>116</v>
      </c>
      <c r="T150" s="104" t="s">
        <v>116</v>
      </c>
      <c r="U150" s="104" t="s">
        <v>319</v>
      </c>
      <c r="V150" s="106">
        <v>44927.153756712964</v>
      </c>
      <c r="W150" s="104" t="s">
        <v>116</v>
      </c>
      <c r="X150" s="104" t="s">
        <v>116</v>
      </c>
      <c r="Y150" s="106">
        <v>44958</v>
      </c>
      <c r="Z150" s="106">
        <v>44986</v>
      </c>
      <c r="AA150" s="106">
        <v>44986.909482951385</v>
      </c>
      <c r="AB150" s="104" t="s">
        <v>118</v>
      </c>
      <c r="AC150" s="104" t="s">
        <v>116</v>
      </c>
    </row>
    <row r="151" spans="1:29" s="96" customFormat="1" hidden="1" outlineLevel="7" collapsed="1" x14ac:dyDescent="0.25">
      <c r="A151" s="100" t="s">
        <v>116</v>
      </c>
      <c r="B151" s="92">
        <v>23152.71</v>
      </c>
      <c r="C151" s="92">
        <v>1774894.98688</v>
      </c>
      <c r="D151" s="92">
        <v>0</v>
      </c>
      <c r="E151" s="92">
        <v>0</v>
      </c>
      <c r="F151" s="92">
        <v>23152.71</v>
      </c>
      <c r="G151" s="92">
        <v>1774894.98688</v>
      </c>
      <c r="H151" s="93" t="s">
        <v>120</v>
      </c>
      <c r="I151" s="93" t="s">
        <v>147</v>
      </c>
      <c r="J151" s="93" t="s">
        <v>116</v>
      </c>
      <c r="K151" s="92">
        <v>76.660355823573099</v>
      </c>
      <c r="L151" s="92">
        <v>0</v>
      </c>
      <c r="M151" s="93" t="s">
        <v>122</v>
      </c>
      <c r="N151" s="93" t="s">
        <v>135</v>
      </c>
      <c r="O151" s="93" t="s">
        <v>121</v>
      </c>
      <c r="P151" s="94">
        <v>44958</v>
      </c>
      <c r="Q151" s="94">
        <v>44959</v>
      </c>
      <c r="R151" s="92">
        <v>0</v>
      </c>
      <c r="S151" s="93" t="s">
        <v>116</v>
      </c>
      <c r="T151" s="93" t="s">
        <v>116</v>
      </c>
      <c r="U151" s="93" t="s">
        <v>319</v>
      </c>
      <c r="V151" s="95">
        <v>44927.153756712964</v>
      </c>
      <c r="W151" s="93" t="s">
        <v>116</v>
      </c>
      <c r="X151" s="93" t="s">
        <v>116</v>
      </c>
      <c r="Y151" s="95">
        <v>44958</v>
      </c>
      <c r="Z151" s="95">
        <v>44986</v>
      </c>
      <c r="AA151" s="95">
        <v>44986.909482951385</v>
      </c>
      <c r="AB151" s="93" t="s">
        <v>118</v>
      </c>
      <c r="AC151" s="93" t="s">
        <v>116</v>
      </c>
    </row>
    <row r="152" spans="1:29" s="113" customFormat="1" hidden="1" outlineLevel="2" collapsed="1" x14ac:dyDescent="0.25">
      <c r="A152" s="108" t="s">
        <v>168</v>
      </c>
      <c r="B152" s="109">
        <v>0</v>
      </c>
      <c r="C152" s="109">
        <v>0</v>
      </c>
      <c r="D152" s="109">
        <v>0</v>
      </c>
      <c r="E152" s="109">
        <v>0</v>
      </c>
      <c r="F152" s="109">
        <v>0</v>
      </c>
      <c r="G152" s="109">
        <v>0</v>
      </c>
      <c r="H152" s="110" t="s">
        <v>120</v>
      </c>
      <c r="I152" s="110" t="s">
        <v>168</v>
      </c>
      <c r="J152" s="110" t="s">
        <v>116</v>
      </c>
      <c r="K152" s="109">
        <v>0</v>
      </c>
      <c r="L152" s="109">
        <v>0</v>
      </c>
      <c r="M152" s="110" t="s">
        <v>122</v>
      </c>
      <c r="N152" s="110" t="s">
        <v>135</v>
      </c>
      <c r="O152" s="110" t="s">
        <v>121</v>
      </c>
      <c r="P152" s="111">
        <v>44958</v>
      </c>
      <c r="Q152" s="111">
        <v>44959</v>
      </c>
      <c r="R152" s="109">
        <v>0</v>
      </c>
      <c r="S152" s="110" t="s">
        <v>116</v>
      </c>
      <c r="T152" s="110" t="s">
        <v>116</v>
      </c>
      <c r="U152" s="110" t="s">
        <v>319</v>
      </c>
      <c r="V152" s="112">
        <v>44927.153756712964</v>
      </c>
      <c r="W152" s="110" t="s">
        <v>116</v>
      </c>
      <c r="X152" s="110" t="s">
        <v>116</v>
      </c>
      <c r="Y152" s="112">
        <v>44958</v>
      </c>
      <c r="Z152" s="112">
        <v>44986</v>
      </c>
      <c r="AA152" s="112">
        <v>44986.909482951385</v>
      </c>
      <c r="AB152" s="110" t="s">
        <v>118</v>
      </c>
      <c r="AC152" s="110" t="s">
        <v>116</v>
      </c>
    </row>
    <row r="153" spans="1:29" s="96" customFormat="1" hidden="1" outlineLevel="3" collapsed="1" x14ac:dyDescent="0.25">
      <c r="A153" s="91" t="s">
        <v>121</v>
      </c>
      <c r="B153" s="92">
        <v>0</v>
      </c>
      <c r="C153" s="92">
        <v>0</v>
      </c>
      <c r="D153" s="92">
        <v>0</v>
      </c>
      <c r="E153" s="92">
        <v>0</v>
      </c>
      <c r="F153" s="92">
        <v>0</v>
      </c>
      <c r="G153" s="92">
        <v>0</v>
      </c>
      <c r="H153" s="93" t="s">
        <v>120</v>
      </c>
      <c r="I153" s="93" t="s">
        <v>168</v>
      </c>
      <c r="J153" s="93" t="s">
        <v>116</v>
      </c>
      <c r="K153" s="92">
        <v>0</v>
      </c>
      <c r="L153" s="92">
        <v>0</v>
      </c>
      <c r="M153" s="93" t="s">
        <v>122</v>
      </c>
      <c r="N153" s="93" t="s">
        <v>135</v>
      </c>
      <c r="O153" s="93" t="s">
        <v>121</v>
      </c>
      <c r="P153" s="94">
        <v>44958</v>
      </c>
      <c r="Q153" s="94">
        <v>44959</v>
      </c>
      <c r="R153" s="92">
        <v>0</v>
      </c>
      <c r="S153" s="93" t="s">
        <v>116</v>
      </c>
      <c r="T153" s="93" t="s">
        <v>116</v>
      </c>
      <c r="U153" s="93" t="s">
        <v>319</v>
      </c>
      <c r="V153" s="95">
        <v>44927.153756712964</v>
      </c>
      <c r="W153" s="93" t="s">
        <v>116</v>
      </c>
      <c r="X153" s="93" t="s">
        <v>116</v>
      </c>
      <c r="Y153" s="95">
        <v>44958</v>
      </c>
      <c r="Z153" s="95">
        <v>44986</v>
      </c>
      <c r="AA153" s="95">
        <v>44986.909482951385</v>
      </c>
      <c r="AB153" s="93" t="s">
        <v>118</v>
      </c>
      <c r="AC153" s="93" t="s">
        <v>116</v>
      </c>
    </row>
    <row r="154" spans="1:29" s="78" customFormat="1" hidden="1" outlineLevel="4" collapsed="1" x14ac:dyDescent="0.25">
      <c r="A154" s="97" t="s">
        <v>116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v>0</v>
      </c>
      <c r="H154" s="74" t="s">
        <v>120</v>
      </c>
      <c r="I154" s="74" t="s">
        <v>168</v>
      </c>
      <c r="J154" s="74" t="s">
        <v>116</v>
      </c>
      <c r="K154" s="75">
        <v>0</v>
      </c>
      <c r="L154" s="75">
        <v>0</v>
      </c>
      <c r="M154" s="74" t="s">
        <v>122</v>
      </c>
      <c r="N154" s="74" t="s">
        <v>135</v>
      </c>
      <c r="O154" s="74" t="s">
        <v>121</v>
      </c>
      <c r="P154" s="76">
        <v>44958</v>
      </c>
      <c r="Q154" s="76">
        <v>44959</v>
      </c>
      <c r="R154" s="75">
        <v>0</v>
      </c>
      <c r="S154" s="74" t="s">
        <v>116</v>
      </c>
      <c r="T154" s="74" t="s">
        <v>116</v>
      </c>
      <c r="U154" s="74" t="s">
        <v>319</v>
      </c>
      <c r="V154" s="77">
        <v>44927.153756712964</v>
      </c>
      <c r="W154" s="74" t="s">
        <v>116</v>
      </c>
      <c r="X154" s="74" t="s">
        <v>116</v>
      </c>
      <c r="Y154" s="77">
        <v>44958</v>
      </c>
      <c r="Z154" s="77">
        <v>44986</v>
      </c>
      <c r="AA154" s="77">
        <v>44986.909482951385</v>
      </c>
      <c r="AB154" s="74" t="s">
        <v>118</v>
      </c>
      <c r="AC154" s="74" t="s">
        <v>116</v>
      </c>
    </row>
    <row r="155" spans="1:29" s="84" customFormat="1" hidden="1" outlineLevel="5" collapsed="1" x14ac:dyDescent="0.25">
      <c r="A155" s="98" t="s">
        <v>116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v>0</v>
      </c>
      <c r="H155" s="81" t="s">
        <v>120</v>
      </c>
      <c r="I155" s="81" t="s">
        <v>168</v>
      </c>
      <c r="J155" s="81" t="s">
        <v>116</v>
      </c>
      <c r="K155" s="80">
        <v>0</v>
      </c>
      <c r="L155" s="80">
        <v>0</v>
      </c>
      <c r="M155" s="81" t="s">
        <v>122</v>
      </c>
      <c r="N155" s="81" t="s">
        <v>135</v>
      </c>
      <c r="O155" s="81" t="s">
        <v>121</v>
      </c>
      <c r="P155" s="82">
        <v>44958</v>
      </c>
      <c r="Q155" s="82">
        <v>44959</v>
      </c>
      <c r="R155" s="80">
        <v>0</v>
      </c>
      <c r="S155" s="81" t="s">
        <v>116</v>
      </c>
      <c r="T155" s="81" t="s">
        <v>116</v>
      </c>
      <c r="U155" s="81" t="s">
        <v>319</v>
      </c>
      <c r="V155" s="83">
        <v>44927.153756712964</v>
      </c>
      <c r="W155" s="81" t="s">
        <v>116</v>
      </c>
      <c r="X155" s="81" t="s">
        <v>116</v>
      </c>
      <c r="Y155" s="83">
        <v>44958</v>
      </c>
      <c r="Z155" s="83">
        <v>44986</v>
      </c>
      <c r="AA155" s="83">
        <v>44986.909482951385</v>
      </c>
      <c r="AB155" s="81" t="s">
        <v>118</v>
      </c>
      <c r="AC155" s="81" t="s">
        <v>116</v>
      </c>
    </row>
    <row r="156" spans="1:29" s="90" customFormat="1" hidden="1" outlineLevel="6" collapsed="1" x14ac:dyDescent="0.25">
      <c r="A156" s="99" t="s">
        <v>122</v>
      </c>
      <c r="B156" s="86">
        <v>0</v>
      </c>
      <c r="C156" s="86">
        <v>0</v>
      </c>
      <c r="D156" s="86">
        <v>0</v>
      </c>
      <c r="E156" s="86">
        <v>0</v>
      </c>
      <c r="F156" s="86">
        <v>0</v>
      </c>
      <c r="G156" s="86">
        <v>0</v>
      </c>
      <c r="H156" s="87" t="s">
        <v>120</v>
      </c>
      <c r="I156" s="87" t="s">
        <v>168</v>
      </c>
      <c r="J156" s="87" t="s">
        <v>116</v>
      </c>
      <c r="K156" s="86">
        <v>0</v>
      </c>
      <c r="L156" s="86">
        <v>0</v>
      </c>
      <c r="M156" s="87" t="s">
        <v>122</v>
      </c>
      <c r="N156" s="87" t="s">
        <v>135</v>
      </c>
      <c r="O156" s="87" t="s">
        <v>121</v>
      </c>
      <c r="P156" s="88">
        <v>44958</v>
      </c>
      <c r="Q156" s="88">
        <v>44959</v>
      </c>
      <c r="R156" s="86">
        <v>0</v>
      </c>
      <c r="S156" s="87" t="s">
        <v>116</v>
      </c>
      <c r="T156" s="87" t="s">
        <v>116</v>
      </c>
      <c r="U156" s="87" t="s">
        <v>319</v>
      </c>
      <c r="V156" s="89">
        <v>44927.153756712964</v>
      </c>
      <c r="W156" s="87" t="s">
        <v>116</v>
      </c>
      <c r="X156" s="87" t="s">
        <v>116</v>
      </c>
      <c r="Y156" s="89">
        <v>44958</v>
      </c>
      <c r="Z156" s="89">
        <v>44986</v>
      </c>
      <c r="AA156" s="89">
        <v>44986.909482951385</v>
      </c>
      <c r="AB156" s="87" t="s">
        <v>118</v>
      </c>
      <c r="AC156" s="87" t="s">
        <v>116</v>
      </c>
    </row>
    <row r="157" spans="1:29" s="96" customFormat="1" hidden="1" outlineLevel="7" collapsed="1" x14ac:dyDescent="0.25">
      <c r="A157" s="100" t="s">
        <v>116</v>
      </c>
      <c r="B157" s="92">
        <v>-38695.870000000003</v>
      </c>
      <c r="C157" s="92">
        <v>-3004052.6472700001</v>
      </c>
      <c r="D157" s="92">
        <v>0</v>
      </c>
      <c r="E157" s="92">
        <v>0</v>
      </c>
      <c r="F157" s="92">
        <v>-38695.870000000003</v>
      </c>
      <c r="G157" s="92">
        <v>-3004052.6472700001</v>
      </c>
      <c r="H157" s="93" t="s">
        <v>120</v>
      </c>
      <c r="I157" s="93" t="s">
        <v>168</v>
      </c>
      <c r="J157" s="93" t="s">
        <v>116</v>
      </c>
      <c r="K157" s="92">
        <v>77.632384212320304</v>
      </c>
      <c r="L157" s="92">
        <v>0</v>
      </c>
      <c r="M157" s="93" t="s">
        <v>122</v>
      </c>
      <c r="N157" s="93" t="s">
        <v>135</v>
      </c>
      <c r="O157" s="93" t="s">
        <v>121</v>
      </c>
      <c r="P157" s="94">
        <v>44958</v>
      </c>
      <c r="Q157" s="94">
        <v>44959</v>
      </c>
      <c r="R157" s="92">
        <v>0</v>
      </c>
      <c r="S157" s="93" t="s">
        <v>116</v>
      </c>
      <c r="T157" s="93" t="s">
        <v>116</v>
      </c>
      <c r="U157" s="93" t="s">
        <v>319</v>
      </c>
      <c r="V157" s="95">
        <v>44927.153756712964</v>
      </c>
      <c r="W157" s="93" t="s">
        <v>116</v>
      </c>
      <c r="X157" s="93" t="s">
        <v>116</v>
      </c>
      <c r="Y157" s="95">
        <v>44958</v>
      </c>
      <c r="Z157" s="95">
        <v>44986</v>
      </c>
      <c r="AA157" s="95">
        <v>44986.909482951385</v>
      </c>
      <c r="AB157" s="93" t="s">
        <v>118</v>
      </c>
      <c r="AC157" s="93" t="s">
        <v>116</v>
      </c>
    </row>
    <row r="158" spans="1:29" s="107" customFormat="1" hidden="1" outlineLevel="7" collapsed="1" x14ac:dyDescent="0.25">
      <c r="A158" s="102" t="s">
        <v>116</v>
      </c>
      <c r="B158" s="103">
        <v>2322.87</v>
      </c>
      <c r="C158" s="103">
        <v>155284.51381</v>
      </c>
      <c r="D158" s="103">
        <v>0</v>
      </c>
      <c r="E158" s="103">
        <v>0</v>
      </c>
      <c r="F158" s="103">
        <v>2322.87</v>
      </c>
      <c r="G158" s="103">
        <v>155284.51381</v>
      </c>
      <c r="H158" s="104" t="s">
        <v>120</v>
      </c>
      <c r="I158" s="104" t="s">
        <v>168</v>
      </c>
      <c r="J158" s="104" t="s">
        <v>116</v>
      </c>
      <c r="K158" s="103">
        <v>66.850281681712701</v>
      </c>
      <c r="L158" s="103">
        <v>0</v>
      </c>
      <c r="M158" s="104" t="s">
        <v>122</v>
      </c>
      <c r="N158" s="104" t="s">
        <v>135</v>
      </c>
      <c r="O158" s="104" t="s">
        <v>121</v>
      </c>
      <c r="P158" s="105">
        <v>44958</v>
      </c>
      <c r="Q158" s="105">
        <v>44959</v>
      </c>
      <c r="R158" s="103">
        <v>0</v>
      </c>
      <c r="S158" s="104" t="s">
        <v>116</v>
      </c>
      <c r="T158" s="104" t="s">
        <v>116</v>
      </c>
      <c r="U158" s="104" t="s">
        <v>319</v>
      </c>
      <c r="V158" s="106">
        <v>44927.153756712964</v>
      </c>
      <c r="W158" s="104" t="s">
        <v>116</v>
      </c>
      <c r="X158" s="104" t="s">
        <v>116</v>
      </c>
      <c r="Y158" s="106">
        <v>44958</v>
      </c>
      <c r="Z158" s="106">
        <v>44986</v>
      </c>
      <c r="AA158" s="106">
        <v>44986.909482951385</v>
      </c>
      <c r="AB158" s="104" t="s">
        <v>118</v>
      </c>
      <c r="AC158" s="104" t="s">
        <v>116</v>
      </c>
    </row>
    <row r="159" spans="1:29" s="96" customFormat="1" hidden="1" outlineLevel="7" collapsed="1" x14ac:dyDescent="0.25">
      <c r="A159" s="100" t="s">
        <v>116</v>
      </c>
      <c r="B159" s="92">
        <v>36373</v>
      </c>
      <c r="C159" s="92">
        <v>2848768.1334600002</v>
      </c>
      <c r="D159" s="92">
        <v>0</v>
      </c>
      <c r="E159" s="92">
        <v>0</v>
      </c>
      <c r="F159" s="92">
        <v>36373</v>
      </c>
      <c r="G159" s="92">
        <v>2848768.1334600002</v>
      </c>
      <c r="H159" s="93" t="s">
        <v>120</v>
      </c>
      <c r="I159" s="93" t="s">
        <v>168</v>
      </c>
      <c r="J159" s="93" t="s">
        <v>116</v>
      </c>
      <c r="K159" s="92">
        <v>78.320956023973807</v>
      </c>
      <c r="L159" s="92">
        <v>0</v>
      </c>
      <c r="M159" s="93" t="s">
        <v>122</v>
      </c>
      <c r="N159" s="93" t="s">
        <v>135</v>
      </c>
      <c r="O159" s="93" t="s">
        <v>121</v>
      </c>
      <c r="P159" s="94">
        <v>44958</v>
      </c>
      <c r="Q159" s="94">
        <v>44959</v>
      </c>
      <c r="R159" s="92">
        <v>0</v>
      </c>
      <c r="S159" s="93" t="s">
        <v>116</v>
      </c>
      <c r="T159" s="93" t="s">
        <v>116</v>
      </c>
      <c r="U159" s="93" t="s">
        <v>319</v>
      </c>
      <c r="V159" s="95">
        <v>44927.153756712964</v>
      </c>
      <c r="W159" s="93" t="s">
        <v>116</v>
      </c>
      <c r="X159" s="93" t="s">
        <v>116</v>
      </c>
      <c r="Y159" s="95">
        <v>44958</v>
      </c>
      <c r="Z159" s="95">
        <v>44986</v>
      </c>
      <c r="AA159" s="95">
        <v>44986.909482951385</v>
      </c>
      <c r="AB159" s="93" t="s">
        <v>118</v>
      </c>
      <c r="AC159" s="93" t="s">
        <v>116</v>
      </c>
    </row>
    <row r="160" spans="1:29" s="90" customFormat="1" hidden="1" outlineLevel="2" collapsed="1" x14ac:dyDescent="0.25">
      <c r="A160" s="85" t="s">
        <v>176</v>
      </c>
      <c r="B160" s="86">
        <v>0</v>
      </c>
      <c r="C160" s="86">
        <v>0</v>
      </c>
      <c r="D160" s="86">
        <v>0</v>
      </c>
      <c r="E160" s="86">
        <v>0</v>
      </c>
      <c r="F160" s="86">
        <v>0</v>
      </c>
      <c r="G160" s="86">
        <v>0</v>
      </c>
      <c r="H160" s="87" t="s">
        <v>120</v>
      </c>
      <c r="I160" s="87" t="s">
        <v>176</v>
      </c>
      <c r="J160" s="87" t="s">
        <v>116</v>
      </c>
      <c r="K160" s="86">
        <v>0</v>
      </c>
      <c r="L160" s="86">
        <v>0</v>
      </c>
      <c r="M160" s="87" t="s">
        <v>122</v>
      </c>
      <c r="N160" s="87" t="s">
        <v>135</v>
      </c>
      <c r="O160" s="87" t="s">
        <v>121</v>
      </c>
      <c r="P160" s="88">
        <v>44958</v>
      </c>
      <c r="Q160" s="88">
        <v>44959</v>
      </c>
      <c r="R160" s="86">
        <v>0</v>
      </c>
      <c r="S160" s="87" t="s">
        <v>116</v>
      </c>
      <c r="T160" s="87" t="s">
        <v>116</v>
      </c>
      <c r="U160" s="87" t="s">
        <v>319</v>
      </c>
      <c r="V160" s="89">
        <v>44927.153756712964</v>
      </c>
      <c r="W160" s="87" t="s">
        <v>116</v>
      </c>
      <c r="X160" s="87" t="s">
        <v>116</v>
      </c>
      <c r="Y160" s="89">
        <v>44958</v>
      </c>
      <c r="Z160" s="89">
        <v>44986</v>
      </c>
      <c r="AA160" s="89">
        <v>44986.909482951385</v>
      </c>
      <c r="AB160" s="87" t="s">
        <v>118</v>
      </c>
      <c r="AC160" s="87" t="s">
        <v>116</v>
      </c>
    </row>
    <row r="161" spans="1:29" s="96" customFormat="1" hidden="1" outlineLevel="3" collapsed="1" x14ac:dyDescent="0.25">
      <c r="A161" s="91" t="s">
        <v>121</v>
      </c>
      <c r="B161" s="92">
        <v>0</v>
      </c>
      <c r="C161" s="92">
        <v>0</v>
      </c>
      <c r="D161" s="92">
        <v>0</v>
      </c>
      <c r="E161" s="92">
        <v>0</v>
      </c>
      <c r="F161" s="92">
        <v>0</v>
      </c>
      <c r="G161" s="92">
        <v>0</v>
      </c>
      <c r="H161" s="93" t="s">
        <v>120</v>
      </c>
      <c r="I161" s="93" t="s">
        <v>176</v>
      </c>
      <c r="J161" s="93" t="s">
        <v>116</v>
      </c>
      <c r="K161" s="92">
        <v>0</v>
      </c>
      <c r="L161" s="92">
        <v>0</v>
      </c>
      <c r="M161" s="93" t="s">
        <v>122</v>
      </c>
      <c r="N161" s="93" t="s">
        <v>135</v>
      </c>
      <c r="O161" s="93" t="s">
        <v>121</v>
      </c>
      <c r="P161" s="94">
        <v>44958</v>
      </c>
      <c r="Q161" s="94">
        <v>44959</v>
      </c>
      <c r="R161" s="92">
        <v>0</v>
      </c>
      <c r="S161" s="93" t="s">
        <v>116</v>
      </c>
      <c r="T161" s="93" t="s">
        <v>116</v>
      </c>
      <c r="U161" s="93" t="s">
        <v>319</v>
      </c>
      <c r="V161" s="95">
        <v>44927.153756712964</v>
      </c>
      <c r="W161" s="93" t="s">
        <v>116</v>
      </c>
      <c r="X161" s="93" t="s">
        <v>116</v>
      </c>
      <c r="Y161" s="95">
        <v>44958</v>
      </c>
      <c r="Z161" s="95">
        <v>44986</v>
      </c>
      <c r="AA161" s="95">
        <v>44986.909482951385</v>
      </c>
      <c r="AB161" s="93" t="s">
        <v>118</v>
      </c>
      <c r="AC161" s="93" t="s">
        <v>116</v>
      </c>
    </row>
    <row r="162" spans="1:29" s="78" customFormat="1" hidden="1" outlineLevel="4" collapsed="1" x14ac:dyDescent="0.25">
      <c r="A162" s="97" t="s">
        <v>116</v>
      </c>
      <c r="B162" s="75">
        <v>0</v>
      </c>
      <c r="C162" s="75">
        <v>0</v>
      </c>
      <c r="D162" s="75">
        <v>0</v>
      </c>
      <c r="E162" s="75">
        <v>0</v>
      </c>
      <c r="F162" s="75">
        <v>0</v>
      </c>
      <c r="G162" s="75">
        <v>0</v>
      </c>
      <c r="H162" s="74" t="s">
        <v>120</v>
      </c>
      <c r="I162" s="74" t="s">
        <v>176</v>
      </c>
      <c r="J162" s="74" t="s">
        <v>116</v>
      </c>
      <c r="K162" s="75">
        <v>0</v>
      </c>
      <c r="L162" s="75">
        <v>0</v>
      </c>
      <c r="M162" s="74" t="s">
        <v>122</v>
      </c>
      <c r="N162" s="74" t="s">
        <v>135</v>
      </c>
      <c r="O162" s="74" t="s">
        <v>121</v>
      </c>
      <c r="P162" s="76">
        <v>44958</v>
      </c>
      <c r="Q162" s="76">
        <v>44959</v>
      </c>
      <c r="R162" s="75">
        <v>0</v>
      </c>
      <c r="S162" s="74" t="s">
        <v>116</v>
      </c>
      <c r="T162" s="74" t="s">
        <v>116</v>
      </c>
      <c r="U162" s="74" t="s">
        <v>319</v>
      </c>
      <c r="V162" s="77">
        <v>44927.153756712964</v>
      </c>
      <c r="W162" s="74" t="s">
        <v>116</v>
      </c>
      <c r="X162" s="74" t="s">
        <v>116</v>
      </c>
      <c r="Y162" s="77">
        <v>44958</v>
      </c>
      <c r="Z162" s="77">
        <v>44986</v>
      </c>
      <c r="AA162" s="77">
        <v>44986.909482951385</v>
      </c>
      <c r="AB162" s="74" t="s">
        <v>118</v>
      </c>
      <c r="AC162" s="74" t="s">
        <v>116</v>
      </c>
    </row>
    <row r="163" spans="1:29" s="84" customFormat="1" hidden="1" outlineLevel="5" collapsed="1" x14ac:dyDescent="0.25">
      <c r="A163" s="98" t="s">
        <v>116</v>
      </c>
      <c r="B163" s="80">
        <v>0</v>
      </c>
      <c r="C163" s="80">
        <v>0</v>
      </c>
      <c r="D163" s="80">
        <v>0</v>
      </c>
      <c r="E163" s="80">
        <v>0</v>
      </c>
      <c r="F163" s="80">
        <v>0</v>
      </c>
      <c r="G163" s="80">
        <v>0</v>
      </c>
      <c r="H163" s="81" t="s">
        <v>120</v>
      </c>
      <c r="I163" s="81" t="s">
        <v>176</v>
      </c>
      <c r="J163" s="81" t="s">
        <v>116</v>
      </c>
      <c r="K163" s="80">
        <v>0</v>
      </c>
      <c r="L163" s="80">
        <v>0</v>
      </c>
      <c r="M163" s="81" t="s">
        <v>122</v>
      </c>
      <c r="N163" s="81" t="s">
        <v>135</v>
      </c>
      <c r="O163" s="81" t="s">
        <v>121</v>
      </c>
      <c r="P163" s="82">
        <v>44958</v>
      </c>
      <c r="Q163" s="82">
        <v>44959</v>
      </c>
      <c r="R163" s="80">
        <v>0</v>
      </c>
      <c r="S163" s="81" t="s">
        <v>116</v>
      </c>
      <c r="T163" s="81" t="s">
        <v>116</v>
      </c>
      <c r="U163" s="81" t="s">
        <v>319</v>
      </c>
      <c r="V163" s="83">
        <v>44927.153756712964</v>
      </c>
      <c r="W163" s="81" t="s">
        <v>116</v>
      </c>
      <c r="X163" s="81" t="s">
        <v>116</v>
      </c>
      <c r="Y163" s="83">
        <v>44958</v>
      </c>
      <c r="Z163" s="83">
        <v>44986</v>
      </c>
      <c r="AA163" s="83">
        <v>44986.909482951385</v>
      </c>
      <c r="AB163" s="81" t="s">
        <v>118</v>
      </c>
      <c r="AC163" s="81" t="s">
        <v>116</v>
      </c>
    </row>
    <row r="164" spans="1:29" s="90" customFormat="1" hidden="1" outlineLevel="6" collapsed="1" x14ac:dyDescent="0.25">
      <c r="A164" s="99" t="s">
        <v>122</v>
      </c>
      <c r="B164" s="86">
        <v>0</v>
      </c>
      <c r="C164" s="86">
        <v>0</v>
      </c>
      <c r="D164" s="86">
        <v>0</v>
      </c>
      <c r="E164" s="86">
        <v>0</v>
      </c>
      <c r="F164" s="86">
        <v>0</v>
      </c>
      <c r="G164" s="86">
        <v>0</v>
      </c>
      <c r="H164" s="87" t="s">
        <v>120</v>
      </c>
      <c r="I164" s="87" t="s">
        <v>176</v>
      </c>
      <c r="J164" s="87" t="s">
        <v>116</v>
      </c>
      <c r="K164" s="86">
        <v>0</v>
      </c>
      <c r="L164" s="86">
        <v>0</v>
      </c>
      <c r="M164" s="87" t="s">
        <v>122</v>
      </c>
      <c r="N164" s="87" t="s">
        <v>135</v>
      </c>
      <c r="O164" s="87" t="s">
        <v>121</v>
      </c>
      <c r="P164" s="88">
        <v>44958</v>
      </c>
      <c r="Q164" s="88">
        <v>44959</v>
      </c>
      <c r="R164" s="86">
        <v>0</v>
      </c>
      <c r="S164" s="87" t="s">
        <v>116</v>
      </c>
      <c r="T164" s="87" t="s">
        <v>116</v>
      </c>
      <c r="U164" s="87" t="s">
        <v>319</v>
      </c>
      <c r="V164" s="89">
        <v>44927.153756712964</v>
      </c>
      <c r="W164" s="87" t="s">
        <v>116</v>
      </c>
      <c r="X164" s="87" t="s">
        <v>116</v>
      </c>
      <c r="Y164" s="89">
        <v>44958</v>
      </c>
      <c r="Z164" s="89">
        <v>44986</v>
      </c>
      <c r="AA164" s="89">
        <v>44986.909482951385</v>
      </c>
      <c r="AB164" s="87" t="s">
        <v>118</v>
      </c>
      <c r="AC164" s="87" t="s">
        <v>116</v>
      </c>
    </row>
    <row r="165" spans="1:29" s="96" customFormat="1" hidden="1" outlineLevel="7" collapsed="1" x14ac:dyDescent="0.25">
      <c r="A165" s="100" t="s">
        <v>116</v>
      </c>
      <c r="B165" s="92">
        <v>-655462.11</v>
      </c>
      <c r="C165" s="92">
        <v>-50995005.500799999</v>
      </c>
      <c r="D165" s="92">
        <v>0</v>
      </c>
      <c r="E165" s="92">
        <v>0</v>
      </c>
      <c r="F165" s="92">
        <v>-655462.11</v>
      </c>
      <c r="G165" s="92">
        <v>-50995005.500799999</v>
      </c>
      <c r="H165" s="93" t="s">
        <v>120</v>
      </c>
      <c r="I165" s="93" t="s">
        <v>176</v>
      </c>
      <c r="J165" s="93" t="s">
        <v>116</v>
      </c>
      <c r="K165" s="92">
        <v>77.800081381973399</v>
      </c>
      <c r="L165" s="92">
        <v>0</v>
      </c>
      <c r="M165" s="93" t="s">
        <v>122</v>
      </c>
      <c r="N165" s="93" t="s">
        <v>135</v>
      </c>
      <c r="O165" s="93" t="s">
        <v>121</v>
      </c>
      <c r="P165" s="94">
        <v>44958</v>
      </c>
      <c r="Q165" s="94">
        <v>44959</v>
      </c>
      <c r="R165" s="92">
        <v>0</v>
      </c>
      <c r="S165" s="93" t="s">
        <v>116</v>
      </c>
      <c r="T165" s="93" t="s">
        <v>116</v>
      </c>
      <c r="U165" s="93" t="s">
        <v>319</v>
      </c>
      <c r="V165" s="95">
        <v>44927.153756712964</v>
      </c>
      <c r="W165" s="93" t="s">
        <v>116</v>
      </c>
      <c r="X165" s="93" t="s">
        <v>116</v>
      </c>
      <c r="Y165" s="95">
        <v>44958</v>
      </c>
      <c r="Z165" s="95">
        <v>44986</v>
      </c>
      <c r="AA165" s="95">
        <v>44986.909482951385</v>
      </c>
      <c r="AB165" s="93" t="s">
        <v>118</v>
      </c>
      <c r="AC165" s="93" t="s">
        <v>116</v>
      </c>
    </row>
    <row r="166" spans="1:29" s="107" customFormat="1" hidden="1" outlineLevel="7" collapsed="1" x14ac:dyDescent="0.25">
      <c r="A166" s="102" t="s">
        <v>116</v>
      </c>
      <c r="B166" s="103">
        <v>26281.65</v>
      </c>
      <c r="C166" s="103">
        <v>1912218.38</v>
      </c>
      <c r="D166" s="103">
        <v>0</v>
      </c>
      <c r="E166" s="103">
        <v>0</v>
      </c>
      <c r="F166" s="103">
        <v>26281.65</v>
      </c>
      <c r="G166" s="103">
        <v>1912218.38</v>
      </c>
      <c r="H166" s="104" t="s">
        <v>120</v>
      </c>
      <c r="I166" s="104" t="s">
        <v>176</v>
      </c>
      <c r="J166" s="104" t="s">
        <v>116</v>
      </c>
      <c r="K166" s="103">
        <v>72.758688286313799</v>
      </c>
      <c r="L166" s="103">
        <v>0</v>
      </c>
      <c r="M166" s="104" t="s">
        <v>122</v>
      </c>
      <c r="N166" s="104" t="s">
        <v>135</v>
      </c>
      <c r="O166" s="104" t="s">
        <v>121</v>
      </c>
      <c r="P166" s="105">
        <v>44958</v>
      </c>
      <c r="Q166" s="105">
        <v>44959</v>
      </c>
      <c r="R166" s="103">
        <v>0</v>
      </c>
      <c r="S166" s="104" t="s">
        <v>116</v>
      </c>
      <c r="T166" s="104" t="s">
        <v>116</v>
      </c>
      <c r="U166" s="104" t="s">
        <v>319</v>
      </c>
      <c r="V166" s="106">
        <v>44927.153756712964</v>
      </c>
      <c r="W166" s="104" t="s">
        <v>116</v>
      </c>
      <c r="X166" s="104" t="s">
        <v>116</v>
      </c>
      <c r="Y166" s="106">
        <v>44958</v>
      </c>
      <c r="Z166" s="106">
        <v>44986</v>
      </c>
      <c r="AA166" s="106">
        <v>44986.909482951385</v>
      </c>
      <c r="AB166" s="104" t="s">
        <v>118</v>
      </c>
      <c r="AC166" s="104" t="s">
        <v>116</v>
      </c>
    </row>
    <row r="167" spans="1:29" s="96" customFormat="1" hidden="1" outlineLevel="7" collapsed="1" x14ac:dyDescent="0.25">
      <c r="A167" s="100" t="s">
        <v>116</v>
      </c>
      <c r="B167" s="92">
        <v>629180.46</v>
      </c>
      <c r="C167" s="92">
        <v>49082787.120800003</v>
      </c>
      <c r="D167" s="92">
        <v>0</v>
      </c>
      <c r="E167" s="92">
        <v>0</v>
      </c>
      <c r="F167" s="92">
        <v>629180.46</v>
      </c>
      <c r="G167" s="92">
        <v>49082787.120800003</v>
      </c>
      <c r="H167" s="93" t="s">
        <v>120</v>
      </c>
      <c r="I167" s="93" t="s">
        <v>176</v>
      </c>
      <c r="J167" s="93" t="s">
        <v>116</v>
      </c>
      <c r="K167" s="92">
        <v>78.010666638948095</v>
      </c>
      <c r="L167" s="92">
        <v>0</v>
      </c>
      <c r="M167" s="93" t="s">
        <v>122</v>
      </c>
      <c r="N167" s="93" t="s">
        <v>135</v>
      </c>
      <c r="O167" s="93" t="s">
        <v>121</v>
      </c>
      <c r="P167" s="94">
        <v>44958</v>
      </c>
      <c r="Q167" s="94">
        <v>44959</v>
      </c>
      <c r="R167" s="92">
        <v>0</v>
      </c>
      <c r="S167" s="93" t="s">
        <v>116</v>
      </c>
      <c r="T167" s="93" t="s">
        <v>116</v>
      </c>
      <c r="U167" s="93" t="s">
        <v>319</v>
      </c>
      <c r="V167" s="95">
        <v>44927.153756712964</v>
      </c>
      <c r="W167" s="93" t="s">
        <v>116</v>
      </c>
      <c r="X167" s="93" t="s">
        <v>116</v>
      </c>
      <c r="Y167" s="95">
        <v>44958</v>
      </c>
      <c r="Z167" s="95">
        <v>44986</v>
      </c>
      <c r="AA167" s="95">
        <v>44986.909482951385</v>
      </c>
      <c r="AB167" s="93" t="s">
        <v>118</v>
      </c>
      <c r="AC167" s="93" t="s">
        <v>116</v>
      </c>
    </row>
    <row r="168" spans="1:29" s="113" customFormat="1" hidden="1" outlineLevel="2" collapsed="1" x14ac:dyDescent="0.25">
      <c r="A168" s="108" t="s">
        <v>187</v>
      </c>
      <c r="B168" s="109">
        <v>0</v>
      </c>
      <c r="C168" s="109">
        <v>0</v>
      </c>
      <c r="D168" s="109">
        <v>0</v>
      </c>
      <c r="E168" s="109">
        <v>0</v>
      </c>
      <c r="F168" s="109">
        <v>0</v>
      </c>
      <c r="G168" s="109">
        <v>0</v>
      </c>
      <c r="H168" s="110" t="s">
        <v>120</v>
      </c>
      <c r="I168" s="110" t="s">
        <v>187</v>
      </c>
      <c r="J168" s="110" t="s">
        <v>116</v>
      </c>
      <c r="K168" s="109">
        <v>0</v>
      </c>
      <c r="L168" s="109">
        <v>0</v>
      </c>
      <c r="M168" s="110" t="s">
        <v>122</v>
      </c>
      <c r="N168" s="110" t="s">
        <v>135</v>
      </c>
      <c r="O168" s="110" t="s">
        <v>121</v>
      </c>
      <c r="P168" s="111">
        <v>44958</v>
      </c>
      <c r="Q168" s="111">
        <v>44959</v>
      </c>
      <c r="R168" s="109">
        <v>0</v>
      </c>
      <c r="S168" s="110" t="s">
        <v>116</v>
      </c>
      <c r="T168" s="110" t="s">
        <v>116</v>
      </c>
      <c r="U168" s="110" t="s">
        <v>319</v>
      </c>
      <c r="V168" s="112">
        <v>44927.153756712964</v>
      </c>
      <c r="W168" s="110" t="s">
        <v>116</v>
      </c>
      <c r="X168" s="110" t="s">
        <v>116</v>
      </c>
      <c r="Y168" s="112">
        <v>44958</v>
      </c>
      <c r="Z168" s="112">
        <v>44986</v>
      </c>
      <c r="AA168" s="112">
        <v>44986.909482951385</v>
      </c>
      <c r="AB168" s="110" t="s">
        <v>118</v>
      </c>
      <c r="AC168" s="110" t="s">
        <v>116</v>
      </c>
    </row>
    <row r="169" spans="1:29" s="96" customFormat="1" hidden="1" outlineLevel="3" collapsed="1" x14ac:dyDescent="0.25">
      <c r="A169" s="91" t="s">
        <v>121</v>
      </c>
      <c r="B169" s="92">
        <v>0</v>
      </c>
      <c r="C169" s="92">
        <v>0</v>
      </c>
      <c r="D169" s="92">
        <v>0</v>
      </c>
      <c r="E169" s="92">
        <v>0</v>
      </c>
      <c r="F169" s="92">
        <v>0</v>
      </c>
      <c r="G169" s="92">
        <v>0</v>
      </c>
      <c r="H169" s="93" t="s">
        <v>120</v>
      </c>
      <c r="I169" s="93" t="s">
        <v>187</v>
      </c>
      <c r="J169" s="93" t="s">
        <v>116</v>
      </c>
      <c r="K169" s="92">
        <v>0</v>
      </c>
      <c r="L169" s="92">
        <v>0</v>
      </c>
      <c r="M169" s="93" t="s">
        <v>122</v>
      </c>
      <c r="N169" s="93" t="s">
        <v>135</v>
      </c>
      <c r="O169" s="93" t="s">
        <v>121</v>
      </c>
      <c r="P169" s="94">
        <v>44958</v>
      </c>
      <c r="Q169" s="94">
        <v>44959</v>
      </c>
      <c r="R169" s="92">
        <v>0</v>
      </c>
      <c r="S169" s="93" t="s">
        <v>116</v>
      </c>
      <c r="T169" s="93" t="s">
        <v>116</v>
      </c>
      <c r="U169" s="93" t="s">
        <v>319</v>
      </c>
      <c r="V169" s="95">
        <v>44927.153756712964</v>
      </c>
      <c r="W169" s="93" t="s">
        <v>116</v>
      </c>
      <c r="X169" s="93" t="s">
        <v>116</v>
      </c>
      <c r="Y169" s="95">
        <v>44958</v>
      </c>
      <c r="Z169" s="95">
        <v>44986</v>
      </c>
      <c r="AA169" s="95">
        <v>44986.909482951385</v>
      </c>
      <c r="AB169" s="93" t="s">
        <v>118</v>
      </c>
      <c r="AC169" s="93" t="s">
        <v>116</v>
      </c>
    </row>
    <row r="170" spans="1:29" s="78" customFormat="1" hidden="1" outlineLevel="4" collapsed="1" x14ac:dyDescent="0.25">
      <c r="A170" s="97" t="s">
        <v>116</v>
      </c>
      <c r="B170" s="75">
        <v>0</v>
      </c>
      <c r="C170" s="75">
        <v>0</v>
      </c>
      <c r="D170" s="75">
        <v>0</v>
      </c>
      <c r="E170" s="75">
        <v>0</v>
      </c>
      <c r="F170" s="75">
        <v>0</v>
      </c>
      <c r="G170" s="75">
        <v>0</v>
      </c>
      <c r="H170" s="74" t="s">
        <v>120</v>
      </c>
      <c r="I170" s="74" t="s">
        <v>187</v>
      </c>
      <c r="J170" s="74" t="s">
        <v>116</v>
      </c>
      <c r="K170" s="75">
        <v>0</v>
      </c>
      <c r="L170" s="75">
        <v>0</v>
      </c>
      <c r="M170" s="74" t="s">
        <v>122</v>
      </c>
      <c r="N170" s="74" t="s">
        <v>135</v>
      </c>
      <c r="O170" s="74" t="s">
        <v>121</v>
      </c>
      <c r="P170" s="76">
        <v>44958</v>
      </c>
      <c r="Q170" s="76">
        <v>44959</v>
      </c>
      <c r="R170" s="75">
        <v>0</v>
      </c>
      <c r="S170" s="74" t="s">
        <v>116</v>
      </c>
      <c r="T170" s="74" t="s">
        <v>116</v>
      </c>
      <c r="U170" s="74" t="s">
        <v>319</v>
      </c>
      <c r="V170" s="77">
        <v>44927.153756712964</v>
      </c>
      <c r="W170" s="74" t="s">
        <v>116</v>
      </c>
      <c r="X170" s="74" t="s">
        <v>116</v>
      </c>
      <c r="Y170" s="77">
        <v>44958</v>
      </c>
      <c r="Z170" s="77">
        <v>44986</v>
      </c>
      <c r="AA170" s="77">
        <v>44986.909482951385</v>
      </c>
      <c r="AB170" s="74" t="s">
        <v>118</v>
      </c>
      <c r="AC170" s="74" t="s">
        <v>116</v>
      </c>
    </row>
    <row r="171" spans="1:29" s="84" customFormat="1" hidden="1" outlineLevel="5" collapsed="1" x14ac:dyDescent="0.25">
      <c r="A171" s="98" t="s">
        <v>116</v>
      </c>
      <c r="B171" s="80">
        <v>0</v>
      </c>
      <c r="C171" s="80">
        <v>0</v>
      </c>
      <c r="D171" s="80">
        <v>0</v>
      </c>
      <c r="E171" s="80">
        <v>0</v>
      </c>
      <c r="F171" s="80">
        <v>0</v>
      </c>
      <c r="G171" s="80">
        <v>0</v>
      </c>
      <c r="H171" s="81" t="s">
        <v>120</v>
      </c>
      <c r="I171" s="81" t="s">
        <v>187</v>
      </c>
      <c r="J171" s="81" t="s">
        <v>116</v>
      </c>
      <c r="K171" s="80">
        <v>0</v>
      </c>
      <c r="L171" s="80">
        <v>0</v>
      </c>
      <c r="M171" s="81" t="s">
        <v>122</v>
      </c>
      <c r="N171" s="81" t="s">
        <v>135</v>
      </c>
      <c r="O171" s="81" t="s">
        <v>121</v>
      </c>
      <c r="P171" s="82">
        <v>44958</v>
      </c>
      <c r="Q171" s="82">
        <v>44959</v>
      </c>
      <c r="R171" s="80">
        <v>0</v>
      </c>
      <c r="S171" s="81" t="s">
        <v>116</v>
      </c>
      <c r="T171" s="81" t="s">
        <v>116</v>
      </c>
      <c r="U171" s="81" t="s">
        <v>319</v>
      </c>
      <c r="V171" s="83">
        <v>44927.153756712964</v>
      </c>
      <c r="W171" s="81" t="s">
        <v>116</v>
      </c>
      <c r="X171" s="81" t="s">
        <v>116</v>
      </c>
      <c r="Y171" s="83">
        <v>44958</v>
      </c>
      <c r="Z171" s="83">
        <v>44986</v>
      </c>
      <c r="AA171" s="83">
        <v>44986.909482951385</v>
      </c>
      <c r="AB171" s="81" t="s">
        <v>118</v>
      </c>
      <c r="AC171" s="81" t="s">
        <v>116</v>
      </c>
    </row>
    <row r="172" spans="1:29" s="90" customFormat="1" hidden="1" outlineLevel="6" collapsed="1" x14ac:dyDescent="0.25">
      <c r="A172" s="99" t="s">
        <v>122</v>
      </c>
      <c r="B172" s="86">
        <v>0</v>
      </c>
      <c r="C172" s="86">
        <v>0</v>
      </c>
      <c r="D172" s="86">
        <v>0</v>
      </c>
      <c r="E172" s="86">
        <v>0</v>
      </c>
      <c r="F172" s="86">
        <v>0</v>
      </c>
      <c r="G172" s="86">
        <v>0</v>
      </c>
      <c r="H172" s="87" t="s">
        <v>120</v>
      </c>
      <c r="I172" s="87" t="s">
        <v>187</v>
      </c>
      <c r="J172" s="87" t="s">
        <v>116</v>
      </c>
      <c r="K172" s="86">
        <v>0</v>
      </c>
      <c r="L172" s="86">
        <v>0</v>
      </c>
      <c r="M172" s="87" t="s">
        <v>122</v>
      </c>
      <c r="N172" s="87" t="s">
        <v>135</v>
      </c>
      <c r="O172" s="87" t="s">
        <v>121</v>
      </c>
      <c r="P172" s="88">
        <v>44958</v>
      </c>
      <c r="Q172" s="88">
        <v>44959</v>
      </c>
      <c r="R172" s="86">
        <v>0</v>
      </c>
      <c r="S172" s="87" t="s">
        <v>116</v>
      </c>
      <c r="T172" s="87" t="s">
        <v>116</v>
      </c>
      <c r="U172" s="87" t="s">
        <v>319</v>
      </c>
      <c r="V172" s="89">
        <v>44927.153756712964</v>
      </c>
      <c r="W172" s="87" t="s">
        <v>116</v>
      </c>
      <c r="X172" s="87" t="s">
        <v>116</v>
      </c>
      <c r="Y172" s="89">
        <v>44958</v>
      </c>
      <c r="Z172" s="89">
        <v>44986</v>
      </c>
      <c r="AA172" s="89">
        <v>44986.909482951385</v>
      </c>
      <c r="AB172" s="87" t="s">
        <v>118</v>
      </c>
      <c r="AC172" s="87" t="s">
        <v>116</v>
      </c>
    </row>
    <row r="173" spans="1:29" s="96" customFormat="1" hidden="1" outlineLevel="7" collapsed="1" x14ac:dyDescent="0.25">
      <c r="A173" s="100" t="s">
        <v>116</v>
      </c>
      <c r="B173" s="92">
        <v>-212057.56899999999</v>
      </c>
      <c r="C173" s="92">
        <v>-14637270.957040001</v>
      </c>
      <c r="D173" s="92">
        <v>0</v>
      </c>
      <c r="E173" s="92">
        <v>0</v>
      </c>
      <c r="F173" s="92">
        <v>-212057.56899999999</v>
      </c>
      <c r="G173" s="92">
        <v>-14637270.957040001</v>
      </c>
      <c r="H173" s="93" t="s">
        <v>120</v>
      </c>
      <c r="I173" s="93" t="s">
        <v>187</v>
      </c>
      <c r="J173" s="93" t="s">
        <v>116</v>
      </c>
      <c r="K173" s="92">
        <v>69.024987063960893</v>
      </c>
      <c r="L173" s="92">
        <v>0</v>
      </c>
      <c r="M173" s="93" t="s">
        <v>122</v>
      </c>
      <c r="N173" s="93" t="s">
        <v>135</v>
      </c>
      <c r="O173" s="93" t="s">
        <v>121</v>
      </c>
      <c r="P173" s="94">
        <v>44958</v>
      </c>
      <c r="Q173" s="94">
        <v>44959</v>
      </c>
      <c r="R173" s="92">
        <v>0</v>
      </c>
      <c r="S173" s="93" t="s">
        <v>116</v>
      </c>
      <c r="T173" s="93" t="s">
        <v>116</v>
      </c>
      <c r="U173" s="93" t="s">
        <v>319</v>
      </c>
      <c r="V173" s="95">
        <v>44927.153756712964</v>
      </c>
      <c r="W173" s="93" t="s">
        <v>116</v>
      </c>
      <c r="X173" s="93" t="s">
        <v>116</v>
      </c>
      <c r="Y173" s="95">
        <v>44958</v>
      </c>
      <c r="Z173" s="95">
        <v>44986</v>
      </c>
      <c r="AA173" s="95">
        <v>44986.909482951385</v>
      </c>
      <c r="AB173" s="93" t="s">
        <v>118</v>
      </c>
      <c r="AC173" s="93" t="s">
        <v>116</v>
      </c>
    </row>
    <row r="174" spans="1:29" s="107" customFormat="1" hidden="1" outlineLevel="7" collapsed="1" x14ac:dyDescent="0.25">
      <c r="A174" s="102" t="s">
        <v>116</v>
      </c>
      <c r="B174" s="103">
        <v>84601.495999999999</v>
      </c>
      <c r="C174" s="103">
        <v>5894825.7536899997</v>
      </c>
      <c r="D174" s="103">
        <v>0</v>
      </c>
      <c r="E174" s="103">
        <v>0</v>
      </c>
      <c r="F174" s="103">
        <v>84601.495999999999</v>
      </c>
      <c r="G174" s="103">
        <v>5894825.7536899997</v>
      </c>
      <c r="H174" s="104" t="s">
        <v>120</v>
      </c>
      <c r="I174" s="104" t="s">
        <v>187</v>
      </c>
      <c r="J174" s="104" t="s">
        <v>116</v>
      </c>
      <c r="K174" s="103">
        <v>69.677559291504707</v>
      </c>
      <c r="L174" s="103">
        <v>0</v>
      </c>
      <c r="M174" s="104" t="s">
        <v>122</v>
      </c>
      <c r="N174" s="104" t="s">
        <v>135</v>
      </c>
      <c r="O174" s="104" t="s">
        <v>121</v>
      </c>
      <c r="P174" s="105">
        <v>44958</v>
      </c>
      <c r="Q174" s="105">
        <v>44959</v>
      </c>
      <c r="R174" s="103">
        <v>0</v>
      </c>
      <c r="S174" s="104" t="s">
        <v>116</v>
      </c>
      <c r="T174" s="104" t="s">
        <v>116</v>
      </c>
      <c r="U174" s="104" t="s">
        <v>319</v>
      </c>
      <c r="V174" s="106">
        <v>44927.153756712964</v>
      </c>
      <c r="W174" s="104" t="s">
        <v>116</v>
      </c>
      <c r="X174" s="104" t="s">
        <v>116</v>
      </c>
      <c r="Y174" s="106">
        <v>44958</v>
      </c>
      <c r="Z174" s="106">
        <v>44986</v>
      </c>
      <c r="AA174" s="106">
        <v>44986.909482951385</v>
      </c>
      <c r="AB174" s="104" t="s">
        <v>118</v>
      </c>
      <c r="AC174" s="104" t="s">
        <v>116</v>
      </c>
    </row>
    <row r="175" spans="1:29" s="96" customFormat="1" hidden="1" outlineLevel="7" collapsed="1" x14ac:dyDescent="0.25">
      <c r="A175" s="100" t="s">
        <v>116</v>
      </c>
      <c r="B175" s="92">
        <v>127456.073</v>
      </c>
      <c r="C175" s="92">
        <v>8742445.2033500001</v>
      </c>
      <c r="D175" s="92">
        <v>0</v>
      </c>
      <c r="E175" s="92">
        <v>0</v>
      </c>
      <c r="F175" s="92">
        <v>127456.073</v>
      </c>
      <c r="G175" s="92">
        <v>8742445.2033500001</v>
      </c>
      <c r="H175" s="93" t="s">
        <v>120</v>
      </c>
      <c r="I175" s="93" t="s">
        <v>187</v>
      </c>
      <c r="J175" s="93" t="s">
        <v>116</v>
      </c>
      <c r="K175" s="92">
        <v>68.591829306948796</v>
      </c>
      <c r="L175" s="92">
        <v>0</v>
      </c>
      <c r="M175" s="93" t="s">
        <v>122</v>
      </c>
      <c r="N175" s="93" t="s">
        <v>135</v>
      </c>
      <c r="O175" s="93" t="s">
        <v>121</v>
      </c>
      <c r="P175" s="94">
        <v>44958</v>
      </c>
      <c r="Q175" s="94">
        <v>44959</v>
      </c>
      <c r="R175" s="92">
        <v>0</v>
      </c>
      <c r="S175" s="93" t="s">
        <v>116</v>
      </c>
      <c r="T175" s="93" t="s">
        <v>116</v>
      </c>
      <c r="U175" s="93" t="s">
        <v>319</v>
      </c>
      <c r="V175" s="95">
        <v>44927.153756712964</v>
      </c>
      <c r="W175" s="93" t="s">
        <v>116</v>
      </c>
      <c r="X175" s="93" t="s">
        <v>116</v>
      </c>
      <c r="Y175" s="95">
        <v>44958</v>
      </c>
      <c r="Z175" s="95">
        <v>44986</v>
      </c>
      <c r="AA175" s="95">
        <v>44986.909482951385</v>
      </c>
      <c r="AB175" s="93" t="s">
        <v>118</v>
      </c>
      <c r="AC175" s="93" t="s">
        <v>116</v>
      </c>
    </row>
    <row r="176" spans="1:29" s="119" customFormat="1" outlineLevel="1" collapsed="1" x14ac:dyDescent="0.25">
      <c r="A176" s="114" t="s">
        <v>119</v>
      </c>
      <c r="B176" s="115">
        <v>4.0000000000000003E-5</v>
      </c>
      <c r="C176" s="115">
        <v>2.9499999999999999E-3</v>
      </c>
      <c r="D176" s="115">
        <v>0</v>
      </c>
      <c r="E176" s="115">
        <v>0</v>
      </c>
      <c r="F176" s="115">
        <v>4.0000000000000003E-5</v>
      </c>
      <c r="G176" s="115">
        <v>2.9499999999999999E-3</v>
      </c>
      <c r="H176" s="116" t="s">
        <v>120</v>
      </c>
      <c r="I176" s="116" t="s">
        <v>116</v>
      </c>
      <c r="J176" s="116" t="s">
        <v>116</v>
      </c>
      <c r="K176" s="115">
        <v>73.75</v>
      </c>
      <c r="L176" s="115">
        <v>0</v>
      </c>
      <c r="M176" s="116" t="s">
        <v>116</v>
      </c>
      <c r="N176" s="116" t="s">
        <v>119</v>
      </c>
      <c r="O176" s="116" t="s">
        <v>121</v>
      </c>
      <c r="P176" s="117">
        <v>44958</v>
      </c>
      <c r="Q176" s="117">
        <v>44959</v>
      </c>
      <c r="R176" s="115">
        <v>0</v>
      </c>
      <c r="S176" s="116" t="s">
        <v>116</v>
      </c>
      <c r="T176" s="116" t="s">
        <v>116</v>
      </c>
      <c r="U176" s="116" t="s">
        <v>319</v>
      </c>
      <c r="V176" s="118">
        <v>44927.153756712964</v>
      </c>
      <c r="W176" s="116" t="s">
        <v>116</v>
      </c>
      <c r="X176" s="116" t="s">
        <v>116</v>
      </c>
      <c r="Y176" s="118">
        <v>44958</v>
      </c>
      <c r="Z176" s="118">
        <v>44986</v>
      </c>
      <c r="AA176" s="118">
        <v>44986.909482951385</v>
      </c>
      <c r="AB176" s="116" t="s">
        <v>118</v>
      </c>
      <c r="AC176" s="116" t="s">
        <v>116</v>
      </c>
    </row>
    <row r="177" spans="1:29" s="90" customFormat="1" hidden="1" outlineLevel="2" collapsed="1" x14ac:dyDescent="0.25">
      <c r="A177" s="85" t="s">
        <v>128</v>
      </c>
      <c r="B177" s="86">
        <v>0</v>
      </c>
      <c r="C177" s="86">
        <v>0</v>
      </c>
      <c r="D177" s="86">
        <v>0</v>
      </c>
      <c r="E177" s="86">
        <v>0</v>
      </c>
      <c r="F177" s="86">
        <v>0</v>
      </c>
      <c r="G177" s="86">
        <v>0</v>
      </c>
      <c r="H177" s="87" t="s">
        <v>120</v>
      </c>
      <c r="I177" s="87" t="s">
        <v>128</v>
      </c>
      <c r="J177" s="87" t="s">
        <v>116</v>
      </c>
      <c r="K177" s="86">
        <v>0</v>
      </c>
      <c r="L177" s="86">
        <v>0</v>
      </c>
      <c r="M177" s="87" t="s">
        <v>127</v>
      </c>
      <c r="N177" s="87" t="s">
        <v>119</v>
      </c>
      <c r="O177" s="87" t="s">
        <v>121</v>
      </c>
      <c r="P177" s="88">
        <v>44958</v>
      </c>
      <c r="Q177" s="88">
        <v>44959</v>
      </c>
      <c r="R177" s="86">
        <v>0</v>
      </c>
      <c r="S177" s="87" t="s">
        <v>116</v>
      </c>
      <c r="T177" s="87" t="s">
        <v>116</v>
      </c>
      <c r="U177" s="87" t="s">
        <v>319</v>
      </c>
      <c r="V177" s="89">
        <v>44927.153756712964</v>
      </c>
      <c r="W177" s="87" t="s">
        <v>116</v>
      </c>
      <c r="X177" s="87" t="s">
        <v>116</v>
      </c>
      <c r="Y177" s="89">
        <v>44958</v>
      </c>
      <c r="Z177" s="89">
        <v>44986</v>
      </c>
      <c r="AA177" s="89">
        <v>44986.909482951385</v>
      </c>
      <c r="AB177" s="87" t="s">
        <v>118</v>
      </c>
      <c r="AC177" s="87" t="s">
        <v>116</v>
      </c>
    </row>
    <row r="178" spans="1:29" s="96" customFormat="1" hidden="1" outlineLevel="3" collapsed="1" x14ac:dyDescent="0.25">
      <c r="A178" s="91" t="s">
        <v>121</v>
      </c>
      <c r="B178" s="92">
        <v>0</v>
      </c>
      <c r="C178" s="92">
        <v>0</v>
      </c>
      <c r="D178" s="92">
        <v>0</v>
      </c>
      <c r="E178" s="92">
        <v>0</v>
      </c>
      <c r="F178" s="92">
        <v>0</v>
      </c>
      <c r="G178" s="92">
        <v>0</v>
      </c>
      <c r="H178" s="93" t="s">
        <v>120</v>
      </c>
      <c r="I178" s="93" t="s">
        <v>128</v>
      </c>
      <c r="J178" s="93" t="s">
        <v>116</v>
      </c>
      <c r="K178" s="92">
        <v>0</v>
      </c>
      <c r="L178" s="92">
        <v>0</v>
      </c>
      <c r="M178" s="93" t="s">
        <v>127</v>
      </c>
      <c r="N178" s="93" t="s">
        <v>119</v>
      </c>
      <c r="O178" s="93" t="s">
        <v>121</v>
      </c>
      <c r="P178" s="94">
        <v>44958</v>
      </c>
      <c r="Q178" s="94">
        <v>44959</v>
      </c>
      <c r="R178" s="92">
        <v>0</v>
      </c>
      <c r="S178" s="93" t="s">
        <v>116</v>
      </c>
      <c r="T178" s="93" t="s">
        <v>116</v>
      </c>
      <c r="U178" s="93" t="s">
        <v>319</v>
      </c>
      <c r="V178" s="95">
        <v>44927.153756712964</v>
      </c>
      <c r="W178" s="93" t="s">
        <v>116</v>
      </c>
      <c r="X178" s="93" t="s">
        <v>116</v>
      </c>
      <c r="Y178" s="95">
        <v>44958</v>
      </c>
      <c r="Z178" s="95">
        <v>44986</v>
      </c>
      <c r="AA178" s="95">
        <v>44986.909482951385</v>
      </c>
      <c r="AB178" s="93" t="s">
        <v>118</v>
      </c>
      <c r="AC178" s="93" t="s">
        <v>116</v>
      </c>
    </row>
    <row r="179" spans="1:29" s="78" customFormat="1" hidden="1" outlineLevel="4" collapsed="1" x14ac:dyDescent="0.25">
      <c r="A179" s="97" t="s">
        <v>116</v>
      </c>
      <c r="B179" s="75">
        <v>0</v>
      </c>
      <c r="C179" s="75">
        <v>0</v>
      </c>
      <c r="D179" s="75">
        <v>0</v>
      </c>
      <c r="E179" s="75">
        <v>0</v>
      </c>
      <c r="F179" s="75">
        <v>0</v>
      </c>
      <c r="G179" s="75">
        <v>0</v>
      </c>
      <c r="H179" s="74" t="s">
        <v>120</v>
      </c>
      <c r="I179" s="74" t="s">
        <v>128</v>
      </c>
      <c r="J179" s="74" t="s">
        <v>116</v>
      </c>
      <c r="K179" s="75">
        <v>0</v>
      </c>
      <c r="L179" s="75">
        <v>0</v>
      </c>
      <c r="M179" s="74" t="s">
        <v>127</v>
      </c>
      <c r="N179" s="74" t="s">
        <v>119</v>
      </c>
      <c r="O179" s="74" t="s">
        <v>121</v>
      </c>
      <c r="P179" s="76">
        <v>44958</v>
      </c>
      <c r="Q179" s="76">
        <v>44959</v>
      </c>
      <c r="R179" s="75">
        <v>0</v>
      </c>
      <c r="S179" s="74" t="s">
        <v>116</v>
      </c>
      <c r="T179" s="74" t="s">
        <v>116</v>
      </c>
      <c r="U179" s="74" t="s">
        <v>319</v>
      </c>
      <c r="V179" s="77">
        <v>44927.153756712964</v>
      </c>
      <c r="W179" s="74" t="s">
        <v>116</v>
      </c>
      <c r="X179" s="74" t="s">
        <v>116</v>
      </c>
      <c r="Y179" s="77">
        <v>44958</v>
      </c>
      <c r="Z179" s="77">
        <v>44986</v>
      </c>
      <c r="AA179" s="77">
        <v>44986.909482951385</v>
      </c>
      <c r="AB179" s="74" t="s">
        <v>118</v>
      </c>
      <c r="AC179" s="74" t="s">
        <v>116</v>
      </c>
    </row>
    <row r="180" spans="1:29" s="84" customFormat="1" hidden="1" outlineLevel="5" collapsed="1" x14ac:dyDescent="0.25">
      <c r="A180" s="98" t="s">
        <v>116</v>
      </c>
      <c r="B180" s="80">
        <v>0</v>
      </c>
      <c r="C180" s="80">
        <v>0</v>
      </c>
      <c r="D180" s="80">
        <v>0</v>
      </c>
      <c r="E180" s="80">
        <v>0</v>
      </c>
      <c r="F180" s="80">
        <v>0</v>
      </c>
      <c r="G180" s="80">
        <v>0</v>
      </c>
      <c r="H180" s="81" t="s">
        <v>120</v>
      </c>
      <c r="I180" s="81" t="s">
        <v>128</v>
      </c>
      <c r="J180" s="81" t="s">
        <v>116</v>
      </c>
      <c r="K180" s="80">
        <v>0</v>
      </c>
      <c r="L180" s="80">
        <v>0</v>
      </c>
      <c r="M180" s="81" t="s">
        <v>127</v>
      </c>
      <c r="N180" s="81" t="s">
        <v>119</v>
      </c>
      <c r="O180" s="81" t="s">
        <v>121</v>
      </c>
      <c r="P180" s="82">
        <v>44958</v>
      </c>
      <c r="Q180" s="82">
        <v>44959</v>
      </c>
      <c r="R180" s="80">
        <v>0</v>
      </c>
      <c r="S180" s="81" t="s">
        <v>116</v>
      </c>
      <c r="T180" s="81" t="s">
        <v>116</v>
      </c>
      <c r="U180" s="81" t="s">
        <v>319</v>
      </c>
      <c r="V180" s="83">
        <v>44927.153756712964</v>
      </c>
      <c r="W180" s="81" t="s">
        <v>116</v>
      </c>
      <c r="X180" s="81" t="s">
        <v>116</v>
      </c>
      <c r="Y180" s="83">
        <v>44958</v>
      </c>
      <c r="Z180" s="83">
        <v>44986</v>
      </c>
      <c r="AA180" s="83">
        <v>44986.909482951385</v>
      </c>
      <c r="AB180" s="81" t="s">
        <v>118</v>
      </c>
      <c r="AC180" s="81" t="s">
        <v>116</v>
      </c>
    </row>
    <row r="181" spans="1:29" s="90" customFormat="1" hidden="1" outlineLevel="6" collapsed="1" x14ac:dyDescent="0.25">
      <c r="A181" s="99" t="s">
        <v>127</v>
      </c>
      <c r="B181" s="86">
        <v>0</v>
      </c>
      <c r="C181" s="86">
        <v>0</v>
      </c>
      <c r="D181" s="86">
        <v>0</v>
      </c>
      <c r="E181" s="86">
        <v>0</v>
      </c>
      <c r="F181" s="86">
        <v>0</v>
      </c>
      <c r="G181" s="86">
        <v>0</v>
      </c>
      <c r="H181" s="87" t="s">
        <v>120</v>
      </c>
      <c r="I181" s="87" t="s">
        <v>128</v>
      </c>
      <c r="J181" s="87" t="s">
        <v>116</v>
      </c>
      <c r="K181" s="86">
        <v>0</v>
      </c>
      <c r="L181" s="86">
        <v>0</v>
      </c>
      <c r="M181" s="87" t="s">
        <v>127</v>
      </c>
      <c r="N181" s="87" t="s">
        <v>119</v>
      </c>
      <c r="O181" s="87" t="s">
        <v>121</v>
      </c>
      <c r="P181" s="88">
        <v>44958</v>
      </c>
      <c r="Q181" s="88">
        <v>44959</v>
      </c>
      <c r="R181" s="86">
        <v>0</v>
      </c>
      <c r="S181" s="87" t="s">
        <v>116</v>
      </c>
      <c r="T181" s="87" t="s">
        <v>116</v>
      </c>
      <c r="U181" s="87" t="s">
        <v>319</v>
      </c>
      <c r="V181" s="89">
        <v>44927.153756712964</v>
      </c>
      <c r="W181" s="87" t="s">
        <v>116</v>
      </c>
      <c r="X181" s="87" t="s">
        <v>116</v>
      </c>
      <c r="Y181" s="89">
        <v>44958</v>
      </c>
      <c r="Z181" s="89">
        <v>44986</v>
      </c>
      <c r="AA181" s="89">
        <v>44986.909482951385</v>
      </c>
      <c r="AB181" s="87" t="s">
        <v>118</v>
      </c>
      <c r="AC181" s="87" t="s">
        <v>116</v>
      </c>
    </row>
    <row r="182" spans="1:29" s="96" customFormat="1" hidden="1" outlineLevel="7" collapsed="1" x14ac:dyDescent="0.25">
      <c r="A182" s="100" t="s">
        <v>116</v>
      </c>
      <c r="B182" s="92">
        <v>-654733.24899999995</v>
      </c>
      <c r="C182" s="92">
        <v>-38986635.830080003</v>
      </c>
      <c r="D182" s="92">
        <v>0</v>
      </c>
      <c r="E182" s="92">
        <v>0</v>
      </c>
      <c r="F182" s="92">
        <v>-654733.24899999995</v>
      </c>
      <c r="G182" s="92">
        <v>-38986635.830080003</v>
      </c>
      <c r="H182" s="93" t="s">
        <v>120</v>
      </c>
      <c r="I182" s="93" t="s">
        <v>128</v>
      </c>
      <c r="J182" s="93" t="s">
        <v>116</v>
      </c>
      <c r="K182" s="92">
        <v>59.545831664461602</v>
      </c>
      <c r="L182" s="92">
        <v>0</v>
      </c>
      <c r="M182" s="93" t="s">
        <v>127</v>
      </c>
      <c r="N182" s="93" t="s">
        <v>119</v>
      </c>
      <c r="O182" s="93" t="s">
        <v>121</v>
      </c>
      <c r="P182" s="94">
        <v>44958</v>
      </c>
      <c r="Q182" s="94">
        <v>44959</v>
      </c>
      <c r="R182" s="92">
        <v>0</v>
      </c>
      <c r="S182" s="93" t="s">
        <v>116</v>
      </c>
      <c r="T182" s="93" t="s">
        <v>116</v>
      </c>
      <c r="U182" s="93" t="s">
        <v>319</v>
      </c>
      <c r="V182" s="95">
        <v>44927.153756712964</v>
      </c>
      <c r="W182" s="93" t="s">
        <v>116</v>
      </c>
      <c r="X182" s="93" t="s">
        <v>116</v>
      </c>
      <c r="Y182" s="95">
        <v>44958</v>
      </c>
      <c r="Z182" s="95">
        <v>44986</v>
      </c>
      <c r="AA182" s="95">
        <v>44986.909482951385</v>
      </c>
      <c r="AB182" s="93" t="s">
        <v>118</v>
      </c>
      <c r="AC182" s="93" t="s">
        <v>116</v>
      </c>
    </row>
    <row r="183" spans="1:29" s="107" customFormat="1" hidden="1" outlineLevel="7" collapsed="1" x14ac:dyDescent="0.25">
      <c r="A183" s="102" t="s">
        <v>116</v>
      </c>
      <c r="B183" s="103">
        <v>-233652.24299999999</v>
      </c>
      <c r="C183" s="103">
        <v>-18710392.24016</v>
      </c>
      <c r="D183" s="103">
        <v>0</v>
      </c>
      <c r="E183" s="103">
        <v>0</v>
      </c>
      <c r="F183" s="103">
        <v>-233652.24299999999</v>
      </c>
      <c r="G183" s="103">
        <v>-18710392.24016</v>
      </c>
      <c r="H183" s="104" t="s">
        <v>120</v>
      </c>
      <c r="I183" s="104" t="s">
        <v>128</v>
      </c>
      <c r="J183" s="104" t="s">
        <v>116</v>
      </c>
      <c r="K183" s="103">
        <v>80.077948321514697</v>
      </c>
      <c r="L183" s="103">
        <v>0</v>
      </c>
      <c r="M183" s="104" t="s">
        <v>127</v>
      </c>
      <c r="N183" s="104" t="s">
        <v>119</v>
      </c>
      <c r="O183" s="104" t="s">
        <v>121</v>
      </c>
      <c r="P183" s="105">
        <v>44958</v>
      </c>
      <c r="Q183" s="105">
        <v>44959</v>
      </c>
      <c r="R183" s="103">
        <v>0</v>
      </c>
      <c r="S183" s="104" t="s">
        <v>116</v>
      </c>
      <c r="T183" s="104" t="s">
        <v>116</v>
      </c>
      <c r="U183" s="104" t="s">
        <v>319</v>
      </c>
      <c r="V183" s="106">
        <v>44927.153756712964</v>
      </c>
      <c r="W183" s="104" t="s">
        <v>116</v>
      </c>
      <c r="X183" s="104" t="s">
        <v>116</v>
      </c>
      <c r="Y183" s="106">
        <v>44958</v>
      </c>
      <c r="Z183" s="106">
        <v>44986</v>
      </c>
      <c r="AA183" s="106">
        <v>44986.909482951385</v>
      </c>
      <c r="AB183" s="104" t="s">
        <v>118</v>
      </c>
      <c r="AC183" s="104" t="s">
        <v>116</v>
      </c>
    </row>
    <row r="184" spans="1:29" s="96" customFormat="1" hidden="1" outlineLevel="7" collapsed="1" x14ac:dyDescent="0.25">
      <c r="A184" s="100" t="s">
        <v>116</v>
      </c>
      <c r="B184" s="92">
        <v>-17773.1901</v>
      </c>
      <c r="C184" s="92">
        <v>-1149168.2384800001</v>
      </c>
      <c r="D184" s="92">
        <v>0</v>
      </c>
      <c r="E184" s="92">
        <v>0</v>
      </c>
      <c r="F184" s="92">
        <v>-17773.1901</v>
      </c>
      <c r="G184" s="92">
        <v>-1149168.2384800001</v>
      </c>
      <c r="H184" s="93" t="s">
        <v>120</v>
      </c>
      <c r="I184" s="93" t="s">
        <v>128</v>
      </c>
      <c r="J184" s="93" t="s">
        <v>116</v>
      </c>
      <c r="K184" s="92">
        <v>64.657398700754399</v>
      </c>
      <c r="L184" s="92">
        <v>0</v>
      </c>
      <c r="M184" s="93" t="s">
        <v>127</v>
      </c>
      <c r="N184" s="93" t="s">
        <v>119</v>
      </c>
      <c r="O184" s="93" t="s">
        <v>121</v>
      </c>
      <c r="P184" s="94">
        <v>44958</v>
      </c>
      <c r="Q184" s="94">
        <v>44959</v>
      </c>
      <c r="R184" s="92">
        <v>0</v>
      </c>
      <c r="S184" s="93" t="s">
        <v>116</v>
      </c>
      <c r="T184" s="93" t="s">
        <v>116</v>
      </c>
      <c r="U184" s="93" t="s">
        <v>319</v>
      </c>
      <c r="V184" s="95">
        <v>44927.153756712964</v>
      </c>
      <c r="W184" s="93" t="s">
        <v>116</v>
      </c>
      <c r="X184" s="93" t="s">
        <v>116</v>
      </c>
      <c r="Y184" s="95">
        <v>44958</v>
      </c>
      <c r="Z184" s="95">
        <v>44986</v>
      </c>
      <c r="AA184" s="95">
        <v>44986.909482951385</v>
      </c>
      <c r="AB184" s="93" t="s">
        <v>118</v>
      </c>
      <c r="AC184" s="93" t="s">
        <v>116</v>
      </c>
    </row>
    <row r="185" spans="1:29" s="107" customFormat="1" hidden="1" outlineLevel="7" collapsed="1" x14ac:dyDescent="0.25">
      <c r="A185" s="102" t="s">
        <v>116</v>
      </c>
      <c r="B185" s="103">
        <v>109347.0851</v>
      </c>
      <c r="C185" s="103">
        <v>8872906.1885899995</v>
      </c>
      <c r="D185" s="103">
        <v>0</v>
      </c>
      <c r="E185" s="103">
        <v>0</v>
      </c>
      <c r="F185" s="103">
        <v>109347.0851</v>
      </c>
      <c r="G185" s="103">
        <v>8872906.1885899995</v>
      </c>
      <c r="H185" s="104" t="s">
        <v>120</v>
      </c>
      <c r="I185" s="104" t="s">
        <v>128</v>
      </c>
      <c r="J185" s="104" t="s">
        <v>116</v>
      </c>
      <c r="K185" s="103">
        <v>81.144423561684903</v>
      </c>
      <c r="L185" s="103">
        <v>0</v>
      </c>
      <c r="M185" s="104" t="s">
        <v>127</v>
      </c>
      <c r="N185" s="104" t="s">
        <v>119</v>
      </c>
      <c r="O185" s="104" t="s">
        <v>121</v>
      </c>
      <c r="P185" s="105">
        <v>44958</v>
      </c>
      <c r="Q185" s="105">
        <v>44959</v>
      </c>
      <c r="R185" s="103">
        <v>0</v>
      </c>
      <c r="S185" s="104" t="s">
        <v>116</v>
      </c>
      <c r="T185" s="104" t="s">
        <v>116</v>
      </c>
      <c r="U185" s="104" t="s">
        <v>319</v>
      </c>
      <c r="V185" s="106">
        <v>44927.153756712964</v>
      </c>
      <c r="W185" s="104" t="s">
        <v>116</v>
      </c>
      <c r="X185" s="104" t="s">
        <v>116</v>
      </c>
      <c r="Y185" s="106">
        <v>44958</v>
      </c>
      <c r="Z185" s="106">
        <v>44986</v>
      </c>
      <c r="AA185" s="106">
        <v>44986.909482951385</v>
      </c>
      <c r="AB185" s="104" t="s">
        <v>118</v>
      </c>
      <c r="AC185" s="104" t="s">
        <v>116</v>
      </c>
    </row>
    <row r="186" spans="1:29" s="96" customFormat="1" hidden="1" outlineLevel="7" collapsed="1" x14ac:dyDescent="0.25">
      <c r="A186" s="100" t="s">
        <v>116</v>
      </c>
      <c r="B186" s="92">
        <v>209254.09</v>
      </c>
      <c r="C186" s="92">
        <v>12472407.47954</v>
      </c>
      <c r="D186" s="92">
        <v>0</v>
      </c>
      <c r="E186" s="92">
        <v>0</v>
      </c>
      <c r="F186" s="92">
        <v>209254.09</v>
      </c>
      <c r="G186" s="92">
        <v>12472407.47954</v>
      </c>
      <c r="H186" s="93" t="s">
        <v>120</v>
      </c>
      <c r="I186" s="93" t="s">
        <v>128</v>
      </c>
      <c r="J186" s="93" t="s">
        <v>116</v>
      </c>
      <c r="K186" s="92">
        <v>59.604127592153603</v>
      </c>
      <c r="L186" s="92">
        <v>0</v>
      </c>
      <c r="M186" s="93" t="s">
        <v>127</v>
      </c>
      <c r="N186" s="93" t="s">
        <v>119</v>
      </c>
      <c r="O186" s="93" t="s">
        <v>121</v>
      </c>
      <c r="P186" s="94">
        <v>44958</v>
      </c>
      <c r="Q186" s="94">
        <v>44959</v>
      </c>
      <c r="R186" s="92">
        <v>0</v>
      </c>
      <c r="S186" s="93" t="s">
        <v>116</v>
      </c>
      <c r="T186" s="93" t="s">
        <v>116</v>
      </c>
      <c r="U186" s="93" t="s">
        <v>319</v>
      </c>
      <c r="V186" s="95">
        <v>44927.153756712964</v>
      </c>
      <c r="W186" s="93" t="s">
        <v>116</v>
      </c>
      <c r="X186" s="93" t="s">
        <v>116</v>
      </c>
      <c r="Y186" s="95">
        <v>44958</v>
      </c>
      <c r="Z186" s="95">
        <v>44986</v>
      </c>
      <c r="AA186" s="95">
        <v>44986.909482951385</v>
      </c>
      <c r="AB186" s="93" t="s">
        <v>118</v>
      </c>
      <c r="AC186" s="93" t="s">
        <v>116</v>
      </c>
    </row>
    <row r="187" spans="1:29" s="107" customFormat="1" hidden="1" outlineLevel="7" collapsed="1" x14ac:dyDescent="0.25">
      <c r="A187" s="102" t="s">
        <v>116</v>
      </c>
      <c r="B187" s="103">
        <v>587557.50699999998</v>
      </c>
      <c r="C187" s="103">
        <v>37500882.640589997</v>
      </c>
      <c r="D187" s="103">
        <v>0</v>
      </c>
      <c r="E187" s="103">
        <v>0</v>
      </c>
      <c r="F187" s="103">
        <v>587557.50699999998</v>
      </c>
      <c r="G187" s="103">
        <v>37500882.640589997</v>
      </c>
      <c r="H187" s="104" t="s">
        <v>120</v>
      </c>
      <c r="I187" s="104" t="s">
        <v>128</v>
      </c>
      <c r="J187" s="104" t="s">
        <v>116</v>
      </c>
      <c r="K187" s="103">
        <v>63.825042134284203</v>
      </c>
      <c r="L187" s="103">
        <v>0</v>
      </c>
      <c r="M187" s="104" t="s">
        <v>127</v>
      </c>
      <c r="N187" s="104" t="s">
        <v>119</v>
      </c>
      <c r="O187" s="104" t="s">
        <v>121</v>
      </c>
      <c r="P187" s="105">
        <v>44958</v>
      </c>
      <c r="Q187" s="105">
        <v>44959</v>
      </c>
      <c r="R187" s="103">
        <v>0</v>
      </c>
      <c r="S187" s="104" t="s">
        <v>116</v>
      </c>
      <c r="T187" s="104" t="s">
        <v>116</v>
      </c>
      <c r="U187" s="104" t="s">
        <v>319</v>
      </c>
      <c r="V187" s="106">
        <v>44927.153756712964</v>
      </c>
      <c r="W187" s="104" t="s">
        <v>116</v>
      </c>
      <c r="X187" s="104" t="s">
        <v>116</v>
      </c>
      <c r="Y187" s="106">
        <v>44958</v>
      </c>
      <c r="Z187" s="106">
        <v>44986</v>
      </c>
      <c r="AA187" s="106">
        <v>44986.909482951385</v>
      </c>
      <c r="AB187" s="104" t="s">
        <v>118</v>
      </c>
      <c r="AC187" s="104" t="s">
        <v>116</v>
      </c>
    </row>
    <row r="188" spans="1:29" s="113" customFormat="1" hidden="1" outlineLevel="2" collapsed="1" x14ac:dyDescent="0.25">
      <c r="A188" s="108" t="s">
        <v>123</v>
      </c>
      <c r="B188" s="109">
        <v>4.0000000000000003E-5</v>
      </c>
      <c r="C188" s="109">
        <v>2.9499999999999999E-3</v>
      </c>
      <c r="D188" s="109">
        <v>0</v>
      </c>
      <c r="E188" s="109">
        <v>0</v>
      </c>
      <c r="F188" s="109">
        <v>4.0000000000000003E-5</v>
      </c>
      <c r="G188" s="109">
        <v>2.9499999999999999E-3</v>
      </c>
      <c r="H188" s="110" t="s">
        <v>120</v>
      </c>
      <c r="I188" s="110" t="s">
        <v>123</v>
      </c>
      <c r="J188" s="110" t="s">
        <v>116</v>
      </c>
      <c r="K188" s="109">
        <v>73.75</v>
      </c>
      <c r="L188" s="109">
        <v>0</v>
      </c>
      <c r="M188" s="110" t="s">
        <v>122</v>
      </c>
      <c r="N188" s="110" t="s">
        <v>119</v>
      </c>
      <c r="O188" s="110" t="s">
        <v>121</v>
      </c>
      <c r="P188" s="111">
        <v>44958</v>
      </c>
      <c r="Q188" s="111">
        <v>44959</v>
      </c>
      <c r="R188" s="109">
        <v>0</v>
      </c>
      <c r="S188" s="110" t="s">
        <v>116</v>
      </c>
      <c r="T188" s="110" t="s">
        <v>116</v>
      </c>
      <c r="U188" s="110" t="s">
        <v>319</v>
      </c>
      <c r="V188" s="112">
        <v>44927.153756712964</v>
      </c>
      <c r="W188" s="110" t="s">
        <v>116</v>
      </c>
      <c r="X188" s="110" t="s">
        <v>116</v>
      </c>
      <c r="Y188" s="112">
        <v>44958</v>
      </c>
      <c r="Z188" s="112">
        <v>44986</v>
      </c>
      <c r="AA188" s="112">
        <v>44986.909482951385</v>
      </c>
      <c r="AB188" s="110" t="s">
        <v>118</v>
      </c>
      <c r="AC188" s="110" t="s">
        <v>116</v>
      </c>
    </row>
    <row r="189" spans="1:29" s="96" customFormat="1" hidden="1" outlineLevel="3" collapsed="1" x14ac:dyDescent="0.25">
      <c r="A189" s="91" t="s">
        <v>121</v>
      </c>
      <c r="B189" s="92">
        <v>4.0000000000000003E-5</v>
      </c>
      <c r="C189" s="92">
        <v>2.9499999999999999E-3</v>
      </c>
      <c r="D189" s="92">
        <v>0</v>
      </c>
      <c r="E189" s="92">
        <v>0</v>
      </c>
      <c r="F189" s="92">
        <v>4.0000000000000003E-5</v>
      </c>
      <c r="G189" s="92">
        <v>2.9499999999999999E-3</v>
      </c>
      <c r="H189" s="93" t="s">
        <v>120</v>
      </c>
      <c r="I189" s="93" t="s">
        <v>123</v>
      </c>
      <c r="J189" s="93" t="s">
        <v>116</v>
      </c>
      <c r="K189" s="92">
        <v>73.75</v>
      </c>
      <c r="L189" s="92">
        <v>0</v>
      </c>
      <c r="M189" s="93" t="s">
        <v>122</v>
      </c>
      <c r="N189" s="93" t="s">
        <v>119</v>
      </c>
      <c r="O189" s="93" t="s">
        <v>121</v>
      </c>
      <c r="P189" s="94">
        <v>44958</v>
      </c>
      <c r="Q189" s="94">
        <v>44959</v>
      </c>
      <c r="R189" s="92">
        <v>0</v>
      </c>
      <c r="S189" s="93" t="s">
        <v>116</v>
      </c>
      <c r="T189" s="93" t="s">
        <v>116</v>
      </c>
      <c r="U189" s="93" t="s">
        <v>319</v>
      </c>
      <c r="V189" s="95">
        <v>44927.153756712964</v>
      </c>
      <c r="W189" s="93" t="s">
        <v>116</v>
      </c>
      <c r="X189" s="93" t="s">
        <v>116</v>
      </c>
      <c r="Y189" s="95">
        <v>44958</v>
      </c>
      <c r="Z189" s="95">
        <v>44986</v>
      </c>
      <c r="AA189" s="95">
        <v>44986.909482951385</v>
      </c>
      <c r="AB189" s="93" t="s">
        <v>118</v>
      </c>
      <c r="AC189" s="93" t="s">
        <v>116</v>
      </c>
    </row>
    <row r="190" spans="1:29" s="78" customFormat="1" hidden="1" outlineLevel="4" collapsed="1" x14ac:dyDescent="0.25">
      <c r="A190" s="97" t="s">
        <v>116</v>
      </c>
      <c r="B190" s="75">
        <v>4.0000000000000003E-5</v>
      </c>
      <c r="C190" s="75">
        <v>2.9499999999999999E-3</v>
      </c>
      <c r="D190" s="75">
        <v>0</v>
      </c>
      <c r="E190" s="75">
        <v>0</v>
      </c>
      <c r="F190" s="75">
        <v>4.0000000000000003E-5</v>
      </c>
      <c r="G190" s="75">
        <v>2.9499999999999999E-3</v>
      </c>
      <c r="H190" s="74" t="s">
        <v>120</v>
      </c>
      <c r="I190" s="74" t="s">
        <v>123</v>
      </c>
      <c r="J190" s="74" t="s">
        <v>116</v>
      </c>
      <c r="K190" s="75">
        <v>73.75</v>
      </c>
      <c r="L190" s="75">
        <v>0</v>
      </c>
      <c r="M190" s="74" t="s">
        <v>122</v>
      </c>
      <c r="N190" s="74" t="s">
        <v>119</v>
      </c>
      <c r="O190" s="74" t="s">
        <v>121</v>
      </c>
      <c r="P190" s="76">
        <v>44958</v>
      </c>
      <c r="Q190" s="76">
        <v>44959</v>
      </c>
      <c r="R190" s="75">
        <v>0</v>
      </c>
      <c r="S190" s="74" t="s">
        <v>116</v>
      </c>
      <c r="T190" s="74" t="s">
        <v>116</v>
      </c>
      <c r="U190" s="74" t="s">
        <v>319</v>
      </c>
      <c r="V190" s="77">
        <v>44927.153756712964</v>
      </c>
      <c r="W190" s="74" t="s">
        <v>116</v>
      </c>
      <c r="X190" s="74" t="s">
        <v>116</v>
      </c>
      <c r="Y190" s="77">
        <v>44958</v>
      </c>
      <c r="Z190" s="77">
        <v>44986</v>
      </c>
      <c r="AA190" s="77">
        <v>44986.909482951385</v>
      </c>
      <c r="AB190" s="74" t="s">
        <v>118</v>
      </c>
      <c r="AC190" s="74" t="s">
        <v>116</v>
      </c>
    </row>
    <row r="191" spans="1:29" s="84" customFormat="1" hidden="1" outlineLevel="5" collapsed="1" x14ac:dyDescent="0.25">
      <c r="A191" s="98" t="s">
        <v>116</v>
      </c>
      <c r="B191" s="80">
        <v>4.0000000000000003E-5</v>
      </c>
      <c r="C191" s="80">
        <v>2.9499999999999999E-3</v>
      </c>
      <c r="D191" s="80">
        <v>0</v>
      </c>
      <c r="E191" s="80">
        <v>0</v>
      </c>
      <c r="F191" s="80">
        <v>4.0000000000000003E-5</v>
      </c>
      <c r="G191" s="80">
        <v>2.9499999999999999E-3</v>
      </c>
      <c r="H191" s="81" t="s">
        <v>120</v>
      </c>
      <c r="I191" s="81" t="s">
        <v>123</v>
      </c>
      <c r="J191" s="81" t="s">
        <v>116</v>
      </c>
      <c r="K191" s="80">
        <v>73.75</v>
      </c>
      <c r="L191" s="80">
        <v>0</v>
      </c>
      <c r="M191" s="81" t="s">
        <v>122</v>
      </c>
      <c r="N191" s="81" t="s">
        <v>119</v>
      </c>
      <c r="O191" s="81" t="s">
        <v>121</v>
      </c>
      <c r="P191" s="82">
        <v>44958</v>
      </c>
      <c r="Q191" s="82">
        <v>44959</v>
      </c>
      <c r="R191" s="80">
        <v>0</v>
      </c>
      <c r="S191" s="81" t="s">
        <v>116</v>
      </c>
      <c r="T191" s="81" t="s">
        <v>116</v>
      </c>
      <c r="U191" s="81" t="s">
        <v>319</v>
      </c>
      <c r="V191" s="83">
        <v>44927.153756712964</v>
      </c>
      <c r="W191" s="81" t="s">
        <v>116</v>
      </c>
      <c r="X191" s="81" t="s">
        <v>116</v>
      </c>
      <c r="Y191" s="83">
        <v>44958</v>
      </c>
      <c r="Z191" s="83">
        <v>44986</v>
      </c>
      <c r="AA191" s="83">
        <v>44986.909482951385</v>
      </c>
      <c r="AB191" s="81" t="s">
        <v>118</v>
      </c>
      <c r="AC191" s="81" t="s">
        <v>116</v>
      </c>
    </row>
    <row r="192" spans="1:29" s="90" customFormat="1" hidden="1" outlineLevel="6" collapsed="1" x14ac:dyDescent="0.25">
      <c r="A192" s="99" t="s">
        <v>122</v>
      </c>
      <c r="B192" s="86">
        <v>4.0000000000000003E-5</v>
      </c>
      <c r="C192" s="86">
        <v>2.9499999999999999E-3</v>
      </c>
      <c r="D192" s="86">
        <v>0</v>
      </c>
      <c r="E192" s="86">
        <v>0</v>
      </c>
      <c r="F192" s="86">
        <v>4.0000000000000003E-5</v>
      </c>
      <c r="G192" s="86">
        <v>2.9499999999999999E-3</v>
      </c>
      <c r="H192" s="87" t="s">
        <v>120</v>
      </c>
      <c r="I192" s="87" t="s">
        <v>123</v>
      </c>
      <c r="J192" s="87" t="s">
        <v>116</v>
      </c>
      <c r="K192" s="86">
        <v>73.75</v>
      </c>
      <c r="L192" s="86">
        <v>0</v>
      </c>
      <c r="M192" s="87" t="s">
        <v>122</v>
      </c>
      <c r="N192" s="87" t="s">
        <v>119</v>
      </c>
      <c r="O192" s="87" t="s">
        <v>121</v>
      </c>
      <c r="P192" s="88">
        <v>44958</v>
      </c>
      <c r="Q192" s="88">
        <v>44959</v>
      </c>
      <c r="R192" s="86">
        <v>0</v>
      </c>
      <c r="S192" s="87" t="s">
        <v>116</v>
      </c>
      <c r="T192" s="87" t="s">
        <v>116</v>
      </c>
      <c r="U192" s="87" t="s">
        <v>319</v>
      </c>
      <c r="V192" s="89">
        <v>44927.153756712964</v>
      </c>
      <c r="W192" s="87" t="s">
        <v>116</v>
      </c>
      <c r="X192" s="87" t="s">
        <v>116</v>
      </c>
      <c r="Y192" s="89">
        <v>44958</v>
      </c>
      <c r="Z192" s="89">
        <v>44986</v>
      </c>
      <c r="AA192" s="89">
        <v>44986.909482951385</v>
      </c>
      <c r="AB192" s="87" t="s">
        <v>118</v>
      </c>
      <c r="AC192" s="87" t="s">
        <v>116</v>
      </c>
    </row>
    <row r="193" spans="1:29" s="96" customFormat="1" hidden="1" outlineLevel="7" collapsed="1" x14ac:dyDescent="0.25">
      <c r="A193" s="100" t="s">
        <v>116</v>
      </c>
      <c r="B193" s="92">
        <v>-158963.71160000001</v>
      </c>
      <c r="C193" s="92">
        <v>-11087205.828469999</v>
      </c>
      <c r="D193" s="92">
        <v>0</v>
      </c>
      <c r="E193" s="92">
        <v>0</v>
      </c>
      <c r="F193" s="92">
        <v>-158963.71160000001</v>
      </c>
      <c r="G193" s="92">
        <v>-11087205.828469999</v>
      </c>
      <c r="H193" s="93" t="s">
        <v>120</v>
      </c>
      <c r="I193" s="93" t="s">
        <v>123</v>
      </c>
      <c r="J193" s="93" t="s">
        <v>116</v>
      </c>
      <c r="K193" s="92">
        <v>69.746772498422203</v>
      </c>
      <c r="L193" s="92">
        <v>0</v>
      </c>
      <c r="M193" s="93" t="s">
        <v>122</v>
      </c>
      <c r="N193" s="93" t="s">
        <v>119</v>
      </c>
      <c r="O193" s="93" t="s">
        <v>121</v>
      </c>
      <c r="P193" s="94">
        <v>44958</v>
      </c>
      <c r="Q193" s="94">
        <v>44959</v>
      </c>
      <c r="R193" s="92">
        <v>0</v>
      </c>
      <c r="S193" s="93" t="s">
        <v>116</v>
      </c>
      <c r="T193" s="93" t="s">
        <v>116</v>
      </c>
      <c r="U193" s="93" t="s">
        <v>319</v>
      </c>
      <c r="V193" s="95">
        <v>44927.153756712964</v>
      </c>
      <c r="W193" s="93" t="s">
        <v>116</v>
      </c>
      <c r="X193" s="93" t="s">
        <v>116</v>
      </c>
      <c r="Y193" s="95">
        <v>44958</v>
      </c>
      <c r="Z193" s="95">
        <v>44986</v>
      </c>
      <c r="AA193" s="95">
        <v>44986.909482951385</v>
      </c>
      <c r="AB193" s="93" t="s">
        <v>118</v>
      </c>
      <c r="AC193" s="93" t="s">
        <v>116</v>
      </c>
    </row>
    <row r="194" spans="1:29" s="107" customFormat="1" hidden="1" outlineLevel="7" collapsed="1" x14ac:dyDescent="0.25">
      <c r="A194" s="102" t="s">
        <v>116</v>
      </c>
      <c r="B194" s="103">
        <v>4420.7043000000003</v>
      </c>
      <c r="C194" s="103">
        <v>-64306.62</v>
      </c>
      <c r="D194" s="103">
        <v>0</v>
      </c>
      <c r="E194" s="103">
        <v>0</v>
      </c>
      <c r="F194" s="103">
        <v>4420.7043000000003</v>
      </c>
      <c r="G194" s="103">
        <v>-64306.62</v>
      </c>
      <c r="H194" s="104" t="s">
        <v>120</v>
      </c>
      <c r="I194" s="104" t="s">
        <v>123</v>
      </c>
      <c r="J194" s="104" t="s">
        <v>116</v>
      </c>
      <c r="K194" s="103">
        <v>-14.5466911234031</v>
      </c>
      <c r="L194" s="103">
        <v>0</v>
      </c>
      <c r="M194" s="104" t="s">
        <v>122</v>
      </c>
      <c r="N194" s="104" t="s">
        <v>119</v>
      </c>
      <c r="O194" s="104" t="s">
        <v>121</v>
      </c>
      <c r="P194" s="105">
        <v>44958</v>
      </c>
      <c r="Q194" s="105">
        <v>44959</v>
      </c>
      <c r="R194" s="103">
        <v>0</v>
      </c>
      <c r="S194" s="104" t="s">
        <v>116</v>
      </c>
      <c r="T194" s="104" t="s">
        <v>116</v>
      </c>
      <c r="U194" s="104" t="s">
        <v>319</v>
      </c>
      <c r="V194" s="106">
        <v>44927.153756712964</v>
      </c>
      <c r="W194" s="104" t="s">
        <v>116</v>
      </c>
      <c r="X194" s="104" t="s">
        <v>116</v>
      </c>
      <c r="Y194" s="106">
        <v>44958</v>
      </c>
      <c r="Z194" s="106">
        <v>44986</v>
      </c>
      <c r="AA194" s="106">
        <v>44986.909482951385</v>
      </c>
      <c r="AB194" s="104" t="s">
        <v>118</v>
      </c>
      <c r="AC194" s="104" t="s">
        <v>116</v>
      </c>
    </row>
    <row r="195" spans="1:29" s="96" customFormat="1" hidden="1" outlineLevel="7" collapsed="1" x14ac:dyDescent="0.25">
      <c r="A195" s="100" t="s">
        <v>116</v>
      </c>
      <c r="B195" s="92">
        <v>154543.00734000001</v>
      </c>
      <c r="C195" s="92">
        <v>11151512.45142</v>
      </c>
      <c r="D195" s="92">
        <v>0</v>
      </c>
      <c r="E195" s="92">
        <v>0</v>
      </c>
      <c r="F195" s="92">
        <v>154543.00734000001</v>
      </c>
      <c r="G195" s="92">
        <v>11151512.45142</v>
      </c>
      <c r="H195" s="93" t="s">
        <v>120</v>
      </c>
      <c r="I195" s="93" t="s">
        <v>123</v>
      </c>
      <c r="J195" s="93" t="s">
        <v>116</v>
      </c>
      <c r="K195" s="92">
        <v>72.157987885445294</v>
      </c>
      <c r="L195" s="92">
        <v>0</v>
      </c>
      <c r="M195" s="93" t="s">
        <v>122</v>
      </c>
      <c r="N195" s="93" t="s">
        <v>119</v>
      </c>
      <c r="O195" s="93" t="s">
        <v>121</v>
      </c>
      <c r="P195" s="94">
        <v>44958</v>
      </c>
      <c r="Q195" s="94">
        <v>44959</v>
      </c>
      <c r="R195" s="92">
        <v>0</v>
      </c>
      <c r="S195" s="93" t="s">
        <v>116</v>
      </c>
      <c r="T195" s="93" t="s">
        <v>116</v>
      </c>
      <c r="U195" s="93" t="s">
        <v>319</v>
      </c>
      <c r="V195" s="95">
        <v>44927.153756712964</v>
      </c>
      <c r="W195" s="93" t="s">
        <v>116</v>
      </c>
      <c r="X195" s="93" t="s">
        <v>116</v>
      </c>
      <c r="Y195" s="95">
        <v>44958</v>
      </c>
      <c r="Z195" s="95">
        <v>44986</v>
      </c>
      <c r="AA195" s="95">
        <v>44986.909482951385</v>
      </c>
      <c r="AB195" s="93" t="s">
        <v>118</v>
      </c>
      <c r="AC195" s="93" t="s">
        <v>116</v>
      </c>
    </row>
    <row r="196" spans="1:29" s="84" customFormat="1" outlineLevel="1" collapsed="1" x14ac:dyDescent="0.25">
      <c r="A196" s="79" t="s">
        <v>216</v>
      </c>
      <c r="B196" s="80">
        <v>0</v>
      </c>
      <c r="C196" s="80">
        <v>0</v>
      </c>
      <c r="D196" s="80">
        <v>0</v>
      </c>
      <c r="E196" s="80">
        <v>0</v>
      </c>
      <c r="F196" s="80">
        <v>0</v>
      </c>
      <c r="G196" s="80">
        <v>0</v>
      </c>
      <c r="H196" s="81" t="s">
        <v>120</v>
      </c>
      <c r="I196" s="81" t="s">
        <v>217</v>
      </c>
      <c r="J196" s="81" t="s">
        <v>116</v>
      </c>
      <c r="K196" s="80">
        <v>0</v>
      </c>
      <c r="L196" s="80">
        <v>0</v>
      </c>
      <c r="M196" s="81" t="s">
        <v>122</v>
      </c>
      <c r="N196" s="81" t="s">
        <v>216</v>
      </c>
      <c r="O196" s="81" t="s">
        <v>121</v>
      </c>
      <c r="P196" s="82">
        <v>44958</v>
      </c>
      <c r="Q196" s="82">
        <v>44959</v>
      </c>
      <c r="R196" s="80">
        <v>0</v>
      </c>
      <c r="S196" s="81" t="s">
        <v>116</v>
      </c>
      <c r="T196" s="81" t="s">
        <v>116</v>
      </c>
      <c r="U196" s="81" t="s">
        <v>319</v>
      </c>
      <c r="V196" s="83">
        <v>44927.153756712964</v>
      </c>
      <c r="W196" s="81" t="s">
        <v>116</v>
      </c>
      <c r="X196" s="81" t="s">
        <v>116</v>
      </c>
      <c r="Y196" s="83">
        <v>44958</v>
      </c>
      <c r="Z196" s="83">
        <v>44986</v>
      </c>
      <c r="AA196" s="83">
        <v>44986.909482951385</v>
      </c>
      <c r="AB196" s="81" t="s">
        <v>118</v>
      </c>
      <c r="AC196" s="81" t="s">
        <v>116</v>
      </c>
    </row>
    <row r="197" spans="1:29" s="90" customFormat="1" hidden="1" outlineLevel="2" collapsed="1" x14ac:dyDescent="0.25">
      <c r="A197" s="85" t="s">
        <v>217</v>
      </c>
      <c r="B197" s="86">
        <v>0</v>
      </c>
      <c r="C197" s="86">
        <v>0</v>
      </c>
      <c r="D197" s="86">
        <v>0</v>
      </c>
      <c r="E197" s="86">
        <v>0</v>
      </c>
      <c r="F197" s="86">
        <v>0</v>
      </c>
      <c r="G197" s="86">
        <v>0</v>
      </c>
      <c r="H197" s="87" t="s">
        <v>120</v>
      </c>
      <c r="I197" s="87" t="s">
        <v>217</v>
      </c>
      <c r="J197" s="87" t="s">
        <v>116</v>
      </c>
      <c r="K197" s="86">
        <v>0</v>
      </c>
      <c r="L197" s="86">
        <v>0</v>
      </c>
      <c r="M197" s="87" t="s">
        <v>122</v>
      </c>
      <c r="N197" s="87" t="s">
        <v>216</v>
      </c>
      <c r="O197" s="87" t="s">
        <v>121</v>
      </c>
      <c r="P197" s="88">
        <v>44958</v>
      </c>
      <c r="Q197" s="88">
        <v>44959</v>
      </c>
      <c r="R197" s="86">
        <v>0</v>
      </c>
      <c r="S197" s="87" t="s">
        <v>116</v>
      </c>
      <c r="T197" s="87" t="s">
        <v>116</v>
      </c>
      <c r="U197" s="87" t="s">
        <v>319</v>
      </c>
      <c r="V197" s="89">
        <v>44927.153756712964</v>
      </c>
      <c r="W197" s="87" t="s">
        <v>116</v>
      </c>
      <c r="X197" s="87" t="s">
        <v>116</v>
      </c>
      <c r="Y197" s="89">
        <v>44958</v>
      </c>
      <c r="Z197" s="89">
        <v>44986</v>
      </c>
      <c r="AA197" s="89">
        <v>44986.909482951385</v>
      </c>
      <c r="AB197" s="87" t="s">
        <v>118</v>
      </c>
      <c r="AC197" s="87" t="s">
        <v>116</v>
      </c>
    </row>
    <row r="198" spans="1:29" s="96" customFormat="1" hidden="1" outlineLevel="3" collapsed="1" x14ac:dyDescent="0.25">
      <c r="A198" s="91" t="s">
        <v>121</v>
      </c>
      <c r="B198" s="92">
        <v>0</v>
      </c>
      <c r="C198" s="92">
        <v>0</v>
      </c>
      <c r="D198" s="92">
        <v>0</v>
      </c>
      <c r="E198" s="92">
        <v>0</v>
      </c>
      <c r="F198" s="92">
        <v>0</v>
      </c>
      <c r="G198" s="92">
        <v>0</v>
      </c>
      <c r="H198" s="93" t="s">
        <v>120</v>
      </c>
      <c r="I198" s="93" t="s">
        <v>217</v>
      </c>
      <c r="J198" s="93" t="s">
        <v>116</v>
      </c>
      <c r="K198" s="92">
        <v>0</v>
      </c>
      <c r="L198" s="92">
        <v>0</v>
      </c>
      <c r="M198" s="93" t="s">
        <v>122</v>
      </c>
      <c r="N198" s="93" t="s">
        <v>216</v>
      </c>
      <c r="O198" s="93" t="s">
        <v>121</v>
      </c>
      <c r="P198" s="94">
        <v>44958</v>
      </c>
      <c r="Q198" s="94">
        <v>44959</v>
      </c>
      <c r="R198" s="92">
        <v>0</v>
      </c>
      <c r="S198" s="93" t="s">
        <v>116</v>
      </c>
      <c r="T198" s="93" t="s">
        <v>116</v>
      </c>
      <c r="U198" s="93" t="s">
        <v>319</v>
      </c>
      <c r="V198" s="95">
        <v>44927.153756712964</v>
      </c>
      <c r="W198" s="93" t="s">
        <v>116</v>
      </c>
      <c r="X198" s="93" t="s">
        <v>116</v>
      </c>
      <c r="Y198" s="95">
        <v>44958</v>
      </c>
      <c r="Z198" s="95">
        <v>44986</v>
      </c>
      <c r="AA198" s="95">
        <v>44986.909482951385</v>
      </c>
      <c r="AB198" s="93" t="s">
        <v>118</v>
      </c>
      <c r="AC198" s="93" t="s">
        <v>116</v>
      </c>
    </row>
    <row r="199" spans="1:29" s="78" customFormat="1" hidden="1" outlineLevel="4" collapsed="1" x14ac:dyDescent="0.25">
      <c r="A199" s="97" t="s">
        <v>116</v>
      </c>
      <c r="B199" s="75">
        <v>0</v>
      </c>
      <c r="C199" s="75">
        <v>0</v>
      </c>
      <c r="D199" s="75">
        <v>0</v>
      </c>
      <c r="E199" s="75">
        <v>0</v>
      </c>
      <c r="F199" s="75">
        <v>0</v>
      </c>
      <c r="G199" s="75">
        <v>0</v>
      </c>
      <c r="H199" s="74" t="s">
        <v>120</v>
      </c>
      <c r="I199" s="74" t="s">
        <v>217</v>
      </c>
      <c r="J199" s="74" t="s">
        <v>116</v>
      </c>
      <c r="K199" s="75">
        <v>0</v>
      </c>
      <c r="L199" s="75">
        <v>0</v>
      </c>
      <c r="M199" s="74" t="s">
        <v>122</v>
      </c>
      <c r="N199" s="74" t="s">
        <v>216</v>
      </c>
      <c r="O199" s="74" t="s">
        <v>121</v>
      </c>
      <c r="P199" s="76">
        <v>44958</v>
      </c>
      <c r="Q199" s="76">
        <v>44959</v>
      </c>
      <c r="R199" s="75">
        <v>0</v>
      </c>
      <c r="S199" s="74" t="s">
        <v>116</v>
      </c>
      <c r="T199" s="74" t="s">
        <v>116</v>
      </c>
      <c r="U199" s="74" t="s">
        <v>319</v>
      </c>
      <c r="V199" s="77">
        <v>44927.153756712964</v>
      </c>
      <c r="W199" s="74" t="s">
        <v>116</v>
      </c>
      <c r="X199" s="74" t="s">
        <v>116</v>
      </c>
      <c r="Y199" s="77">
        <v>44958</v>
      </c>
      <c r="Z199" s="77">
        <v>44986</v>
      </c>
      <c r="AA199" s="77">
        <v>44986.909482951385</v>
      </c>
      <c r="AB199" s="74" t="s">
        <v>118</v>
      </c>
      <c r="AC199" s="74" t="s">
        <v>116</v>
      </c>
    </row>
    <row r="200" spans="1:29" s="84" customFormat="1" hidden="1" outlineLevel="5" collapsed="1" x14ac:dyDescent="0.25">
      <c r="A200" s="98" t="s">
        <v>116</v>
      </c>
      <c r="B200" s="80">
        <v>0</v>
      </c>
      <c r="C200" s="80">
        <v>0</v>
      </c>
      <c r="D200" s="80">
        <v>0</v>
      </c>
      <c r="E200" s="80">
        <v>0</v>
      </c>
      <c r="F200" s="80">
        <v>0</v>
      </c>
      <c r="G200" s="80">
        <v>0</v>
      </c>
      <c r="H200" s="81" t="s">
        <v>120</v>
      </c>
      <c r="I200" s="81" t="s">
        <v>217</v>
      </c>
      <c r="J200" s="81" t="s">
        <v>116</v>
      </c>
      <c r="K200" s="80">
        <v>0</v>
      </c>
      <c r="L200" s="80">
        <v>0</v>
      </c>
      <c r="M200" s="81" t="s">
        <v>122</v>
      </c>
      <c r="N200" s="81" t="s">
        <v>216</v>
      </c>
      <c r="O200" s="81" t="s">
        <v>121</v>
      </c>
      <c r="P200" s="82">
        <v>44958</v>
      </c>
      <c r="Q200" s="82">
        <v>44959</v>
      </c>
      <c r="R200" s="80">
        <v>0</v>
      </c>
      <c r="S200" s="81" t="s">
        <v>116</v>
      </c>
      <c r="T200" s="81" t="s">
        <v>116</v>
      </c>
      <c r="U200" s="81" t="s">
        <v>319</v>
      </c>
      <c r="V200" s="83">
        <v>44927.153756712964</v>
      </c>
      <c r="W200" s="81" t="s">
        <v>116</v>
      </c>
      <c r="X200" s="81" t="s">
        <v>116</v>
      </c>
      <c r="Y200" s="83">
        <v>44958</v>
      </c>
      <c r="Z200" s="83">
        <v>44986</v>
      </c>
      <c r="AA200" s="83">
        <v>44986.909482951385</v>
      </c>
      <c r="AB200" s="81" t="s">
        <v>118</v>
      </c>
      <c r="AC200" s="81" t="s">
        <v>116</v>
      </c>
    </row>
    <row r="201" spans="1:29" s="90" customFormat="1" hidden="1" outlineLevel="6" collapsed="1" x14ac:dyDescent="0.25">
      <c r="A201" s="99" t="s">
        <v>122</v>
      </c>
      <c r="B201" s="86">
        <v>0</v>
      </c>
      <c r="C201" s="86">
        <v>0</v>
      </c>
      <c r="D201" s="86">
        <v>0</v>
      </c>
      <c r="E201" s="86">
        <v>0</v>
      </c>
      <c r="F201" s="86">
        <v>0</v>
      </c>
      <c r="G201" s="86">
        <v>0</v>
      </c>
      <c r="H201" s="87" t="s">
        <v>120</v>
      </c>
      <c r="I201" s="87" t="s">
        <v>217</v>
      </c>
      <c r="J201" s="87" t="s">
        <v>116</v>
      </c>
      <c r="K201" s="86">
        <v>0</v>
      </c>
      <c r="L201" s="86">
        <v>0</v>
      </c>
      <c r="M201" s="87" t="s">
        <v>122</v>
      </c>
      <c r="N201" s="87" t="s">
        <v>216</v>
      </c>
      <c r="O201" s="87" t="s">
        <v>121</v>
      </c>
      <c r="P201" s="88">
        <v>44958</v>
      </c>
      <c r="Q201" s="88">
        <v>44959</v>
      </c>
      <c r="R201" s="86">
        <v>0</v>
      </c>
      <c r="S201" s="87" t="s">
        <v>116</v>
      </c>
      <c r="T201" s="87" t="s">
        <v>116</v>
      </c>
      <c r="U201" s="87" t="s">
        <v>319</v>
      </c>
      <c r="V201" s="89">
        <v>44927.153756712964</v>
      </c>
      <c r="W201" s="87" t="s">
        <v>116</v>
      </c>
      <c r="X201" s="87" t="s">
        <v>116</v>
      </c>
      <c r="Y201" s="89">
        <v>44958</v>
      </c>
      <c r="Z201" s="89">
        <v>44986</v>
      </c>
      <c r="AA201" s="89">
        <v>44986.909482951385</v>
      </c>
      <c r="AB201" s="87" t="s">
        <v>118</v>
      </c>
      <c r="AC201" s="87" t="s">
        <v>116</v>
      </c>
    </row>
    <row r="202" spans="1:29" s="96" customFormat="1" hidden="1" outlineLevel="7" collapsed="1" x14ac:dyDescent="0.25">
      <c r="A202" s="100" t="s">
        <v>116</v>
      </c>
      <c r="B202" s="92">
        <v>0</v>
      </c>
      <c r="C202" s="92">
        <v>0</v>
      </c>
      <c r="D202" s="92">
        <v>0</v>
      </c>
      <c r="E202" s="92">
        <v>0</v>
      </c>
      <c r="F202" s="92">
        <v>0</v>
      </c>
      <c r="G202" s="92">
        <v>0</v>
      </c>
      <c r="H202" s="93" t="s">
        <v>120</v>
      </c>
      <c r="I202" s="93" t="s">
        <v>217</v>
      </c>
      <c r="J202" s="93" t="s">
        <v>116</v>
      </c>
      <c r="K202" s="92">
        <v>0</v>
      </c>
      <c r="L202" s="92">
        <v>0</v>
      </c>
      <c r="M202" s="93" t="s">
        <v>122</v>
      </c>
      <c r="N202" s="93" t="s">
        <v>216</v>
      </c>
      <c r="O202" s="93" t="s">
        <v>121</v>
      </c>
      <c r="P202" s="94">
        <v>44958</v>
      </c>
      <c r="Q202" s="94">
        <v>44959</v>
      </c>
      <c r="R202" s="92">
        <v>0</v>
      </c>
      <c r="S202" s="93" t="s">
        <v>116</v>
      </c>
      <c r="T202" s="93" t="s">
        <v>116</v>
      </c>
      <c r="U202" s="93" t="s">
        <v>319</v>
      </c>
      <c r="V202" s="95">
        <v>44927.153756712964</v>
      </c>
      <c r="W202" s="93" t="s">
        <v>116</v>
      </c>
      <c r="X202" s="93" t="s">
        <v>116</v>
      </c>
      <c r="Y202" s="95">
        <v>44958</v>
      </c>
      <c r="Z202" s="95">
        <v>44986</v>
      </c>
      <c r="AA202" s="95">
        <v>44986.909482951385</v>
      </c>
      <c r="AB202" s="93" t="s">
        <v>118</v>
      </c>
      <c r="AC202" s="93" t="s">
        <v>116</v>
      </c>
    </row>
    <row r="203" spans="1:29" s="119" customFormat="1" outlineLevel="1" collapsed="1" x14ac:dyDescent="0.25">
      <c r="A203" s="114" t="s">
        <v>218</v>
      </c>
      <c r="B203" s="115">
        <v>0</v>
      </c>
      <c r="C203" s="115">
        <v>0</v>
      </c>
      <c r="D203" s="115">
        <v>0</v>
      </c>
      <c r="E203" s="115">
        <v>0</v>
      </c>
      <c r="F203" s="115">
        <v>0</v>
      </c>
      <c r="G203" s="115">
        <v>0</v>
      </c>
      <c r="H203" s="116" t="s">
        <v>120</v>
      </c>
      <c r="I203" s="116" t="s">
        <v>219</v>
      </c>
      <c r="J203" s="116" t="s">
        <v>116</v>
      </c>
      <c r="K203" s="115">
        <v>0</v>
      </c>
      <c r="L203" s="115">
        <v>0</v>
      </c>
      <c r="M203" s="116" t="s">
        <v>122</v>
      </c>
      <c r="N203" s="116" t="s">
        <v>218</v>
      </c>
      <c r="O203" s="116" t="s">
        <v>121</v>
      </c>
      <c r="P203" s="117">
        <v>44958</v>
      </c>
      <c r="Q203" s="117">
        <v>44959</v>
      </c>
      <c r="R203" s="115">
        <v>0</v>
      </c>
      <c r="S203" s="116" t="s">
        <v>116</v>
      </c>
      <c r="T203" s="116" t="s">
        <v>116</v>
      </c>
      <c r="U203" s="116" t="s">
        <v>319</v>
      </c>
      <c r="V203" s="118">
        <v>44927.153756712964</v>
      </c>
      <c r="W203" s="116" t="s">
        <v>116</v>
      </c>
      <c r="X203" s="116" t="s">
        <v>116</v>
      </c>
      <c r="Y203" s="118">
        <v>44958</v>
      </c>
      <c r="Z203" s="118">
        <v>44986</v>
      </c>
      <c r="AA203" s="118">
        <v>44986.909482951385</v>
      </c>
      <c r="AB203" s="116" t="s">
        <v>118</v>
      </c>
      <c r="AC203" s="116" t="s">
        <v>116</v>
      </c>
    </row>
    <row r="204" spans="1:29" s="90" customFormat="1" hidden="1" outlineLevel="2" collapsed="1" x14ac:dyDescent="0.25">
      <c r="A204" s="85" t="s">
        <v>219</v>
      </c>
      <c r="B204" s="86">
        <v>0</v>
      </c>
      <c r="C204" s="86">
        <v>0</v>
      </c>
      <c r="D204" s="86">
        <v>0</v>
      </c>
      <c r="E204" s="86">
        <v>0</v>
      </c>
      <c r="F204" s="86">
        <v>0</v>
      </c>
      <c r="G204" s="86">
        <v>0</v>
      </c>
      <c r="H204" s="87" t="s">
        <v>120</v>
      </c>
      <c r="I204" s="87" t="s">
        <v>219</v>
      </c>
      <c r="J204" s="87" t="s">
        <v>116</v>
      </c>
      <c r="K204" s="86">
        <v>0</v>
      </c>
      <c r="L204" s="86">
        <v>0</v>
      </c>
      <c r="M204" s="87" t="s">
        <v>122</v>
      </c>
      <c r="N204" s="87" t="s">
        <v>218</v>
      </c>
      <c r="O204" s="87" t="s">
        <v>121</v>
      </c>
      <c r="P204" s="88">
        <v>44958</v>
      </c>
      <c r="Q204" s="88">
        <v>44959</v>
      </c>
      <c r="R204" s="86">
        <v>0</v>
      </c>
      <c r="S204" s="87" t="s">
        <v>116</v>
      </c>
      <c r="T204" s="87" t="s">
        <v>116</v>
      </c>
      <c r="U204" s="87" t="s">
        <v>319</v>
      </c>
      <c r="V204" s="89">
        <v>44927.153756712964</v>
      </c>
      <c r="W204" s="87" t="s">
        <v>116</v>
      </c>
      <c r="X204" s="87" t="s">
        <v>116</v>
      </c>
      <c r="Y204" s="89">
        <v>44958</v>
      </c>
      <c r="Z204" s="89">
        <v>44986</v>
      </c>
      <c r="AA204" s="89">
        <v>44986.909482951385</v>
      </c>
      <c r="AB204" s="87" t="s">
        <v>118</v>
      </c>
      <c r="AC204" s="87" t="s">
        <v>116</v>
      </c>
    </row>
    <row r="205" spans="1:29" s="96" customFormat="1" hidden="1" outlineLevel="3" collapsed="1" x14ac:dyDescent="0.25">
      <c r="A205" s="91" t="s">
        <v>121</v>
      </c>
      <c r="B205" s="92">
        <v>0</v>
      </c>
      <c r="C205" s="92">
        <v>0</v>
      </c>
      <c r="D205" s="92">
        <v>0</v>
      </c>
      <c r="E205" s="92">
        <v>0</v>
      </c>
      <c r="F205" s="92">
        <v>0</v>
      </c>
      <c r="G205" s="92">
        <v>0</v>
      </c>
      <c r="H205" s="93" t="s">
        <v>120</v>
      </c>
      <c r="I205" s="93" t="s">
        <v>219</v>
      </c>
      <c r="J205" s="93" t="s">
        <v>116</v>
      </c>
      <c r="K205" s="92">
        <v>0</v>
      </c>
      <c r="L205" s="92">
        <v>0</v>
      </c>
      <c r="M205" s="93" t="s">
        <v>122</v>
      </c>
      <c r="N205" s="93" t="s">
        <v>218</v>
      </c>
      <c r="O205" s="93" t="s">
        <v>121</v>
      </c>
      <c r="P205" s="94">
        <v>44958</v>
      </c>
      <c r="Q205" s="94">
        <v>44959</v>
      </c>
      <c r="R205" s="92">
        <v>0</v>
      </c>
      <c r="S205" s="93" t="s">
        <v>116</v>
      </c>
      <c r="T205" s="93" t="s">
        <v>116</v>
      </c>
      <c r="U205" s="93" t="s">
        <v>319</v>
      </c>
      <c r="V205" s="95">
        <v>44927.153756712964</v>
      </c>
      <c r="W205" s="93" t="s">
        <v>116</v>
      </c>
      <c r="X205" s="93" t="s">
        <v>116</v>
      </c>
      <c r="Y205" s="95">
        <v>44958</v>
      </c>
      <c r="Z205" s="95">
        <v>44986</v>
      </c>
      <c r="AA205" s="95">
        <v>44986.909482951385</v>
      </c>
      <c r="AB205" s="93" t="s">
        <v>118</v>
      </c>
      <c r="AC205" s="93" t="s">
        <v>116</v>
      </c>
    </row>
    <row r="206" spans="1:29" s="78" customFormat="1" hidden="1" outlineLevel="4" collapsed="1" x14ac:dyDescent="0.25">
      <c r="A206" s="97" t="s">
        <v>116</v>
      </c>
      <c r="B206" s="75">
        <v>0</v>
      </c>
      <c r="C206" s="75">
        <v>0</v>
      </c>
      <c r="D206" s="75">
        <v>0</v>
      </c>
      <c r="E206" s="75">
        <v>0</v>
      </c>
      <c r="F206" s="75">
        <v>0</v>
      </c>
      <c r="G206" s="75">
        <v>0</v>
      </c>
      <c r="H206" s="74" t="s">
        <v>120</v>
      </c>
      <c r="I206" s="74" t="s">
        <v>219</v>
      </c>
      <c r="J206" s="74" t="s">
        <v>116</v>
      </c>
      <c r="K206" s="75">
        <v>0</v>
      </c>
      <c r="L206" s="75">
        <v>0</v>
      </c>
      <c r="M206" s="74" t="s">
        <v>122</v>
      </c>
      <c r="N206" s="74" t="s">
        <v>218</v>
      </c>
      <c r="O206" s="74" t="s">
        <v>121</v>
      </c>
      <c r="P206" s="76">
        <v>44958</v>
      </c>
      <c r="Q206" s="76">
        <v>44959</v>
      </c>
      <c r="R206" s="75">
        <v>0</v>
      </c>
      <c r="S206" s="74" t="s">
        <v>116</v>
      </c>
      <c r="T206" s="74" t="s">
        <v>116</v>
      </c>
      <c r="U206" s="74" t="s">
        <v>319</v>
      </c>
      <c r="V206" s="77">
        <v>44927.153756712964</v>
      </c>
      <c r="W206" s="74" t="s">
        <v>116</v>
      </c>
      <c r="X206" s="74" t="s">
        <v>116</v>
      </c>
      <c r="Y206" s="77">
        <v>44958</v>
      </c>
      <c r="Z206" s="77">
        <v>44986</v>
      </c>
      <c r="AA206" s="77">
        <v>44986.909482951385</v>
      </c>
      <c r="AB206" s="74" t="s">
        <v>118</v>
      </c>
      <c r="AC206" s="74" t="s">
        <v>116</v>
      </c>
    </row>
    <row r="207" spans="1:29" s="84" customFormat="1" hidden="1" outlineLevel="5" collapsed="1" x14ac:dyDescent="0.25">
      <c r="A207" s="98" t="s">
        <v>116</v>
      </c>
      <c r="B207" s="80">
        <v>0</v>
      </c>
      <c r="C207" s="80">
        <v>0</v>
      </c>
      <c r="D207" s="80">
        <v>0</v>
      </c>
      <c r="E207" s="80">
        <v>0</v>
      </c>
      <c r="F207" s="80">
        <v>0</v>
      </c>
      <c r="G207" s="80">
        <v>0</v>
      </c>
      <c r="H207" s="81" t="s">
        <v>120</v>
      </c>
      <c r="I207" s="81" t="s">
        <v>219</v>
      </c>
      <c r="J207" s="81" t="s">
        <v>116</v>
      </c>
      <c r="K207" s="80">
        <v>0</v>
      </c>
      <c r="L207" s="80">
        <v>0</v>
      </c>
      <c r="M207" s="81" t="s">
        <v>122</v>
      </c>
      <c r="N207" s="81" t="s">
        <v>218</v>
      </c>
      <c r="O207" s="81" t="s">
        <v>121</v>
      </c>
      <c r="P207" s="82">
        <v>44958</v>
      </c>
      <c r="Q207" s="82">
        <v>44959</v>
      </c>
      <c r="R207" s="80">
        <v>0</v>
      </c>
      <c r="S207" s="81" t="s">
        <v>116</v>
      </c>
      <c r="T207" s="81" t="s">
        <v>116</v>
      </c>
      <c r="U207" s="81" t="s">
        <v>319</v>
      </c>
      <c r="V207" s="83">
        <v>44927.153756712964</v>
      </c>
      <c r="W207" s="81" t="s">
        <v>116</v>
      </c>
      <c r="X207" s="81" t="s">
        <v>116</v>
      </c>
      <c r="Y207" s="83">
        <v>44958</v>
      </c>
      <c r="Z207" s="83">
        <v>44986</v>
      </c>
      <c r="AA207" s="83">
        <v>44986.909482951385</v>
      </c>
      <c r="AB207" s="81" t="s">
        <v>118</v>
      </c>
      <c r="AC207" s="81" t="s">
        <v>116</v>
      </c>
    </row>
    <row r="208" spans="1:29" s="90" customFormat="1" hidden="1" outlineLevel="6" collapsed="1" x14ac:dyDescent="0.25">
      <c r="A208" s="99" t="s">
        <v>122</v>
      </c>
      <c r="B208" s="86">
        <v>0</v>
      </c>
      <c r="C208" s="86">
        <v>0</v>
      </c>
      <c r="D208" s="86">
        <v>0</v>
      </c>
      <c r="E208" s="86">
        <v>0</v>
      </c>
      <c r="F208" s="86">
        <v>0</v>
      </c>
      <c r="G208" s="86">
        <v>0</v>
      </c>
      <c r="H208" s="87" t="s">
        <v>120</v>
      </c>
      <c r="I208" s="87" t="s">
        <v>219</v>
      </c>
      <c r="J208" s="87" t="s">
        <v>116</v>
      </c>
      <c r="K208" s="86">
        <v>0</v>
      </c>
      <c r="L208" s="86">
        <v>0</v>
      </c>
      <c r="M208" s="87" t="s">
        <v>122</v>
      </c>
      <c r="N208" s="87" t="s">
        <v>218</v>
      </c>
      <c r="O208" s="87" t="s">
        <v>121</v>
      </c>
      <c r="P208" s="88">
        <v>44958</v>
      </c>
      <c r="Q208" s="88">
        <v>44959</v>
      </c>
      <c r="R208" s="86">
        <v>0</v>
      </c>
      <c r="S208" s="87" t="s">
        <v>116</v>
      </c>
      <c r="T208" s="87" t="s">
        <v>116</v>
      </c>
      <c r="U208" s="87" t="s">
        <v>319</v>
      </c>
      <c r="V208" s="89">
        <v>44927.153756712964</v>
      </c>
      <c r="W208" s="87" t="s">
        <v>116</v>
      </c>
      <c r="X208" s="87" t="s">
        <v>116</v>
      </c>
      <c r="Y208" s="89">
        <v>44958</v>
      </c>
      <c r="Z208" s="89">
        <v>44986</v>
      </c>
      <c r="AA208" s="89">
        <v>44986.909482951385</v>
      </c>
      <c r="AB208" s="87" t="s">
        <v>118</v>
      </c>
      <c r="AC208" s="87" t="s">
        <v>116</v>
      </c>
    </row>
    <row r="209" spans="1:29" s="96" customFormat="1" hidden="1" outlineLevel="7" collapsed="1" x14ac:dyDescent="0.25">
      <c r="A209" s="100" t="s">
        <v>116</v>
      </c>
      <c r="B209" s="92">
        <v>-104430.91499999999</v>
      </c>
      <c r="C209" s="92">
        <v>-6397875.5281499997</v>
      </c>
      <c r="D209" s="92">
        <v>0</v>
      </c>
      <c r="E209" s="92">
        <v>0</v>
      </c>
      <c r="F209" s="92">
        <v>-104430.91499999999</v>
      </c>
      <c r="G209" s="92">
        <v>-6397875.5281499997</v>
      </c>
      <c r="H209" s="93" t="s">
        <v>120</v>
      </c>
      <c r="I209" s="93" t="s">
        <v>219</v>
      </c>
      <c r="J209" s="93" t="s">
        <v>116</v>
      </c>
      <c r="K209" s="92">
        <v>61.264191050609902</v>
      </c>
      <c r="L209" s="92">
        <v>0</v>
      </c>
      <c r="M209" s="93" t="s">
        <v>122</v>
      </c>
      <c r="N209" s="93" t="s">
        <v>218</v>
      </c>
      <c r="O209" s="93" t="s">
        <v>121</v>
      </c>
      <c r="P209" s="94">
        <v>44958</v>
      </c>
      <c r="Q209" s="94">
        <v>44959</v>
      </c>
      <c r="R209" s="92">
        <v>0</v>
      </c>
      <c r="S209" s="93" t="s">
        <v>116</v>
      </c>
      <c r="T209" s="93" t="s">
        <v>116</v>
      </c>
      <c r="U209" s="93" t="s">
        <v>319</v>
      </c>
      <c r="V209" s="95">
        <v>44927.153756712964</v>
      </c>
      <c r="W209" s="93" t="s">
        <v>116</v>
      </c>
      <c r="X209" s="93" t="s">
        <v>116</v>
      </c>
      <c r="Y209" s="95">
        <v>44958</v>
      </c>
      <c r="Z209" s="95">
        <v>44986</v>
      </c>
      <c r="AA209" s="95">
        <v>44986.909482951385</v>
      </c>
      <c r="AB209" s="93" t="s">
        <v>118</v>
      </c>
      <c r="AC209" s="93" t="s">
        <v>116</v>
      </c>
    </row>
    <row r="210" spans="1:29" s="107" customFormat="1" hidden="1" outlineLevel="7" collapsed="1" x14ac:dyDescent="0.25">
      <c r="A210" s="102" t="s">
        <v>116</v>
      </c>
      <c r="B210" s="103">
        <v>-70293.695999999996</v>
      </c>
      <c r="C210" s="103">
        <v>-4354916.8878300004</v>
      </c>
      <c r="D210" s="103">
        <v>0</v>
      </c>
      <c r="E210" s="103">
        <v>0</v>
      </c>
      <c r="F210" s="103">
        <v>-70293.695999999996</v>
      </c>
      <c r="G210" s="103">
        <v>-4354916.8878300004</v>
      </c>
      <c r="H210" s="104" t="s">
        <v>120</v>
      </c>
      <c r="I210" s="104" t="s">
        <v>219</v>
      </c>
      <c r="J210" s="104" t="s">
        <v>116</v>
      </c>
      <c r="K210" s="103">
        <v>61.9531641618332</v>
      </c>
      <c r="L210" s="103">
        <v>0</v>
      </c>
      <c r="M210" s="104" t="s">
        <v>122</v>
      </c>
      <c r="N210" s="104" t="s">
        <v>218</v>
      </c>
      <c r="O210" s="104" t="s">
        <v>121</v>
      </c>
      <c r="P210" s="105">
        <v>44958</v>
      </c>
      <c r="Q210" s="105">
        <v>44959</v>
      </c>
      <c r="R210" s="103">
        <v>0</v>
      </c>
      <c r="S210" s="104" t="s">
        <v>116</v>
      </c>
      <c r="T210" s="104" t="s">
        <v>116</v>
      </c>
      <c r="U210" s="104" t="s">
        <v>319</v>
      </c>
      <c r="V210" s="106">
        <v>44927.153756712964</v>
      </c>
      <c r="W210" s="104" t="s">
        <v>116</v>
      </c>
      <c r="X210" s="104" t="s">
        <v>116</v>
      </c>
      <c r="Y210" s="106">
        <v>44958</v>
      </c>
      <c r="Z210" s="106">
        <v>44986</v>
      </c>
      <c r="AA210" s="106">
        <v>44986.909482951385</v>
      </c>
      <c r="AB210" s="104" t="s">
        <v>118</v>
      </c>
      <c r="AC210" s="104" t="s">
        <v>116</v>
      </c>
    </row>
    <row r="211" spans="1:29" s="96" customFormat="1" hidden="1" outlineLevel="7" collapsed="1" x14ac:dyDescent="0.25">
      <c r="A211" s="100" t="s">
        <v>116</v>
      </c>
      <c r="B211" s="92">
        <v>-34393.35</v>
      </c>
      <c r="C211" s="92">
        <v>-2130776.8586200001</v>
      </c>
      <c r="D211" s="92">
        <v>0</v>
      </c>
      <c r="E211" s="92">
        <v>0</v>
      </c>
      <c r="F211" s="92">
        <v>-34393.35</v>
      </c>
      <c r="G211" s="92">
        <v>-2130776.8586200001</v>
      </c>
      <c r="H211" s="93" t="s">
        <v>120</v>
      </c>
      <c r="I211" s="93" t="s">
        <v>219</v>
      </c>
      <c r="J211" s="93" t="s">
        <v>116</v>
      </c>
      <c r="K211" s="92">
        <v>61.953164161676597</v>
      </c>
      <c r="L211" s="92">
        <v>0</v>
      </c>
      <c r="M211" s="93" t="s">
        <v>122</v>
      </c>
      <c r="N211" s="93" t="s">
        <v>218</v>
      </c>
      <c r="O211" s="93" t="s">
        <v>121</v>
      </c>
      <c r="P211" s="94">
        <v>44958</v>
      </c>
      <c r="Q211" s="94">
        <v>44959</v>
      </c>
      <c r="R211" s="92">
        <v>0</v>
      </c>
      <c r="S211" s="93" t="s">
        <v>116</v>
      </c>
      <c r="T211" s="93" t="s">
        <v>116</v>
      </c>
      <c r="U211" s="93" t="s">
        <v>319</v>
      </c>
      <c r="V211" s="95">
        <v>44927.153756712964</v>
      </c>
      <c r="W211" s="93" t="s">
        <v>116</v>
      </c>
      <c r="X211" s="93" t="s">
        <v>116</v>
      </c>
      <c r="Y211" s="95">
        <v>44958</v>
      </c>
      <c r="Z211" s="95">
        <v>44986</v>
      </c>
      <c r="AA211" s="95">
        <v>44986.909482951385</v>
      </c>
      <c r="AB211" s="93" t="s">
        <v>118</v>
      </c>
      <c r="AC211" s="93" t="s">
        <v>116</v>
      </c>
    </row>
    <row r="212" spans="1:29" s="107" customFormat="1" hidden="1" outlineLevel="7" collapsed="1" x14ac:dyDescent="0.25">
      <c r="A212" s="102" t="s">
        <v>116</v>
      </c>
      <c r="B212" s="103">
        <v>-2195.8339999999998</v>
      </c>
      <c r="C212" s="103">
        <v>0</v>
      </c>
      <c r="D212" s="103">
        <v>0</v>
      </c>
      <c r="E212" s="103">
        <v>0</v>
      </c>
      <c r="F212" s="103">
        <v>-2195.8339999999998</v>
      </c>
      <c r="G212" s="103">
        <v>0</v>
      </c>
      <c r="H212" s="104" t="s">
        <v>120</v>
      </c>
      <c r="I212" s="104" t="s">
        <v>219</v>
      </c>
      <c r="J212" s="104" t="s">
        <v>116</v>
      </c>
      <c r="K212" s="103">
        <v>0</v>
      </c>
      <c r="L212" s="103">
        <v>0</v>
      </c>
      <c r="M212" s="104" t="s">
        <v>122</v>
      </c>
      <c r="N212" s="104" t="s">
        <v>218</v>
      </c>
      <c r="O212" s="104" t="s">
        <v>121</v>
      </c>
      <c r="P212" s="105">
        <v>44958</v>
      </c>
      <c r="Q212" s="105">
        <v>44959</v>
      </c>
      <c r="R212" s="103">
        <v>0</v>
      </c>
      <c r="S212" s="104" t="s">
        <v>116</v>
      </c>
      <c r="T212" s="104" t="s">
        <v>116</v>
      </c>
      <c r="U212" s="104" t="s">
        <v>319</v>
      </c>
      <c r="V212" s="106">
        <v>44927.153756712964</v>
      </c>
      <c r="W212" s="104" t="s">
        <v>116</v>
      </c>
      <c r="X212" s="104" t="s">
        <v>116</v>
      </c>
      <c r="Y212" s="106">
        <v>44958</v>
      </c>
      <c r="Z212" s="106">
        <v>44986</v>
      </c>
      <c r="AA212" s="106">
        <v>44986.909482951385</v>
      </c>
      <c r="AB212" s="104" t="s">
        <v>118</v>
      </c>
      <c r="AC212" s="104" t="s">
        <v>116</v>
      </c>
    </row>
    <row r="213" spans="1:29" s="96" customFormat="1" hidden="1" outlineLevel="7" collapsed="1" x14ac:dyDescent="0.25">
      <c r="A213" s="100" t="s">
        <v>116</v>
      </c>
      <c r="B213" s="92">
        <v>3301.7950000000001</v>
      </c>
      <c r="C213" s="92">
        <v>71596.570000000007</v>
      </c>
      <c r="D213" s="92">
        <v>0</v>
      </c>
      <c r="E213" s="92">
        <v>0</v>
      </c>
      <c r="F213" s="92">
        <v>3301.7950000000001</v>
      </c>
      <c r="G213" s="92">
        <v>71596.570000000007</v>
      </c>
      <c r="H213" s="93" t="s">
        <v>120</v>
      </c>
      <c r="I213" s="93" t="s">
        <v>219</v>
      </c>
      <c r="J213" s="93" t="s">
        <v>116</v>
      </c>
      <c r="K213" s="92">
        <v>21.684135447536899</v>
      </c>
      <c r="L213" s="92">
        <v>0</v>
      </c>
      <c r="M213" s="93" t="s">
        <v>122</v>
      </c>
      <c r="N213" s="93" t="s">
        <v>218</v>
      </c>
      <c r="O213" s="93" t="s">
        <v>121</v>
      </c>
      <c r="P213" s="94">
        <v>44958</v>
      </c>
      <c r="Q213" s="94">
        <v>44959</v>
      </c>
      <c r="R213" s="92">
        <v>0</v>
      </c>
      <c r="S213" s="93" t="s">
        <v>116</v>
      </c>
      <c r="T213" s="93" t="s">
        <v>116</v>
      </c>
      <c r="U213" s="93" t="s">
        <v>319</v>
      </c>
      <c r="V213" s="95">
        <v>44927.153756712964</v>
      </c>
      <c r="W213" s="93" t="s">
        <v>116</v>
      </c>
      <c r="X213" s="93" t="s">
        <v>116</v>
      </c>
      <c r="Y213" s="95">
        <v>44958</v>
      </c>
      <c r="Z213" s="95">
        <v>44986</v>
      </c>
      <c r="AA213" s="95">
        <v>44986.909482951385</v>
      </c>
      <c r="AB213" s="93" t="s">
        <v>118</v>
      </c>
      <c r="AC213" s="93" t="s">
        <v>116</v>
      </c>
    </row>
    <row r="214" spans="1:29" s="107" customFormat="1" hidden="1" outlineLevel="7" collapsed="1" x14ac:dyDescent="0.25">
      <c r="A214" s="102" t="s">
        <v>116</v>
      </c>
      <c r="B214" s="103">
        <v>61036</v>
      </c>
      <c r="C214" s="103">
        <v>3757988.2900399999</v>
      </c>
      <c r="D214" s="103">
        <v>0</v>
      </c>
      <c r="E214" s="103">
        <v>0</v>
      </c>
      <c r="F214" s="103">
        <v>61036</v>
      </c>
      <c r="G214" s="103">
        <v>3757988.2900399999</v>
      </c>
      <c r="H214" s="104" t="s">
        <v>120</v>
      </c>
      <c r="I214" s="104" t="s">
        <v>219</v>
      </c>
      <c r="J214" s="104" t="s">
        <v>116</v>
      </c>
      <c r="K214" s="103">
        <v>61.5700289999345</v>
      </c>
      <c r="L214" s="103">
        <v>0</v>
      </c>
      <c r="M214" s="104" t="s">
        <v>122</v>
      </c>
      <c r="N214" s="104" t="s">
        <v>218</v>
      </c>
      <c r="O214" s="104" t="s">
        <v>121</v>
      </c>
      <c r="P214" s="105">
        <v>44958</v>
      </c>
      <c r="Q214" s="105">
        <v>44959</v>
      </c>
      <c r="R214" s="103">
        <v>0</v>
      </c>
      <c r="S214" s="104" t="s">
        <v>116</v>
      </c>
      <c r="T214" s="104" t="s">
        <v>116</v>
      </c>
      <c r="U214" s="104" t="s">
        <v>319</v>
      </c>
      <c r="V214" s="106">
        <v>44927.153756712964</v>
      </c>
      <c r="W214" s="104" t="s">
        <v>116</v>
      </c>
      <c r="X214" s="104" t="s">
        <v>116</v>
      </c>
      <c r="Y214" s="106">
        <v>44958</v>
      </c>
      <c r="Z214" s="106">
        <v>44986</v>
      </c>
      <c r="AA214" s="106">
        <v>44986.909482951385</v>
      </c>
      <c r="AB214" s="104" t="s">
        <v>118</v>
      </c>
      <c r="AC214" s="104" t="s">
        <v>116</v>
      </c>
    </row>
    <row r="215" spans="1:29" s="96" customFormat="1" hidden="1" outlineLevel="7" collapsed="1" x14ac:dyDescent="0.25">
      <c r="A215" s="100" t="s">
        <v>116</v>
      </c>
      <c r="B215" s="92">
        <v>146976</v>
      </c>
      <c r="C215" s="92">
        <v>9053984.4145599995</v>
      </c>
      <c r="D215" s="92">
        <v>0</v>
      </c>
      <c r="E215" s="92">
        <v>0</v>
      </c>
      <c r="F215" s="92">
        <v>146976</v>
      </c>
      <c r="G215" s="92">
        <v>9053984.4145599995</v>
      </c>
      <c r="H215" s="93" t="s">
        <v>120</v>
      </c>
      <c r="I215" s="93" t="s">
        <v>219</v>
      </c>
      <c r="J215" s="93" t="s">
        <v>116</v>
      </c>
      <c r="K215" s="92">
        <v>61.601788146091899</v>
      </c>
      <c r="L215" s="92">
        <v>0</v>
      </c>
      <c r="M215" s="93" t="s">
        <v>122</v>
      </c>
      <c r="N215" s="93" t="s">
        <v>218</v>
      </c>
      <c r="O215" s="93" t="s">
        <v>121</v>
      </c>
      <c r="P215" s="94">
        <v>44958</v>
      </c>
      <c r="Q215" s="94">
        <v>44959</v>
      </c>
      <c r="R215" s="92">
        <v>0</v>
      </c>
      <c r="S215" s="93" t="s">
        <v>116</v>
      </c>
      <c r="T215" s="93" t="s">
        <v>116</v>
      </c>
      <c r="U215" s="93" t="s">
        <v>319</v>
      </c>
      <c r="V215" s="95">
        <v>44927.153756712964</v>
      </c>
      <c r="W215" s="93" t="s">
        <v>116</v>
      </c>
      <c r="X215" s="93" t="s">
        <v>116</v>
      </c>
      <c r="Y215" s="95">
        <v>44958</v>
      </c>
      <c r="Z215" s="95">
        <v>44986</v>
      </c>
      <c r="AA215" s="95">
        <v>44986.909482951385</v>
      </c>
      <c r="AB215" s="93" t="s">
        <v>118</v>
      </c>
      <c r="AC215" s="93" t="s">
        <v>116</v>
      </c>
    </row>
    <row r="216" spans="1:29" s="84" customFormat="1" outlineLevel="1" collapsed="1" x14ac:dyDescent="0.25">
      <c r="A216" s="79" t="s">
        <v>110</v>
      </c>
      <c r="B216" s="80">
        <v>0</v>
      </c>
      <c r="C216" s="80">
        <v>0</v>
      </c>
      <c r="D216" s="80">
        <v>0</v>
      </c>
      <c r="E216" s="80">
        <v>0</v>
      </c>
      <c r="F216" s="80">
        <v>0</v>
      </c>
      <c r="G216" s="80">
        <v>0</v>
      </c>
      <c r="H216" s="81" t="s">
        <v>120</v>
      </c>
      <c r="I216" s="81" t="s">
        <v>225</v>
      </c>
      <c r="J216" s="81" t="s">
        <v>116</v>
      </c>
      <c r="K216" s="80">
        <v>0</v>
      </c>
      <c r="L216" s="80">
        <v>0</v>
      </c>
      <c r="M216" s="81" t="s">
        <v>127</v>
      </c>
      <c r="N216" s="81" t="s">
        <v>110</v>
      </c>
      <c r="O216" s="81" t="s">
        <v>121</v>
      </c>
      <c r="P216" s="82">
        <v>44958</v>
      </c>
      <c r="Q216" s="82">
        <v>44959</v>
      </c>
      <c r="R216" s="80">
        <v>0</v>
      </c>
      <c r="S216" s="81" t="s">
        <v>116</v>
      </c>
      <c r="T216" s="81" t="s">
        <v>116</v>
      </c>
      <c r="U216" s="81" t="s">
        <v>319</v>
      </c>
      <c r="V216" s="83">
        <v>44927.153756712964</v>
      </c>
      <c r="W216" s="81" t="s">
        <v>116</v>
      </c>
      <c r="X216" s="81" t="s">
        <v>116</v>
      </c>
      <c r="Y216" s="83">
        <v>44958</v>
      </c>
      <c r="Z216" s="83">
        <v>44986</v>
      </c>
      <c r="AA216" s="83">
        <v>44986.909482951385</v>
      </c>
      <c r="AB216" s="81" t="s">
        <v>118</v>
      </c>
      <c r="AC216" s="81" t="s">
        <v>116</v>
      </c>
    </row>
    <row r="217" spans="1:29" s="90" customFormat="1" hidden="1" outlineLevel="2" collapsed="1" x14ac:dyDescent="0.25">
      <c r="A217" s="85" t="s">
        <v>225</v>
      </c>
      <c r="B217" s="86">
        <v>0</v>
      </c>
      <c r="C217" s="86">
        <v>0</v>
      </c>
      <c r="D217" s="86">
        <v>0</v>
      </c>
      <c r="E217" s="86">
        <v>0</v>
      </c>
      <c r="F217" s="86">
        <v>0</v>
      </c>
      <c r="G217" s="86">
        <v>0</v>
      </c>
      <c r="H217" s="87" t="s">
        <v>120</v>
      </c>
      <c r="I217" s="87" t="s">
        <v>225</v>
      </c>
      <c r="J217" s="87" t="s">
        <v>116</v>
      </c>
      <c r="K217" s="86">
        <v>0</v>
      </c>
      <c r="L217" s="86">
        <v>0</v>
      </c>
      <c r="M217" s="87" t="s">
        <v>127</v>
      </c>
      <c r="N217" s="87" t="s">
        <v>110</v>
      </c>
      <c r="O217" s="87" t="s">
        <v>121</v>
      </c>
      <c r="P217" s="88">
        <v>44958</v>
      </c>
      <c r="Q217" s="88">
        <v>44959</v>
      </c>
      <c r="R217" s="86">
        <v>0</v>
      </c>
      <c r="S217" s="87" t="s">
        <v>116</v>
      </c>
      <c r="T217" s="87" t="s">
        <v>116</v>
      </c>
      <c r="U217" s="87" t="s">
        <v>319</v>
      </c>
      <c r="V217" s="89">
        <v>44927.153756712964</v>
      </c>
      <c r="W217" s="87" t="s">
        <v>116</v>
      </c>
      <c r="X217" s="87" t="s">
        <v>116</v>
      </c>
      <c r="Y217" s="89">
        <v>44958</v>
      </c>
      <c r="Z217" s="89">
        <v>44986</v>
      </c>
      <c r="AA217" s="89">
        <v>44986.909482951385</v>
      </c>
      <c r="AB217" s="87" t="s">
        <v>118</v>
      </c>
      <c r="AC217" s="87" t="s">
        <v>116</v>
      </c>
    </row>
    <row r="218" spans="1:29" s="96" customFormat="1" hidden="1" outlineLevel="3" collapsed="1" x14ac:dyDescent="0.25">
      <c r="A218" s="91" t="s">
        <v>121</v>
      </c>
      <c r="B218" s="92">
        <v>0</v>
      </c>
      <c r="C218" s="92">
        <v>0</v>
      </c>
      <c r="D218" s="92">
        <v>0</v>
      </c>
      <c r="E218" s="92">
        <v>0</v>
      </c>
      <c r="F218" s="92">
        <v>0</v>
      </c>
      <c r="G218" s="92">
        <v>0</v>
      </c>
      <c r="H218" s="93" t="s">
        <v>120</v>
      </c>
      <c r="I218" s="93" t="s">
        <v>225</v>
      </c>
      <c r="J218" s="93" t="s">
        <v>116</v>
      </c>
      <c r="K218" s="92">
        <v>0</v>
      </c>
      <c r="L218" s="92">
        <v>0</v>
      </c>
      <c r="M218" s="93" t="s">
        <v>127</v>
      </c>
      <c r="N218" s="93" t="s">
        <v>110</v>
      </c>
      <c r="O218" s="93" t="s">
        <v>121</v>
      </c>
      <c r="P218" s="94">
        <v>44958</v>
      </c>
      <c r="Q218" s="94">
        <v>44959</v>
      </c>
      <c r="R218" s="92">
        <v>0</v>
      </c>
      <c r="S218" s="93" t="s">
        <v>116</v>
      </c>
      <c r="T218" s="93" t="s">
        <v>116</v>
      </c>
      <c r="U218" s="93" t="s">
        <v>319</v>
      </c>
      <c r="V218" s="95">
        <v>44927.153756712964</v>
      </c>
      <c r="W218" s="93" t="s">
        <v>116</v>
      </c>
      <c r="X218" s="93" t="s">
        <v>116</v>
      </c>
      <c r="Y218" s="95">
        <v>44958</v>
      </c>
      <c r="Z218" s="95">
        <v>44986</v>
      </c>
      <c r="AA218" s="95">
        <v>44986.909482951385</v>
      </c>
      <c r="AB218" s="93" t="s">
        <v>118</v>
      </c>
      <c r="AC218" s="93" t="s">
        <v>116</v>
      </c>
    </row>
    <row r="219" spans="1:29" s="78" customFormat="1" hidden="1" outlineLevel="4" collapsed="1" x14ac:dyDescent="0.25">
      <c r="A219" s="97" t="s">
        <v>116</v>
      </c>
      <c r="B219" s="75">
        <v>0</v>
      </c>
      <c r="C219" s="75">
        <v>0</v>
      </c>
      <c r="D219" s="75">
        <v>0</v>
      </c>
      <c r="E219" s="75">
        <v>0</v>
      </c>
      <c r="F219" s="75">
        <v>0</v>
      </c>
      <c r="G219" s="75">
        <v>0</v>
      </c>
      <c r="H219" s="74" t="s">
        <v>120</v>
      </c>
      <c r="I219" s="74" t="s">
        <v>225</v>
      </c>
      <c r="J219" s="74" t="s">
        <v>116</v>
      </c>
      <c r="K219" s="75">
        <v>0</v>
      </c>
      <c r="L219" s="75">
        <v>0</v>
      </c>
      <c r="M219" s="74" t="s">
        <v>127</v>
      </c>
      <c r="N219" s="74" t="s">
        <v>110</v>
      </c>
      <c r="O219" s="74" t="s">
        <v>121</v>
      </c>
      <c r="P219" s="76">
        <v>44958</v>
      </c>
      <c r="Q219" s="76">
        <v>44959</v>
      </c>
      <c r="R219" s="75">
        <v>0</v>
      </c>
      <c r="S219" s="74" t="s">
        <v>116</v>
      </c>
      <c r="T219" s="74" t="s">
        <v>116</v>
      </c>
      <c r="U219" s="74" t="s">
        <v>319</v>
      </c>
      <c r="V219" s="77">
        <v>44927.153756712964</v>
      </c>
      <c r="W219" s="74" t="s">
        <v>116</v>
      </c>
      <c r="X219" s="74" t="s">
        <v>116</v>
      </c>
      <c r="Y219" s="77">
        <v>44958</v>
      </c>
      <c r="Z219" s="77">
        <v>44986</v>
      </c>
      <c r="AA219" s="77">
        <v>44986.909482951385</v>
      </c>
      <c r="AB219" s="74" t="s">
        <v>118</v>
      </c>
      <c r="AC219" s="74" t="s">
        <v>116</v>
      </c>
    </row>
    <row r="220" spans="1:29" s="84" customFormat="1" hidden="1" outlineLevel="5" collapsed="1" x14ac:dyDescent="0.25">
      <c r="A220" s="98" t="s">
        <v>116</v>
      </c>
      <c r="B220" s="80">
        <v>0</v>
      </c>
      <c r="C220" s="80">
        <v>0</v>
      </c>
      <c r="D220" s="80">
        <v>0</v>
      </c>
      <c r="E220" s="80">
        <v>0</v>
      </c>
      <c r="F220" s="80">
        <v>0</v>
      </c>
      <c r="G220" s="80">
        <v>0</v>
      </c>
      <c r="H220" s="81" t="s">
        <v>120</v>
      </c>
      <c r="I220" s="81" t="s">
        <v>225</v>
      </c>
      <c r="J220" s="81" t="s">
        <v>116</v>
      </c>
      <c r="K220" s="80">
        <v>0</v>
      </c>
      <c r="L220" s="80">
        <v>0</v>
      </c>
      <c r="M220" s="81" t="s">
        <v>127</v>
      </c>
      <c r="N220" s="81" t="s">
        <v>110</v>
      </c>
      <c r="O220" s="81" t="s">
        <v>121</v>
      </c>
      <c r="P220" s="82">
        <v>44958</v>
      </c>
      <c r="Q220" s="82">
        <v>44959</v>
      </c>
      <c r="R220" s="80">
        <v>0</v>
      </c>
      <c r="S220" s="81" t="s">
        <v>116</v>
      </c>
      <c r="T220" s="81" t="s">
        <v>116</v>
      </c>
      <c r="U220" s="81" t="s">
        <v>319</v>
      </c>
      <c r="V220" s="83">
        <v>44927.153756712964</v>
      </c>
      <c r="W220" s="81" t="s">
        <v>116</v>
      </c>
      <c r="X220" s="81" t="s">
        <v>116</v>
      </c>
      <c r="Y220" s="83">
        <v>44958</v>
      </c>
      <c r="Z220" s="83">
        <v>44986</v>
      </c>
      <c r="AA220" s="83">
        <v>44986.909482951385</v>
      </c>
      <c r="AB220" s="81" t="s">
        <v>118</v>
      </c>
      <c r="AC220" s="81" t="s">
        <v>116</v>
      </c>
    </row>
    <row r="221" spans="1:29" s="90" customFormat="1" hidden="1" outlineLevel="6" collapsed="1" x14ac:dyDescent="0.25">
      <c r="A221" s="99" t="s">
        <v>127</v>
      </c>
      <c r="B221" s="86">
        <v>0</v>
      </c>
      <c r="C221" s="86">
        <v>0</v>
      </c>
      <c r="D221" s="86">
        <v>0</v>
      </c>
      <c r="E221" s="86">
        <v>0</v>
      </c>
      <c r="F221" s="86">
        <v>0</v>
      </c>
      <c r="G221" s="86">
        <v>0</v>
      </c>
      <c r="H221" s="87" t="s">
        <v>120</v>
      </c>
      <c r="I221" s="87" t="s">
        <v>225</v>
      </c>
      <c r="J221" s="87" t="s">
        <v>116</v>
      </c>
      <c r="K221" s="86">
        <v>0</v>
      </c>
      <c r="L221" s="86">
        <v>0</v>
      </c>
      <c r="M221" s="87" t="s">
        <v>127</v>
      </c>
      <c r="N221" s="87" t="s">
        <v>110</v>
      </c>
      <c r="O221" s="87" t="s">
        <v>121</v>
      </c>
      <c r="P221" s="88">
        <v>44958</v>
      </c>
      <c r="Q221" s="88">
        <v>44959</v>
      </c>
      <c r="R221" s="86">
        <v>0</v>
      </c>
      <c r="S221" s="87" t="s">
        <v>116</v>
      </c>
      <c r="T221" s="87" t="s">
        <v>116</v>
      </c>
      <c r="U221" s="87" t="s">
        <v>319</v>
      </c>
      <c r="V221" s="89">
        <v>44927.153756712964</v>
      </c>
      <c r="W221" s="87" t="s">
        <v>116</v>
      </c>
      <c r="X221" s="87" t="s">
        <v>116</v>
      </c>
      <c r="Y221" s="89">
        <v>44958</v>
      </c>
      <c r="Z221" s="89">
        <v>44986</v>
      </c>
      <c r="AA221" s="89">
        <v>44986.909482951385</v>
      </c>
      <c r="AB221" s="87" t="s">
        <v>118</v>
      </c>
      <c r="AC221" s="87" t="s">
        <v>116</v>
      </c>
    </row>
    <row r="222" spans="1:29" s="96" customFormat="1" hidden="1" outlineLevel="7" collapsed="1" x14ac:dyDescent="0.25">
      <c r="A222" s="100" t="s">
        <v>116</v>
      </c>
      <c r="B222" s="92">
        <v>-888385.49199999997</v>
      </c>
      <c r="C222" s="92">
        <v>-61790289.02922</v>
      </c>
      <c r="D222" s="92">
        <v>0</v>
      </c>
      <c r="E222" s="92">
        <v>0</v>
      </c>
      <c r="F222" s="92">
        <v>-888385.49199999997</v>
      </c>
      <c r="G222" s="92">
        <v>-61790289.02922</v>
      </c>
      <c r="H222" s="93" t="s">
        <v>120</v>
      </c>
      <c r="I222" s="93" t="s">
        <v>225</v>
      </c>
      <c r="J222" s="93" t="s">
        <v>116</v>
      </c>
      <c r="K222" s="92">
        <v>69.553464780377098</v>
      </c>
      <c r="L222" s="92">
        <v>0</v>
      </c>
      <c r="M222" s="93" t="s">
        <v>127</v>
      </c>
      <c r="N222" s="93" t="s">
        <v>110</v>
      </c>
      <c r="O222" s="93" t="s">
        <v>121</v>
      </c>
      <c r="P222" s="94">
        <v>44958</v>
      </c>
      <c r="Q222" s="94">
        <v>44959</v>
      </c>
      <c r="R222" s="92">
        <v>0</v>
      </c>
      <c r="S222" s="93" t="s">
        <v>116</v>
      </c>
      <c r="T222" s="93" t="s">
        <v>116</v>
      </c>
      <c r="U222" s="93" t="s">
        <v>319</v>
      </c>
      <c r="V222" s="95">
        <v>44927.153756712964</v>
      </c>
      <c r="W222" s="93" t="s">
        <v>116</v>
      </c>
      <c r="X222" s="93" t="s">
        <v>116</v>
      </c>
      <c r="Y222" s="95">
        <v>44958</v>
      </c>
      <c r="Z222" s="95">
        <v>44986</v>
      </c>
      <c r="AA222" s="95">
        <v>44986.909482951385</v>
      </c>
      <c r="AB222" s="93" t="s">
        <v>118</v>
      </c>
      <c r="AC222" s="93" t="s">
        <v>116</v>
      </c>
    </row>
    <row r="223" spans="1:29" s="107" customFormat="1" hidden="1" outlineLevel="7" collapsed="1" x14ac:dyDescent="0.25">
      <c r="A223" s="102" t="s">
        <v>116</v>
      </c>
      <c r="B223" s="103">
        <v>0</v>
      </c>
      <c r="C223" s="103">
        <v>-279725.36</v>
      </c>
      <c r="D223" s="103">
        <v>0</v>
      </c>
      <c r="E223" s="103">
        <v>0</v>
      </c>
      <c r="F223" s="103">
        <v>0</v>
      </c>
      <c r="G223" s="103">
        <v>-279725.36</v>
      </c>
      <c r="H223" s="104" t="s">
        <v>120</v>
      </c>
      <c r="I223" s="104" t="s">
        <v>225</v>
      </c>
      <c r="J223" s="104" t="s">
        <v>116</v>
      </c>
      <c r="K223" s="103">
        <v>0</v>
      </c>
      <c r="L223" s="103">
        <v>0</v>
      </c>
      <c r="M223" s="104" t="s">
        <v>127</v>
      </c>
      <c r="N223" s="104" t="s">
        <v>110</v>
      </c>
      <c r="O223" s="104" t="s">
        <v>121</v>
      </c>
      <c r="P223" s="105">
        <v>44958</v>
      </c>
      <c r="Q223" s="105">
        <v>44959</v>
      </c>
      <c r="R223" s="103">
        <v>0</v>
      </c>
      <c r="S223" s="104" t="s">
        <v>116</v>
      </c>
      <c r="T223" s="104" t="s">
        <v>116</v>
      </c>
      <c r="U223" s="104" t="s">
        <v>319</v>
      </c>
      <c r="V223" s="106">
        <v>44927.153756712964</v>
      </c>
      <c r="W223" s="104" t="s">
        <v>116</v>
      </c>
      <c r="X223" s="104" t="s">
        <v>116</v>
      </c>
      <c r="Y223" s="106">
        <v>44958</v>
      </c>
      <c r="Z223" s="106">
        <v>44986</v>
      </c>
      <c r="AA223" s="106">
        <v>44986.909482951385</v>
      </c>
      <c r="AB223" s="104" t="s">
        <v>118</v>
      </c>
      <c r="AC223" s="104" t="s">
        <v>116</v>
      </c>
    </row>
    <row r="224" spans="1:29" s="96" customFormat="1" hidden="1" outlineLevel="7" collapsed="1" x14ac:dyDescent="0.25">
      <c r="A224" s="100" t="s">
        <v>116</v>
      </c>
      <c r="B224" s="92">
        <v>233652.24299999999</v>
      </c>
      <c r="C224" s="92">
        <v>19838138.97656</v>
      </c>
      <c r="D224" s="92">
        <v>0</v>
      </c>
      <c r="E224" s="92">
        <v>0</v>
      </c>
      <c r="F224" s="92">
        <v>233652.24299999999</v>
      </c>
      <c r="G224" s="92">
        <v>19838138.97656</v>
      </c>
      <c r="H224" s="93" t="s">
        <v>120</v>
      </c>
      <c r="I224" s="93" t="s">
        <v>225</v>
      </c>
      <c r="J224" s="93" t="s">
        <v>116</v>
      </c>
      <c r="K224" s="92">
        <v>84.904551832442706</v>
      </c>
      <c r="L224" s="92">
        <v>0</v>
      </c>
      <c r="M224" s="93" t="s">
        <v>127</v>
      </c>
      <c r="N224" s="93" t="s">
        <v>110</v>
      </c>
      <c r="O224" s="93" t="s">
        <v>121</v>
      </c>
      <c r="P224" s="94">
        <v>44958</v>
      </c>
      <c r="Q224" s="94">
        <v>44959</v>
      </c>
      <c r="R224" s="92">
        <v>0</v>
      </c>
      <c r="S224" s="93" t="s">
        <v>116</v>
      </c>
      <c r="T224" s="93" t="s">
        <v>116</v>
      </c>
      <c r="U224" s="93" t="s">
        <v>319</v>
      </c>
      <c r="V224" s="95">
        <v>44927.153756712964</v>
      </c>
      <c r="W224" s="93" t="s">
        <v>116</v>
      </c>
      <c r="X224" s="93" t="s">
        <v>116</v>
      </c>
      <c r="Y224" s="95">
        <v>44958</v>
      </c>
      <c r="Z224" s="95">
        <v>44986</v>
      </c>
      <c r="AA224" s="95">
        <v>44986.909482951385</v>
      </c>
      <c r="AB224" s="93" t="s">
        <v>118</v>
      </c>
      <c r="AC224" s="93" t="s">
        <v>116</v>
      </c>
    </row>
    <row r="225" spans="1:29" s="107" customFormat="1" hidden="1" outlineLevel="7" collapsed="1" x14ac:dyDescent="0.25">
      <c r="A225" s="102" t="s">
        <v>116</v>
      </c>
      <c r="B225" s="103">
        <v>654733.24899999995</v>
      </c>
      <c r="C225" s="103">
        <v>42231875.412660003</v>
      </c>
      <c r="D225" s="103">
        <v>0</v>
      </c>
      <c r="E225" s="103">
        <v>0</v>
      </c>
      <c r="F225" s="103">
        <v>654733.24899999995</v>
      </c>
      <c r="G225" s="103">
        <v>42231875.412660003</v>
      </c>
      <c r="H225" s="104" t="s">
        <v>120</v>
      </c>
      <c r="I225" s="104" t="s">
        <v>225</v>
      </c>
      <c r="J225" s="104" t="s">
        <v>116</v>
      </c>
      <c r="K225" s="103">
        <v>64.502414498060702</v>
      </c>
      <c r="L225" s="103">
        <v>0</v>
      </c>
      <c r="M225" s="104" t="s">
        <v>127</v>
      </c>
      <c r="N225" s="104" t="s">
        <v>110</v>
      </c>
      <c r="O225" s="104" t="s">
        <v>121</v>
      </c>
      <c r="P225" s="105">
        <v>44958</v>
      </c>
      <c r="Q225" s="105">
        <v>44959</v>
      </c>
      <c r="R225" s="103">
        <v>0</v>
      </c>
      <c r="S225" s="104" t="s">
        <v>116</v>
      </c>
      <c r="T225" s="104" t="s">
        <v>116</v>
      </c>
      <c r="U225" s="104" t="s">
        <v>319</v>
      </c>
      <c r="V225" s="106">
        <v>44927.153756712964</v>
      </c>
      <c r="W225" s="104" t="s">
        <v>116</v>
      </c>
      <c r="X225" s="104" t="s">
        <v>116</v>
      </c>
      <c r="Y225" s="106">
        <v>44958</v>
      </c>
      <c r="Z225" s="106">
        <v>44986</v>
      </c>
      <c r="AA225" s="106">
        <v>44986.909482951385</v>
      </c>
      <c r="AB225" s="104" t="s">
        <v>118</v>
      </c>
      <c r="AC225" s="104" t="s">
        <v>116</v>
      </c>
    </row>
    <row r="226" spans="1:29" s="119" customFormat="1" outlineLevel="1" collapsed="1" x14ac:dyDescent="0.25">
      <c r="A226" s="114" t="s">
        <v>229</v>
      </c>
      <c r="B226" s="115">
        <v>0</v>
      </c>
      <c r="C226" s="115">
        <v>0</v>
      </c>
      <c r="D226" s="115">
        <v>0</v>
      </c>
      <c r="E226" s="115">
        <v>0</v>
      </c>
      <c r="F226" s="115">
        <v>0</v>
      </c>
      <c r="G226" s="115">
        <v>0</v>
      </c>
      <c r="H226" s="116" t="s">
        <v>120</v>
      </c>
      <c r="I226" s="116" t="s">
        <v>116</v>
      </c>
      <c r="J226" s="116" t="s">
        <v>116</v>
      </c>
      <c r="K226" s="115">
        <v>0</v>
      </c>
      <c r="L226" s="115">
        <v>0</v>
      </c>
      <c r="M226" s="116" t="s">
        <v>116</v>
      </c>
      <c r="N226" s="116" t="s">
        <v>229</v>
      </c>
      <c r="O226" s="116" t="s">
        <v>121</v>
      </c>
      <c r="P226" s="117">
        <v>44958</v>
      </c>
      <c r="Q226" s="117">
        <v>44959</v>
      </c>
      <c r="R226" s="115">
        <v>0</v>
      </c>
      <c r="S226" s="116" t="s">
        <v>116</v>
      </c>
      <c r="T226" s="116" t="s">
        <v>116</v>
      </c>
      <c r="U226" s="116" t="s">
        <v>319</v>
      </c>
      <c r="V226" s="118">
        <v>44927.153756712964</v>
      </c>
      <c r="W226" s="116" t="s">
        <v>116</v>
      </c>
      <c r="X226" s="116" t="s">
        <v>116</v>
      </c>
      <c r="Y226" s="118">
        <v>44958</v>
      </c>
      <c r="Z226" s="118">
        <v>44986</v>
      </c>
      <c r="AA226" s="118">
        <v>44986.909482951385</v>
      </c>
      <c r="AB226" s="116" t="s">
        <v>118</v>
      </c>
      <c r="AC226" s="116" t="s">
        <v>116</v>
      </c>
    </row>
    <row r="227" spans="1:29" s="90" customFormat="1" hidden="1" outlineLevel="2" collapsed="1" x14ac:dyDescent="0.25">
      <c r="A227" s="85" t="s">
        <v>230</v>
      </c>
      <c r="B227" s="86">
        <v>0</v>
      </c>
      <c r="C227" s="86">
        <v>0</v>
      </c>
      <c r="D227" s="86">
        <v>0</v>
      </c>
      <c r="E227" s="86">
        <v>0</v>
      </c>
      <c r="F227" s="86">
        <v>0</v>
      </c>
      <c r="G227" s="86">
        <v>0</v>
      </c>
      <c r="H227" s="87" t="s">
        <v>120</v>
      </c>
      <c r="I227" s="87" t="s">
        <v>230</v>
      </c>
      <c r="J227" s="87" t="s">
        <v>116</v>
      </c>
      <c r="K227" s="86">
        <v>0</v>
      </c>
      <c r="L227" s="86">
        <v>0</v>
      </c>
      <c r="M227" s="87" t="s">
        <v>122</v>
      </c>
      <c r="N227" s="87" t="s">
        <v>229</v>
      </c>
      <c r="O227" s="87" t="s">
        <v>121</v>
      </c>
      <c r="P227" s="88">
        <v>44958</v>
      </c>
      <c r="Q227" s="88">
        <v>44959</v>
      </c>
      <c r="R227" s="86">
        <v>0</v>
      </c>
      <c r="S227" s="87" t="s">
        <v>116</v>
      </c>
      <c r="T227" s="87" t="s">
        <v>116</v>
      </c>
      <c r="U227" s="87" t="s">
        <v>319</v>
      </c>
      <c r="V227" s="89">
        <v>44927.153756712964</v>
      </c>
      <c r="W227" s="87" t="s">
        <v>116</v>
      </c>
      <c r="X227" s="87" t="s">
        <v>116</v>
      </c>
      <c r="Y227" s="89">
        <v>44958</v>
      </c>
      <c r="Z227" s="89">
        <v>44986</v>
      </c>
      <c r="AA227" s="89">
        <v>44986.909482951385</v>
      </c>
      <c r="AB227" s="87" t="s">
        <v>118</v>
      </c>
      <c r="AC227" s="87" t="s">
        <v>116</v>
      </c>
    </row>
    <row r="228" spans="1:29" s="96" customFormat="1" hidden="1" outlineLevel="3" collapsed="1" x14ac:dyDescent="0.25">
      <c r="A228" s="91" t="s">
        <v>121</v>
      </c>
      <c r="B228" s="92">
        <v>0</v>
      </c>
      <c r="C228" s="92">
        <v>0</v>
      </c>
      <c r="D228" s="92">
        <v>0</v>
      </c>
      <c r="E228" s="92">
        <v>0</v>
      </c>
      <c r="F228" s="92">
        <v>0</v>
      </c>
      <c r="G228" s="92">
        <v>0</v>
      </c>
      <c r="H228" s="93" t="s">
        <v>120</v>
      </c>
      <c r="I228" s="93" t="s">
        <v>230</v>
      </c>
      <c r="J228" s="93" t="s">
        <v>116</v>
      </c>
      <c r="K228" s="92">
        <v>0</v>
      </c>
      <c r="L228" s="92">
        <v>0</v>
      </c>
      <c r="M228" s="93" t="s">
        <v>122</v>
      </c>
      <c r="N228" s="93" t="s">
        <v>229</v>
      </c>
      <c r="O228" s="93" t="s">
        <v>121</v>
      </c>
      <c r="P228" s="94">
        <v>44958</v>
      </c>
      <c r="Q228" s="94">
        <v>44959</v>
      </c>
      <c r="R228" s="92">
        <v>0</v>
      </c>
      <c r="S228" s="93" t="s">
        <v>116</v>
      </c>
      <c r="T228" s="93" t="s">
        <v>116</v>
      </c>
      <c r="U228" s="93" t="s">
        <v>319</v>
      </c>
      <c r="V228" s="95">
        <v>44927.153756712964</v>
      </c>
      <c r="W228" s="93" t="s">
        <v>116</v>
      </c>
      <c r="X228" s="93" t="s">
        <v>116</v>
      </c>
      <c r="Y228" s="95">
        <v>44958</v>
      </c>
      <c r="Z228" s="95">
        <v>44986</v>
      </c>
      <c r="AA228" s="95">
        <v>44986.909482951385</v>
      </c>
      <c r="AB228" s="93" t="s">
        <v>118</v>
      </c>
      <c r="AC228" s="93" t="s">
        <v>116</v>
      </c>
    </row>
    <row r="229" spans="1:29" s="78" customFormat="1" hidden="1" outlineLevel="4" collapsed="1" x14ac:dyDescent="0.25">
      <c r="A229" s="97" t="s">
        <v>116</v>
      </c>
      <c r="B229" s="75">
        <v>0</v>
      </c>
      <c r="C229" s="75">
        <v>0</v>
      </c>
      <c r="D229" s="75">
        <v>0</v>
      </c>
      <c r="E229" s="75">
        <v>0</v>
      </c>
      <c r="F229" s="75">
        <v>0</v>
      </c>
      <c r="G229" s="75">
        <v>0</v>
      </c>
      <c r="H229" s="74" t="s">
        <v>120</v>
      </c>
      <c r="I229" s="74" t="s">
        <v>230</v>
      </c>
      <c r="J229" s="74" t="s">
        <v>116</v>
      </c>
      <c r="K229" s="75">
        <v>0</v>
      </c>
      <c r="L229" s="75">
        <v>0</v>
      </c>
      <c r="M229" s="74" t="s">
        <v>122</v>
      </c>
      <c r="N229" s="74" t="s">
        <v>229</v>
      </c>
      <c r="O229" s="74" t="s">
        <v>121</v>
      </c>
      <c r="P229" s="76">
        <v>44958</v>
      </c>
      <c r="Q229" s="76">
        <v>44959</v>
      </c>
      <c r="R229" s="75">
        <v>0</v>
      </c>
      <c r="S229" s="74" t="s">
        <v>116</v>
      </c>
      <c r="T229" s="74" t="s">
        <v>116</v>
      </c>
      <c r="U229" s="74" t="s">
        <v>319</v>
      </c>
      <c r="V229" s="77">
        <v>44927.153756712964</v>
      </c>
      <c r="W229" s="74" t="s">
        <v>116</v>
      </c>
      <c r="X229" s="74" t="s">
        <v>116</v>
      </c>
      <c r="Y229" s="77">
        <v>44958</v>
      </c>
      <c r="Z229" s="77">
        <v>44986</v>
      </c>
      <c r="AA229" s="77">
        <v>44986.909482951385</v>
      </c>
      <c r="AB229" s="74" t="s">
        <v>118</v>
      </c>
      <c r="AC229" s="74" t="s">
        <v>116</v>
      </c>
    </row>
    <row r="230" spans="1:29" s="84" customFormat="1" hidden="1" outlineLevel="5" collapsed="1" x14ac:dyDescent="0.25">
      <c r="A230" s="98" t="s">
        <v>116</v>
      </c>
      <c r="B230" s="80">
        <v>0</v>
      </c>
      <c r="C230" s="80">
        <v>0</v>
      </c>
      <c r="D230" s="80">
        <v>0</v>
      </c>
      <c r="E230" s="80">
        <v>0</v>
      </c>
      <c r="F230" s="80">
        <v>0</v>
      </c>
      <c r="G230" s="80">
        <v>0</v>
      </c>
      <c r="H230" s="81" t="s">
        <v>120</v>
      </c>
      <c r="I230" s="81" t="s">
        <v>230</v>
      </c>
      <c r="J230" s="81" t="s">
        <v>116</v>
      </c>
      <c r="K230" s="80">
        <v>0</v>
      </c>
      <c r="L230" s="80">
        <v>0</v>
      </c>
      <c r="M230" s="81" t="s">
        <v>122</v>
      </c>
      <c r="N230" s="81" t="s">
        <v>229</v>
      </c>
      <c r="O230" s="81" t="s">
        <v>121</v>
      </c>
      <c r="P230" s="82">
        <v>44958</v>
      </c>
      <c r="Q230" s="82">
        <v>44959</v>
      </c>
      <c r="R230" s="80">
        <v>0</v>
      </c>
      <c r="S230" s="81" t="s">
        <v>116</v>
      </c>
      <c r="T230" s="81" t="s">
        <v>116</v>
      </c>
      <c r="U230" s="81" t="s">
        <v>319</v>
      </c>
      <c r="V230" s="83">
        <v>44927.153756712964</v>
      </c>
      <c r="W230" s="81" t="s">
        <v>116</v>
      </c>
      <c r="X230" s="81" t="s">
        <v>116</v>
      </c>
      <c r="Y230" s="83">
        <v>44958</v>
      </c>
      <c r="Z230" s="83">
        <v>44986</v>
      </c>
      <c r="AA230" s="83">
        <v>44986.909482951385</v>
      </c>
      <c r="AB230" s="81" t="s">
        <v>118</v>
      </c>
      <c r="AC230" s="81" t="s">
        <v>116</v>
      </c>
    </row>
    <row r="231" spans="1:29" s="90" customFormat="1" hidden="1" outlineLevel="6" collapsed="1" x14ac:dyDescent="0.25">
      <c r="A231" s="99" t="s">
        <v>122</v>
      </c>
      <c r="B231" s="86">
        <v>0</v>
      </c>
      <c r="C231" s="86">
        <v>0</v>
      </c>
      <c r="D231" s="86">
        <v>0</v>
      </c>
      <c r="E231" s="86">
        <v>0</v>
      </c>
      <c r="F231" s="86">
        <v>0</v>
      </c>
      <c r="G231" s="86">
        <v>0</v>
      </c>
      <c r="H231" s="87" t="s">
        <v>120</v>
      </c>
      <c r="I231" s="87" t="s">
        <v>230</v>
      </c>
      <c r="J231" s="87" t="s">
        <v>116</v>
      </c>
      <c r="K231" s="86">
        <v>0</v>
      </c>
      <c r="L231" s="86">
        <v>0</v>
      </c>
      <c r="M231" s="87" t="s">
        <v>122</v>
      </c>
      <c r="N231" s="87" t="s">
        <v>229</v>
      </c>
      <c r="O231" s="87" t="s">
        <v>121</v>
      </c>
      <c r="P231" s="88">
        <v>44958</v>
      </c>
      <c r="Q231" s="88">
        <v>44959</v>
      </c>
      <c r="R231" s="86">
        <v>0</v>
      </c>
      <c r="S231" s="87" t="s">
        <v>116</v>
      </c>
      <c r="T231" s="87" t="s">
        <v>116</v>
      </c>
      <c r="U231" s="87" t="s">
        <v>319</v>
      </c>
      <c r="V231" s="89">
        <v>44927.153756712964</v>
      </c>
      <c r="W231" s="87" t="s">
        <v>116</v>
      </c>
      <c r="X231" s="87" t="s">
        <v>116</v>
      </c>
      <c r="Y231" s="89">
        <v>44958</v>
      </c>
      <c r="Z231" s="89">
        <v>44986</v>
      </c>
      <c r="AA231" s="89">
        <v>44986.909482951385</v>
      </c>
      <c r="AB231" s="87" t="s">
        <v>118</v>
      </c>
      <c r="AC231" s="87" t="s">
        <v>116</v>
      </c>
    </row>
    <row r="232" spans="1:29" s="96" customFormat="1" hidden="1" outlineLevel="7" collapsed="1" x14ac:dyDescent="0.25">
      <c r="A232" s="100" t="s">
        <v>116</v>
      </c>
      <c r="B232" s="92">
        <v>0</v>
      </c>
      <c r="C232" s="92">
        <v>0</v>
      </c>
      <c r="D232" s="92">
        <v>0</v>
      </c>
      <c r="E232" s="92">
        <v>0</v>
      </c>
      <c r="F232" s="92">
        <v>0</v>
      </c>
      <c r="G232" s="92">
        <v>0</v>
      </c>
      <c r="H232" s="93" t="s">
        <v>120</v>
      </c>
      <c r="I232" s="93" t="s">
        <v>230</v>
      </c>
      <c r="J232" s="93" t="s">
        <v>116</v>
      </c>
      <c r="K232" s="92">
        <v>0</v>
      </c>
      <c r="L232" s="92">
        <v>0</v>
      </c>
      <c r="M232" s="93" t="s">
        <v>122</v>
      </c>
      <c r="N232" s="93" t="s">
        <v>229</v>
      </c>
      <c r="O232" s="93" t="s">
        <v>121</v>
      </c>
      <c r="P232" s="94">
        <v>44958</v>
      </c>
      <c r="Q232" s="94">
        <v>44959</v>
      </c>
      <c r="R232" s="92">
        <v>0</v>
      </c>
      <c r="S232" s="93" t="s">
        <v>116</v>
      </c>
      <c r="T232" s="93" t="s">
        <v>116</v>
      </c>
      <c r="U232" s="93" t="s">
        <v>319</v>
      </c>
      <c r="V232" s="95">
        <v>44927.153756712964</v>
      </c>
      <c r="W232" s="93" t="s">
        <v>116</v>
      </c>
      <c r="X232" s="93" t="s">
        <v>116</v>
      </c>
      <c r="Y232" s="95">
        <v>44958</v>
      </c>
      <c r="Z232" s="95">
        <v>44986</v>
      </c>
      <c r="AA232" s="95">
        <v>44986.909482951385</v>
      </c>
      <c r="AB232" s="93" t="s">
        <v>118</v>
      </c>
      <c r="AC232" s="93" t="s">
        <v>116</v>
      </c>
    </row>
    <row r="233" spans="1:29" s="113" customFormat="1" hidden="1" outlineLevel="2" collapsed="1" x14ac:dyDescent="0.25">
      <c r="A233" s="108" t="s">
        <v>229</v>
      </c>
      <c r="B233" s="109">
        <v>0</v>
      </c>
      <c r="C233" s="109">
        <v>0</v>
      </c>
      <c r="D233" s="109">
        <v>0</v>
      </c>
      <c r="E233" s="109">
        <v>0</v>
      </c>
      <c r="F233" s="109">
        <v>0</v>
      </c>
      <c r="G233" s="109">
        <v>0</v>
      </c>
      <c r="H233" s="110" t="s">
        <v>120</v>
      </c>
      <c r="I233" s="110" t="s">
        <v>229</v>
      </c>
      <c r="J233" s="110" t="s">
        <v>116</v>
      </c>
      <c r="K233" s="109">
        <v>0</v>
      </c>
      <c r="L233" s="109">
        <v>0</v>
      </c>
      <c r="M233" s="110" t="s">
        <v>116</v>
      </c>
      <c r="N233" s="110" t="s">
        <v>229</v>
      </c>
      <c r="O233" s="110" t="s">
        <v>121</v>
      </c>
      <c r="P233" s="111">
        <v>44958</v>
      </c>
      <c r="Q233" s="111">
        <v>44959</v>
      </c>
      <c r="R233" s="109">
        <v>0</v>
      </c>
      <c r="S233" s="110" t="s">
        <v>116</v>
      </c>
      <c r="T233" s="110" t="s">
        <v>116</v>
      </c>
      <c r="U233" s="110" t="s">
        <v>319</v>
      </c>
      <c r="V233" s="112">
        <v>44927.153756712964</v>
      </c>
      <c r="W233" s="110" t="s">
        <v>116</v>
      </c>
      <c r="X233" s="110" t="s">
        <v>116</v>
      </c>
      <c r="Y233" s="112">
        <v>44958</v>
      </c>
      <c r="Z233" s="112">
        <v>44986</v>
      </c>
      <c r="AA233" s="112">
        <v>44986.909482951385</v>
      </c>
      <c r="AB233" s="110" t="s">
        <v>118</v>
      </c>
      <c r="AC233" s="110" t="s">
        <v>116</v>
      </c>
    </row>
    <row r="234" spans="1:29" s="96" customFormat="1" hidden="1" outlineLevel="3" collapsed="1" x14ac:dyDescent="0.25">
      <c r="A234" s="91" t="s">
        <v>121</v>
      </c>
      <c r="B234" s="92">
        <v>0</v>
      </c>
      <c r="C234" s="92">
        <v>0</v>
      </c>
      <c r="D234" s="92">
        <v>0</v>
      </c>
      <c r="E234" s="92">
        <v>0</v>
      </c>
      <c r="F234" s="92">
        <v>0</v>
      </c>
      <c r="G234" s="92">
        <v>0</v>
      </c>
      <c r="H234" s="93" t="s">
        <v>120</v>
      </c>
      <c r="I234" s="93" t="s">
        <v>229</v>
      </c>
      <c r="J234" s="93" t="s">
        <v>116</v>
      </c>
      <c r="K234" s="92">
        <v>0</v>
      </c>
      <c r="L234" s="92">
        <v>0</v>
      </c>
      <c r="M234" s="93" t="s">
        <v>116</v>
      </c>
      <c r="N234" s="93" t="s">
        <v>229</v>
      </c>
      <c r="O234" s="93" t="s">
        <v>121</v>
      </c>
      <c r="P234" s="94">
        <v>44958</v>
      </c>
      <c r="Q234" s="94">
        <v>44959</v>
      </c>
      <c r="R234" s="92">
        <v>0</v>
      </c>
      <c r="S234" s="93" t="s">
        <v>116</v>
      </c>
      <c r="T234" s="93" t="s">
        <v>116</v>
      </c>
      <c r="U234" s="93" t="s">
        <v>319</v>
      </c>
      <c r="V234" s="95">
        <v>44927.153756712964</v>
      </c>
      <c r="W234" s="93" t="s">
        <v>116</v>
      </c>
      <c r="X234" s="93" t="s">
        <v>116</v>
      </c>
      <c r="Y234" s="95">
        <v>44958</v>
      </c>
      <c r="Z234" s="95">
        <v>44986</v>
      </c>
      <c r="AA234" s="95">
        <v>44986.909482951385</v>
      </c>
      <c r="AB234" s="93" t="s">
        <v>118</v>
      </c>
      <c r="AC234" s="93" t="s">
        <v>116</v>
      </c>
    </row>
    <row r="235" spans="1:29" s="78" customFormat="1" hidden="1" outlineLevel="4" collapsed="1" x14ac:dyDescent="0.25">
      <c r="A235" s="97" t="s">
        <v>116</v>
      </c>
      <c r="B235" s="75">
        <v>0</v>
      </c>
      <c r="C235" s="75">
        <v>0</v>
      </c>
      <c r="D235" s="75">
        <v>0</v>
      </c>
      <c r="E235" s="75">
        <v>0</v>
      </c>
      <c r="F235" s="75">
        <v>0</v>
      </c>
      <c r="G235" s="75">
        <v>0</v>
      </c>
      <c r="H235" s="74" t="s">
        <v>120</v>
      </c>
      <c r="I235" s="74" t="s">
        <v>229</v>
      </c>
      <c r="J235" s="74" t="s">
        <v>116</v>
      </c>
      <c r="K235" s="75">
        <v>0</v>
      </c>
      <c r="L235" s="75">
        <v>0</v>
      </c>
      <c r="M235" s="74" t="s">
        <v>116</v>
      </c>
      <c r="N235" s="74" t="s">
        <v>229</v>
      </c>
      <c r="O235" s="74" t="s">
        <v>121</v>
      </c>
      <c r="P235" s="76">
        <v>44958</v>
      </c>
      <c r="Q235" s="76">
        <v>44959</v>
      </c>
      <c r="R235" s="75">
        <v>0</v>
      </c>
      <c r="S235" s="74" t="s">
        <v>116</v>
      </c>
      <c r="T235" s="74" t="s">
        <v>116</v>
      </c>
      <c r="U235" s="74" t="s">
        <v>319</v>
      </c>
      <c r="V235" s="77">
        <v>44927.153756712964</v>
      </c>
      <c r="W235" s="74" t="s">
        <v>116</v>
      </c>
      <c r="X235" s="74" t="s">
        <v>116</v>
      </c>
      <c r="Y235" s="77">
        <v>44958</v>
      </c>
      <c r="Z235" s="77">
        <v>44986</v>
      </c>
      <c r="AA235" s="77">
        <v>44986.909482951385</v>
      </c>
      <c r="AB235" s="74" t="s">
        <v>118</v>
      </c>
      <c r="AC235" s="74" t="s">
        <v>116</v>
      </c>
    </row>
    <row r="236" spans="1:29" s="84" customFormat="1" hidden="1" outlineLevel="5" collapsed="1" x14ac:dyDescent="0.25">
      <c r="A236" s="98" t="s">
        <v>116</v>
      </c>
      <c r="B236" s="80">
        <v>0</v>
      </c>
      <c r="C236" s="80">
        <v>0</v>
      </c>
      <c r="D236" s="80">
        <v>0</v>
      </c>
      <c r="E236" s="80">
        <v>0</v>
      </c>
      <c r="F236" s="80">
        <v>0</v>
      </c>
      <c r="G236" s="80">
        <v>0</v>
      </c>
      <c r="H236" s="81" t="s">
        <v>120</v>
      </c>
      <c r="I236" s="81" t="s">
        <v>229</v>
      </c>
      <c r="J236" s="81" t="s">
        <v>116</v>
      </c>
      <c r="K236" s="80">
        <v>0</v>
      </c>
      <c r="L236" s="80">
        <v>0</v>
      </c>
      <c r="M236" s="81" t="s">
        <v>116</v>
      </c>
      <c r="N236" s="81" t="s">
        <v>229</v>
      </c>
      <c r="O236" s="81" t="s">
        <v>121</v>
      </c>
      <c r="P236" s="82">
        <v>44958</v>
      </c>
      <c r="Q236" s="82">
        <v>44959</v>
      </c>
      <c r="R236" s="80">
        <v>0</v>
      </c>
      <c r="S236" s="81" t="s">
        <v>116</v>
      </c>
      <c r="T236" s="81" t="s">
        <v>116</v>
      </c>
      <c r="U236" s="81" t="s">
        <v>319</v>
      </c>
      <c r="V236" s="83">
        <v>44927.153756712964</v>
      </c>
      <c r="W236" s="81" t="s">
        <v>116</v>
      </c>
      <c r="X236" s="81" t="s">
        <v>116</v>
      </c>
      <c r="Y236" s="83">
        <v>44958</v>
      </c>
      <c r="Z236" s="83">
        <v>44986</v>
      </c>
      <c r="AA236" s="83">
        <v>44986.909482951385</v>
      </c>
      <c r="AB236" s="81" t="s">
        <v>118</v>
      </c>
      <c r="AC236" s="81" t="s">
        <v>116</v>
      </c>
    </row>
    <row r="237" spans="1:29" s="90" customFormat="1" hidden="1" outlineLevel="6" collapsed="1" x14ac:dyDescent="0.25">
      <c r="A237" s="99" t="s">
        <v>122</v>
      </c>
      <c r="B237" s="86">
        <v>0</v>
      </c>
      <c r="C237" s="86">
        <v>0</v>
      </c>
      <c r="D237" s="86">
        <v>0</v>
      </c>
      <c r="E237" s="86">
        <v>0</v>
      </c>
      <c r="F237" s="86">
        <v>0</v>
      </c>
      <c r="G237" s="86">
        <v>0</v>
      </c>
      <c r="H237" s="87" t="s">
        <v>120</v>
      </c>
      <c r="I237" s="87" t="s">
        <v>229</v>
      </c>
      <c r="J237" s="87" t="s">
        <v>116</v>
      </c>
      <c r="K237" s="86">
        <v>0</v>
      </c>
      <c r="L237" s="86">
        <v>0</v>
      </c>
      <c r="M237" s="87" t="s">
        <v>122</v>
      </c>
      <c r="N237" s="87" t="s">
        <v>229</v>
      </c>
      <c r="O237" s="87" t="s">
        <v>121</v>
      </c>
      <c r="P237" s="88">
        <v>44958</v>
      </c>
      <c r="Q237" s="88">
        <v>44959</v>
      </c>
      <c r="R237" s="86">
        <v>0</v>
      </c>
      <c r="S237" s="87" t="s">
        <v>116</v>
      </c>
      <c r="T237" s="87" t="s">
        <v>116</v>
      </c>
      <c r="U237" s="87" t="s">
        <v>319</v>
      </c>
      <c r="V237" s="89">
        <v>44927.153756712964</v>
      </c>
      <c r="W237" s="87" t="s">
        <v>116</v>
      </c>
      <c r="X237" s="87" t="s">
        <v>116</v>
      </c>
      <c r="Y237" s="89">
        <v>44958</v>
      </c>
      <c r="Z237" s="89">
        <v>44986</v>
      </c>
      <c r="AA237" s="89">
        <v>44986.909482951385</v>
      </c>
      <c r="AB237" s="87" t="s">
        <v>118</v>
      </c>
      <c r="AC237" s="87" t="s">
        <v>116</v>
      </c>
    </row>
    <row r="238" spans="1:29" s="96" customFormat="1" hidden="1" outlineLevel="7" collapsed="1" x14ac:dyDescent="0.25">
      <c r="A238" s="100" t="s">
        <v>116</v>
      </c>
      <c r="B238" s="92">
        <v>-379542.94699999999</v>
      </c>
      <c r="C238" s="92">
        <v>-21632971.94796</v>
      </c>
      <c r="D238" s="92">
        <v>0</v>
      </c>
      <c r="E238" s="92">
        <v>0</v>
      </c>
      <c r="F238" s="92">
        <v>-379542.94699999999</v>
      </c>
      <c r="G238" s="92">
        <v>-21632971.94796</v>
      </c>
      <c r="H238" s="93" t="s">
        <v>120</v>
      </c>
      <c r="I238" s="93" t="s">
        <v>229</v>
      </c>
      <c r="J238" s="93" t="s">
        <v>116</v>
      </c>
      <c r="K238" s="92">
        <v>56.997428404222198</v>
      </c>
      <c r="L238" s="92">
        <v>0</v>
      </c>
      <c r="M238" s="93" t="s">
        <v>122</v>
      </c>
      <c r="N238" s="93" t="s">
        <v>229</v>
      </c>
      <c r="O238" s="93" t="s">
        <v>121</v>
      </c>
      <c r="P238" s="94">
        <v>44958</v>
      </c>
      <c r="Q238" s="94">
        <v>44959</v>
      </c>
      <c r="R238" s="92">
        <v>0</v>
      </c>
      <c r="S238" s="93" t="s">
        <v>116</v>
      </c>
      <c r="T238" s="93" t="s">
        <v>116</v>
      </c>
      <c r="U238" s="93" t="s">
        <v>319</v>
      </c>
      <c r="V238" s="95">
        <v>44927.153756712964</v>
      </c>
      <c r="W238" s="93" t="s">
        <v>116</v>
      </c>
      <c r="X238" s="93" t="s">
        <v>116</v>
      </c>
      <c r="Y238" s="95">
        <v>44958</v>
      </c>
      <c r="Z238" s="95">
        <v>44986</v>
      </c>
      <c r="AA238" s="95">
        <v>44986.909482951385</v>
      </c>
      <c r="AB238" s="93" t="s">
        <v>118</v>
      </c>
      <c r="AC238" s="93" t="s">
        <v>116</v>
      </c>
    </row>
    <row r="239" spans="1:29" s="107" customFormat="1" hidden="1" outlineLevel="7" collapsed="1" x14ac:dyDescent="0.25">
      <c r="A239" s="102" t="s">
        <v>116</v>
      </c>
      <c r="B239" s="103">
        <v>-160178.32999999999</v>
      </c>
      <c r="C239" s="103">
        <v>-9056264.3785200007</v>
      </c>
      <c r="D239" s="103">
        <v>0</v>
      </c>
      <c r="E239" s="103">
        <v>0</v>
      </c>
      <c r="F239" s="103">
        <v>-160178.32999999999</v>
      </c>
      <c r="G239" s="103">
        <v>-9056264.3785200007</v>
      </c>
      <c r="H239" s="104" t="s">
        <v>120</v>
      </c>
      <c r="I239" s="104" t="s">
        <v>229</v>
      </c>
      <c r="J239" s="104" t="s">
        <v>116</v>
      </c>
      <c r="K239" s="103">
        <v>56.538636521681802</v>
      </c>
      <c r="L239" s="103">
        <v>0</v>
      </c>
      <c r="M239" s="104" t="s">
        <v>122</v>
      </c>
      <c r="N239" s="104" t="s">
        <v>229</v>
      </c>
      <c r="O239" s="104" t="s">
        <v>121</v>
      </c>
      <c r="P239" s="105">
        <v>44958</v>
      </c>
      <c r="Q239" s="105">
        <v>44959</v>
      </c>
      <c r="R239" s="103">
        <v>0</v>
      </c>
      <c r="S239" s="104" t="s">
        <v>116</v>
      </c>
      <c r="T239" s="104" t="s">
        <v>116</v>
      </c>
      <c r="U239" s="104" t="s">
        <v>319</v>
      </c>
      <c r="V239" s="106">
        <v>44927.153756712964</v>
      </c>
      <c r="W239" s="104" t="s">
        <v>116</v>
      </c>
      <c r="X239" s="104" t="s">
        <v>116</v>
      </c>
      <c r="Y239" s="106">
        <v>44958</v>
      </c>
      <c r="Z239" s="106">
        <v>44986</v>
      </c>
      <c r="AA239" s="106">
        <v>44986.909482951385</v>
      </c>
      <c r="AB239" s="104" t="s">
        <v>118</v>
      </c>
      <c r="AC239" s="104" t="s">
        <v>116</v>
      </c>
    </row>
    <row r="240" spans="1:29" s="96" customFormat="1" hidden="1" outlineLevel="7" collapsed="1" x14ac:dyDescent="0.25">
      <c r="A240" s="100" t="s">
        <v>116</v>
      </c>
      <c r="B240" s="92">
        <v>-15059.303</v>
      </c>
      <c r="C240" s="92">
        <v>-835957.62474999996</v>
      </c>
      <c r="D240" s="92">
        <v>0</v>
      </c>
      <c r="E240" s="92">
        <v>0</v>
      </c>
      <c r="F240" s="92">
        <v>-15059.303</v>
      </c>
      <c r="G240" s="92">
        <v>-835957.62474999996</v>
      </c>
      <c r="H240" s="93" t="s">
        <v>120</v>
      </c>
      <c r="I240" s="93" t="s">
        <v>229</v>
      </c>
      <c r="J240" s="93" t="s">
        <v>116</v>
      </c>
      <c r="K240" s="92">
        <v>55.511043555601503</v>
      </c>
      <c r="L240" s="92">
        <v>0</v>
      </c>
      <c r="M240" s="93" t="s">
        <v>122</v>
      </c>
      <c r="N240" s="93" t="s">
        <v>229</v>
      </c>
      <c r="O240" s="93" t="s">
        <v>121</v>
      </c>
      <c r="P240" s="94">
        <v>44958</v>
      </c>
      <c r="Q240" s="94">
        <v>44959</v>
      </c>
      <c r="R240" s="92">
        <v>0</v>
      </c>
      <c r="S240" s="93" t="s">
        <v>116</v>
      </c>
      <c r="T240" s="93" t="s">
        <v>116</v>
      </c>
      <c r="U240" s="93" t="s">
        <v>319</v>
      </c>
      <c r="V240" s="95">
        <v>44927.153756712964</v>
      </c>
      <c r="W240" s="93" t="s">
        <v>116</v>
      </c>
      <c r="X240" s="93" t="s">
        <v>116</v>
      </c>
      <c r="Y240" s="95">
        <v>44958</v>
      </c>
      <c r="Z240" s="95">
        <v>44986</v>
      </c>
      <c r="AA240" s="95">
        <v>44986.909482951385</v>
      </c>
      <c r="AB240" s="93" t="s">
        <v>118</v>
      </c>
      <c r="AC240" s="93" t="s">
        <v>116</v>
      </c>
    </row>
    <row r="241" spans="1:29" s="107" customFormat="1" hidden="1" outlineLevel="7" collapsed="1" x14ac:dyDescent="0.25">
      <c r="A241" s="102" t="s">
        <v>116</v>
      </c>
      <c r="B241" s="103">
        <v>256505.97</v>
      </c>
      <c r="C241" s="103">
        <v>15211869.05869</v>
      </c>
      <c r="D241" s="103">
        <v>0</v>
      </c>
      <c r="E241" s="103">
        <v>0</v>
      </c>
      <c r="F241" s="103">
        <v>256505.97</v>
      </c>
      <c r="G241" s="103">
        <v>15211869.05869</v>
      </c>
      <c r="H241" s="104" t="s">
        <v>120</v>
      </c>
      <c r="I241" s="104" t="s">
        <v>229</v>
      </c>
      <c r="J241" s="104" t="s">
        <v>116</v>
      </c>
      <c r="K241" s="103">
        <v>59.304152097083801</v>
      </c>
      <c r="L241" s="103">
        <v>0</v>
      </c>
      <c r="M241" s="104" t="s">
        <v>122</v>
      </c>
      <c r="N241" s="104" t="s">
        <v>229</v>
      </c>
      <c r="O241" s="104" t="s">
        <v>121</v>
      </c>
      <c r="P241" s="105">
        <v>44958</v>
      </c>
      <c r="Q241" s="105">
        <v>44959</v>
      </c>
      <c r="R241" s="103">
        <v>0</v>
      </c>
      <c r="S241" s="104" t="s">
        <v>116</v>
      </c>
      <c r="T241" s="104" t="s">
        <v>116</v>
      </c>
      <c r="U241" s="104" t="s">
        <v>319</v>
      </c>
      <c r="V241" s="106">
        <v>44927.153756712964</v>
      </c>
      <c r="W241" s="104" t="s">
        <v>116</v>
      </c>
      <c r="X241" s="104" t="s">
        <v>116</v>
      </c>
      <c r="Y241" s="106">
        <v>44958</v>
      </c>
      <c r="Z241" s="106">
        <v>44986</v>
      </c>
      <c r="AA241" s="106">
        <v>44986.909482951385</v>
      </c>
      <c r="AB241" s="104" t="s">
        <v>118</v>
      </c>
      <c r="AC241" s="104" t="s">
        <v>116</v>
      </c>
    </row>
    <row r="242" spans="1:29" s="96" customFormat="1" hidden="1" outlineLevel="7" collapsed="1" x14ac:dyDescent="0.25">
      <c r="A242" s="100" t="s">
        <v>116</v>
      </c>
      <c r="B242" s="92">
        <v>298274.61</v>
      </c>
      <c r="C242" s="92">
        <v>16313324.89254</v>
      </c>
      <c r="D242" s="92">
        <v>0</v>
      </c>
      <c r="E242" s="92">
        <v>0</v>
      </c>
      <c r="F242" s="92">
        <v>298274.61</v>
      </c>
      <c r="G242" s="92">
        <v>16313324.89254</v>
      </c>
      <c r="H242" s="93" t="s">
        <v>120</v>
      </c>
      <c r="I242" s="93" t="s">
        <v>229</v>
      </c>
      <c r="J242" s="93" t="s">
        <v>116</v>
      </c>
      <c r="K242" s="92">
        <v>54.692301475274803</v>
      </c>
      <c r="L242" s="92">
        <v>0</v>
      </c>
      <c r="M242" s="93" t="s">
        <v>122</v>
      </c>
      <c r="N242" s="93" t="s">
        <v>229</v>
      </c>
      <c r="O242" s="93" t="s">
        <v>121</v>
      </c>
      <c r="P242" s="94">
        <v>44958</v>
      </c>
      <c r="Q242" s="94">
        <v>44959</v>
      </c>
      <c r="R242" s="92">
        <v>0</v>
      </c>
      <c r="S242" s="93" t="s">
        <v>116</v>
      </c>
      <c r="T242" s="93" t="s">
        <v>116</v>
      </c>
      <c r="U242" s="93" t="s">
        <v>319</v>
      </c>
      <c r="V242" s="95">
        <v>44927.153756712964</v>
      </c>
      <c r="W242" s="93" t="s">
        <v>116</v>
      </c>
      <c r="X242" s="93" t="s">
        <v>116</v>
      </c>
      <c r="Y242" s="95">
        <v>44958</v>
      </c>
      <c r="Z242" s="95">
        <v>44986</v>
      </c>
      <c r="AA242" s="95">
        <v>44986.909482951385</v>
      </c>
      <c r="AB242" s="93" t="s">
        <v>118</v>
      </c>
      <c r="AC242" s="93" t="s">
        <v>116</v>
      </c>
    </row>
    <row r="243" spans="1:29" s="113" customFormat="1" hidden="1" outlineLevel="6" collapsed="1" x14ac:dyDescent="0.25">
      <c r="A243" s="121" t="s">
        <v>213</v>
      </c>
      <c r="B243" s="109">
        <v>0</v>
      </c>
      <c r="C243" s="109">
        <v>0</v>
      </c>
      <c r="D243" s="109">
        <v>0</v>
      </c>
      <c r="E243" s="109">
        <v>0</v>
      </c>
      <c r="F243" s="109">
        <v>0</v>
      </c>
      <c r="G243" s="109">
        <v>0</v>
      </c>
      <c r="H243" s="110" t="s">
        <v>120</v>
      </c>
      <c r="I243" s="110" t="s">
        <v>229</v>
      </c>
      <c r="J243" s="110" t="s">
        <v>116</v>
      </c>
      <c r="K243" s="109">
        <v>0</v>
      </c>
      <c r="L243" s="109">
        <v>0</v>
      </c>
      <c r="M243" s="110" t="s">
        <v>213</v>
      </c>
      <c r="N243" s="110" t="s">
        <v>229</v>
      </c>
      <c r="O243" s="110" t="s">
        <v>121</v>
      </c>
      <c r="P243" s="111">
        <v>44958</v>
      </c>
      <c r="Q243" s="111">
        <v>44959</v>
      </c>
      <c r="R243" s="109">
        <v>0</v>
      </c>
      <c r="S243" s="110" t="s">
        <v>116</v>
      </c>
      <c r="T243" s="110" t="s">
        <v>116</v>
      </c>
      <c r="U243" s="110" t="s">
        <v>319</v>
      </c>
      <c r="V243" s="112">
        <v>44927.153756712964</v>
      </c>
      <c r="W243" s="110" t="s">
        <v>116</v>
      </c>
      <c r="X243" s="110" t="s">
        <v>116</v>
      </c>
      <c r="Y243" s="112">
        <v>44958</v>
      </c>
      <c r="Z243" s="112">
        <v>44986</v>
      </c>
      <c r="AA243" s="112">
        <v>44986.909482951385</v>
      </c>
      <c r="AB243" s="110" t="s">
        <v>118</v>
      </c>
      <c r="AC243" s="110" t="s">
        <v>116</v>
      </c>
    </row>
    <row r="244" spans="1:29" s="96" customFormat="1" hidden="1" outlineLevel="7" collapsed="1" x14ac:dyDescent="0.25">
      <c r="A244" s="100" t="s">
        <v>116</v>
      </c>
      <c r="B244" s="92">
        <v>-195335.94099999999</v>
      </c>
      <c r="C244" s="92">
        <v>-11148575.389590001</v>
      </c>
      <c r="D244" s="92">
        <v>0</v>
      </c>
      <c r="E244" s="92">
        <v>0</v>
      </c>
      <c r="F244" s="92">
        <v>-195335.94099999999</v>
      </c>
      <c r="G244" s="92">
        <v>-11148575.389590001</v>
      </c>
      <c r="H244" s="93" t="s">
        <v>120</v>
      </c>
      <c r="I244" s="93" t="s">
        <v>229</v>
      </c>
      <c r="J244" s="93" t="s">
        <v>116</v>
      </c>
      <c r="K244" s="92">
        <v>57.0738561092042</v>
      </c>
      <c r="L244" s="92">
        <v>0</v>
      </c>
      <c r="M244" s="93" t="s">
        <v>213</v>
      </c>
      <c r="N244" s="93" t="s">
        <v>229</v>
      </c>
      <c r="O244" s="93" t="s">
        <v>121</v>
      </c>
      <c r="P244" s="94">
        <v>44958</v>
      </c>
      <c r="Q244" s="94">
        <v>44959</v>
      </c>
      <c r="R244" s="92">
        <v>0</v>
      </c>
      <c r="S244" s="93" t="s">
        <v>116</v>
      </c>
      <c r="T244" s="93" t="s">
        <v>116</v>
      </c>
      <c r="U244" s="93" t="s">
        <v>319</v>
      </c>
      <c r="V244" s="95">
        <v>44927.153756712964</v>
      </c>
      <c r="W244" s="93" t="s">
        <v>116</v>
      </c>
      <c r="X244" s="93" t="s">
        <v>116</v>
      </c>
      <c r="Y244" s="95">
        <v>44958</v>
      </c>
      <c r="Z244" s="95">
        <v>44986</v>
      </c>
      <c r="AA244" s="95">
        <v>44986.909482951385</v>
      </c>
      <c r="AB244" s="93" t="s">
        <v>118</v>
      </c>
      <c r="AC244" s="93" t="s">
        <v>116</v>
      </c>
    </row>
    <row r="245" spans="1:29" s="107" customFormat="1" hidden="1" outlineLevel="7" collapsed="1" x14ac:dyDescent="0.25">
      <c r="A245" s="102" t="s">
        <v>116</v>
      </c>
      <c r="B245" s="103">
        <v>-67410.009000000005</v>
      </c>
      <c r="C245" s="103">
        <v>-4281639.5318900002</v>
      </c>
      <c r="D245" s="103">
        <v>0</v>
      </c>
      <c r="E245" s="103">
        <v>0</v>
      </c>
      <c r="F245" s="103">
        <v>-67410.009000000005</v>
      </c>
      <c r="G245" s="103">
        <v>-4281639.5318900002</v>
      </c>
      <c r="H245" s="104" t="s">
        <v>120</v>
      </c>
      <c r="I245" s="104" t="s">
        <v>229</v>
      </c>
      <c r="J245" s="104" t="s">
        <v>116</v>
      </c>
      <c r="K245" s="103">
        <v>63.5163768022936</v>
      </c>
      <c r="L245" s="103">
        <v>0</v>
      </c>
      <c r="M245" s="104" t="s">
        <v>213</v>
      </c>
      <c r="N245" s="104" t="s">
        <v>229</v>
      </c>
      <c r="O245" s="104" t="s">
        <v>121</v>
      </c>
      <c r="P245" s="105">
        <v>44958</v>
      </c>
      <c r="Q245" s="105">
        <v>44959</v>
      </c>
      <c r="R245" s="103">
        <v>0</v>
      </c>
      <c r="S245" s="104" t="s">
        <v>116</v>
      </c>
      <c r="T245" s="104" t="s">
        <v>116</v>
      </c>
      <c r="U245" s="104" t="s">
        <v>319</v>
      </c>
      <c r="V245" s="106">
        <v>44927.153756712964</v>
      </c>
      <c r="W245" s="104" t="s">
        <v>116</v>
      </c>
      <c r="X245" s="104" t="s">
        <v>116</v>
      </c>
      <c r="Y245" s="106">
        <v>44958</v>
      </c>
      <c r="Z245" s="106">
        <v>44986</v>
      </c>
      <c r="AA245" s="106">
        <v>44986.909482951385</v>
      </c>
      <c r="AB245" s="104" t="s">
        <v>118</v>
      </c>
      <c r="AC245" s="104" t="s">
        <v>116</v>
      </c>
    </row>
    <row r="246" spans="1:29" s="96" customFormat="1" hidden="1" outlineLevel="7" collapsed="1" x14ac:dyDescent="0.25">
      <c r="A246" s="100" t="s">
        <v>116</v>
      </c>
      <c r="B246" s="92">
        <v>-3360.931</v>
      </c>
      <c r="C246" s="92">
        <v>-586510.31073999999</v>
      </c>
      <c r="D246" s="92">
        <v>0</v>
      </c>
      <c r="E246" s="92">
        <v>0</v>
      </c>
      <c r="F246" s="92">
        <v>-3360.931</v>
      </c>
      <c r="G246" s="92">
        <v>-586510.31073999999</v>
      </c>
      <c r="H246" s="93" t="s">
        <v>120</v>
      </c>
      <c r="I246" s="93" t="s">
        <v>229</v>
      </c>
      <c r="J246" s="93" t="s">
        <v>116</v>
      </c>
      <c r="K246" s="92">
        <v>174.50828676340001</v>
      </c>
      <c r="L246" s="92">
        <v>0</v>
      </c>
      <c r="M246" s="93" t="s">
        <v>213</v>
      </c>
      <c r="N246" s="93" t="s">
        <v>229</v>
      </c>
      <c r="O246" s="93" t="s">
        <v>121</v>
      </c>
      <c r="P246" s="94">
        <v>44958</v>
      </c>
      <c r="Q246" s="94">
        <v>44959</v>
      </c>
      <c r="R246" s="92">
        <v>0</v>
      </c>
      <c r="S246" s="93" t="s">
        <v>116</v>
      </c>
      <c r="T246" s="93" t="s">
        <v>116</v>
      </c>
      <c r="U246" s="93" t="s">
        <v>319</v>
      </c>
      <c r="V246" s="95">
        <v>44927.153756712964</v>
      </c>
      <c r="W246" s="93" t="s">
        <v>116</v>
      </c>
      <c r="X246" s="93" t="s">
        <v>116</v>
      </c>
      <c r="Y246" s="95">
        <v>44958</v>
      </c>
      <c r="Z246" s="95">
        <v>44986</v>
      </c>
      <c r="AA246" s="95">
        <v>44986.909482951385</v>
      </c>
      <c r="AB246" s="93" t="s">
        <v>118</v>
      </c>
      <c r="AC246" s="93" t="s">
        <v>116</v>
      </c>
    </row>
    <row r="247" spans="1:29" s="107" customFormat="1" hidden="1" outlineLevel="7" collapsed="1" x14ac:dyDescent="0.25">
      <c r="A247" s="102" t="s">
        <v>116</v>
      </c>
      <c r="B247" s="103">
        <v>28416.3</v>
      </c>
      <c r="C247" s="103">
        <v>592425.39800000004</v>
      </c>
      <c r="D247" s="103">
        <v>0</v>
      </c>
      <c r="E247" s="103">
        <v>0</v>
      </c>
      <c r="F247" s="103">
        <v>28416.3</v>
      </c>
      <c r="G247" s="103">
        <v>592425.39800000004</v>
      </c>
      <c r="H247" s="104" t="s">
        <v>120</v>
      </c>
      <c r="I247" s="104" t="s">
        <v>229</v>
      </c>
      <c r="J247" s="104" t="s">
        <v>116</v>
      </c>
      <c r="K247" s="103">
        <v>20.848083599905699</v>
      </c>
      <c r="L247" s="103">
        <v>0</v>
      </c>
      <c r="M247" s="104" t="s">
        <v>213</v>
      </c>
      <c r="N247" s="104" t="s">
        <v>229</v>
      </c>
      <c r="O247" s="104" t="s">
        <v>121</v>
      </c>
      <c r="P247" s="105">
        <v>44958</v>
      </c>
      <c r="Q247" s="105">
        <v>44959</v>
      </c>
      <c r="R247" s="103">
        <v>0</v>
      </c>
      <c r="S247" s="104" t="s">
        <v>116</v>
      </c>
      <c r="T247" s="104" t="s">
        <v>116</v>
      </c>
      <c r="U247" s="104" t="s">
        <v>319</v>
      </c>
      <c r="V247" s="106">
        <v>44927.153756712964</v>
      </c>
      <c r="W247" s="104" t="s">
        <v>116</v>
      </c>
      <c r="X247" s="104" t="s">
        <v>116</v>
      </c>
      <c r="Y247" s="106">
        <v>44958</v>
      </c>
      <c r="Z247" s="106">
        <v>44986</v>
      </c>
      <c r="AA247" s="106">
        <v>44986.909482951385</v>
      </c>
      <c r="AB247" s="104" t="s">
        <v>118</v>
      </c>
      <c r="AC247" s="104" t="s">
        <v>116</v>
      </c>
    </row>
    <row r="248" spans="1:29" s="96" customFormat="1" hidden="1" outlineLevel="7" collapsed="1" x14ac:dyDescent="0.25">
      <c r="A248" s="100" t="s">
        <v>116</v>
      </c>
      <c r="B248" s="92">
        <v>237690.58100000001</v>
      </c>
      <c r="C248" s="92">
        <v>15424299.83422</v>
      </c>
      <c r="D248" s="92">
        <v>0</v>
      </c>
      <c r="E248" s="92">
        <v>0</v>
      </c>
      <c r="F248" s="92">
        <v>237690.58100000001</v>
      </c>
      <c r="G248" s="92">
        <v>15424299.83422</v>
      </c>
      <c r="H248" s="93" t="s">
        <v>120</v>
      </c>
      <c r="I248" s="93" t="s">
        <v>229</v>
      </c>
      <c r="J248" s="93" t="s">
        <v>116</v>
      </c>
      <c r="K248" s="92">
        <v>64.892347729252194</v>
      </c>
      <c r="L248" s="92">
        <v>0</v>
      </c>
      <c r="M248" s="93" t="s">
        <v>213</v>
      </c>
      <c r="N248" s="93" t="s">
        <v>229</v>
      </c>
      <c r="O248" s="93" t="s">
        <v>121</v>
      </c>
      <c r="P248" s="94">
        <v>44958</v>
      </c>
      <c r="Q248" s="94">
        <v>44959</v>
      </c>
      <c r="R248" s="92">
        <v>0</v>
      </c>
      <c r="S248" s="93" t="s">
        <v>116</v>
      </c>
      <c r="T248" s="93" t="s">
        <v>116</v>
      </c>
      <c r="U248" s="93" t="s">
        <v>319</v>
      </c>
      <c r="V248" s="95">
        <v>44927.153756712964</v>
      </c>
      <c r="W248" s="93" t="s">
        <v>116</v>
      </c>
      <c r="X248" s="93" t="s">
        <v>116</v>
      </c>
      <c r="Y248" s="95">
        <v>44958</v>
      </c>
      <c r="Z248" s="95">
        <v>44986</v>
      </c>
      <c r="AA248" s="95">
        <v>44986.909482951385</v>
      </c>
      <c r="AB248" s="93" t="s">
        <v>118</v>
      </c>
      <c r="AC248" s="93" t="s">
        <v>116</v>
      </c>
    </row>
    <row r="249" spans="1:29" s="84" customFormat="1" outlineLevel="1" collapsed="1" x14ac:dyDescent="0.25">
      <c r="A249" s="79" t="s">
        <v>241</v>
      </c>
      <c r="B249" s="80">
        <v>0</v>
      </c>
      <c r="C249" s="80">
        <v>6.5799999999999999E-3</v>
      </c>
      <c r="D249" s="80">
        <v>0</v>
      </c>
      <c r="E249" s="80">
        <v>0</v>
      </c>
      <c r="F249" s="80">
        <v>0</v>
      </c>
      <c r="G249" s="80">
        <v>6.5799999999999999E-3</v>
      </c>
      <c r="H249" s="81" t="s">
        <v>120</v>
      </c>
      <c r="I249" s="81" t="s">
        <v>116</v>
      </c>
      <c r="J249" s="81" t="s">
        <v>116</v>
      </c>
      <c r="K249" s="80">
        <v>0</v>
      </c>
      <c r="L249" s="80">
        <v>0</v>
      </c>
      <c r="M249" s="81" t="s">
        <v>116</v>
      </c>
      <c r="N249" s="81" t="s">
        <v>241</v>
      </c>
      <c r="O249" s="81" t="s">
        <v>121</v>
      </c>
      <c r="P249" s="82">
        <v>44958</v>
      </c>
      <c r="Q249" s="82">
        <v>44959</v>
      </c>
      <c r="R249" s="80">
        <v>0</v>
      </c>
      <c r="S249" s="81" t="s">
        <v>116</v>
      </c>
      <c r="T249" s="81" t="s">
        <v>116</v>
      </c>
      <c r="U249" s="81" t="s">
        <v>319</v>
      </c>
      <c r="V249" s="83">
        <v>44927.153756712964</v>
      </c>
      <c r="W249" s="81" t="s">
        <v>116</v>
      </c>
      <c r="X249" s="81" t="s">
        <v>116</v>
      </c>
      <c r="Y249" s="83">
        <v>44958</v>
      </c>
      <c r="Z249" s="83">
        <v>44986</v>
      </c>
      <c r="AA249" s="83">
        <v>44986.909482951385</v>
      </c>
      <c r="AB249" s="81" t="s">
        <v>118</v>
      </c>
      <c r="AC249" s="81" t="s">
        <v>116</v>
      </c>
    </row>
    <row r="250" spans="1:29" s="90" customFormat="1" outlineLevel="2" collapsed="1" x14ac:dyDescent="0.25">
      <c r="A250" s="85" t="s">
        <v>242</v>
      </c>
      <c r="B250" s="86">
        <v>0</v>
      </c>
      <c r="C250" s="86">
        <v>0</v>
      </c>
      <c r="D250" s="86">
        <v>0</v>
      </c>
      <c r="E250" s="86">
        <v>0</v>
      </c>
      <c r="F250" s="86">
        <v>0</v>
      </c>
      <c r="G250" s="86">
        <v>0</v>
      </c>
      <c r="H250" s="87" t="s">
        <v>120</v>
      </c>
      <c r="I250" s="87" t="s">
        <v>242</v>
      </c>
      <c r="J250" s="87" t="s">
        <v>116</v>
      </c>
      <c r="K250" s="86">
        <v>0</v>
      </c>
      <c r="L250" s="86">
        <v>0</v>
      </c>
      <c r="M250" s="87" t="s">
        <v>122</v>
      </c>
      <c r="N250" s="87" t="s">
        <v>241</v>
      </c>
      <c r="O250" s="87" t="s">
        <v>121</v>
      </c>
      <c r="P250" s="88">
        <v>44958</v>
      </c>
      <c r="Q250" s="88">
        <v>44959</v>
      </c>
      <c r="R250" s="86">
        <v>0</v>
      </c>
      <c r="S250" s="87" t="s">
        <v>116</v>
      </c>
      <c r="T250" s="87" t="s">
        <v>116</v>
      </c>
      <c r="U250" s="87" t="s">
        <v>319</v>
      </c>
      <c r="V250" s="89">
        <v>44927.153756712964</v>
      </c>
      <c r="W250" s="87" t="s">
        <v>116</v>
      </c>
      <c r="X250" s="87" t="s">
        <v>116</v>
      </c>
      <c r="Y250" s="89">
        <v>44958</v>
      </c>
      <c r="Z250" s="89">
        <v>44986</v>
      </c>
      <c r="AA250" s="89">
        <v>44986.909482951385</v>
      </c>
      <c r="AB250" s="87" t="s">
        <v>118</v>
      </c>
      <c r="AC250" s="87" t="s">
        <v>116</v>
      </c>
    </row>
    <row r="251" spans="1:29" s="96" customFormat="1" hidden="1" outlineLevel="3" collapsed="1" x14ac:dyDescent="0.25">
      <c r="A251" s="91" t="s">
        <v>121</v>
      </c>
      <c r="B251" s="92">
        <v>0</v>
      </c>
      <c r="C251" s="92">
        <v>0</v>
      </c>
      <c r="D251" s="92">
        <v>0</v>
      </c>
      <c r="E251" s="92">
        <v>0</v>
      </c>
      <c r="F251" s="92">
        <v>0</v>
      </c>
      <c r="G251" s="92">
        <v>0</v>
      </c>
      <c r="H251" s="93" t="s">
        <v>120</v>
      </c>
      <c r="I251" s="93" t="s">
        <v>242</v>
      </c>
      <c r="J251" s="93" t="s">
        <v>116</v>
      </c>
      <c r="K251" s="92">
        <v>0</v>
      </c>
      <c r="L251" s="92">
        <v>0</v>
      </c>
      <c r="M251" s="93" t="s">
        <v>122</v>
      </c>
      <c r="N251" s="93" t="s">
        <v>241</v>
      </c>
      <c r="O251" s="93" t="s">
        <v>121</v>
      </c>
      <c r="P251" s="94">
        <v>44958</v>
      </c>
      <c r="Q251" s="94">
        <v>44959</v>
      </c>
      <c r="R251" s="92">
        <v>0</v>
      </c>
      <c r="S251" s="93" t="s">
        <v>116</v>
      </c>
      <c r="T251" s="93" t="s">
        <v>116</v>
      </c>
      <c r="U251" s="93" t="s">
        <v>319</v>
      </c>
      <c r="V251" s="95">
        <v>44927.153756712964</v>
      </c>
      <c r="W251" s="93" t="s">
        <v>116</v>
      </c>
      <c r="X251" s="93" t="s">
        <v>116</v>
      </c>
      <c r="Y251" s="95">
        <v>44958</v>
      </c>
      <c r="Z251" s="95">
        <v>44986</v>
      </c>
      <c r="AA251" s="95">
        <v>44986.909482951385</v>
      </c>
      <c r="AB251" s="93" t="s">
        <v>118</v>
      </c>
      <c r="AC251" s="93" t="s">
        <v>116</v>
      </c>
    </row>
    <row r="252" spans="1:29" s="78" customFormat="1" hidden="1" outlineLevel="4" collapsed="1" x14ac:dyDescent="0.25">
      <c r="A252" s="97" t="s">
        <v>116</v>
      </c>
      <c r="B252" s="75">
        <v>0</v>
      </c>
      <c r="C252" s="75">
        <v>0</v>
      </c>
      <c r="D252" s="75">
        <v>0</v>
      </c>
      <c r="E252" s="75">
        <v>0</v>
      </c>
      <c r="F252" s="75">
        <v>0</v>
      </c>
      <c r="G252" s="75">
        <v>0</v>
      </c>
      <c r="H252" s="74" t="s">
        <v>120</v>
      </c>
      <c r="I252" s="74" t="s">
        <v>242</v>
      </c>
      <c r="J252" s="74" t="s">
        <v>116</v>
      </c>
      <c r="K252" s="75">
        <v>0</v>
      </c>
      <c r="L252" s="75">
        <v>0</v>
      </c>
      <c r="M252" s="74" t="s">
        <v>122</v>
      </c>
      <c r="N252" s="74" t="s">
        <v>241</v>
      </c>
      <c r="O252" s="74" t="s">
        <v>121</v>
      </c>
      <c r="P252" s="76">
        <v>44958</v>
      </c>
      <c r="Q252" s="76">
        <v>44959</v>
      </c>
      <c r="R252" s="75">
        <v>0</v>
      </c>
      <c r="S252" s="74" t="s">
        <v>116</v>
      </c>
      <c r="T252" s="74" t="s">
        <v>116</v>
      </c>
      <c r="U252" s="74" t="s">
        <v>319</v>
      </c>
      <c r="V252" s="77">
        <v>44927.153756712964</v>
      </c>
      <c r="W252" s="74" t="s">
        <v>116</v>
      </c>
      <c r="X252" s="74" t="s">
        <v>116</v>
      </c>
      <c r="Y252" s="77">
        <v>44958</v>
      </c>
      <c r="Z252" s="77">
        <v>44986</v>
      </c>
      <c r="AA252" s="77">
        <v>44986.909482951385</v>
      </c>
      <c r="AB252" s="74" t="s">
        <v>118</v>
      </c>
      <c r="AC252" s="74" t="s">
        <v>116</v>
      </c>
    </row>
    <row r="253" spans="1:29" s="84" customFormat="1" hidden="1" outlineLevel="5" collapsed="1" x14ac:dyDescent="0.25">
      <c r="A253" s="98" t="s">
        <v>116</v>
      </c>
      <c r="B253" s="80">
        <v>0</v>
      </c>
      <c r="C253" s="80">
        <v>0</v>
      </c>
      <c r="D253" s="80">
        <v>0</v>
      </c>
      <c r="E253" s="80">
        <v>0</v>
      </c>
      <c r="F253" s="80">
        <v>0</v>
      </c>
      <c r="G253" s="80">
        <v>0</v>
      </c>
      <c r="H253" s="81" t="s">
        <v>120</v>
      </c>
      <c r="I253" s="81" t="s">
        <v>242</v>
      </c>
      <c r="J253" s="81" t="s">
        <v>116</v>
      </c>
      <c r="K253" s="80">
        <v>0</v>
      </c>
      <c r="L253" s="80">
        <v>0</v>
      </c>
      <c r="M253" s="81" t="s">
        <v>122</v>
      </c>
      <c r="N253" s="81" t="s">
        <v>241</v>
      </c>
      <c r="O253" s="81" t="s">
        <v>121</v>
      </c>
      <c r="P253" s="82">
        <v>44958</v>
      </c>
      <c r="Q253" s="82">
        <v>44959</v>
      </c>
      <c r="R253" s="80">
        <v>0</v>
      </c>
      <c r="S253" s="81" t="s">
        <v>116</v>
      </c>
      <c r="T253" s="81" t="s">
        <v>116</v>
      </c>
      <c r="U253" s="81" t="s">
        <v>319</v>
      </c>
      <c r="V253" s="83">
        <v>44927.153756712964</v>
      </c>
      <c r="W253" s="81" t="s">
        <v>116</v>
      </c>
      <c r="X253" s="81" t="s">
        <v>116</v>
      </c>
      <c r="Y253" s="83">
        <v>44958</v>
      </c>
      <c r="Z253" s="83">
        <v>44986</v>
      </c>
      <c r="AA253" s="83">
        <v>44986.909482951385</v>
      </c>
      <c r="AB253" s="81" t="s">
        <v>118</v>
      </c>
      <c r="AC253" s="81" t="s">
        <v>116</v>
      </c>
    </row>
    <row r="254" spans="1:29" s="90" customFormat="1" hidden="1" outlineLevel="6" collapsed="1" x14ac:dyDescent="0.25">
      <c r="A254" s="99" t="s">
        <v>122</v>
      </c>
      <c r="B254" s="86">
        <v>0</v>
      </c>
      <c r="C254" s="86">
        <v>0</v>
      </c>
      <c r="D254" s="86">
        <v>0</v>
      </c>
      <c r="E254" s="86">
        <v>0</v>
      </c>
      <c r="F254" s="86">
        <v>0</v>
      </c>
      <c r="G254" s="86">
        <v>0</v>
      </c>
      <c r="H254" s="87" t="s">
        <v>120</v>
      </c>
      <c r="I254" s="87" t="s">
        <v>242</v>
      </c>
      <c r="J254" s="87" t="s">
        <v>116</v>
      </c>
      <c r="K254" s="86">
        <v>0</v>
      </c>
      <c r="L254" s="86">
        <v>0</v>
      </c>
      <c r="M254" s="87" t="s">
        <v>122</v>
      </c>
      <c r="N254" s="87" t="s">
        <v>241</v>
      </c>
      <c r="O254" s="87" t="s">
        <v>121</v>
      </c>
      <c r="P254" s="88">
        <v>44958</v>
      </c>
      <c r="Q254" s="88">
        <v>44959</v>
      </c>
      <c r="R254" s="86">
        <v>0</v>
      </c>
      <c r="S254" s="87" t="s">
        <v>116</v>
      </c>
      <c r="T254" s="87" t="s">
        <v>116</v>
      </c>
      <c r="U254" s="87" t="s">
        <v>319</v>
      </c>
      <c r="V254" s="89">
        <v>44927.153756712964</v>
      </c>
      <c r="W254" s="87" t="s">
        <v>116</v>
      </c>
      <c r="X254" s="87" t="s">
        <v>116</v>
      </c>
      <c r="Y254" s="89">
        <v>44958</v>
      </c>
      <c r="Z254" s="89">
        <v>44986</v>
      </c>
      <c r="AA254" s="89">
        <v>44986.909482951385</v>
      </c>
      <c r="AB254" s="87" t="s">
        <v>118</v>
      </c>
      <c r="AC254" s="87" t="s">
        <v>116</v>
      </c>
    </row>
    <row r="255" spans="1:29" s="96" customFormat="1" hidden="1" outlineLevel="7" collapsed="1" x14ac:dyDescent="0.25">
      <c r="A255" s="100" t="s">
        <v>116</v>
      </c>
      <c r="B255" s="92">
        <v>-15325.51</v>
      </c>
      <c r="C255" s="92">
        <v>-1292686.80529</v>
      </c>
      <c r="D255" s="92">
        <v>0</v>
      </c>
      <c r="E255" s="92">
        <v>0</v>
      </c>
      <c r="F255" s="92">
        <v>-15325.51</v>
      </c>
      <c r="G255" s="92">
        <v>-1292686.80529</v>
      </c>
      <c r="H255" s="93" t="s">
        <v>120</v>
      </c>
      <c r="I255" s="93" t="s">
        <v>242</v>
      </c>
      <c r="J255" s="93" t="s">
        <v>116</v>
      </c>
      <c r="K255" s="92">
        <v>84.348697386905897</v>
      </c>
      <c r="L255" s="92">
        <v>0</v>
      </c>
      <c r="M255" s="93" t="s">
        <v>122</v>
      </c>
      <c r="N255" s="93" t="s">
        <v>241</v>
      </c>
      <c r="O255" s="93" t="s">
        <v>121</v>
      </c>
      <c r="P255" s="94">
        <v>44958</v>
      </c>
      <c r="Q255" s="94">
        <v>44959</v>
      </c>
      <c r="R255" s="92">
        <v>0</v>
      </c>
      <c r="S255" s="93" t="s">
        <v>116</v>
      </c>
      <c r="T255" s="93" t="s">
        <v>116</v>
      </c>
      <c r="U255" s="93" t="s">
        <v>319</v>
      </c>
      <c r="V255" s="95">
        <v>44927.153756712964</v>
      </c>
      <c r="W255" s="93" t="s">
        <v>116</v>
      </c>
      <c r="X255" s="93" t="s">
        <v>116</v>
      </c>
      <c r="Y255" s="95">
        <v>44958</v>
      </c>
      <c r="Z255" s="95">
        <v>44986</v>
      </c>
      <c r="AA255" s="95">
        <v>44986.909482951385</v>
      </c>
      <c r="AB255" s="93" t="s">
        <v>118</v>
      </c>
      <c r="AC255" s="93" t="s">
        <v>116</v>
      </c>
    </row>
    <row r="256" spans="1:29" s="107" customFormat="1" hidden="1" outlineLevel="7" collapsed="1" x14ac:dyDescent="0.25">
      <c r="A256" s="102" t="s">
        <v>116</v>
      </c>
      <c r="B256" s="103">
        <v>942.46600000000001</v>
      </c>
      <c r="C256" s="103">
        <v>46299.59</v>
      </c>
      <c r="D256" s="103">
        <v>0</v>
      </c>
      <c r="E256" s="103">
        <v>0</v>
      </c>
      <c r="F256" s="103">
        <v>942.46600000000001</v>
      </c>
      <c r="G256" s="103">
        <v>46299.59</v>
      </c>
      <c r="H256" s="104" t="s">
        <v>120</v>
      </c>
      <c r="I256" s="104" t="s">
        <v>242</v>
      </c>
      <c r="J256" s="104" t="s">
        <v>116</v>
      </c>
      <c r="K256" s="103">
        <v>49.126005606568299</v>
      </c>
      <c r="L256" s="103">
        <v>0</v>
      </c>
      <c r="M256" s="104" t="s">
        <v>122</v>
      </c>
      <c r="N256" s="104" t="s">
        <v>241</v>
      </c>
      <c r="O256" s="104" t="s">
        <v>121</v>
      </c>
      <c r="P256" s="105">
        <v>44958</v>
      </c>
      <c r="Q256" s="105">
        <v>44959</v>
      </c>
      <c r="R256" s="103">
        <v>0</v>
      </c>
      <c r="S256" s="104" t="s">
        <v>116</v>
      </c>
      <c r="T256" s="104" t="s">
        <v>116</v>
      </c>
      <c r="U256" s="104" t="s">
        <v>319</v>
      </c>
      <c r="V256" s="106">
        <v>44927.153756712964</v>
      </c>
      <c r="W256" s="104" t="s">
        <v>116</v>
      </c>
      <c r="X256" s="104" t="s">
        <v>116</v>
      </c>
      <c r="Y256" s="106">
        <v>44958</v>
      </c>
      <c r="Z256" s="106">
        <v>44986</v>
      </c>
      <c r="AA256" s="106">
        <v>44986.909482951385</v>
      </c>
      <c r="AB256" s="104" t="s">
        <v>118</v>
      </c>
      <c r="AC256" s="104" t="s">
        <v>116</v>
      </c>
    </row>
    <row r="257" spans="1:29" s="96" customFormat="1" hidden="1" outlineLevel="7" collapsed="1" x14ac:dyDescent="0.25">
      <c r="A257" s="100" t="s">
        <v>116</v>
      </c>
      <c r="B257" s="92">
        <v>14383.044</v>
      </c>
      <c r="C257" s="92">
        <v>1246387.21529</v>
      </c>
      <c r="D257" s="92">
        <v>0</v>
      </c>
      <c r="E257" s="92">
        <v>0</v>
      </c>
      <c r="F257" s="92">
        <v>14383.044</v>
      </c>
      <c r="G257" s="92">
        <v>1246387.21529</v>
      </c>
      <c r="H257" s="93" t="s">
        <v>120</v>
      </c>
      <c r="I257" s="93" t="s">
        <v>242</v>
      </c>
      <c r="J257" s="93" t="s">
        <v>116</v>
      </c>
      <c r="K257" s="92">
        <v>86.656705999786993</v>
      </c>
      <c r="L257" s="92">
        <v>0</v>
      </c>
      <c r="M257" s="93" t="s">
        <v>122</v>
      </c>
      <c r="N257" s="93" t="s">
        <v>241</v>
      </c>
      <c r="O257" s="93" t="s">
        <v>121</v>
      </c>
      <c r="P257" s="94">
        <v>44958</v>
      </c>
      <c r="Q257" s="94">
        <v>44959</v>
      </c>
      <c r="R257" s="92">
        <v>0</v>
      </c>
      <c r="S257" s="93" t="s">
        <v>116</v>
      </c>
      <c r="T257" s="93" t="s">
        <v>116</v>
      </c>
      <c r="U257" s="93" t="s">
        <v>319</v>
      </c>
      <c r="V257" s="95">
        <v>44927.153756712964</v>
      </c>
      <c r="W257" s="93" t="s">
        <v>116</v>
      </c>
      <c r="X257" s="93" t="s">
        <v>116</v>
      </c>
      <c r="Y257" s="95">
        <v>44958</v>
      </c>
      <c r="Z257" s="95">
        <v>44986</v>
      </c>
      <c r="AA257" s="95">
        <v>44986.909482951385</v>
      </c>
      <c r="AB257" s="93" t="s">
        <v>118</v>
      </c>
      <c r="AC257" s="93" t="s">
        <v>116</v>
      </c>
    </row>
    <row r="258" spans="1:29" s="113" customFormat="1" outlineLevel="2" collapsed="1" x14ac:dyDescent="0.25">
      <c r="A258" s="108" t="s">
        <v>275</v>
      </c>
      <c r="B258" s="109">
        <v>0</v>
      </c>
      <c r="C258" s="109">
        <v>4.4999999999999997E-3</v>
      </c>
      <c r="D258" s="109">
        <v>0</v>
      </c>
      <c r="E258" s="109">
        <v>0</v>
      </c>
      <c r="F258" s="109">
        <v>0</v>
      </c>
      <c r="G258" s="109">
        <v>4.4999999999999997E-3</v>
      </c>
      <c r="H258" s="110" t="s">
        <v>120</v>
      </c>
      <c r="I258" s="110" t="s">
        <v>275</v>
      </c>
      <c r="J258" s="110" t="s">
        <v>116</v>
      </c>
      <c r="K258" s="109">
        <v>0</v>
      </c>
      <c r="L258" s="109">
        <v>0</v>
      </c>
      <c r="M258" s="110" t="s">
        <v>213</v>
      </c>
      <c r="N258" s="110" t="s">
        <v>241</v>
      </c>
      <c r="O258" s="110" t="s">
        <v>121</v>
      </c>
      <c r="P258" s="111">
        <v>44958</v>
      </c>
      <c r="Q258" s="111">
        <v>44959</v>
      </c>
      <c r="R258" s="109">
        <v>0</v>
      </c>
      <c r="S258" s="110" t="s">
        <v>116</v>
      </c>
      <c r="T258" s="110" t="s">
        <v>116</v>
      </c>
      <c r="U258" s="110" t="s">
        <v>319</v>
      </c>
      <c r="V258" s="112">
        <v>44927.153756712964</v>
      </c>
      <c r="W258" s="110" t="s">
        <v>116</v>
      </c>
      <c r="X258" s="110" t="s">
        <v>116</v>
      </c>
      <c r="Y258" s="112">
        <v>44958</v>
      </c>
      <c r="Z258" s="112">
        <v>44986</v>
      </c>
      <c r="AA258" s="112">
        <v>44986.909482951385</v>
      </c>
      <c r="AB258" s="110" t="s">
        <v>118</v>
      </c>
      <c r="AC258" s="110" t="s">
        <v>116</v>
      </c>
    </row>
    <row r="259" spans="1:29" s="96" customFormat="1" hidden="1" outlineLevel="3" collapsed="1" x14ac:dyDescent="0.25">
      <c r="A259" s="91" t="s">
        <v>121</v>
      </c>
      <c r="B259" s="92">
        <v>0</v>
      </c>
      <c r="C259" s="92">
        <v>4.4999999999999997E-3</v>
      </c>
      <c r="D259" s="92">
        <v>0</v>
      </c>
      <c r="E259" s="92">
        <v>0</v>
      </c>
      <c r="F259" s="92">
        <v>0</v>
      </c>
      <c r="G259" s="92">
        <v>4.4999999999999997E-3</v>
      </c>
      <c r="H259" s="93" t="s">
        <v>120</v>
      </c>
      <c r="I259" s="93" t="s">
        <v>275</v>
      </c>
      <c r="J259" s="93" t="s">
        <v>116</v>
      </c>
      <c r="K259" s="92">
        <v>0</v>
      </c>
      <c r="L259" s="92">
        <v>0</v>
      </c>
      <c r="M259" s="93" t="s">
        <v>213</v>
      </c>
      <c r="N259" s="93" t="s">
        <v>241</v>
      </c>
      <c r="O259" s="93" t="s">
        <v>121</v>
      </c>
      <c r="P259" s="94">
        <v>44958</v>
      </c>
      <c r="Q259" s="94">
        <v>44959</v>
      </c>
      <c r="R259" s="92">
        <v>0</v>
      </c>
      <c r="S259" s="93" t="s">
        <v>116</v>
      </c>
      <c r="T259" s="93" t="s">
        <v>116</v>
      </c>
      <c r="U259" s="93" t="s">
        <v>319</v>
      </c>
      <c r="V259" s="95">
        <v>44927.153756712964</v>
      </c>
      <c r="W259" s="93" t="s">
        <v>116</v>
      </c>
      <c r="X259" s="93" t="s">
        <v>116</v>
      </c>
      <c r="Y259" s="95">
        <v>44958</v>
      </c>
      <c r="Z259" s="95">
        <v>44986</v>
      </c>
      <c r="AA259" s="95">
        <v>44986.909482951385</v>
      </c>
      <c r="AB259" s="93" t="s">
        <v>118</v>
      </c>
      <c r="AC259" s="93" t="s">
        <v>116</v>
      </c>
    </row>
    <row r="260" spans="1:29" s="78" customFormat="1" hidden="1" outlineLevel="4" collapsed="1" x14ac:dyDescent="0.25">
      <c r="A260" s="97" t="s">
        <v>116</v>
      </c>
      <c r="B260" s="75">
        <v>0</v>
      </c>
      <c r="C260" s="75">
        <v>4.4999999999999997E-3</v>
      </c>
      <c r="D260" s="75">
        <v>0</v>
      </c>
      <c r="E260" s="75">
        <v>0</v>
      </c>
      <c r="F260" s="75">
        <v>0</v>
      </c>
      <c r="G260" s="75">
        <v>4.4999999999999997E-3</v>
      </c>
      <c r="H260" s="74" t="s">
        <v>120</v>
      </c>
      <c r="I260" s="74" t="s">
        <v>275</v>
      </c>
      <c r="J260" s="74" t="s">
        <v>116</v>
      </c>
      <c r="K260" s="75">
        <v>0</v>
      </c>
      <c r="L260" s="75">
        <v>0</v>
      </c>
      <c r="M260" s="74" t="s">
        <v>213</v>
      </c>
      <c r="N260" s="74" t="s">
        <v>241</v>
      </c>
      <c r="O260" s="74" t="s">
        <v>121</v>
      </c>
      <c r="P260" s="76">
        <v>44958</v>
      </c>
      <c r="Q260" s="76">
        <v>44959</v>
      </c>
      <c r="R260" s="75">
        <v>0</v>
      </c>
      <c r="S260" s="74" t="s">
        <v>116</v>
      </c>
      <c r="T260" s="74" t="s">
        <v>116</v>
      </c>
      <c r="U260" s="74" t="s">
        <v>319</v>
      </c>
      <c r="V260" s="77">
        <v>44927.153756712964</v>
      </c>
      <c r="W260" s="74" t="s">
        <v>116</v>
      </c>
      <c r="X260" s="74" t="s">
        <v>116</v>
      </c>
      <c r="Y260" s="77">
        <v>44958</v>
      </c>
      <c r="Z260" s="77">
        <v>44986</v>
      </c>
      <c r="AA260" s="77">
        <v>44986.909482951385</v>
      </c>
      <c r="AB260" s="74" t="s">
        <v>118</v>
      </c>
      <c r="AC260" s="74" t="s">
        <v>116</v>
      </c>
    </row>
    <row r="261" spans="1:29" s="84" customFormat="1" hidden="1" outlineLevel="5" collapsed="1" x14ac:dyDescent="0.25">
      <c r="A261" s="98" t="s">
        <v>116</v>
      </c>
      <c r="B261" s="80">
        <v>0</v>
      </c>
      <c r="C261" s="80">
        <v>4.4999999999999997E-3</v>
      </c>
      <c r="D261" s="80">
        <v>0</v>
      </c>
      <c r="E261" s="80">
        <v>0</v>
      </c>
      <c r="F261" s="80">
        <v>0</v>
      </c>
      <c r="G261" s="80">
        <v>4.4999999999999997E-3</v>
      </c>
      <c r="H261" s="81" t="s">
        <v>120</v>
      </c>
      <c r="I261" s="81" t="s">
        <v>275</v>
      </c>
      <c r="J261" s="81" t="s">
        <v>116</v>
      </c>
      <c r="K261" s="80">
        <v>0</v>
      </c>
      <c r="L261" s="80">
        <v>0</v>
      </c>
      <c r="M261" s="81" t="s">
        <v>213</v>
      </c>
      <c r="N261" s="81" t="s">
        <v>241</v>
      </c>
      <c r="O261" s="81" t="s">
        <v>121</v>
      </c>
      <c r="P261" s="82">
        <v>44958</v>
      </c>
      <c r="Q261" s="82">
        <v>44959</v>
      </c>
      <c r="R261" s="80">
        <v>0</v>
      </c>
      <c r="S261" s="81" t="s">
        <v>116</v>
      </c>
      <c r="T261" s="81" t="s">
        <v>116</v>
      </c>
      <c r="U261" s="81" t="s">
        <v>319</v>
      </c>
      <c r="V261" s="83">
        <v>44927.153756712964</v>
      </c>
      <c r="W261" s="81" t="s">
        <v>116</v>
      </c>
      <c r="X261" s="81" t="s">
        <v>116</v>
      </c>
      <c r="Y261" s="83">
        <v>44958</v>
      </c>
      <c r="Z261" s="83">
        <v>44986</v>
      </c>
      <c r="AA261" s="83">
        <v>44986.909482951385</v>
      </c>
      <c r="AB261" s="81" t="s">
        <v>118</v>
      </c>
      <c r="AC261" s="81" t="s">
        <v>116</v>
      </c>
    </row>
    <row r="262" spans="1:29" s="90" customFormat="1" hidden="1" outlineLevel="6" collapsed="1" x14ac:dyDescent="0.25">
      <c r="A262" s="99" t="s">
        <v>213</v>
      </c>
      <c r="B262" s="86">
        <v>0</v>
      </c>
      <c r="C262" s="86">
        <v>4.4999999999999997E-3</v>
      </c>
      <c r="D262" s="86">
        <v>0</v>
      </c>
      <c r="E262" s="86">
        <v>0</v>
      </c>
      <c r="F262" s="86">
        <v>0</v>
      </c>
      <c r="G262" s="86">
        <v>4.4999999999999997E-3</v>
      </c>
      <c r="H262" s="87" t="s">
        <v>120</v>
      </c>
      <c r="I262" s="87" t="s">
        <v>275</v>
      </c>
      <c r="J262" s="87" t="s">
        <v>116</v>
      </c>
      <c r="K262" s="86">
        <v>0</v>
      </c>
      <c r="L262" s="86">
        <v>0</v>
      </c>
      <c r="M262" s="87" t="s">
        <v>213</v>
      </c>
      <c r="N262" s="87" t="s">
        <v>241</v>
      </c>
      <c r="O262" s="87" t="s">
        <v>121</v>
      </c>
      <c r="P262" s="88">
        <v>44958</v>
      </c>
      <c r="Q262" s="88">
        <v>44959</v>
      </c>
      <c r="R262" s="86">
        <v>0</v>
      </c>
      <c r="S262" s="87" t="s">
        <v>116</v>
      </c>
      <c r="T262" s="87" t="s">
        <v>116</v>
      </c>
      <c r="U262" s="87" t="s">
        <v>319</v>
      </c>
      <c r="V262" s="89">
        <v>44927.153756712964</v>
      </c>
      <c r="W262" s="87" t="s">
        <v>116</v>
      </c>
      <c r="X262" s="87" t="s">
        <v>116</v>
      </c>
      <c r="Y262" s="89">
        <v>44958</v>
      </c>
      <c r="Z262" s="89">
        <v>44986</v>
      </c>
      <c r="AA262" s="89">
        <v>44986.909482951385</v>
      </c>
      <c r="AB262" s="87" t="s">
        <v>118</v>
      </c>
      <c r="AC262" s="87" t="s">
        <v>116</v>
      </c>
    </row>
    <row r="263" spans="1:29" s="96" customFormat="1" hidden="1" outlineLevel="7" collapsed="1" x14ac:dyDescent="0.25">
      <c r="A263" s="100" t="s">
        <v>116</v>
      </c>
      <c r="B263" s="92">
        <v>-295310.37599999999</v>
      </c>
      <c r="C263" s="92">
        <v>-17733734.981910001</v>
      </c>
      <c r="D263" s="92">
        <v>0</v>
      </c>
      <c r="E263" s="92">
        <v>0</v>
      </c>
      <c r="F263" s="92">
        <v>-295310.37599999999</v>
      </c>
      <c r="G263" s="92">
        <v>-17733734.981910001</v>
      </c>
      <c r="H263" s="93" t="s">
        <v>120</v>
      </c>
      <c r="I263" s="93" t="s">
        <v>275</v>
      </c>
      <c r="J263" s="93" t="s">
        <v>116</v>
      </c>
      <c r="K263" s="92">
        <v>60.051174706810798</v>
      </c>
      <c r="L263" s="92">
        <v>0</v>
      </c>
      <c r="M263" s="93" t="s">
        <v>213</v>
      </c>
      <c r="N263" s="93" t="s">
        <v>241</v>
      </c>
      <c r="O263" s="93" t="s">
        <v>121</v>
      </c>
      <c r="P263" s="94">
        <v>44958</v>
      </c>
      <c r="Q263" s="94">
        <v>44959</v>
      </c>
      <c r="R263" s="92">
        <v>0</v>
      </c>
      <c r="S263" s="93" t="s">
        <v>116</v>
      </c>
      <c r="T263" s="93" t="s">
        <v>116</v>
      </c>
      <c r="U263" s="93" t="s">
        <v>319</v>
      </c>
      <c r="V263" s="95">
        <v>44927.153756712964</v>
      </c>
      <c r="W263" s="93" t="s">
        <v>116</v>
      </c>
      <c r="X263" s="93" t="s">
        <v>116</v>
      </c>
      <c r="Y263" s="95">
        <v>44958</v>
      </c>
      <c r="Z263" s="95">
        <v>44986</v>
      </c>
      <c r="AA263" s="95">
        <v>44986.909482951385</v>
      </c>
      <c r="AB263" s="93" t="s">
        <v>118</v>
      </c>
      <c r="AC263" s="93" t="s">
        <v>116</v>
      </c>
    </row>
    <row r="264" spans="1:29" s="107" customFormat="1" hidden="1" outlineLevel="7" collapsed="1" x14ac:dyDescent="0.25">
      <c r="A264" s="102" t="s">
        <v>116</v>
      </c>
      <c r="B264" s="103">
        <v>-58338.063000000002</v>
      </c>
      <c r="C264" s="103">
        <v>-3384703.55</v>
      </c>
      <c r="D264" s="103">
        <v>0</v>
      </c>
      <c r="E264" s="103">
        <v>0</v>
      </c>
      <c r="F264" s="103">
        <v>-58338.063000000002</v>
      </c>
      <c r="G264" s="103">
        <v>-3384703.55</v>
      </c>
      <c r="H264" s="104" t="s">
        <v>120</v>
      </c>
      <c r="I264" s="104" t="s">
        <v>275</v>
      </c>
      <c r="J264" s="104" t="s">
        <v>116</v>
      </c>
      <c r="K264" s="103">
        <v>58.0187852654621</v>
      </c>
      <c r="L264" s="103">
        <v>0</v>
      </c>
      <c r="M264" s="104" t="s">
        <v>213</v>
      </c>
      <c r="N264" s="104" t="s">
        <v>241</v>
      </c>
      <c r="O264" s="104" t="s">
        <v>121</v>
      </c>
      <c r="P264" s="105">
        <v>44958</v>
      </c>
      <c r="Q264" s="105">
        <v>44959</v>
      </c>
      <c r="R264" s="103">
        <v>0</v>
      </c>
      <c r="S264" s="104" t="s">
        <v>116</v>
      </c>
      <c r="T264" s="104" t="s">
        <v>116</v>
      </c>
      <c r="U264" s="104" t="s">
        <v>319</v>
      </c>
      <c r="V264" s="106">
        <v>44927.153756712964</v>
      </c>
      <c r="W264" s="104" t="s">
        <v>116</v>
      </c>
      <c r="X264" s="104" t="s">
        <v>116</v>
      </c>
      <c r="Y264" s="106">
        <v>44958</v>
      </c>
      <c r="Z264" s="106">
        <v>44986</v>
      </c>
      <c r="AA264" s="106">
        <v>44986.909482951385</v>
      </c>
      <c r="AB264" s="104" t="s">
        <v>118</v>
      </c>
      <c r="AC264" s="104" t="s">
        <v>116</v>
      </c>
    </row>
    <row r="265" spans="1:29" s="96" customFormat="1" hidden="1" outlineLevel="7" collapsed="1" x14ac:dyDescent="0.25">
      <c r="A265" s="100" t="s">
        <v>116</v>
      </c>
      <c r="B265" s="92">
        <v>-23429.13</v>
      </c>
      <c r="C265" s="92">
        <v>-1845326.6753799999</v>
      </c>
      <c r="D265" s="92">
        <v>0</v>
      </c>
      <c r="E265" s="92">
        <v>0</v>
      </c>
      <c r="F265" s="92">
        <v>-23429.13</v>
      </c>
      <c r="G265" s="92">
        <v>-1845326.6753799999</v>
      </c>
      <c r="H265" s="93" t="s">
        <v>120</v>
      </c>
      <c r="I265" s="93" t="s">
        <v>275</v>
      </c>
      <c r="J265" s="93" t="s">
        <v>116</v>
      </c>
      <c r="K265" s="92">
        <v>78.762065658434594</v>
      </c>
      <c r="L265" s="92">
        <v>0</v>
      </c>
      <c r="M265" s="93" t="s">
        <v>213</v>
      </c>
      <c r="N265" s="93" t="s">
        <v>241</v>
      </c>
      <c r="O265" s="93" t="s">
        <v>121</v>
      </c>
      <c r="P265" s="94">
        <v>44958</v>
      </c>
      <c r="Q265" s="94">
        <v>44959</v>
      </c>
      <c r="R265" s="92">
        <v>0</v>
      </c>
      <c r="S265" s="93" t="s">
        <v>116</v>
      </c>
      <c r="T265" s="93" t="s">
        <v>116</v>
      </c>
      <c r="U265" s="93" t="s">
        <v>319</v>
      </c>
      <c r="V265" s="95">
        <v>44927.153756712964</v>
      </c>
      <c r="W265" s="93" t="s">
        <v>116</v>
      </c>
      <c r="X265" s="93" t="s">
        <v>116</v>
      </c>
      <c r="Y265" s="95">
        <v>44958</v>
      </c>
      <c r="Z265" s="95">
        <v>44986</v>
      </c>
      <c r="AA265" s="95">
        <v>44986.909482951385</v>
      </c>
      <c r="AB265" s="93" t="s">
        <v>118</v>
      </c>
      <c r="AC265" s="93" t="s">
        <v>116</v>
      </c>
    </row>
    <row r="266" spans="1:29" s="107" customFormat="1" hidden="1" outlineLevel="7" collapsed="1" x14ac:dyDescent="0.25">
      <c r="A266" s="102" t="s">
        <v>116</v>
      </c>
      <c r="B266" s="103">
        <v>60300.258999999998</v>
      </c>
      <c r="C266" s="103">
        <v>1725665.99602</v>
      </c>
      <c r="D266" s="103">
        <v>0</v>
      </c>
      <c r="E266" s="103">
        <v>0</v>
      </c>
      <c r="F266" s="103">
        <v>60300.258999999998</v>
      </c>
      <c r="G266" s="103">
        <v>1725665.99602</v>
      </c>
      <c r="H266" s="104" t="s">
        <v>120</v>
      </c>
      <c r="I266" s="104" t="s">
        <v>275</v>
      </c>
      <c r="J266" s="104" t="s">
        <v>116</v>
      </c>
      <c r="K266" s="103">
        <v>28.617886964963098</v>
      </c>
      <c r="L266" s="103">
        <v>0</v>
      </c>
      <c r="M266" s="104" t="s">
        <v>213</v>
      </c>
      <c r="N266" s="104" t="s">
        <v>241</v>
      </c>
      <c r="O266" s="104" t="s">
        <v>121</v>
      </c>
      <c r="P266" s="105">
        <v>44958</v>
      </c>
      <c r="Q266" s="105">
        <v>44959</v>
      </c>
      <c r="R266" s="103">
        <v>0</v>
      </c>
      <c r="S266" s="104" t="s">
        <v>116</v>
      </c>
      <c r="T266" s="104" t="s">
        <v>116</v>
      </c>
      <c r="U266" s="104" t="s">
        <v>319</v>
      </c>
      <c r="V266" s="106">
        <v>44927.153756712964</v>
      </c>
      <c r="W266" s="104" t="s">
        <v>116</v>
      </c>
      <c r="X266" s="104" t="s">
        <v>116</v>
      </c>
      <c r="Y266" s="106">
        <v>44958</v>
      </c>
      <c r="Z266" s="106">
        <v>44986</v>
      </c>
      <c r="AA266" s="106">
        <v>44986.909482951385</v>
      </c>
      <c r="AB266" s="104" t="s">
        <v>118</v>
      </c>
      <c r="AC266" s="104" t="s">
        <v>116</v>
      </c>
    </row>
    <row r="267" spans="1:29" s="96" customFormat="1" hidden="1" outlineLevel="7" collapsed="1" x14ac:dyDescent="0.25">
      <c r="A267" s="100" t="s">
        <v>116</v>
      </c>
      <c r="B267" s="92">
        <v>316777.31</v>
      </c>
      <c r="C267" s="92">
        <v>21238099.215769999</v>
      </c>
      <c r="D267" s="92">
        <v>0</v>
      </c>
      <c r="E267" s="92">
        <v>0</v>
      </c>
      <c r="F267" s="92">
        <v>316777.31</v>
      </c>
      <c r="G267" s="92">
        <v>21238099.215769999</v>
      </c>
      <c r="H267" s="93" t="s">
        <v>120</v>
      </c>
      <c r="I267" s="93" t="s">
        <v>275</v>
      </c>
      <c r="J267" s="93" t="s">
        <v>116</v>
      </c>
      <c r="K267" s="92">
        <v>67.044256470799596</v>
      </c>
      <c r="L267" s="92">
        <v>0</v>
      </c>
      <c r="M267" s="93" t="s">
        <v>213</v>
      </c>
      <c r="N267" s="93" t="s">
        <v>241</v>
      </c>
      <c r="O267" s="93" t="s">
        <v>121</v>
      </c>
      <c r="P267" s="94">
        <v>44958</v>
      </c>
      <c r="Q267" s="94">
        <v>44959</v>
      </c>
      <c r="R267" s="92">
        <v>0</v>
      </c>
      <c r="S267" s="93" t="s">
        <v>116</v>
      </c>
      <c r="T267" s="93" t="s">
        <v>116</v>
      </c>
      <c r="U267" s="93" t="s">
        <v>319</v>
      </c>
      <c r="V267" s="95">
        <v>44927.153756712964</v>
      </c>
      <c r="W267" s="93" t="s">
        <v>116</v>
      </c>
      <c r="X267" s="93" t="s">
        <v>116</v>
      </c>
      <c r="Y267" s="95">
        <v>44958</v>
      </c>
      <c r="Z267" s="95">
        <v>44986</v>
      </c>
      <c r="AA267" s="95">
        <v>44986.909482951385</v>
      </c>
      <c r="AB267" s="93" t="s">
        <v>118</v>
      </c>
      <c r="AC267" s="93" t="s">
        <v>116</v>
      </c>
    </row>
    <row r="268" spans="1:29" s="90" customFormat="1" outlineLevel="2" collapsed="1" x14ac:dyDescent="0.25">
      <c r="A268" s="85" t="s">
        <v>281</v>
      </c>
      <c r="B268" s="86">
        <v>0</v>
      </c>
      <c r="C268" s="86">
        <v>2.0799999999999998E-3</v>
      </c>
      <c r="D268" s="86">
        <v>0</v>
      </c>
      <c r="E268" s="86">
        <v>0</v>
      </c>
      <c r="F268" s="86">
        <v>0</v>
      </c>
      <c r="G268" s="86">
        <v>2.0799999999999998E-3</v>
      </c>
      <c r="H268" s="87" t="s">
        <v>120</v>
      </c>
      <c r="I268" s="87" t="s">
        <v>281</v>
      </c>
      <c r="J268" s="87" t="s">
        <v>116</v>
      </c>
      <c r="K268" s="86">
        <v>0</v>
      </c>
      <c r="L268" s="86">
        <v>0</v>
      </c>
      <c r="M268" s="87" t="s">
        <v>213</v>
      </c>
      <c r="N268" s="87" t="s">
        <v>241</v>
      </c>
      <c r="O268" s="87" t="s">
        <v>121</v>
      </c>
      <c r="P268" s="88">
        <v>44958</v>
      </c>
      <c r="Q268" s="88">
        <v>44959</v>
      </c>
      <c r="R268" s="86">
        <v>0</v>
      </c>
      <c r="S268" s="87" t="s">
        <v>116</v>
      </c>
      <c r="T268" s="87" t="s">
        <v>116</v>
      </c>
      <c r="U268" s="87" t="s">
        <v>319</v>
      </c>
      <c r="V268" s="89">
        <v>44927.153756712964</v>
      </c>
      <c r="W268" s="87" t="s">
        <v>116</v>
      </c>
      <c r="X268" s="87" t="s">
        <v>116</v>
      </c>
      <c r="Y268" s="89">
        <v>44958</v>
      </c>
      <c r="Z268" s="89">
        <v>44986</v>
      </c>
      <c r="AA268" s="89">
        <v>44986.909482951385</v>
      </c>
      <c r="AB268" s="87" t="s">
        <v>118</v>
      </c>
      <c r="AC268" s="87" t="s">
        <v>116</v>
      </c>
    </row>
    <row r="269" spans="1:29" s="96" customFormat="1" hidden="1" outlineLevel="3" collapsed="1" x14ac:dyDescent="0.25">
      <c r="A269" s="91" t="s">
        <v>121</v>
      </c>
      <c r="B269" s="92">
        <v>0</v>
      </c>
      <c r="C269" s="92">
        <v>2.0799999999999998E-3</v>
      </c>
      <c r="D269" s="92">
        <v>0</v>
      </c>
      <c r="E269" s="92">
        <v>0</v>
      </c>
      <c r="F269" s="92">
        <v>0</v>
      </c>
      <c r="G269" s="92">
        <v>2.0799999999999998E-3</v>
      </c>
      <c r="H269" s="93" t="s">
        <v>120</v>
      </c>
      <c r="I269" s="93" t="s">
        <v>281</v>
      </c>
      <c r="J269" s="93" t="s">
        <v>116</v>
      </c>
      <c r="K269" s="92">
        <v>0</v>
      </c>
      <c r="L269" s="92">
        <v>0</v>
      </c>
      <c r="M269" s="93" t="s">
        <v>213</v>
      </c>
      <c r="N269" s="93" t="s">
        <v>241</v>
      </c>
      <c r="O269" s="93" t="s">
        <v>121</v>
      </c>
      <c r="P269" s="94">
        <v>44958</v>
      </c>
      <c r="Q269" s="94">
        <v>44959</v>
      </c>
      <c r="R269" s="92">
        <v>0</v>
      </c>
      <c r="S269" s="93" t="s">
        <v>116</v>
      </c>
      <c r="T269" s="93" t="s">
        <v>116</v>
      </c>
      <c r="U269" s="93" t="s">
        <v>319</v>
      </c>
      <c r="V269" s="95">
        <v>44927.153756712964</v>
      </c>
      <c r="W269" s="93" t="s">
        <v>116</v>
      </c>
      <c r="X269" s="93" t="s">
        <v>116</v>
      </c>
      <c r="Y269" s="95">
        <v>44958</v>
      </c>
      <c r="Z269" s="95">
        <v>44986</v>
      </c>
      <c r="AA269" s="95">
        <v>44986.909482951385</v>
      </c>
      <c r="AB269" s="93" t="s">
        <v>118</v>
      </c>
      <c r="AC269" s="93" t="s">
        <v>116</v>
      </c>
    </row>
    <row r="270" spans="1:29" s="78" customFormat="1" hidden="1" outlineLevel="4" collapsed="1" x14ac:dyDescent="0.25">
      <c r="A270" s="97" t="s">
        <v>116</v>
      </c>
      <c r="B270" s="75">
        <v>0</v>
      </c>
      <c r="C270" s="75">
        <v>2.0799999999999998E-3</v>
      </c>
      <c r="D270" s="75">
        <v>0</v>
      </c>
      <c r="E270" s="75">
        <v>0</v>
      </c>
      <c r="F270" s="75">
        <v>0</v>
      </c>
      <c r="G270" s="75">
        <v>2.0799999999999998E-3</v>
      </c>
      <c r="H270" s="74" t="s">
        <v>120</v>
      </c>
      <c r="I270" s="74" t="s">
        <v>281</v>
      </c>
      <c r="J270" s="74" t="s">
        <v>116</v>
      </c>
      <c r="K270" s="75">
        <v>0</v>
      </c>
      <c r="L270" s="75">
        <v>0</v>
      </c>
      <c r="M270" s="74" t="s">
        <v>213</v>
      </c>
      <c r="N270" s="74" t="s">
        <v>241</v>
      </c>
      <c r="O270" s="74" t="s">
        <v>121</v>
      </c>
      <c r="P270" s="76">
        <v>44958</v>
      </c>
      <c r="Q270" s="76">
        <v>44959</v>
      </c>
      <c r="R270" s="75">
        <v>0</v>
      </c>
      <c r="S270" s="74" t="s">
        <v>116</v>
      </c>
      <c r="T270" s="74" t="s">
        <v>116</v>
      </c>
      <c r="U270" s="74" t="s">
        <v>319</v>
      </c>
      <c r="V270" s="77">
        <v>44927.153756712964</v>
      </c>
      <c r="W270" s="74" t="s">
        <v>116</v>
      </c>
      <c r="X270" s="74" t="s">
        <v>116</v>
      </c>
      <c r="Y270" s="77">
        <v>44958</v>
      </c>
      <c r="Z270" s="77">
        <v>44986</v>
      </c>
      <c r="AA270" s="77">
        <v>44986.909482951385</v>
      </c>
      <c r="AB270" s="74" t="s">
        <v>118</v>
      </c>
      <c r="AC270" s="74" t="s">
        <v>116</v>
      </c>
    </row>
    <row r="271" spans="1:29" s="84" customFormat="1" hidden="1" outlineLevel="5" collapsed="1" x14ac:dyDescent="0.25">
      <c r="A271" s="98" t="s">
        <v>116</v>
      </c>
      <c r="B271" s="80">
        <v>0</v>
      </c>
      <c r="C271" s="80">
        <v>2.0799999999999998E-3</v>
      </c>
      <c r="D271" s="80">
        <v>0</v>
      </c>
      <c r="E271" s="80">
        <v>0</v>
      </c>
      <c r="F271" s="80">
        <v>0</v>
      </c>
      <c r="G271" s="80">
        <v>2.0799999999999998E-3</v>
      </c>
      <c r="H271" s="81" t="s">
        <v>120</v>
      </c>
      <c r="I271" s="81" t="s">
        <v>281</v>
      </c>
      <c r="J271" s="81" t="s">
        <v>116</v>
      </c>
      <c r="K271" s="80">
        <v>0</v>
      </c>
      <c r="L271" s="80">
        <v>0</v>
      </c>
      <c r="M271" s="81" t="s">
        <v>213</v>
      </c>
      <c r="N271" s="81" t="s">
        <v>241</v>
      </c>
      <c r="O271" s="81" t="s">
        <v>121</v>
      </c>
      <c r="P271" s="82">
        <v>44958</v>
      </c>
      <c r="Q271" s="82">
        <v>44959</v>
      </c>
      <c r="R271" s="80">
        <v>0</v>
      </c>
      <c r="S271" s="81" t="s">
        <v>116</v>
      </c>
      <c r="T271" s="81" t="s">
        <v>116</v>
      </c>
      <c r="U271" s="81" t="s">
        <v>319</v>
      </c>
      <c r="V271" s="83">
        <v>44927.153756712964</v>
      </c>
      <c r="W271" s="81" t="s">
        <v>116</v>
      </c>
      <c r="X271" s="81" t="s">
        <v>116</v>
      </c>
      <c r="Y271" s="83">
        <v>44958</v>
      </c>
      <c r="Z271" s="83">
        <v>44986</v>
      </c>
      <c r="AA271" s="83">
        <v>44986.909482951385</v>
      </c>
      <c r="AB271" s="81" t="s">
        <v>118</v>
      </c>
      <c r="AC271" s="81" t="s">
        <v>116</v>
      </c>
    </row>
    <row r="272" spans="1:29" s="90" customFormat="1" hidden="1" outlineLevel="6" collapsed="1" x14ac:dyDescent="0.25">
      <c r="A272" s="99" t="s">
        <v>213</v>
      </c>
      <c r="B272" s="86">
        <v>0</v>
      </c>
      <c r="C272" s="86">
        <v>2.0799999999999998E-3</v>
      </c>
      <c r="D272" s="86">
        <v>0</v>
      </c>
      <c r="E272" s="86">
        <v>0</v>
      </c>
      <c r="F272" s="86">
        <v>0</v>
      </c>
      <c r="G272" s="86">
        <v>2.0799999999999998E-3</v>
      </c>
      <c r="H272" s="87" t="s">
        <v>120</v>
      </c>
      <c r="I272" s="87" t="s">
        <v>281</v>
      </c>
      <c r="J272" s="87" t="s">
        <v>116</v>
      </c>
      <c r="K272" s="86">
        <v>0</v>
      </c>
      <c r="L272" s="86">
        <v>0</v>
      </c>
      <c r="M272" s="87" t="s">
        <v>213</v>
      </c>
      <c r="N272" s="87" t="s">
        <v>241</v>
      </c>
      <c r="O272" s="87" t="s">
        <v>121</v>
      </c>
      <c r="P272" s="88">
        <v>44958</v>
      </c>
      <c r="Q272" s="88">
        <v>44959</v>
      </c>
      <c r="R272" s="86">
        <v>0</v>
      </c>
      <c r="S272" s="87" t="s">
        <v>116</v>
      </c>
      <c r="T272" s="87" t="s">
        <v>116</v>
      </c>
      <c r="U272" s="87" t="s">
        <v>319</v>
      </c>
      <c r="V272" s="89">
        <v>44927.153756712964</v>
      </c>
      <c r="W272" s="87" t="s">
        <v>116</v>
      </c>
      <c r="X272" s="87" t="s">
        <v>116</v>
      </c>
      <c r="Y272" s="89">
        <v>44958</v>
      </c>
      <c r="Z272" s="89">
        <v>44986</v>
      </c>
      <c r="AA272" s="89">
        <v>44986.909482951385</v>
      </c>
      <c r="AB272" s="87" t="s">
        <v>118</v>
      </c>
      <c r="AC272" s="87" t="s">
        <v>116</v>
      </c>
    </row>
    <row r="273" spans="1:29" s="96" customFormat="1" hidden="1" outlineLevel="7" collapsed="1" x14ac:dyDescent="0.25">
      <c r="A273" s="100" t="s">
        <v>116</v>
      </c>
      <c r="B273" s="92">
        <v>-96911.19</v>
      </c>
      <c r="C273" s="92">
        <v>-2751585.0652999999</v>
      </c>
      <c r="D273" s="92">
        <v>0</v>
      </c>
      <c r="E273" s="92">
        <v>0</v>
      </c>
      <c r="F273" s="92">
        <v>-96911.19</v>
      </c>
      <c r="G273" s="92">
        <v>-2751585.0652999999</v>
      </c>
      <c r="H273" s="93" t="s">
        <v>120</v>
      </c>
      <c r="I273" s="93" t="s">
        <v>281</v>
      </c>
      <c r="J273" s="93" t="s">
        <v>116</v>
      </c>
      <c r="K273" s="92">
        <v>28.392851901828902</v>
      </c>
      <c r="L273" s="92">
        <v>0</v>
      </c>
      <c r="M273" s="93" t="s">
        <v>213</v>
      </c>
      <c r="N273" s="93" t="s">
        <v>241</v>
      </c>
      <c r="O273" s="93" t="s">
        <v>121</v>
      </c>
      <c r="P273" s="94">
        <v>44958</v>
      </c>
      <c r="Q273" s="94">
        <v>44959</v>
      </c>
      <c r="R273" s="92">
        <v>0</v>
      </c>
      <c r="S273" s="93" t="s">
        <v>116</v>
      </c>
      <c r="T273" s="93" t="s">
        <v>116</v>
      </c>
      <c r="U273" s="93" t="s">
        <v>319</v>
      </c>
      <c r="V273" s="95">
        <v>44927.153756712964</v>
      </c>
      <c r="W273" s="93" t="s">
        <v>116</v>
      </c>
      <c r="X273" s="93" t="s">
        <v>116</v>
      </c>
      <c r="Y273" s="95">
        <v>44958</v>
      </c>
      <c r="Z273" s="95">
        <v>44986</v>
      </c>
      <c r="AA273" s="95">
        <v>44986.909482951385</v>
      </c>
      <c r="AB273" s="93" t="s">
        <v>118</v>
      </c>
      <c r="AC273" s="93" t="s">
        <v>116</v>
      </c>
    </row>
    <row r="274" spans="1:29" s="107" customFormat="1" hidden="1" outlineLevel="7" collapsed="1" x14ac:dyDescent="0.25">
      <c r="A274" s="102" t="s">
        <v>116</v>
      </c>
      <c r="B274" s="103">
        <v>-44265.445</v>
      </c>
      <c r="C274" s="103">
        <v>-3052203.76</v>
      </c>
      <c r="D274" s="103">
        <v>0</v>
      </c>
      <c r="E274" s="103">
        <v>0</v>
      </c>
      <c r="F274" s="103">
        <v>-44265.445</v>
      </c>
      <c r="G274" s="103">
        <v>-3052203.76</v>
      </c>
      <c r="H274" s="104" t="s">
        <v>120</v>
      </c>
      <c r="I274" s="104" t="s">
        <v>281</v>
      </c>
      <c r="J274" s="104" t="s">
        <v>116</v>
      </c>
      <c r="K274" s="103">
        <v>68.9522890823756</v>
      </c>
      <c r="L274" s="103">
        <v>0</v>
      </c>
      <c r="M274" s="104" t="s">
        <v>213</v>
      </c>
      <c r="N274" s="104" t="s">
        <v>241</v>
      </c>
      <c r="O274" s="104" t="s">
        <v>121</v>
      </c>
      <c r="P274" s="105">
        <v>44958</v>
      </c>
      <c r="Q274" s="105">
        <v>44959</v>
      </c>
      <c r="R274" s="103">
        <v>0</v>
      </c>
      <c r="S274" s="104" t="s">
        <v>116</v>
      </c>
      <c r="T274" s="104" t="s">
        <v>116</v>
      </c>
      <c r="U274" s="104" t="s">
        <v>319</v>
      </c>
      <c r="V274" s="106">
        <v>44927.153756712964</v>
      </c>
      <c r="W274" s="104" t="s">
        <v>116</v>
      </c>
      <c r="X274" s="104" t="s">
        <v>116</v>
      </c>
      <c r="Y274" s="106">
        <v>44958</v>
      </c>
      <c r="Z274" s="106">
        <v>44986</v>
      </c>
      <c r="AA274" s="106">
        <v>44986.909482951385</v>
      </c>
      <c r="AB274" s="104" t="s">
        <v>118</v>
      </c>
      <c r="AC274" s="104" t="s">
        <v>116</v>
      </c>
    </row>
    <row r="275" spans="1:29" s="96" customFormat="1" hidden="1" outlineLevel="7" collapsed="1" x14ac:dyDescent="0.25">
      <c r="A275" s="100" t="s">
        <v>116</v>
      </c>
      <c r="B275" s="92">
        <v>-18507.946</v>
      </c>
      <c r="C275" s="92">
        <v>-1025246.94596</v>
      </c>
      <c r="D275" s="92">
        <v>0</v>
      </c>
      <c r="E275" s="92">
        <v>0</v>
      </c>
      <c r="F275" s="92">
        <v>-18507.946</v>
      </c>
      <c r="G275" s="92">
        <v>-1025246.94596</v>
      </c>
      <c r="H275" s="93" t="s">
        <v>120</v>
      </c>
      <c r="I275" s="93" t="s">
        <v>281</v>
      </c>
      <c r="J275" s="93" t="s">
        <v>116</v>
      </c>
      <c r="K275" s="92">
        <v>55.3949609513665</v>
      </c>
      <c r="L275" s="92">
        <v>0</v>
      </c>
      <c r="M275" s="93" t="s">
        <v>213</v>
      </c>
      <c r="N275" s="93" t="s">
        <v>241</v>
      </c>
      <c r="O275" s="93" t="s">
        <v>121</v>
      </c>
      <c r="P275" s="94">
        <v>44958</v>
      </c>
      <c r="Q275" s="94">
        <v>44959</v>
      </c>
      <c r="R275" s="92">
        <v>0</v>
      </c>
      <c r="S275" s="93" t="s">
        <v>116</v>
      </c>
      <c r="T275" s="93" t="s">
        <v>116</v>
      </c>
      <c r="U275" s="93" t="s">
        <v>319</v>
      </c>
      <c r="V275" s="95">
        <v>44927.153756712964</v>
      </c>
      <c r="W275" s="93" t="s">
        <v>116</v>
      </c>
      <c r="X275" s="93" t="s">
        <v>116</v>
      </c>
      <c r="Y275" s="95">
        <v>44958</v>
      </c>
      <c r="Z275" s="95">
        <v>44986</v>
      </c>
      <c r="AA275" s="95">
        <v>44986.909482951385</v>
      </c>
      <c r="AB275" s="93" t="s">
        <v>118</v>
      </c>
      <c r="AC275" s="93" t="s">
        <v>116</v>
      </c>
    </row>
    <row r="276" spans="1:29" s="107" customFormat="1" hidden="1" outlineLevel="7" collapsed="1" x14ac:dyDescent="0.25">
      <c r="A276" s="102" t="s">
        <v>116</v>
      </c>
      <c r="B276" s="103">
        <v>23708.411</v>
      </c>
      <c r="C276" s="103">
        <v>951469.45284000004</v>
      </c>
      <c r="D276" s="103">
        <v>0</v>
      </c>
      <c r="E276" s="103">
        <v>0</v>
      </c>
      <c r="F276" s="103">
        <v>23708.411</v>
      </c>
      <c r="G276" s="103">
        <v>951469.45284000004</v>
      </c>
      <c r="H276" s="104" t="s">
        <v>120</v>
      </c>
      <c r="I276" s="104" t="s">
        <v>281</v>
      </c>
      <c r="J276" s="104" t="s">
        <v>116</v>
      </c>
      <c r="K276" s="103">
        <v>40.132147736092499</v>
      </c>
      <c r="L276" s="103">
        <v>0</v>
      </c>
      <c r="M276" s="104" t="s">
        <v>213</v>
      </c>
      <c r="N276" s="104" t="s">
        <v>241</v>
      </c>
      <c r="O276" s="104" t="s">
        <v>121</v>
      </c>
      <c r="P276" s="105">
        <v>44958</v>
      </c>
      <c r="Q276" s="105">
        <v>44959</v>
      </c>
      <c r="R276" s="103">
        <v>0</v>
      </c>
      <c r="S276" s="104" t="s">
        <v>116</v>
      </c>
      <c r="T276" s="104" t="s">
        <v>116</v>
      </c>
      <c r="U276" s="104" t="s">
        <v>319</v>
      </c>
      <c r="V276" s="106">
        <v>44927.153756712964</v>
      </c>
      <c r="W276" s="104" t="s">
        <v>116</v>
      </c>
      <c r="X276" s="104" t="s">
        <v>116</v>
      </c>
      <c r="Y276" s="106">
        <v>44958</v>
      </c>
      <c r="Z276" s="106">
        <v>44986</v>
      </c>
      <c r="AA276" s="106">
        <v>44986.909482951385</v>
      </c>
      <c r="AB276" s="104" t="s">
        <v>118</v>
      </c>
      <c r="AC276" s="104" t="s">
        <v>116</v>
      </c>
    </row>
    <row r="277" spans="1:29" s="96" customFormat="1" hidden="1" outlineLevel="7" collapsed="1" x14ac:dyDescent="0.25">
      <c r="A277" s="100" t="s">
        <v>116</v>
      </c>
      <c r="B277" s="92">
        <v>135976.17000000001</v>
      </c>
      <c r="C277" s="92">
        <v>5877566.3205000004</v>
      </c>
      <c r="D277" s="92">
        <v>0</v>
      </c>
      <c r="E277" s="92">
        <v>0</v>
      </c>
      <c r="F277" s="92">
        <v>135976.17000000001</v>
      </c>
      <c r="G277" s="92">
        <v>5877566.3205000004</v>
      </c>
      <c r="H277" s="93" t="s">
        <v>120</v>
      </c>
      <c r="I277" s="93" t="s">
        <v>281</v>
      </c>
      <c r="J277" s="93" t="s">
        <v>116</v>
      </c>
      <c r="K277" s="92">
        <v>43.224973320692897</v>
      </c>
      <c r="L277" s="92">
        <v>0</v>
      </c>
      <c r="M277" s="93" t="s">
        <v>213</v>
      </c>
      <c r="N277" s="93" t="s">
        <v>241</v>
      </c>
      <c r="O277" s="93" t="s">
        <v>121</v>
      </c>
      <c r="P277" s="94">
        <v>44958</v>
      </c>
      <c r="Q277" s="94">
        <v>44959</v>
      </c>
      <c r="R277" s="92">
        <v>0</v>
      </c>
      <c r="S277" s="93" t="s">
        <v>116</v>
      </c>
      <c r="T277" s="93" t="s">
        <v>116</v>
      </c>
      <c r="U277" s="93" t="s">
        <v>319</v>
      </c>
      <c r="V277" s="95">
        <v>44927.153756712964</v>
      </c>
      <c r="W277" s="93" t="s">
        <v>116</v>
      </c>
      <c r="X277" s="93" t="s">
        <v>116</v>
      </c>
      <c r="Y277" s="95">
        <v>44958</v>
      </c>
      <c r="Z277" s="95">
        <v>44986</v>
      </c>
      <c r="AA277" s="95">
        <v>44986.909482951385</v>
      </c>
      <c r="AB277" s="93" t="s">
        <v>118</v>
      </c>
      <c r="AC277" s="93" t="s">
        <v>116</v>
      </c>
    </row>
    <row r="278" spans="1:29" s="113" customFormat="1" outlineLevel="2" collapsed="1" x14ac:dyDescent="0.25">
      <c r="A278" s="108" t="s">
        <v>287</v>
      </c>
      <c r="B278" s="109">
        <v>0</v>
      </c>
      <c r="C278" s="109">
        <v>0</v>
      </c>
      <c r="D278" s="109">
        <v>0</v>
      </c>
      <c r="E278" s="109">
        <v>0</v>
      </c>
      <c r="F278" s="109">
        <v>0</v>
      </c>
      <c r="G278" s="109">
        <v>0</v>
      </c>
      <c r="H278" s="110" t="s">
        <v>120</v>
      </c>
      <c r="I278" s="110" t="s">
        <v>287</v>
      </c>
      <c r="J278" s="110" t="s">
        <v>116</v>
      </c>
      <c r="K278" s="109">
        <v>0</v>
      </c>
      <c r="L278" s="109">
        <v>0</v>
      </c>
      <c r="M278" s="110" t="s">
        <v>213</v>
      </c>
      <c r="N278" s="110" t="s">
        <v>241</v>
      </c>
      <c r="O278" s="110" t="s">
        <v>121</v>
      </c>
      <c r="P278" s="111">
        <v>44958</v>
      </c>
      <c r="Q278" s="111">
        <v>44959</v>
      </c>
      <c r="R278" s="109">
        <v>0</v>
      </c>
      <c r="S278" s="110" t="s">
        <v>116</v>
      </c>
      <c r="T278" s="110" t="s">
        <v>116</v>
      </c>
      <c r="U278" s="110" t="s">
        <v>319</v>
      </c>
      <c r="V278" s="112">
        <v>44927.153756712964</v>
      </c>
      <c r="W278" s="110" t="s">
        <v>116</v>
      </c>
      <c r="X278" s="110" t="s">
        <v>116</v>
      </c>
      <c r="Y278" s="112">
        <v>44958</v>
      </c>
      <c r="Z278" s="112">
        <v>44986</v>
      </c>
      <c r="AA278" s="112">
        <v>44986.909482951385</v>
      </c>
      <c r="AB278" s="110" t="s">
        <v>118</v>
      </c>
      <c r="AC278" s="110" t="s">
        <v>116</v>
      </c>
    </row>
    <row r="279" spans="1:29" s="96" customFormat="1" hidden="1" outlineLevel="3" collapsed="1" x14ac:dyDescent="0.25">
      <c r="A279" s="91" t="s">
        <v>121</v>
      </c>
      <c r="B279" s="92">
        <v>0</v>
      </c>
      <c r="C279" s="92">
        <v>0</v>
      </c>
      <c r="D279" s="92">
        <v>0</v>
      </c>
      <c r="E279" s="92">
        <v>0</v>
      </c>
      <c r="F279" s="92">
        <v>0</v>
      </c>
      <c r="G279" s="92">
        <v>0</v>
      </c>
      <c r="H279" s="93" t="s">
        <v>120</v>
      </c>
      <c r="I279" s="93" t="s">
        <v>287</v>
      </c>
      <c r="J279" s="93" t="s">
        <v>116</v>
      </c>
      <c r="K279" s="92">
        <v>0</v>
      </c>
      <c r="L279" s="92">
        <v>0</v>
      </c>
      <c r="M279" s="93" t="s">
        <v>213</v>
      </c>
      <c r="N279" s="93" t="s">
        <v>241</v>
      </c>
      <c r="O279" s="93" t="s">
        <v>121</v>
      </c>
      <c r="P279" s="94">
        <v>44958</v>
      </c>
      <c r="Q279" s="94">
        <v>44959</v>
      </c>
      <c r="R279" s="92">
        <v>0</v>
      </c>
      <c r="S279" s="93" t="s">
        <v>116</v>
      </c>
      <c r="T279" s="93" t="s">
        <v>116</v>
      </c>
      <c r="U279" s="93" t="s">
        <v>319</v>
      </c>
      <c r="V279" s="95">
        <v>44927.153756712964</v>
      </c>
      <c r="W279" s="93" t="s">
        <v>116</v>
      </c>
      <c r="X279" s="93" t="s">
        <v>116</v>
      </c>
      <c r="Y279" s="95">
        <v>44958</v>
      </c>
      <c r="Z279" s="95">
        <v>44986</v>
      </c>
      <c r="AA279" s="95">
        <v>44986.909482951385</v>
      </c>
      <c r="AB279" s="93" t="s">
        <v>118</v>
      </c>
      <c r="AC279" s="93" t="s">
        <v>116</v>
      </c>
    </row>
    <row r="280" spans="1:29" s="78" customFormat="1" hidden="1" outlineLevel="4" collapsed="1" x14ac:dyDescent="0.25">
      <c r="A280" s="97" t="s">
        <v>116</v>
      </c>
      <c r="B280" s="75">
        <v>0</v>
      </c>
      <c r="C280" s="75">
        <v>0</v>
      </c>
      <c r="D280" s="75">
        <v>0</v>
      </c>
      <c r="E280" s="75">
        <v>0</v>
      </c>
      <c r="F280" s="75">
        <v>0</v>
      </c>
      <c r="G280" s="75">
        <v>0</v>
      </c>
      <c r="H280" s="74" t="s">
        <v>120</v>
      </c>
      <c r="I280" s="74" t="s">
        <v>287</v>
      </c>
      <c r="J280" s="74" t="s">
        <v>116</v>
      </c>
      <c r="K280" s="75">
        <v>0</v>
      </c>
      <c r="L280" s="75">
        <v>0</v>
      </c>
      <c r="M280" s="74" t="s">
        <v>213</v>
      </c>
      <c r="N280" s="74" t="s">
        <v>241</v>
      </c>
      <c r="O280" s="74" t="s">
        <v>121</v>
      </c>
      <c r="P280" s="76">
        <v>44958</v>
      </c>
      <c r="Q280" s="76">
        <v>44959</v>
      </c>
      <c r="R280" s="75">
        <v>0</v>
      </c>
      <c r="S280" s="74" t="s">
        <v>116</v>
      </c>
      <c r="T280" s="74" t="s">
        <v>116</v>
      </c>
      <c r="U280" s="74" t="s">
        <v>319</v>
      </c>
      <c r="V280" s="77">
        <v>44927.153756712964</v>
      </c>
      <c r="W280" s="74" t="s">
        <v>116</v>
      </c>
      <c r="X280" s="74" t="s">
        <v>116</v>
      </c>
      <c r="Y280" s="77">
        <v>44958</v>
      </c>
      <c r="Z280" s="77">
        <v>44986</v>
      </c>
      <c r="AA280" s="77">
        <v>44986.909482951385</v>
      </c>
      <c r="AB280" s="74" t="s">
        <v>118</v>
      </c>
      <c r="AC280" s="74" t="s">
        <v>116</v>
      </c>
    </row>
    <row r="281" spans="1:29" s="84" customFormat="1" hidden="1" outlineLevel="5" collapsed="1" x14ac:dyDescent="0.25">
      <c r="A281" s="98" t="s">
        <v>116</v>
      </c>
      <c r="B281" s="80">
        <v>0</v>
      </c>
      <c r="C281" s="80">
        <v>0</v>
      </c>
      <c r="D281" s="80">
        <v>0</v>
      </c>
      <c r="E281" s="80">
        <v>0</v>
      </c>
      <c r="F281" s="80">
        <v>0</v>
      </c>
      <c r="G281" s="80">
        <v>0</v>
      </c>
      <c r="H281" s="81" t="s">
        <v>120</v>
      </c>
      <c r="I281" s="81" t="s">
        <v>287</v>
      </c>
      <c r="J281" s="81" t="s">
        <v>116</v>
      </c>
      <c r="K281" s="80">
        <v>0</v>
      </c>
      <c r="L281" s="80">
        <v>0</v>
      </c>
      <c r="M281" s="81" t="s">
        <v>213</v>
      </c>
      <c r="N281" s="81" t="s">
        <v>241</v>
      </c>
      <c r="O281" s="81" t="s">
        <v>121</v>
      </c>
      <c r="P281" s="82">
        <v>44958</v>
      </c>
      <c r="Q281" s="82">
        <v>44959</v>
      </c>
      <c r="R281" s="80">
        <v>0</v>
      </c>
      <c r="S281" s="81" t="s">
        <v>116</v>
      </c>
      <c r="T281" s="81" t="s">
        <v>116</v>
      </c>
      <c r="U281" s="81" t="s">
        <v>319</v>
      </c>
      <c r="V281" s="83">
        <v>44927.153756712964</v>
      </c>
      <c r="W281" s="81" t="s">
        <v>116</v>
      </c>
      <c r="X281" s="81" t="s">
        <v>116</v>
      </c>
      <c r="Y281" s="83">
        <v>44958</v>
      </c>
      <c r="Z281" s="83">
        <v>44986</v>
      </c>
      <c r="AA281" s="83">
        <v>44986.909482951385</v>
      </c>
      <c r="AB281" s="81" t="s">
        <v>118</v>
      </c>
      <c r="AC281" s="81" t="s">
        <v>116</v>
      </c>
    </row>
    <row r="282" spans="1:29" s="90" customFormat="1" hidden="1" outlineLevel="6" collapsed="1" x14ac:dyDescent="0.25">
      <c r="A282" s="99" t="s">
        <v>213</v>
      </c>
      <c r="B282" s="86">
        <v>0</v>
      </c>
      <c r="C282" s="86">
        <v>0</v>
      </c>
      <c r="D282" s="86">
        <v>0</v>
      </c>
      <c r="E282" s="86">
        <v>0</v>
      </c>
      <c r="F282" s="86">
        <v>0</v>
      </c>
      <c r="G282" s="86">
        <v>0</v>
      </c>
      <c r="H282" s="87" t="s">
        <v>120</v>
      </c>
      <c r="I282" s="87" t="s">
        <v>287</v>
      </c>
      <c r="J282" s="87" t="s">
        <v>116</v>
      </c>
      <c r="K282" s="86">
        <v>0</v>
      </c>
      <c r="L282" s="86">
        <v>0</v>
      </c>
      <c r="M282" s="87" t="s">
        <v>213</v>
      </c>
      <c r="N282" s="87" t="s">
        <v>241</v>
      </c>
      <c r="O282" s="87" t="s">
        <v>121</v>
      </c>
      <c r="P282" s="88">
        <v>44958</v>
      </c>
      <c r="Q282" s="88">
        <v>44959</v>
      </c>
      <c r="R282" s="86">
        <v>0</v>
      </c>
      <c r="S282" s="87" t="s">
        <v>116</v>
      </c>
      <c r="T282" s="87" t="s">
        <v>116</v>
      </c>
      <c r="U282" s="87" t="s">
        <v>319</v>
      </c>
      <c r="V282" s="89">
        <v>44927.153756712964</v>
      </c>
      <c r="W282" s="87" t="s">
        <v>116</v>
      </c>
      <c r="X282" s="87" t="s">
        <v>116</v>
      </c>
      <c r="Y282" s="89">
        <v>44958</v>
      </c>
      <c r="Z282" s="89">
        <v>44986</v>
      </c>
      <c r="AA282" s="89">
        <v>44986.909482951385</v>
      </c>
      <c r="AB282" s="87" t="s">
        <v>118</v>
      </c>
      <c r="AC282" s="87" t="s">
        <v>116</v>
      </c>
    </row>
    <row r="283" spans="1:29" s="96" customFormat="1" hidden="1" outlineLevel="7" collapsed="1" x14ac:dyDescent="0.25">
      <c r="A283" s="100" t="s">
        <v>116</v>
      </c>
      <c r="B283" s="92">
        <v>0</v>
      </c>
      <c r="C283" s="92">
        <v>0</v>
      </c>
      <c r="D283" s="92">
        <v>0</v>
      </c>
      <c r="E283" s="92">
        <v>0</v>
      </c>
      <c r="F283" s="92">
        <v>0</v>
      </c>
      <c r="G283" s="92">
        <v>0</v>
      </c>
      <c r="H283" s="93" t="s">
        <v>120</v>
      </c>
      <c r="I283" s="93" t="s">
        <v>287</v>
      </c>
      <c r="J283" s="93" t="s">
        <v>116</v>
      </c>
      <c r="K283" s="92">
        <v>0</v>
      </c>
      <c r="L283" s="92">
        <v>0</v>
      </c>
      <c r="M283" s="93" t="s">
        <v>213</v>
      </c>
      <c r="N283" s="93" t="s">
        <v>241</v>
      </c>
      <c r="O283" s="93" t="s">
        <v>121</v>
      </c>
      <c r="P283" s="94">
        <v>44958</v>
      </c>
      <c r="Q283" s="94">
        <v>44959</v>
      </c>
      <c r="R283" s="92">
        <v>0</v>
      </c>
      <c r="S283" s="93" t="s">
        <v>116</v>
      </c>
      <c r="T283" s="93" t="s">
        <v>116</v>
      </c>
      <c r="U283" s="93" t="s">
        <v>319</v>
      </c>
      <c r="V283" s="95">
        <v>44927.153756712964</v>
      </c>
      <c r="W283" s="93" t="s">
        <v>116</v>
      </c>
      <c r="X283" s="93" t="s">
        <v>116</v>
      </c>
      <c r="Y283" s="95">
        <v>44958</v>
      </c>
      <c r="Z283" s="95">
        <v>44986</v>
      </c>
      <c r="AA283" s="95">
        <v>44986.909482951385</v>
      </c>
      <c r="AB283" s="93" t="s">
        <v>118</v>
      </c>
      <c r="AC283" s="93" t="s">
        <v>116</v>
      </c>
    </row>
    <row r="284" spans="1:29" s="90" customFormat="1" outlineLevel="2" collapsed="1" x14ac:dyDescent="0.25">
      <c r="A284" s="85" t="s">
        <v>246</v>
      </c>
      <c r="B284" s="86">
        <v>0</v>
      </c>
      <c r="C284" s="86">
        <v>0</v>
      </c>
      <c r="D284" s="86">
        <v>0</v>
      </c>
      <c r="E284" s="86">
        <v>0</v>
      </c>
      <c r="F284" s="86">
        <v>0</v>
      </c>
      <c r="G284" s="86">
        <v>0</v>
      </c>
      <c r="H284" s="87" t="s">
        <v>120</v>
      </c>
      <c r="I284" s="87" t="s">
        <v>246</v>
      </c>
      <c r="J284" s="87" t="s">
        <v>116</v>
      </c>
      <c r="K284" s="86">
        <v>0</v>
      </c>
      <c r="L284" s="86">
        <v>0</v>
      </c>
      <c r="M284" s="87" t="s">
        <v>122</v>
      </c>
      <c r="N284" s="87" t="s">
        <v>241</v>
      </c>
      <c r="O284" s="87" t="s">
        <v>121</v>
      </c>
      <c r="P284" s="88">
        <v>44958</v>
      </c>
      <c r="Q284" s="88">
        <v>44959</v>
      </c>
      <c r="R284" s="86">
        <v>0</v>
      </c>
      <c r="S284" s="87" t="s">
        <v>116</v>
      </c>
      <c r="T284" s="87" t="s">
        <v>116</v>
      </c>
      <c r="U284" s="87" t="s">
        <v>319</v>
      </c>
      <c r="V284" s="89">
        <v>44927.153756712964</v>
      </c>
      <c r="W284" s="87" t="s">
        <v>116</v>
      </c>
      <c r="X284" s="87" t="s">
        <v>116</v>
      </c>
      <c r="Y284" s="89">
        <v>44958</v>
      </c>
      <c r="Z284" s="89">
        <v>44986</v>
      </c>
      <c r="AA284" s="89">
        <v>44986.909482951385</v>
      </c>
      <c r="AB284" s="87" t="s">
        <v>118</v>
      </c>
      <c r="AC284" s="87" t="s">
        <v>116</v>
      </c>
    </row>
    <row r="285" spans="1:29" s="96" customFormat="1" hidden="1" outlineLevel="3" collapsed="1" x14ac:dyDescent="0.25">
      <c r="A285" s="91" t="s">
        <v>121</v>
      </c>
      <c r="B285" s="92">
        <v>0</v>
      </c>
      <c r="C285" s="92">
        <v>0</v>
      </c>
      <c r="D285" s="92">
        <v>0</v>
      </c>
      <c r="E285" s="92">
        <v>0</v>
      </c>
      <c r="F285" s="92">
        <v>0</v>
      </c>
      <c r="G285" s="92">
        <v>0</v>
      </c>
      <c r="H285" s="93" t="s">
        <v>120</v>
      </c>
      <c r="I285" s="93" t="s">
        <v>246</v>
      </c>
      <c r="J285" s="93" t="s">
        <v>116</v>
      </c>
      <c r="K285" s="92">
        <v>0</v>
      </c>
      <c r="L285" s="92">
        <v>0</v>
      </c>
      <c r="M285" s="93" t="s">
        <v>122</v>
      </c>
      <c r="N285" s="93" t="s">
        <v>241</v>
      </c>
      <c r="O285" s="93" t="s">
        <v>121</v>
      </c>
      <c r="P285" s="94">
        <v>44958</v>
      </c>
      <c r="Q285" s="94">
        <v>44959</v>
      </c>
      <c r="R285" s="92">
        <v>0</v>
      </c>
      <c r="S285" s="93" t="s">
        <v>116</v>
      </c>
      <c r="T285" s="93" t="s">
        <v>116</v>
      </c>
      <c r="U285" s="93" t="s">
        <v>319</v>
      </c>
      <c r="V285" s="95">
        <v>44927.153756712964</v>
      </c>
      <c r="W285" s="93" t="s">
        <v>116</v>
      </c>
      <c r="X285" s="93" t="s">
        <v>116</v>
      </c>
      <c r="Y285" s="95">
        <v>44958</v>
      </c>
      <c r="Z285" s="95">
        <v>44986</v>
      </c>
      <c r="AA285" s="95">
        <v>44986.909482951385</v>
      </c>
      <c r="AB285" s="93" t="s">
        <v>118</v>
      </c>
      <c r="AC285" s="93" t="s">
        <v>116</v>
      </c>
    </row>
    <row r="286" spans="1:29" s="78" customFormat="1" hidden="1" outlineLevel="4" collapsed="1" x14ac:dyDescent="0.25">
      <c r="A286" s="97" t="s">
        <v>116</v>
      </c>
      <c r="B286" s="75">
        <v>0</v>
      </c>
      <c r="C286" s="75">
        <v>0</v>
      </c>
      <c r="D286" s="75">
        <v>0</v>
      </c>
      <c r="E286" s="75">
        <v>0</v>
      </c>
      <c r="F286" s="75">
        <v>0</v>
      </c>
      <c r="G286" s="75">
        <v>0</v>
      </c>
      <c r="H286" s="74" t="s">
        <v>120</v>
      </c>
      <c r="I286" s="74" t="s">
        <v>246</v>
      </c>
      <c r="J286" s="74" t="s">
        <v>116</v>
      </c>
      <c r="K286" s="75">
        <v>0</v>
      </c>
      <c r="L286" s="75">
        <v>0</v>
      </c>
      <c r="M286" s="74" t="s">
        <v>122</v>
      </c>
      <c r="N286" s="74" t="s">
        <v>241</v>
      </c>
      <c r="O286" s="74" t="s">
        <v>121</v>
      </c>
      <c r="P286" s="76">
        <v>44958</v>
      </c>
      <c r="Q286" s="76">
        <v>44959</v>
      </c>
      <c r="R286" s="75">
        <v>0</v>
      </c>
      <c r="S286" s="74" t="s">
        <v>116</v>
      </c>
      <c r="T286" s="74" t="s">
        <v>116</v>
      </c>
      <c r="U286" s="74" t="s">
        <v>319</v>
      </c>
      <c r="V286" s="77">
        <v>44927.153756712964</v>
      </c>
      <c r="W286" s="74" t="s">
        <v>116</v>
      </c>
      <c r="X286" s="74" t="s">
        <v>116</v>
      </c>
      <c r="Y286" s="77">
        <v>44958</v>
      </c>
      <c r="Z286" s="77">
        <v>44986</v>
      </c>
      <c r="AA286" s="77">
        <v>44986.909482951385</v>
      </c>
      <c r="AB286" s="74" t="s">
        <v>118</v>
      </c>
      <c r="AC286" s="74" t="s">
        <v>116</v>
      </c>
    </row>
    <row r="287" spans="1:29" s="84" customFormat="1" hidden="1" outlineLevel="5" collapsed="1" x14ac:dyDescent="0.25">
      <c r="A287" s="98" t="s">
        <v>116</v>
      </c>
      <c r="B287" s="80">
        <v>0</v>
      </c>
      <c r="C287" s="80">
        <v>0</v>
      </c>
      <c r="D287" s="80">
        <v>0</v>
      </c>
      <c r="E287" s="80">
        <v>0</v>
      </c>
      <c r="F287" s="80">
        <v>0</v>
      </c>
      <c r="G287" s="80">
        <v>0</v>
      </c>
      <c r="H287" s="81" t="s">
        <v>120</v>
      </c>
      <c r="I287" s="81" t="s">
        <v>246</v>
      </c>
      <c r="J287" s="81" t="s">
        <v>116</v>
      </c>
      <c r="K287" s="80">
        <v>0</v>
      </c>
      <c r="L287" s="80">
        <v>0</v>
      </c>
      <c r="M287" s="81" t="s">
        <v>122</v>
      </c>
      <c r="N287" s="81" t="s">
        <v>241</v>
      </c>
      <c r="O287" s="81" t="s">
        <v>121</v>
      </c>
      <c r="P287" s="82">
        <v>44958</v>
      </c>
      <c r="Q287" s="82">
        <v>44959</v>
      </c>
      <c r="R287" s="80">
        <v>0</v>
      </c>
      <c r="S287" s="81" t="s">
        <v>116</v>
      </c>
      <c r="T287" s="81" t="s">
        <v>116</v>
      </c>
      <c r="U287" s="81" t="s">
        <v>319</v>
      </c>
      <c r="V287" s="83">
        <v>44927.153756712964</v>
      </c>
      <c r="W287" s="81" t="s">
        <v>116</v>
      </c>
      <c r="X287" s="81" t="s">
        <v>116</v>
      </c>
      <c r="Y287" s="83">
        <v>44958</v>
      </c>
      <c r="Z287" s="83">
        <v>44986</v>
      </c>
      <c r="AA287" s="83">
        <v>44986.909482951385</v>
      </c>
      <c r="AB287" s="81" t="s">
        <v>118</v>
      </c>
      <c r="AC287" s="81" t="s">
        <v>116</v>
      </c>
    </row>
    <row r="288" spans="1:29" s="90" customFormat="1" hidden="1" outlineLevel="6" collapsed="1" x14ac:dyDescent="0.25">
      <c r="A288" s="99" t="s">
        <v>122</v>
      </c>
      <c r="B288" s="86">
        <v>0</v>
      </c>
      <c r="C288" s="86">
        <v>0</v>
      </c>
      <c r="D288" s="86">
        <v>0</v>
      </c>
      <c r="E288" s="86">
        <v>0</v>
      </c>
      <c r="F288" s="86">
        <v>0</v>
      </c>
      <c r="G288" s="86">
        <v>0</v>
      </c>
      <c r="H288" s="87" t="s">
        <v>120</v>
      </c>
      <c r="I288" s="87" t="s">
        <v>246</v>
      </c>
      <c r="J288" s="87" t="s">
        <v>116</v>
      </c>
      <c r="K288" s="86">
        <v>0</v>
      </c>
      <c r="L288" s="86">
        <v>0</v>
      </c>
      <c r="M288" s="87" t="s">
        <v>122</v>
      </c>
      <c r="N288" s="87" t="s">
        <v>241</v>
      </c>
      <c r="O288" s="87" t="s">
        <v>121</v>
      </c>
      <c r="P288" s="88">
        <v>44958</v>
      </c>
      <c r="Q288" s="88">
        <v>44959</v>
      </c>
      <c r="R288" s="86">
        <v>0</v>
      </c>
      <c r="S288" s="87" t="s">
        <v>116</v>
      </c>
      <c r="T288" s="87" t="s">
        <v>116</v>
      </c>
      <c r="U288" s="87" t="s">
        <v>319</v>
      </c>
      <c r="V288" s="89">
        <v>44927.153756712964</v>
      </c>
      <c r="W288" s="87" t="s">
        <v>116</v>
      </c>
      <c r="X288" s="87" t="s">
        <v>116</v>
      </c>
      <c r="Y288" s="89">
        <v>44958</v>
      </c>
      <c r="Z288" s="89">
        <v>44986</v>
      </c>
      <c r="AA288" s="89">
        <v>44986.909482951385</v>
      </c>
      <c r="AB288" s="87" t="s">
        <v>118</v>
      </c>
      <c r="AC288" s="87" t="s">
        <v>116</v>
      </c>
    </row>
    <row r="289" spans="1:29" s="96" customFormat="1" hidden="1" outlineLevel="7" collapsed="1" x14ac:dyDescent="0.25">
      <c r="A289" s="100" t="s">
        <v>116</v>
      </c>
      <c r="B289" s="92">
        <v>-702585.46</v>
      </c>
      <c r="C289" s="92">
        <v>-36836452.234109998</v>
      </c>
      <c r="D289" s="92">
        <v>0</v>
      </c>
      <c r="E289" s="92">
        <v>0</v>
      </c>
      <c r="F289" s="92">
        <v>-702585.46</v>
      </c>
      <c r="G289" s="92">
        <v>-36836452.234109998</v>
      </c>
      <c r="H289" s="93" t="s">
        <v>120</v>
      </c>
      <c r="I289" s="93" t="s">
        <v>246</v>
      </c>
      <c r="J289" s="93" t="s">
        <v>116</v>
      </c>
      <c r="K289" s="92">
        <v>52.429852781339903</v>
      </c>
      <c r="L289" s="92">
        <v>0</v>
      </c>
      <c r="M289" s="93" t="s">
        <v>122</v>
      </c>
      <c r="N289" s="93" t="s">
        <v>241</v>
      </c>
      <c r="O289" s="93" t="s">
        <v>121</v>
      </c>
      <c r="P289" s="94">
        <v>44958</v>
      </c>
      <c r="Q289" s="94">
        <v>44959</v>
      </c>
      <c r="R289" s="92">
        <v>0</v>
      </c>
      <c r="S289" s="93" t="s">
        <v>116</v>
      </c>
      <c r="T289" s="93" t="s">
        <v>116</v>
      </c>
      <c r="U289" s="93" t="s">
        <v>319</v>
      </c>
      <c r="V289" s="95">
        <v>44927.153756712964</v>
      </c>
      <c r="W289" s="93" t="s">
        <v>116</v>
      </c>
      <c r="X289" s="93" t="s">
        <v>116</v>
      </c>
      <c r="Y289" s="95">
        <v>44958</v>
      </c>
      <c r="Z289" s="95">
        <v>44986</v>
      </c>
      <c r="AA289" s="95">
        <v>44986.909482951385</v>
      </c>
      <c r="AB289" s="93" t="s">
        <v>118</v>
      </c>
      <c r="AC289" s="93" t="s">
        <v>116</v>
      </c>
    </row>
    <row r="290" spans="1:29" s="107" customFormat="1" hidden="1" outlineLevel="7" collapsed="1" x14ac:dyDescent="0.25">
      <c r="A290" s="102" t="s">
        <v>116</v>
      </c>
      <c r="B290" s="103">
        <v>-614146.64199999999</v>
      </c>
      <c r="C290" s="103">
        <v>-33855542.490350001</v>
      </c>
      <c r="D290" s="103">
        <v>0</v>
      </c>
      <c r="E290" s="103">
        <v>0</v>
      </c>
      <c r="F290" s="103">
        <v>-614146.64199999999</v>
      </c>
      <c r="G290" s="103">
        <v>-33855542.490350001</v>
      </c>
      <c r="H290" s="104" t="s">
        <v>120</v>
      </c>
      <c r="I290" s="104" t="s">
        <v>246</v>
      </c>
      <c r="J290" s="104" t="s">
        <v>116</v>
      </c>
      <c r="K290" s="103">
        <v>55.126154203331097</v>
      </c>
      <c r="L290" s="103">
        <v>0</v>
      </c>
      <c r="M290" s="104" t="s">
        <v>122</v>
      </c>
      <c r="N290" s="104" t="s">
        <v>241</v>
      </c>
      <c r="O290" s="104" t="s">
        <v>121</v>
      </c>
      <c r="P290" s="105">
        <v>44958</v>
      </c>
      <c r="Q290" s="105">
        <v>44959</v>
      </c>
      <c r="R290" s="103">
        <v>0</v>
      </c>
      <c r="S290" s="104" t="s">
        <v>116</v>
      </c>
      <c r="T290" s="104" t="s">
        <v>116</v>
      </c>
      <c r="U290" s="104" t="s">
        <v>319</v>
      </c>
      <c r="V290" s="106">
        <v>44927.153756712964</v>
      </c>
      <c r="W290" s="104" t="s">
        <v>116</v>
      </c>
      <c r="X290" s="104" t="s">
        <v>116</v>
      </c>
      <c r="Y290" s="106">
        <v>44958</v>
      </c>
      <c r="Z290" s="106">
        <v>44986</v>
      </c>
      <c r="AA290" s="106">
        <v>44986.909482951385</v>
      </c>
      <c r="AB290" s="104" t="s">
        <v>118</v>
      </c>
      <c r="AC290" s="104" t="s">
        <v>116</v>
      </c>
    </row>
    <row r="291" spans="1:29" s="96" customFormat="1" hidden="1" outlineLevel="7" collapsed="1" x14ac:dyDescent="0.25">
      <c r="A291" s="100" t="s">
        <v>116</v>
      </c>
      <c r="B291" s="92">
        <v>-19839.11</v>
      </c>
      <c r="C291" s="92">
        <v>-994361.11747000006</v>
      </c>
      <c r="D291" s="92">
        <v>0</v>
      </c>
      <c r="E291" s="92">
        <v>0</v>
      </c>
      <c r="F291" s="92">
        <v>-19839.11</v>
      </c>
      <c r="G291" s="92">
        <v>-994361.11747000006</v>
      </c>
      <c r="H291" s="93" t="s">
        <v>120</v>
      </c>
      <c r="I291" s="93" t="s">
        <v>246</v>
      </c>
      <c r="J291" s="93" t="s">
        <v>116</v>
      </c>
      <c r="K291" s="92">
        <v>50.121256319966001</v>
      </c>
      <c r="L291" s="92">
        <v>0</v>
      </c>
      <c r="M291" s="93" t="s">
        <v>122</v>
      </c>
      <c r="N291" s="93" t="s">
        <v>241</v>
      </c>
      <c r="O291" s="93" t="s">
        <v>121</v>
      </c>
      <c r="P291" s="94">
        <v>44958</v>
      </c>
      <c r="Q291" s="94">
        <v>44959</v>
      </c>
      <c r="R291" s="92">
        <v>0</v>
      </c>
      <c r="S291" s="93" t="s">
        <v>116</v>
      </c>
      <c r="T291" s="93" t="s">
        <v>116</v>
      </c>
      <c r="U291" s="93" t="s">
        <v>319</v>
      </c>
      <c r="V291" s="95">
        <v>44927.153756712964</v>
      </c>
      <c r="W291" s="93" t="s">
        <v>116</v>
      </c>
      <c r="X291" s="93" t="s">
        <v>116</v>
      </c>
      <c r="Y291" s="95">
        <v>44958</v>
      </c>
      <c r="Z291" s="95">
        <v>44986</v>
      </c>
      <c r="AA291" s="95">
        <v>44986.909482951385</v>
      </c>
      <c r="AB291" s="93" t="s">
        <v>118</v>
      </c>
      <c r="AC291" s="93" t="s">
        <v>116</v>
      </c>
    </row>
    <row r="292" spans="1:29" s="107" customFormat="1" hidden="1" outlineLevel="7" collapsed="1" x14ac:dyDescent="0.25">
      <c r="A292" s="102" t="s">
        <v>116</v>
      </c>
      <c r="B292" s="103">
        <v>46501.4</v>
      </c>
      <c r="C292" s="103">
        <v>2597563.54862</v>
      </c>
      <c r="D292" s="103">
        <v>0</v>
      </c>
      <c r="E292" s="103">
        <v>0</v>
      </c>
      <c r="F292" s="103">
        <v>46501.4</v>
      </c>
      <c r="G292" s="103">
        <v>2597563.54862</v>
      </c>
      <c r="H292" s="104" t="s">
        <v>120</v>
      </c>
      <c r="I292" s="104" t="s">
        <v>246</v>
      </c>
      <c r="J292" s="104" t="s">
        <v>116</v>
      </c>
      <c r="K292" s="103">
        <v>55.859899887315201</v>
      </c>
      <c r="L292" s="103">
        <v>0</v>
      </c>
      <c r="M292" s="104" t="s">
        <v>122</v>
      </c>
      <c r="N292" s="104" t="s">
        <v>241</v>
      </c>
      <c r="O292" s="104" t="s">
        <v>121</v>
      </c>
      <c r="P292" s="105">
        <v>44958</v>
      </c>
      <c r="Q292" s="105">
        <v>44959</v>
      </c>
      <c r="R292" s="103">
        <v>0</v>
      </c>
      <c r="S292" s="104" t="s">
        <v>116</v>
      </c>
      <c r="T292" s="104" t="s">
        <v>116</v>
      </c>
      <c r="U292" s="104" t="s">
        <v>319</v>
      </c>
      <c r="V292" s="106">
        <v>44927.153756712964</v>
      </c>
      <c r="W292" s="104" t="s">
        <v>116</v>
      </c>
      <c r="X292" s="104" t="s">
        <v>116</v>
      </c>
      <c r="Y292" s="106">
        <v>44958</v>
      </c>
      <c r="Z292" s="106">
        <v>44986</v>
      </c>
      <c r="AA292" s="106">
        <v>44986.909482951385</v>
      </c>
      <c r="AB292" s="104" t="s">
        <v>118</v>
      </c>
      <c r="AC292" s="104" t="s">
        <v>116</v>
      </c>
    </row>
    <row r="293" spans="1:29" s="96" customFormat="1" hidden="1" outlineLevel="7" collapsed="1" x14ac:dyDescent="0.25">
      <c r="A293" s="100" t="s">
        <v>116</v>
      </c>
      <c r="B293" s="92">
        <v>152910.93700000001</v>
      </c>
      <c r="C293" s="92">
        <v>6981288.1213100003</v>
      </c>
      <c r="D293" s="92">
        <v>0</v>
      </c>
      <c r="E293" s="92">
        <v>0</v>
      </c>
      <c r="F293" s="92">
        <v>152910.93700000001</v>
      </c>
      <c r="G293" s="92">
        <v>6981288.1213100003</v>
      </c>
      <c r="H293" s="93" t="s">
        <v>120</v>
      </c>
      <c r="I293" s="93" t="s">
        <v>246</v>
      </c>
      <c r="J293" s="93" t="s">
        <v>116</v>
      </c>
      <c r="K293" s="92">
        <v>45.655910939254802</v>
      </c>
      <c r="L293" s="92">
        <v>0</v>
      </c>
      <c r="M293" s="93" t="s">
        <v>122</v>
      </c>
      <c r="N293" s="93" t="s">
        <v>241</v>
      </c>
      <c r="O293" s="93" t="s">
        <v>121</v>
      </c>
      <c r="P293" s="94">
        <v>44958</v>
      </c>
      <c r="Q293" s="94">
        <v>44959</v>
      </c>
      <c r="R293" s="92">
        <v>0</v>
      </c>
      <c r="S293" s="93" t="s">
        <v>116</v>
      </c>
      <c r="T293" s="93" t="s">
        <v>116</v>
      </c>
      <c r="U293" s="93" t="s">
        <v>319</v>
      </c>
      <c r="V293" s="95">
        <v>44927.153756712964</v>
      </c>
      <c r="W293" s="93" t="s">
        <v>116</v>
      </c>
      <c r="X293" s="93" t="s">
        <v>116</v>
      </c>
      <c r="Y293" s="95">
        <v>44958</v>
      </c>
      <c r="Z293" s="95">
        <v>44986</v>
      </c>
      <c r="AA293" s="95">
        <v>44986.909482951385</v>
      </c>
      <c r="AB293" s="93" t="s">
        <v>118</v>
      </c>
      <c r="AC293" s="93" t="s">
        <v>116</v>
      </c>
    </row>
    <row r="294" spans="1:29" s="107" customFormat="1" hidden="1" outlineLevel="7" collapsed="1" x14ac:dyDescent="0.25">
      <c r="A294" s="102" t="s">
        <v>116</v>
      </c>
      <c r="B294" s="103">
        <v>437593.34499999997</v>
      </c>
      <c r="C294" s="103">
        <v>23806306.454190001</v>
      </c>
      <c r="D294" s="103">
        <v>0</v>
      </c>
      <c r="E294" s="103">
        <v>0</v>
      </c>
      <c r="F294" s="103">
        <v>437593.34499999997</v>
      </c>
      <c r="G294" s="103">
        <v>23806306.454190001</v>
      </c>
      <c r="H294" s="104" t="s">
        <v>120</v>
      </c>
      <c r="I294" s="104" t="s">
        <v>246</v>
      </c>
      <c r="J294" s="104" t="s">
        <v>116</v>
      </c>
      <c r="K294" s="103">
        <v>54.402807369453903</v>
      </c>
      <c r="L294" s="103">
        <v>0</v>
      </c>
      <c r="M294" s="104" t="s">
        <v>122</v>
      </c>
      <c r="N294" s="104" t="s">
        <v>241</v>
      </c>
      <c r="O294" s="104" t="s">
        <v>121</v>
      </c>
      <c r="P294" s="105">
        <v>44958</v>
      </c>
      <c r="Q294" s="105">
        <v>44959</v>
      </c>
      <c r="R294" s="103">
        <v>0</v>
      </c>
      <c r="S294" s="104" t="s">
        <v>116</v>
      </c>
      <c r="T294" s="104" t="s">
        <v>116</v>
      </c>
      <c r="U294" s="104" t="s">
        <v>319</v>
      </c>
      <c r="V294" s="106">
        <v>44927.153756712964</v>
      </c>
      <c r="W294" s="104" t="s">
        <v>116</v>
      </c>
      <c r="X294" s="104" t="s">
        <v>116</v>
      </c>
      <c r="Y294" s="106">
        <v>44958</v>
      </c>
      <c r="Z294" s="106">
        <v>44986</v>
      </c>
      <c r="AA294" s="106">
        <v>44986.909482951385</v>
      </c>
      <c r="AB294" s="104" t="s">
        <v>118</v>
      </c>
      <c r="AC294" s="104" t="s">
        <v>116</v>
      </c>
    </row>
    <row r="295" spans="1:29" s="96" customFormat="1" hidden="1" outlineLevel="7" collapsed="1" x14ac:dyDescent="0.25">
      <c r="A295" s="100" t="s">
        <v>116</v>
      </c>
      <c r="B295" s="92">
        <v>699565.53</v>
      </c>
      <c r="C295" s="92">
        <v>38301197.717809997</v>
      </c>
      <c r="D295" s="92">
        <v>0</v>
      </c>
      <c r="E295" s="92">
        <v>0</v>
      </c>
      <c r="F295" s="92">
        <v>699565.53</v>
      </c>
      <c r="G295" s="92">
        <v>38301197.717809997</v>
      </c>
      <c r="H295" s="93" t="s">
        <v>120</v>
      </c>
      <c r="I295" s="93" t="s">
        <v>246</v>
      </c>
      <c r="J295" s="93" t="s">
        <v>116</v>
      </c>
      <c r="K295" s="92">
        <v>54.749978487090402</v>
      </c>
      <c r="L295" s="92">
        <v>0</v>
      </c>
      <c r="M295" s="93" t="s">
        <v>122</v>
      </c>
      <c r="N295" s="93" t="s">
        <v>241</v>
      </c>
      <c r="O295" s="93" t="s">
        <v>121</v>
      </c>
      <c r="P295" s="94">
        <v>44958</v>
      </c>
      <c r="Q295" s="94">
        <v>44959</v>
      </c>
      <c r="R295" s="92">
        <v>0</v>
      </c>
      <c r="S295" s="93" t="s">
        <v>116</v>
      </c>
      <c r="T295" s="93" t="s">
        <v>116</v>
      </c>
      <c r="U295" s="93" t="s">
        <v>319</v>
      </c>
      <c r="V295" s="95">
        <v>44927.153756712964</v>
      </c>
      <c r="W295" s="93" t="s">
        <v>116</v>
      </c>
      <c r="X295" s="93" t="s">
        <v>116</v>
      </c>
      <c r="Y295" s="95">
        <v>44958</v>
      </c>
      <c r="Z295" s="95">
        <v>44986</v>
      </c>
      <c r="AA295" s="95">
        <v>44986.909482951385</v>
      </c>
      <c r="AB295" s="93" t="s">
        <v>118</v>
      </c>
      <c r="AC295" s="93" t="s">
        <v>116</v>
      </c>
    </row>
    <row r="296" spans="1:29" s="113" customFormat="1" outlineLevel="2" collapsed="1" x14ac:dyDescent="0.25">
      <c r="A296" s="108" t="s">
        <v>254</v>
      </c>
      <c r="B296" s="109">
        <v>0</v>
      </c>
      <c r="C296" s="109">
        <v>0</v>
      </c>
      <c r="D296" s="109">
        <v>0</v>
      </c>
      <c r="E296" s="109">
        <v>0</v>
      </c>
      <c r="F296" s="109">
        <v>0</v>
      </c>
      <c r="G296" s="109">
        <v>0</v>
      </c>
      <c r="H296" s="110" t="s">
        <v>120</v>
      </c>
      <c r="I296" s="110" t="s">
        <v>254</v>
      </c>
      <c r="J296" s="110" t="s">
        <v>116</v>
      </c>
      <c r="K296" s="109">
        <v>0</v>
      </c>
      <c r="L296" s="109">
        <v>0</v>
      </c>
      <c r="M296" s="110" t="s">
        <v>122</v>
      </c>
      <c r="N296" s="110" t="s">
        <v>241</v>
      </c>
      <c r="O296" s="110" t="s">
        <v>121</v>
      </c>
      <c r="P296" s="111">
        <v>44958</v>
      </c>
      <c r="Q296" s="111">
        <v>44959</v>
      </c>
      <c r="R296" s="109">
        <v>0</v>
      </c>
      <c r="S296" s="110" t="s">
        <v>116</v>
      </c>
      <c r="T296" s="110" t="s">
        <v>116</v>
      </c>
      <c r="U296" s="110" t="s">
        <v>319</v>
      </c>
      <c r="V296" s="112">
        <v>44927.153756712964</v>
      </c>
      <c r="W296" s="110" t="s">
        <v>116</v>
      </c>
      <c r="X296" s="110" t="s">
        <v>116</v>
      </c>
      <c r="Y296" s="112">
        <v>44958</v>
      </c>
      <c r="Z296" s="112">
        <v>44986</v>
      </c>
      <c r="AA296" s="112">
        <v>44986.909482951385</v>
      </c>
      <c r="AB296" s="110" t="s">
        <v>118</v>
      </c>
      <c r="AC296" s="110" t="s">
        <v>116</v>
      </c>
    </row>
    <row r="297" spans="1:29" s="96" customFormat="1" hidden="1" outlineLevel="3" collapsed="1" x14ac:dyDescent="0.25">
      <c r="A297" s="91" t="s">
        <v>121</v>
      </c>
      <c r="B297" s="92">
        <v>0</v>
      </c>
      <c r="C297" s="92">
        <v>0</v>
      </c>
      <c r="D297" s="92">
        <v>0</v>
      </c>
      <c r="E297" s="92">
        <v>0</v>
      </c>
      <c r="F297" s="92">
        <v>0</v>
      </c>
      <c r="G297" s="92">
        <v>0</v>
      </c>
      <c r="H297" s="93" t="s">
        <v>120</v>
      </c>
      <c r="I297" s="93" t="s">
        <v>254</v>
      </c>
      <c r="J297" s="93" t="s">
        <v>116</v>
      </c>
      <c r="K297" s="92">
        <v>0</v>
      </c>
      <c r="L297" s="92">
        <v>0</v>
      </c>
      <c r="M297" s="93" t="s">
        <v>122</v>
      </c>
      <c r="N297" s="93" t="s">
        <v>241</v>
      </c>
      <c r="O297" s="93" t="s">
        <v>121</v>
      </c>
      <c r="P297" s="94">
        <v>44958</v>
      </c>
      <c r="Q297" s="94">
        <v>44959</v>
      </c>
      <c r="R297" s="92">
        <v>0</v>
      </c>
      <c r="S297" s="93" t="s">
        <v>116</v>
      </c>
      <c r="T297" s="93" t="s">
        <v>116</v>
      </c>
      <c r="U297" s="93" t="s">
        <v>319</v>
      </c>
      <c r="V297" s="95">
        <v>44927.153756712964</v>
      </c>
      <c r="W297" s="93" t="s">
        <v>116</v>
      </c>
      <c r="X297" s="93" t="s">
        <v>116</v>
      </c>
      <c r="Y297" s="95">
        <v>44958</v>
      </c>
      <c r="Z297" s="95">
        <v>44986</v>
      </c>
      <c r="AA297" s="95">
        <v>44986.909482951385</v>
      </c>
      <c r="AB297" s="93" t="s">
        <v>118</v>
      </c>
      <c r="AC297" s="93" t="s">
        <v>116</v>
      </c>
    </row>
    <row r="298" spans="1:29" s="78" customFormat="1" hidden="1" outlineLevel="4" collapsed="1" x14ac:dyDescent="0.25">
      <c r="A298" s="97" t="s">
        <v>116</v>
      </c>
      <c r="B298" s="75">
        <v>0</v>
      </c>
      <c r="C298" s="75">
        <v>0</v>
      </c>
      <c r="D298" s="75">
        <v>0</v>
      </c>
      <c r="E298" s="75">
        <v>0</v>
      </c>
      <c r="F298" s="75">
        <v>0</v>
      </c>
      <c r="G298" s="75">
        <v>0</v>
      </c>
      <c r="H298" s="74" t="s">
        <v>120</v>
      </c>
      <c r="I298" s="74" t="s">
        <v>254</v>
      </c>
      <c r="J298" s="74" t="s">
        <v>116</v>
      </c>
      <c r="K298" s="75">
        <v>0</v>
      </c>
      <c r="L298" s="75">
        <v>0</v>
      </c>
      <c r="M298" s="74" t="s">
        <v>122</v>
      </c>
      <c r="N298" s="74" t="s">
        <v>241</v>
      </c>
      <c r="O298" s="74" t="s">
        <v>121</v>
      </c>
      <c r="P298" s="76">
        <v>44958</v>
      </c>
      <c r="Q298" s="76">
        <v>44959</v>
      </c>
      <c r="R298" s="75">
        <v>0</v>
      </c>
      <c r="S298" s="74" t="s">
        <v>116</v>
      </c>
      <c r="T298" s="74" t="s">
        <v>116</v>
      </c>
      <c r="U298" s="74" t="s">
        <v>319</v>
      </c>
      <c r="V298" s="77">
        <v>44927.153756712964</v>
      </c>
      <c r="W298" s="74" t="s">
        <v>116</v>
      </c>
      <c r="X298" s="74" t="s">
        <v>116</v>
      </c>
      <c r="Y298" s="77">
        <v>44958</v>
      </c>
      <c r="Z298" s="77">
        <v>44986</v>
      </c>
      <c r="AA298" s="77">
        <v>44986.909482951385</v>
      </c>
      <c r="AB298" s="74" t="s">
        <v>118</v>
      </c>
      <c r="AC298" s="74" t="s">
        <v>116</v>
      </c>
    </row>
    <row r="299" spans="1:29" s="84" customFormat="1" hidden="1" outlineLevel="5" collapsed="1" x14ac:dyDescent="0.25">
      <c r="A299" s="98" t="s">
        <v>116</v>
      </c>
      <c r="B299" s="80">
        <v>0</v>
      </c>
      <c r="C299" s="80">
        <v>0</v>
      </c>
      <c r="D299" s="80">
        <v>0</v>
      </c>
      <c r="E299" s="80">
        <v>0</v>
      </c>
      <c r="F299" s="80">
        <v>0</v>
      </c>
      <c r="G299" s="80">
        <v>0</v>
      </c>
      <c r="H299" s="81" t="s">
        <v>120</v>
      </c>
      <c r="I299" s="81" t="s">
        <v>254</v>
      </c>
      <c r="J299" s="81" t="s">
        <v>116</v>
      </c>
      <c r="K299" s="80">
        <v>0</v>
      </c>
      <c r="L299" s="80">
        <v>0</v>
      </c>
      <c r="M299" s="81" t="s">
        <v>122</v>
      </c>
      <c r="N299" s="81" t="s">
        <v>241</v>
      </c>
      <c r="O299" s="81" t="s">
        <v>121</v>
      </c>
      <c r="P299" s="82">
        <v>44958</v>
      </c>
      <c r="Q299" s="82">
        <v>44959</v>
      </c>
      <c r="R299" s="80">
        <v>0</v>
      </c>
      <c r="S299" s="81" t="s">
        <v>116</v>
      </c>
      <c r="T299" s="81" t="s">
        <v>116</v>
      </c>
      <c r="U299" s="81" t="s">
        <v>319</v>
      </c>
      <c r="V299" s="83">
        <v>44927.153756712964</v>
      </c>
      <c r="W299" s="81" t="s">
        <v>116</v>
      </c>
      <c r="X299" s="81" t="s">
        <v>116</v>
      </c>
      <c r="Y299" s="83">
        <v>44958</v>
      </c>
      <c r="Z299" s="83">
        <v>44986</v>
      </c>
      <c r="AA299" s="83">
        <v>44986.909482951385</v>
      </c>
      <c r="AB299" s="81" t="s">
        <v>118</v>
      </c>
      <c r="AC299" s="81" t="s">
        <v>116</v>
      </c>
    </row>
    <row r="300" spans="1:29" s="90" customFormat="1" hidden="1" outlineLevel="6" collapsed="1" x14ac:dyDescent="0.25">
      <c r="A300" s="99" t="s">
        <v>122</v>
      </c>
      <c r="B300" s="86">
        <v>0</v>
      </c>
      <c r="C300" s="86">
        <v>0</v>
      </c>
      <c r="D300" s="86">
        <v>0</v>
      </c>
      <c r="E300" s="86">
        <v>0</v>
      </c>
      <c r="F300" s="86">
        <v>0</v>
      </c>
      <c r="G300" s="86">
        <v>0</v>
      </c>
      <c r="H300" s="87" t="s">
        <v>120</v>
      </c>
      <c r="I300" s="87" t="s">
        <v>254</v>
      </c>
      <c r="J300" s="87" t="s">
        <v>116</v>
      </c>
      <c r="K300" s="86">
        <v>0</v>
      </c>
      <c r="L300" s="86">
        <v>0</v>
      </c>
      <c r="M300" s="87" t="s">
        <v>122</v>
      </c>
      <c r="N300" s="87" t="s">
        <v>241</v>
      </c>
      <c r="O300" s="87" t="s">
        <v>121</v>
      </c>
      <c r="P300" s="88">
        <v>44958</v>
      </c>
      <c r="Q300" s="88">
        <v>44959</v>
      </c>
      <c r="R300" s="86">
        <v>0</v>
      </c>
      <c r="S300" s="87" t="s">
        <v>116</v>
      </c>
      <c r="T300" s="87" t="s">
        <v>116</v>
      </c>
      <c r="U300" s="87" t="s">
        <v>319</v>
      </c>
      <c r="V300" s="89">
        <v>44927.153756712964</v>
      </c>
      <c r="W300" s="87" t="s">
        <v>116</v>
      </c>
      <c r="X300" s="87" t="s">
        <v>116</v>
      </c>
      <c r="Y300" s="89">
        <v>44958</v>
      </c>
      <c r="Z300" s="89">
        <v>44986</v>
      </c>
      <c r="AA300" s="89">
        <v>44986.909482951385</v>
      </c>
      <c r="AB300" s="87" t="s">
        <v>118</v>
      </c>
      <c r="AC300" s="87" t="s">
        <v>116</v>
      </c>
    </row>
    <row r="301" spans="1:29" s="96" customFormat="1" hidden="1" outlineLevel="7" collapsed="1" x14ac:dyDescent="0.25">
      <c r="A301" s="100" t="s">
        <v>116</v>
      </c>
      <c r="B301" s="92">
        <v>-259861.12</v>
      </c>
      <c r="C301" s="92">
        <v>-15789930.44241</v>
      </c>
      <c r="D301" s="92">
        <v>0</v>
      </c>
      <c r="E301" s="92">
        <v>0</v>
      </c>
      <c r="F301" s="92">
        <v>-259861.12</v>
      </c>
      <c r="G301" s="92">
        <v>-15789930.44241</v>
      </c>
      <c r="H301" s="93" t="s">
        <v>120</v>
      </c>
      <c r="I301" s="93" t="s">
        <v>254</v>
      </c>
      <c r="J301" s="93" t="s">
        <v>116</v>
      </c>
      <c r="K301" s="92">
        <v>60.762958469547101</v>
      </c>
      <c r="L301" s="92">
        <v>0</v>
      </c>
      <c r="M301" s="93" t="s">
        <v>122</v>
      </c>
      <c r="N301" s="93" t="s">
        <v>241</v>
      </c>
      <c r="O301" s="93" t="s">
        <v>121</v>
      </c>
      <c r="P301" s="94">
        <v>44958</v>
      </c>
      <c r="Q301" s="94">
        <v>44959</v>
      </c>
      <c r="R301" s="92">
        <v>0</v>
      </c>
      <c r="S301" s="93" t="s">
        <v>116</v>
      </c>
      <c r="T301" s="93" t="s">
        <v>116</v>
      </c>
      <c r="U301" s="93" t="s">
        <v>319</v>
      </c>
      <c r="V301" s="95">
        <v>44927.153756712964</v>
      </c>
      <c r="W301" s="93" t="s">
        <v>116</v>
      </c>
      <c r="X301" s="93" t="s">
        <v>116</v>
      </c>
      <c r="Y301" s="95">
        <v>44958</v>
      </c>
      <c r="Z301" s="95">
        <v>44986</v>
      </c>
      <c r="AA301" s="95">
        <v>44986.909482951385</v>
      </c>
      <c r="AB301" s="93" t="s">
        <v>118</v>
      </c>
      <c r="AC301" s="93" t="s">
        <v>116</v>
      </c>
    </row>
    <row r="302" spans="1:29" s="107" customFormat="1" hidden="1" outlineLevel="7" collapsed="1" x14ac:dyDescent="0.25">
      <c r="A302" s="102" t="s">
        <v>116</v>
      </c>
      <c r="B302" s="103">
        <v>-38089.398000000001</v>
      </c>
      <c r="C302" s="103">
        <v>-2142262.3636099999</v>
      </c>
      <c r="D302" s="103">
        <v>0</v>
      </c>
      <c r="E302" s="103">
        <v>0</v>
      </c>
      <c r="F302" s="103">
        <v>-38089.398000000001</v>
      </c>
      <c r="G302" s="103">
        <v>-2142262.3636099999</v>
      </c>
      <c r="H302" s="104" t="s">
        <v>120</v>
      </c>
      <c r="I302" s="104" t="s">
        <v>254</v>
      </c>
      <c r="J302" s="104" t="s">
        <v>116</v>
      </c>
      <c r="K302" s="103">
        <v>56.243009238686298</v>
      </c>
      <c r="L302" s="103">
        <v>0</v>
      </c>
      <c r="M302" s="104" t="s">
        <v>122</v>
      </c>
      <c r="N302" s="104" t="s">
        <v>241</v>
      </c>
      <c r="O302" s="104" t="s">
        <v>121</v>
      </c>
      <c r="P302" s="105">
        <v>44958</v>
      </c>
      <c r="Q302" s="105">
        <v>44959</v>
      </c>
      <c r="R302" s="103">
        <v>0</v>
      </c>
      <c r="S302" s="104" t="s">
        <v>116</v>
      </c>
      <c r="T302" s="104" t="s">
        <v>116</v>
      </c>
      <c r="U302" s="104" t="s">
        <v>319</v>
      </c>
      <c r="V302" s="106">
        <v>44927.153756712964</v>
      </c>
      <c r="W302" s="104" t="s">
        <v>116</v>
      </c>
      <c r="X302" s="104" t="s">
        <v>116</v>
      </c>
      <c r="Y302" s="106">
        <v>44958</v>
      </c>
      <c r="Z302" s="106">
        <v>44986</v>
      </c>
      <c r="AA302" s="106">
        <v>44986.909482951385</v>
      </c>
      <c r="AB302" s="104" t="s">
        <v>118</v>
      </c>
      <c r="AC302" s="104" t="s">
        <v>116</v>
      </c>
    </row>
    <row r="303" spans="1:29" s="96" customFormat="1" hidden="1" outlineLevel="7" collapsed="1" x14ac:dyDescent="0.25">
      <c r="A303" s="100" t="s">
        <v>116</v>
      </c>
      <c r="B303" s="92">
        <v>750.59</v>
      </c>
      <c r="C303" s="92">
        <v>29011.23</v>
      </c>
      <c r="D303" s="92">
        <v>0</v>
      </c>
      <c r="E303" s="92">
        <v>0</v>
      </c>
      <c r="F303" s="92">
        <v>750.59</v>
      </c>
      <c r="G303" s="92">
        <v>29011.23</v>
      </c>
      <c r="H303" s="93" t="s">
        <v>120</v>
      </c>
      <c r="I303" s="93" t="s">
        <v>254</v>
      </c>
      <c r="J303" s="93" t="s">
        <v>116</v>
      </c>
      <c r="K303" s="92">
        <v>38.651234362301601</v>
      </c>
      <c r="L303" s="92">
        <v>0</v>
      </c>
      <c r="M303" s="93" t="s">
        <v>122</v>
      </c>
      <c r="N303" s="93" t="s">
        <v>241</v>
      </c>
      <c r="O303" s="93" t="s">
        <v>121</v>
      </c>
      <c r="P303" s="94">
        <v>44958</v>
      </c>
      <c r="Q303" s="94">
        <v>44959</v>
      </c>
      <c r="R303" s="92">
        <v>0</v>
      </c>
      <c r="S303" s="93" t="s">
        <v>116</v>
      </c>
      <c r="T303" s="93" t="s">
        <v>116</v>
      </c>
      <c r="U303" s="93" t="s">
        <v>319</v>
      </c>
      <c r="V303" s="95">
        <v>44927.153756712964</v>
      </c>
      <c r="W303" s="93" t="s">
        <v>116</v>
      </c>
      <c r="X303" s="93" t="s">
        <v>116</v>
      </c>
      <c r="Y303" s="95">
        <v>44958</v>
      </c>
      <c r="Z303" s="95">
        <v>44986</v>
      </c>
      <c r="AA303" s="95">
        <v>44986.909482951385</v>
      </c>
      <c r="AB303" s="93" t="s">
        <v>118</v>
      </c>
      <c r="AC303" s="93" t="s">
        <v>116</v>
      </c>
    </row>
    <row r="304" spans="1:29" s="107" customFormat="1" hidden="1" outlineLevel="7" collapsed="1" x14ac:dyDescent="0.25">
      <c r="A304" s="102" t="s">
        <v>116</v>
      </c>
      <c r="B304" s="103">
        <v>128439.048</v>
      </c>
      <c r="C304" s="103">
        <v>7099882.7032300001</v>
      </c>
      <c r="D304" s="103">
        <v>0</v>
      </c>
      <c r="E304" s="103">
        <v>0</v>
      </c>
      <c r="F304" s="103">
        <v>128439.048</v>
      </c>
      <c r="G304" s="103">
        <v>7099882.7032300001</v>
      </c>
      <c r="H304" s="104" t="s">
        <v>120</v>
      </c>
      <c r="I304" s="104" t="s">
        <v>254</v>
      </c>
      <c r="J304" s="104" t="s">
        <v>116</v>
      </c>
      <c r="K304" s="103">
        <v>55.278225849431699</v>
      </c>
      <c r="L304" s="103">
        <v>0</v>
      </c>
      <c r="M304" s="104" t="s">
        <v>122</v>
      </c>
      <c r="N304" s="104" t="s">
        <v>241</v>
      </c>
      <c r="O304" s="104" t="s">
        <v>121</v>
      </c>
      <c r="P304" s="105">
        <v>44958</v>
      </c>
      <c r="Q304" s="105">
        <v>44959</v>
      </c>
      <c r="R304" s="103">
        <v>0</v>
      </c>
      <c r="S304" s="104" t="s">
        <v>116</v>
      </c>
      <c r="T304" s="104" t="s">
        <v>116</v>
      </c>
      <c r="U304" s="104" t="s">
        <v>319</v>
      </c>
      <c r="V304" s="106">
        <v>44927.153756712964</v>
      </c>
      <c r="W304" s="104" t="s">
        <v>116</v>
      </c>
      <c r="X304" s="104" t="s">
        <v>116</v>
      </c>
      <c r="Y304" s="106">
        <v>44958</v>
      </c>
      <c r="Z304" s="106">
        <v>44986</v>
      </c>
      <c r="AA304" s="106">
        <v>44986.909482951385</v>
      </c>
      <c r="AB304" s="104" t="s">
        <v>118</v>
      </c>
      <c r="AC304" s="104" t="s">
        <v>116</v>
      </c>
    </row>
    <row r="305" spans="1:29" s="96" customFormat="1" hidden="1" outlineLevel="7" collapsed="1" x14ac:dyDescent="0.25">
      <c r="A305" s="100" t="s">
        <v>116</v>
      </c>
      <c r="B305" s="92">
        <v>168760.88</v>
      </c>
      <c r="C305" s="92">
        <v>10803298.872789999</v>
      </c>
      <c r="D305" s="92">
        <v>0</v>
      </c>
      <c r="E305" s="92">
        <v>0</v>
      </c>
      <c r="F305" s="92">
        <v>168760.88</v>
      </c>
      <c r="G305" s="92">
        <v>10803298.872789999</v>
      </c>
      <c r="H305" s="93" t="s">
        <v>120</v>
      </c>
      <c r="I305" s="93" t="s">
        <v>254</v>
      </c>
      <c r="J305" s="93" t="s">
        <v>116</v>
      </c>
      <c r="K305" s="92">
        <v>64.015421540762304</v>
      </c>
      <c r="L305" s="92">
        <v>0</v>
      </c>
      <c r="M305" s="93" t="s">
        <v>122</v>
      </c>
      <c r="N305" s="93" t="s">
        <v>241</v>
      </c>
      <c r="O305" s="93" t="s">
        <v>121</v>
      </c>
      <c r="P305" s="94">
        <v>44958</v>
      </c>
      <c r="Q305" s="94">
        <v>44959</v>
      </c>
      <c r="R305" s="92">
        <v>0</v>
      </c>
      <c r="S305" s="93" t="s">
        <v>116</v>
      </c>
      <c r="T305" s="93" t="s">
        <v>116</v>
      </c>
      <c r="U305" s="93" t="s">
        <v>319</v>
      </c>
      <c r="V305" s="95">
        <v>44927.153756712964</v>
      </c>
      <c r="W305" s="93" t="s">
        <v>116</v>
      </c>
      <c r="X305" s="93" t="s">
        <v>116</v>
      </c>
      <c r="Y305" s="95">
        <v>44958</v>
      </c>
      <c r="Z305" s="95">
        <v>44986</v>
      </c>
      <c r="AA305" s="95">
        <v>44986.909482951385</v>
      </c>
      <c r="AB305" s="93" t="s">
        <v>118</v>
      </c>
      <c r="AC305" s="93" t="s">
        <v>116</v>
      </c>
    </row>
    <row r="306" spans="1:29" s="90" customFormat="1" outlineLevel="2" collapsed="1" x14ac:dyDescent="0.25">
      <c r="A306" s="85" t="s">
        <v>260</v>
      </c>
      <c r="B306" s="86">
        <v>0</v>
      </c>
      <c r="C306" s="86">
        <v>0</v>
      </c>
      <c r="D306" s="86">
        <v>0</v>
      </c>
      <c r="E306" s="86">
        <v>0</v>
      </c>
      <c r="F306" s="86">
        <v>0</v>
      </c>
      <c r="G306" s="86">
        <v>0</v>
      </c>
      <c r="H306" s="87" t="s">
        <v>120</v>
      </c>
      <c r="I306" s="87" t="s">
        <v>260</v>
      </c>
      <c r="J306" s="87" t="s">
        <v>116</v>
      </c>
      <c r="K306" s="86">
        <v>0</v>
      </c>
      <c r="L306" s="86">
        <v>0</v>
      </c>
      <c r="M306" s="87" t="s">
        <v>122</v>
      </c>
      <c r="N306" s="87" t="s">
        <v>241</v>
      </c>
      <c r="O306" s="87" t="s">
        <v>121</v>
      </c>
      <c r="P306" s="88">
        <v>44958</v>
      </c>
      <c r="Q306" s="88">
        <v>44959</v>
      </c>
      <c r="R306" s="86">
        <v>0</v>
      </c>
      <c r="S306" s="87" t="s">
        <v>116</v>
      </c>
      <c r="T306" s="87" t="s">
        <v>116</v>
      </c>
      <c r="U306" s="87" t="s">
        <v>319</v>
      </c>
      <c r="V306" s="89">
        <v>44927.153756712964</v>
      </c>
      <c r="W306" s="87" t="s">
        <v>116</v>
      </c>
      <c r="X306" s="87" t="s">
        <v>116</v>
      </c>
      <c r="Y306" s="89">
        <v>44958</v>
      </c>
      <c r="Z306" s="89">
        <v>44986</v>
      </c>
      <c r="AA306" s="89">
        <v>44986.909482951385</v>
      </c>
      <c r="AB306" s="87" t="s">
        <v>118</v>
      </c>
      <c r="AC306" s="87" t="s">
        <v>116</v>
      </c>
    </row>
    <row r="307" spans="1:29" s="96" customFormat="1" hidden="1" outlineLevel="3" collapsed="1" x14ac:dyDescent="0.25">
      <c r="A307" s="91" t="s">
        <v>121</v>
      </c>
      <c r="B307" s="92">
        <v>0</v>
      </c>
      <c r="C307" s="92">
        <v>0</v>
      </c>
      <c r="D307" s="92">
        <v>0</v>
      </c>
      <c r="E307" s="92">
        <v>0</v>
      </c>
      <c r="F307" s="92">
        <v>0</v>
      </c>
      <c r="G307" s="92">
        <v>0</v>
      </c>
      <c r="H307" s="93" t="s">
        <v>120</v>
      </c>
      <c r="I307" s="93" t="s">
        <v>260</v>
      </c>
      <c r="J307" s="93" t="s">
        <v>116</v>
      </c>
      <c r="K307" s="92">
        <v>0</v>
      </c>
      <c r="L307" s="92">
        <v>0</v>
      </c>
      <c r="M307" s="93" t="s">
        <v>122</v>
      </c>
      <c r="N307" s="93" t="s">
        <v>241</v>
      </c>
      <c r="O307" s="93" t="s">
        <v>121</v>
      </c>
      <c r="P307" s="94">
        <v>44958</v>
      </c>
      <c r="Q307" s="94">
        <v>44959</v>
      </c>
      <c r="R307" s="92">
        <v>0</v>
      </c>
      <c r="S307" s="93" t="s">
        <v>116</v>
      </c>
      <c r="T307" s="93" t="s">
        <v>116</v>
      </c>
      <c r="U307" s="93" t="s">
        <v>319</v>
      </c>
      <c r="V307" s="95">
        <v>44927.153756712964</v>
      </c>
      <c r="W307" s="93" t="s">
        <v>116</v>
      </c>
      <c r="X307" s="93" t="s">
        <v>116</v>
      </c>
      <c r="Y307" s="95">
        <v>44958</v>
      </c>
      <c r="Z307" s="95">
        <v>44986</v>
      </c>
      <c r="AA307" s="95">
        <v>44986.909482951385</v>
      </c>
      <c r="AB307" s="93" t="s">
        <v>118</v>
      </c>
      <c r="AC307" s="93" t="s">
        <v>116</v>
      </c>
    </row>
    <row r="308" spans="1:29" s="78" customFormat="1" hidden="1" outlineLevel="4" collapsed="1" x14ac:dyDescent="0.25">
      <c r="A308" s="97" t="s">
        <v>116</v>
      </c>
      <c r="B308" s="75">
        <v>0</v>
      </c>
      <c r="C308" s="75">
        <v>0</v>
      </c>
      <c r="D308" s="75">
        <v>0</v>
      </c>
      <c r="E308" s="75">
        <v>0</v>
      </c>
      <c r="F308" s="75">
        <v>0</v>
      </c>
      <c r="G308" s="75">
        <v>0</v>
      </c>
      <c r="H308" s="74" t="s">
        <v>120</v>
      </c>
      <c r="I308" s="74" t="s">
        <v>260</v>
      </c>
      <c r="J308" s="74" t="s">
        <v>116</v>
      </c>
      <c r="K308" s="75">
        <v>0</v>
      </c>
      <c r="L308" s="75">
        <v>0</v>
      </c>
      <c r="M308" s="74" t="s">
        <v>122</v>
      </c>
      <c r="N308" s="74" t="s">
        <v>241</v>
      </c>
      <c r="O308" s="74" t="s">
        <v>121</v>
      </c>
      <c r="P308" s="76">
        <v>44958</v>
      </c>
      <c r="Q308" s="76">
        <v>44959</v>
      </c>
      <c r="R308" s="75">
        <v>0</v>
      </c>
      <c r="S308" s="74" t="s">
        <v>116</v>
      </c>
      <c r="T308" s="74" t="s">
        <v>116</v>
      </c>
      <c r="U308" s="74" t="s">
        <v>319</v>
      </c>
      <c r="V308" s="77">
        <v>44927.153756712964</v>
      </c>
      <c r="W308" s="74" t="s">
        <v>116</v>
      </c>
      <c r="X308" s="74" t="s">
        <v>116</v>
      </c>
      <c r="Y308" s="77">
        <v>44958</v>
      </c>
      <c r="Z308" s="77">
        <v>44986</v>
      </c>
      <c r="AA308" s="77">
        <v>44986.909482951385</v>
      </c>
      <c r="AB308" s="74" t="s">
        <v>118</v>
      </c>
      <c r="AC308" s="74" t="s">
        <v>116</v>
      </c>
    </row>
    <row r="309" spans="1:29" s="84" customFormat="1" hidden="1" outlineLevel="5" collapsed="1" x14ac:dyDescent="0.25">
      <c r="A309" s="98" t="s">
        <v>116</v>
      </c>
      <c r="B309" s="80">
        <v>0</v>
      </c>
      <c r="C309" s="80">
        <v>0</v>
      </c>
      <c r="D309" s="80">
        <v>0</v>
      </c>
      <c r="E309" s="80">
        <v>0</v>
      </c>
      <c r="F309" s="80">
        <v>0</v>
      </c>
      <c r="G309" s="80">
        <v>0</v>
      </c>
      <c r="H309" s="81" t="s">
        <v>120</v>
      </c>
      <c r="I309" s="81" t="s">
        <v>260</v>
      </c>
      <c r="J309" s="81" t="s">
        <v>116</v>
      </c>
      <c r="K309" s="80">
        <v>0</v>
      </c>
      <c r="L309" s="80">
        <v>0</v>
      </c>
      <c r="M309" s="81" t="s">
        <v>122</v>
      </c>
      <c r="N309" s="81" t="s">
        <v>241</v>
      </c>
      <c r="O309" s="81" t="s">
        <v>121</v>
      </c>
      <c r="P309" s="82">
        <v>44958</v>
      </c>
      <c r="Q309" s="82">
        <v>44959</v>
      </c>
      <c r="R309" s="80">
        <v>0</v>
      </c>
      <c r="S309" s="81" t="s">
        <v>116</v>
      </c>
      <c r="T309" s="81" t="s">
        <v>116</v>
      </c>
      <c r="U309" s="81" t="s">
        <v>319</v>
      </c>
      <c r="V309" s="83">
        <v>44927.153756712964</v>
      </c>
      <c r="W309" s="81" t="s">
        <v>116</v>
      </c>
      <c r="X309" s="81" t="s">
        <v>116</v>
      </c>
      <c r="Y309" s="83">
        <v>44958</v>
      </c>
      <c r="Z309" s="83">
        <v>44986</v>
      </c>
      <c r="AA309" s="83">
        <v>44986.909482951385</v>
      </c>
      <c r="AB309" s="81" t="s">
        <v>118</v>
      </c>
      <c r="AC309" s="81" t="s">
        <v>116</v>
      </c>
    </row>
    <row r="310" spans="1:29" s="90" customFormat="1" hidden="1" outlineLevel="6" collapsed="1" x14ac:dyDescent="0.25">
      <c r="A310" s="99" t="s">
        <v>122</v>
      </c>
      <c r="B310" s="86">
        <v>0</v>
      </c>
      <c r="C310" s="86">
        <v>0</v>
      </c>
      <c r="D310" s="86">
        <v>0</v>
      </c>
      <c r="E310" s="86">
        <v>0</v>
      </c>
      <c r="F310" s="86">
        <v>0</v>
      </c>
      <c r="G310" s="86">
        <v>0</v>
      </c>
      <c r="H310" s="87" t="s">
        <v>120</v>
      </c>
      <c r="I310" s="87" t="s">
        <v>260</v>
      </c>
      <c r="J310" s="87" t="s">
        <v>116</v>
      </c>
      <c r="K310" s="86">
        <v>0</v>
      </c>
      <c r="L310" s="86">
        <v>0</v>
      </c>
      <c r="M310" s="87" t="s">
        <v>122</v>
      </c>
      <c r="N310" s="87" t="s">
        <v>241</v>
      </c>
      <c r="O310" s="87" t="s">
        <v>121</v>
      </c>
      <c r="P310" s="88">
        <v>44958</v>
      </c>
      <c r="Q310" s="88">
        <v>44959</v>
      </c>
      <c r="R310" s="86">
        <v>0</v>
      </c>
      <c r="S310" s="87" t="s">
        <v>116</v>
      </c>
      <c r="T310" s="87" t="s">
        <v>116</v>
      </c>
      <c r="U310" s="87" t="s">
        <v>319</v>
      </c>
      <c r="V310" s="89">
        <v>44927.153756712964</v>
      </c>
      <c r="W310" s="87" t="s">
        <v>116</v>
      </c>
      <c r="X310" s="87" t="s">
        <v>116</v>
      </c>
      <c r="Y310" s="89">
        <v>44958</v>
      </c>
      <c r="Z310" s="89">
        <v>44986</v>
      </c>
      <c r="AA310" s="89">
        <v>44986.909482951385</v>
      </c>
      <c r="AB310" s="87" t="s">
        <v>118</v>
      </c>
      <c r="AC310" s="87" t="s">
        <v>116</v>
      </c>
    </row>
    <row r="311" spans="1:29" s="96" customFormat="1" hidden="1" outlineLevel="7" collapsed="1" x14ac:dyDescent="0.25">
      <c r="A311" s="100" t="s">
        <v>116</v>
      </c>
      <c r="B311" s="92">
        <v>-64536.483</v>
      </c>
      <c r="C311" s="92">
        <v>-4124677.3178400001</v>
      </c>
      <c r="D311" s="92">
        <v>0</v>
      </c>
      <c r="E311" s="92">
        <v>0</v>
      </c>
      <c r="F311" s="92">
        <v>-64536.483</v>
      </c>
      <c r="G311" s="92">
        <v>-4124677.3178400001</v>
      </c>
      <c r="H311" s="93" t="s">
        <v>120</v>
      </c>
      <c r="I311" s="93" t="s">
        <v>260</v>
      </c>
      <c r="J311" s="93" t="s">
        <v>116</v>
      </c>
      <c r="K311" s="92">
        <v>63.912334947660497</v>
      </c>
      <c r="L311" s="92">
        <v>0</v>
      </c>
      <c r="M311" s="93" t="s">
        <v>122</v>
      </c>
      <c r="N311" s="93" t="s">
        <v>241</v>
      </c>
      <c r="O311" s="93" t="s">
        <v>121</v>
      </c>
      <c r="P311" s="94">
        <v>44958</v>
      </c>
      <c r="Q311" s="94">
        <v>44959</v>
      </c>
      <c r="R311" s="92">
        <v>0</v>
      </c>
      <c r="S311" s="93" t="s">
        <v>116</v>
      </c>
      <c r="T311" s="93" t="s">
        <v>116</v>
      </c>
      <c r="U311" s="93" t="s">
        <v>319</v>
      </c>
      <c r="V311" s="95">
        <v>44927.153756712964</v>
      </c>
      <c r="W311" s="93" t="s">
        <v>116</v>
      </c>
      <c r="X311" s="93" t="s">
        <v>116</v>
      </c>
      <c r="Y311" s="95">
        <v>44958</v>
      </c>
      <c r="Z311" s="95">
        <v>44986</v>
      </c>
      <c r="AA311" s="95">
        <v>44986.909482951385</v>
      </c>
      <c r="AB311" s="93" t="s">
        <v>118</v>
      </c>
      <c r="AC311" s="93" t="s">
        <v>116</v>
      </c>
    </row>
    <row r="312" spans="1:29" s="107" customFormat="1" hidden="1" outlineLevel="7" collapsed="1" x14ac:dyDescent="0.25">
      <c r="A312" s="102" t="s">
        <v>116</v>
      </c>
      <c r="B312" s="103">
        <v>-18623.91</v>
      </c>
      <c r="C312" s="103">
        <v>-1197795.32852</v>
      </c>
      <c r="D312" s="103">
        <v>0</v>
      </c>
      <c r="E312" s="103">
        <v>0</v>
      </c>
      <c r="F312" s="103">
        <v>-18623.91</v>
      </c>
      <c r="G312" s="103">
        <v>-1197795.32852</v>
      </c>
      <c r="H312" s="104" t="s">
        <v>120</v>
      </c>
      <c r="I312" s="104" t="s">
        <v>260</v>
      </c>
      <c r="J312" s="104" t="s">
        <v>116</v>
      </c>
      <c r="K312" s="103">
        <v>64.314922511975197</v>
      </c>
      <c r="L312" s="103">
        <v>0</v>
      </c>
      <c r="M312" s="104" t="s">
        <v>122</v>
      </c>
      <c r="N312" s="104" t="s">
        <v>241</v>
      </c>
      <c r="O312" s="104" t="s">
        <v>121</v>
      </c>
      <c r="P312" s="105">
        <v>44958</v>
      </c>
      <c r="Q312" s="105">
        <v>44959</v>
      </c>
      <c r="R312" s="103">
        <v>0</v>
      </c>
      <c r="S312" s="104" t="s">
        <v>116</v>
      </c>
      <c r="T312" s="104" t="s">
        <v>116</v>
      </c>
      <c r="U312" s="104" t="s">
        <v>319</v>
      </c>
      <c r="V312" s="106">
        <v>44927.153756712964</v>
      </c>
      <c r="W312" s="104" t="s">
        <v>116</v>
      </c>
      <c r="X312" s="104" t="s">
        <v>116</v>
      </c>
      <c r="Y312" s="106">
        <v>44958</v>
      </c>
      <c r="Z312" s="106">
        <v>44986</v>
      </c>
      <c r="AA312" s="106">
        <v>44986.909482951385</v>
      </c>
      <c r="AB312" s="104" t="s">
        <v>118</v>
      </c>
      <c r="AC312" s="104" t="s">
        <v>116</v>
      </c>
    </row>
    <row r="313" spans="1:29" s="96" customFormat="1" hidden="1" outlineLevel="7" collapsed="1" x14ac:dyDescent="0.25">
      <c r="A313" s="100" t="s">
        <v>116</v>
      </c>
      <c r="B313" s="92">
        <v>-256.86099999999999</v>
      </c>
      <c r="C313" s="92">
        <v>-65553.919999999998</v>
      </c>
      <c r="D313" s="92">
        <v>0</v>
      </c>
      <c r="E313" s="92">
        <v>0</v>
      </c>
      <c r="F313" s="92">
        <v>-256.86099999999999</v>
      </c>
      <c r="G313" s="92">
        <v>-65553.919999999998</v>
      </c>
      <c r="H313" s="93" t="s">
        <v>120</v>
      </c>
      <c r="I313" s="93" t="s">
        <v>260</v>
      </c>
      <c r="J313" s="93" t="s">
        <v>116</v>
      </c>
      <c r="K313" s="92">
        <v>255.21165143793701</v>
      </c>
      <c r="L313" s="92">
        <v>0</v>
      </c>
      <c r="M313" s="93" t="s">
        <v>122</v>
      </c>
      <c r="N313" s="93" t="s">
        <v>241</v>
      </c>
      <c r="O313" s="93" t="s">
        <v>121</v>
      </c>
      <c r="P313" s="94">
        <v>44958</v>
      </c>
      <c r="Q313" s="94">
        <v>44959</v>
      </c>
      <c r="R313" s="92">
        <v>0</v>
      </c>
      <c r="S313" s="93" t="s">
        <v>116</v>
      </c>
      <c r="T313" s="93" t="s">
        <v>116</v>
      </c>
      <c r="U313" s="93" t="s">
        <v>319</v>
      </c>
      <c r="V313" s="95">
        <v>44927.153756712964</v>
      </c>
      <c r="W313" s="93" t="s">
        <v>116</v>
      </c>
      <c r="X313" s="93" t="s">
        <v>116</v>
      </c>
      <c r="Y313" s="95">
        <v>44958</v>
      </c>
      <c r="Z313" s="95">
        <v>44986</v>
      </c>
      <c r="AA313" s="95">
        <v>44986.909482951385</v>
      </c>
      <c r="AB313" s="93" t="s">
        <v>118</v>
      </c>
      <c r="AC313" s="93" t="s">
        <v>116</v>
      </c>
    </row>
    <row r="314" spans="1:29" s="107" customFormat="1" hidden="1" outlineLevel="7" collapsed="1" x14ac:dyDescent="0.25">
      <c r="A314" s="102" t="s">
        <v>116</v>
      </c>
      <c r="B314" s="103">
        <v>83417.254000000001</v>
      </c>
      <c r="C314" s="103">
        <v>5388026.5663599996</v>
      </c>
      <c r="D314" s="103">
        <v>0</v>
      </c>
      <c r="E314" s="103">
        <v>0</v>
      </c>
      <c r="F314" s="103">
        <v>83417.254000000001</v>
      </c>
      <c r="G314" s="103">
        <v>5388026.5663599996</v>
      </c>
      <c r="H314" s="104" t="s">
        <v>120</v>
      </c>
      <c r="I314" s="104" t="s">
        <v>260</v>
      </c>
      <c r="J314" s="104" t="s">
        <v>116</v>
      </c>
      <c r="K314" s="103">
        <v>64.5912722847482</v>
      </c>
      <c r="L314" s="103">
        <v>0</v>
      </c>
      <c r="M314" s="104" t="s">
        <v>122</v>
      </c>
      <c r="N314" s="104" t="s">
        <v>241</v>
      </c>
      <c r="O314" s="104" t="s">
        <v>121</v>
      </c>
      <c r="P314" s="105">
        <v>44958</v>
      </c>
      <c r="Q314" s="105">
        <v>44959</v>
      </c>
      <c r="R314" s="103">
        <v>0</v>
      </c>
      <c r="S314" s="104" t="s">
        <v>116</v>
      </c>
      <c r="T314" s="104" t="s">
        <v>116</v>
      </c>
      <c r="U314" s="104" t="s">
        <v>319</v>
      </c>
      <c r="V314" s="106">
        <v>44927.153756712964</v>
      </c>
      <c r="W314" s="104" t="s">
        <v>116</v>
      </c>
      <c r="X314" s="104" t="s">
        <v>116</v>
      </c>
      <c r="Y314" s="106">
        <v>44958</v>
      </c>
      <c r="Z314" s="106">
        <v>44986</v>
      </c>
      <c r="AA314" s="106">
        <v>44986.909482951385</v>
      </c>
      <c r="AB314" s="104" t="s">
        <v>118</v>
      </c>
      <c r="AC314" s="104" t="s">
        <v>116</v>
      </c>
    </row>
    <row r="315" spans="1:29" s="113" customFormat="1" outlineLevel="2" collapsed="1" x14ac:dyDescent="0.25">
      <c r="A315" s="108" t="s">
        <v>265</v>
      </c>
      <c r="B315" s="109">
        <v>0</v>
      </c>
      <c r="C315" s="109">
        <v>0</v>
      </c>
      <c r="D315" s="109">
        <v>0</v>
      </c>
      <c r="E315" s="109">
        <v>0</v>
      </c>
      <c r="F315" s="109">
        <v>0</v>
      </c>
      <c r="G315" s="109">
        <v>0</v>
      </c>
      <c r="H315" s="110" t="s">
        <v>120</v>
      </c>
      <c r="I315" s="110" t="s">
        <v>265</v>
      </c>
      <c r="J315" s="110" t="s">
        <v>116</v>
      </c>
      <c r="K315" s="109">
        <v>0</v>
      </c>
      <c r="L315" s="109">
        <v>0</v>
      </c>
      <c r="M315" s="110" t="s">
        <v>122</v>
      </c>
      <c r="N315" s="110" t="s">
        <v>241</v>
      </c>
      <c r="O315" s="110" t="s">
        <v>121</v>
      </c>
      <c r="P315" s="111">
        <v>44958</v>
      </c>
      <c r="Q315" s="111">
        <v>44959</v>
      </c>
      <c r="R315" s="109">
        <v>0</v>
      </c>
      <c r="S315" s="110" t="s">
        <v>116</v>
      </c>
      <c r="T315" s="110" t="s">
        <v>116</v>
      </c>
      <c r="U315" s="110" t="s">
        <v>319</v>
      </c>
      <c r="V315" s="112">
        <v>44927.153756712964</v>
      </c>
      <c r="W315" s="110" t="s">
        <v>116</v>
      </c>
      <c r="X315" s="110" t="s">
        <v>116</v>
      </c>
      <c r="Y315" s="112">
        <v>44958</v>
      </c>
      <c r="Z315" s="112">
        <v>44986</v>
      </c>
      <c r="AA315" s="112">
        <v>44986.909482951385</v>
      </c>
      <c r="AB315" s="110" t="s">
        <v>118</v>
      </c>
      <c r="AC315" s="110" t="s">
        <v>116</v>
      </c>
    </row>
    <row r="316" spans="1:29" s="96" customFormat="1" hidden="1" outlineLevel="3" collapsed="1" x14ac:dyDescent="0.25">
      <c r="A316" s="91" t="s">
        <v>121</v>
      </c>
      <c r="B316" s="92">
        <v>0</v>
      </c>
      <c r="C316" s="92">
        <v>0</v>
      </c>
      <c r="D316" s="92">
        <v>0</v>
      </c>
      <c r="E316" s="92">
        <v>0</v>
      </c>
      <c r="F316" s="92">
        <v>0</v>
      </c>
      <c r="G316" s="92">
        <v>0</v>
      </c>
      <c r="H316" s="93" t="s">
        <v>120</v>
      </c>
      <c r="I316" s="93" t="s">
        <v>265</v>
      </c>
      <c r="J316" s="93" t="s">
        <v>116</v>
      </c>
      <c r="K316" s="92">
        <v>0</v>
      </c>
      <c r="L316" s="92">
        <v>0</v>
      </c>
      <c r="M316" s="93" t="s">
        <v>122</v>
      </c>
      <c r="N316" s="93" t="s">
        <v>241</v>
      </c>
      <c r="O316" s="93" t="s">
        <v>121</v>
      </c>
      <c r="P316" s="94">
        <v>44958</v>
      </c>
      <c r="Q316" s="94">
        <v>44959</v>
      </c>
      <c r="R316" s="92">
        <v>0</v>
      </c>
      <c r="S316" s="93" t="s">
        <v>116</v>
      </c>
      <c r="T316" s="93" t="s">
        <v>116</v>
      </c>
      <c r="U316" s="93" t="s">
        <v>319</v>
      </c>
      <c r="V316" s="95">
        <v>44927.153756712964</v>
      </c>
      <c r="W316" s="93" t="s">
        <v>116</v>
      </c>
      <c r="X316" s="93" t="s">
        <v>116</v>
      </c>
      <c r="Y316" s="95">
        <v>44958</v>
      </c>
      <c r="Z316" s="95">
        <v>44986</v>
      </c>
      <c r="AA316" s="95">
        <v>44986.909482951385</v>
      </c>
      <c r="AB316" s="93" t="s">
        <v>118</v>
      </c>
      <c r="AC316" s="93" t="s">
        <v>116</v>
      </c>
    </row>
    <row r="317" spans="1:29" s="78" customFormat="1" hidden="1" outlineLevel="4" collapsed="1" x14ac:dyDescent="0.25">
      <c r="A317" s="97" t="s">
        <v>116</v>
      </c>
      <c r="B317" s="75">
        <v>0</v>
      </c>
      <c r="C317" s="75">
        <v>0</v>
      </c>
      <c r="D317" s="75">
        <v>0</v>
      </c>
      <c r="E317" s="75">
        <v>0</v>
      </c>
      <c r="F317" s="75">
        <v>0</v>
      </c>
      <c r="G317" s="75">
        <v>0</v>
      </c>
      <c r="H317" s="74" t="s">
        <v>120</v>
      </c>
      <c r="I317" s="74" t="s">
        <v>265</v>
      </c>
      <c r="J317" s="74" t="s">
        <v>116</v>
      </c>
      <c r="K317" s="75">
        <v>0</v>
      </c>
      <c r="L317" s="75">
        <v>0</v>
      </c>
      <c r="M317" s="74" t="s">
        <v>122</v>
      </c>
      <c r="N317" s="74" t="s">
        <v>241</v>
      </c>
      <c r="O317" s="74" t="s">
        <v>121</v>
      </c>
      <c r="P317" s="76">
        <v>44958</v>
      </c>
      <c r="Q317" s="76">
        <v>44959</v>
      </c>
      <c r="R317" s="75">
        <v>0</v>
      </c>
      <c r="S317" s="74" t="s">
        <v>116</v>
      </c>
      <c r="T317" s="74" t="s">
        <v>116</v>
      </c>
      <c r="U317" s="74" t="s">
        <v>319</v>
      </c>
      <c r="V317" s="77">
        <v>44927.153756712964</v>
      </c>
      <c r="W317" s="74" t="s">
        <v>116</v>
      </c>
      <c r="X317" s="74" t="s">
        <v>116</v>
      </c>
      <c r="Y317" s="77">
        <v>44958</v>
      </c>
      <c r="Z317" s="77">
        <v>44986</v>
      </c>
      <c r="AA317" s="77">
        <v>44986.909482951385</v>
      </c>
      <c r="AB317" s="74" t="s">
        <v>118</v>
      </c>
      <c r="AC317" s="74" t="s">
        <v>116</v>
      </c>
    </row>
    <row r="318" spans="1:29" s="84" customFormat="1" hidden="1" outlineLevel="5" collapsed="1" x14ac:dyDescent="0.25">
      <c r="A318" s="98" t="s">
        <v>116</v>
      </c>
      <c r="B318" s="80">
        <v>0</v>
      </c>
      <c r="C318" s="80">
        <v>0</v>
      </c>
      <c r="D318" s="80">
        <v>0</v>
      </c>
      <c r="E318" s="80">
        <v>0</v>
      </c>
      <c r="F318" s="80">
        <v>0</v>
      </c>
      <c r="G318" s="80">
        <v>0</v>
      </c>
      <c r="H318" s="81" t="s">
        <v>120</v>
      </c>
      <c r="I318" s="81" t="s">
        <v>265</v>
      </c>
      <c r="J318" s="81" t="s">
        <v>116</v>
      </c>
      <c r="K318" s="80">
        <v>0</v>
      </c>
      <c r="L318" s="80">
        <v>0</v>
      </c>
      <c r="M318" s="81" t="s">
        <v>122</v>
      </c>
      <c r="N318" s="81" t="s">
        <v>241</v>
      </c>
      <c r="O318" s="81" t="s">
        <v>121</v>
      </c>
      <c r="P318" s="82">
        <v>44958</v>
      </c>
      <c r="Q318" s="82">
        <v>44959</v>
      </c>
      <c r="R318" s="80">
        <v>0</v>
      </c>
      <c r="S318" s="81" t="s">
        <v>116</v>
      </c>
      <c r="T318" s="81" t="s">
        <v>116</v>
      </c>
      <c r="U318" s="81" t="s">
        <v>319</v>
      </c>
      <c r="V318" s="83">
        <v>44927.153756712964</v>
      </c>
      <c r="W318" s="81" t="s">
        <v>116</v>
      </c>
      <c r="X318" s="81" t="s">
        <v>116</v>
      </c>
      <c r="Y318" s="83">
        <v>44958</v>
      </c>
      <c r="Z318" s="83">
        <v>44986</v>
      </c>
      <c r="AA318" s="83">
        <v>44986.909482951385</v>
      </c>
      <c r="AB318" s="81" t="s">
        <v>118</v>
      </c>
      <c r="AC318" s="81" t="s">
        <v>116</v>
      </c>
    </row>
    <row r="319" spans="1:29" s="90" customFormat="1" hidden="1" outlineLevel="6" collapsed="1" x14ac:dyDescent="0.25">
      <c r="A319" s="99" t="s">
        <v>122</v>
      </c>
      <c r="B319" s="86">
        <v>0</v>
      </c>
      <c r="C319" s="86">
        <v>0</v>
      </c>
      <c r="D319" s="86">
        <v>0</v>
      </c>
      <c r="E319" s="86">
        <v>0</v>
      </c>
      <c r="F319" s="86">
        <v>0</v>
      </c>
      <c r="G319" s="86">
        <v>0</v>
      </c>
      <c r="H319" s="87" t="s">
        <v>120</v>
      </c>
      <c r="I319" s="87" t="s">
        <v>265</v>
      </c>
      <c r="J319" s="87" t="s">
        <v>116</v>
      </c>
      <c r="K319" s="86">
        <v>0</v>
      </c>
      <c r="L319" s="86">
        <v>0</v>
      </c>
      <c r="M319" s="87" t="s">
        <v>122</v>
      </c>
      <c r="N319" s="87" t="s">
        <v>241</v>
      </c>
      <c r="O319" s="87" t="s">
        <v>121</v>
      </c>
      <c r="P319" s="88">
        <v>44958</v>
      </c>
      <c r="Q319" s="88">
        <v>44959</v>
      </c>
      <c r="R319" s="86">
        <v>0</v>
      </c>
      <c r="S319" s="87" t="s">
        <v>116</v>
      </c>
      <c r="T319" s="87" t="s">
        <v>116</v>
      </c>
      <c r="U319" s="87" t="s">
        <v>319</v>
      </c>
      <c r="V319" s="89">
        <v>44927.153756712964</v>
      </c>
      <c r="W319" s="87" t="s">
        <v>116</v>
      </c>
      <c r="X319" s="87" t="s">
        <v>116</v>
      </c>
      <c r="Y319" s="89">
        <v>44958</v>
      </c>
      <c r="Z319" s="89">
        <v>44986</v>
      </c>
      <c r="AA319" s="89">
        <v>44986.909482951385</v>
      </c>
      <c r="AB319" s="87" t="s">
        <v>118</v>
      </c>
      <c r="AC319" s="87" t="s">
        <v>116</v>
      </c>
    </row>
    <row r="320" spans="1:29" s="96" customFormat="1" hidden="1" outlineLevel="7" collapsed="1" x14ac:dyDescent="0.25">
      <c r="A320" s="100" t="s">
        <v>116</v>
      </c>
      <c r="B320" s="92">
        <v>-265060.10800000001</v>
      </c>
      <c r="C320" s="92">
        <v>-14186882.91525</v>
      </c>
      <c r="D320" s="92">
        <v>0</v>
      </c>
      <c r="E320" s="92">
        <v>0</v>
      </c>
      <c r="F320" s="92">
        <v>-265060.10800000001</v>
      </c>
      <c r="G320" s="92">
        <v>-14186882.91525</v>
      </c>
      <c r="H320" s="93" t="s">
        <v>120</v>
      </c>
      <c r="I320" s="93" t="s">
        <v>265</v>
      </c>
      <c r="J320" s="93" t="s">
        <v>116</v>
      </c>
      <c r="K320" s="92">
        <v>53.5232669385693</v>
      </c>
      <c r="L320" s="92">
        <v>0</v>
      </c>
      <c r="M320" s="93" t="s">
        <v>122</v>
      </c>
      <c r="N320" s="93" t="s">
        <v>241</v>
      </c>
      <c r="O320" s="93" t="s">
        <v>121</v>
      </c>
      <c r="P320" s="94">
        <v>44958</v>
      </c>
      <c r="Q320" s="94">
        <v>44959</v>
      </c>
      <c r="R320" s="92">
        <v>0</v>
      </c>
      <c r="S320" s="93" t="s">
        <v>116</v>
      </c>
      <c r="T320" s="93" t="s">
        <v>116</v>
      </c>
      <c r="U320" s="93" t="s">
        <v>319</v>
      </c>
      <c r="V320" s="95">
        <v>44927.153756712964</v>
      </c>
      <c r="W320" s="93" t="s">
        <v>116</v>
      </c>
      <c r="X320" s="93" t="s">
        <v>116</v>
      </c>
      <c r="Y320" s="95">
        <v>44958</v>
      </c>
      <c r="Z320" s="95">
        <v>44986</v>
      </c>
      <c r="AA320" s="95">
        <v>44986.909482951385</v>
      </c>
      <c r="AB320" s="93" t="s">
        <v>118</v>
      </c>
      <c r="AC320" s="93" t="s">
        <v>116</v>
      </c>
    </row>
    <row r="321" spans="1:29" s="107" customFormat="1" hidden="1" outlineLevel="7" collapsed="1" x14ac:dyDescent="0.25">
      <c r="A321" s="102" t="s">
        <v>116</v>
      </c>
      <c r="B321" s="103">
        <v>-37730.593000000001</v>
      </c>
      <c r="C321" s="103">
        <v>-1939925.3859999999</v>
      </c>
      <c r="D321" s="103">
        <v>0</v>
      </c>
      <c r="E321" s="103">
        <v>0</v>
      </c>
      <c r="F321" s="103">
        <v>-37730.593000000001</v>
      </c>
      <c r="G321" s="103">
        <v>-1939925.3859999999</v>
      </c>
      <c r="H321" s="104" t="s">
        <v>120</v>
      </c>
      <c r="I321" s="104" t="s">
        <v>265</v>
      </c>
      <c r="J321" s="104" t="s">
        <v>116</v>
      </c>
      <c r="K321" s="103">
        <v>51.4151841186276</v>
      </c>
      <c r="L321" s="103">
        <v>0</v>
      </c>
      <c r="M321" s="104" t="s">
        <v>122</v>
      </c>
      <c r="N321" s="104" t="s">
        <v>241</v>
      </c>
      <c r="O321" s="104" t="s">
        <v>121</v>
      </c>
      <c r="P321" s="105">
        <v>44958</v>
      </c>
      <c r="Q321" s="105">
        <v>44959</v>
      </c>
      <c r="R321" s="103">
        <v>0</v>
      </c>
      <c r="S321" s="104" t="s">
        <v>116</v>
      </c>
      <c r="T321" s="104" t="s">
        <v>116</v>
      </c>
      <c r="U321" s="104" t="s">
        <v>319</v>
      </c>
      <c r="V321" s="106">
        <v>44927.153756712964</v>
      </c>
      <c r="W321" s="104" t="s">
        <v>116</v>
      </c>
      <c r="X321" s="104" t="s">
        <v>116</v>
      </c>
      <c r="Y321" s="106">
        <v>44958</v>
      </c>
      <c r="Z321" s="106">
        <v>44986</v>
      </c>
      <c r="AA321" s="106">
        <v>44986.909482951385</v>
      </c>
      <c r="AB321" s="104" t="s">
        <v>118</v>
      </c>
      <c r="AC321" s="104" t="s">
        <v>116</v>
      </c>
    </row>
    <row r="322" spans="1:29" s="96" customFormat="1" hidden="1" outlineLevel="7" collapsed="1" x14ac:dyDescent="0.25">
      <c r="A322" s="100" t="s">
        <v>116</v>
      </c>
      <c r="B322" s="92">
        <v>13679.61</v>
      </c>
      <c r="C322" s="92">
        <v>-117.64</v>
      </c>
      <c r="D322" s="92">
        <v>0</v>
      </c>
      <c r="E322" s="92">
        <v>0</v>
      </c>
      <c r="F322" s="92">
        <v>13679.61</v>
      </c>
      <c r="G322" s="92">
        <v>-117.64</v>
      </c>
      <c r="H322" s="93" t="s">
        <v>120</v>
      </c>
      <c r="I322" s="93" t="s">
        <v>265</v>
      </c>
      <c r="J322" s="93" t="s">
        <v>116</v>
      </c>
      <c r="K322" s="92">
        <v>-8.5996603704345392E-3</v>
      </c>
      <c r="L322" s="92">
        <v>0</v>
      </c>
      <c r="M322" s="93" t="s">
        <v>122</v>
      </c>
      <c r="N322" s="93" t="s">
        <v>241</v>
      </c>
      <c r="O322" s="93" t="s">
        <v>121</v>
      </c>
      <c r="P322" s="94">
        <v>44958</v>
      </c>
      <c r="Q322" s="94">
        <v>44959</v>
      </c>
      <c r="R322" s="92">
        <v>0</v>
      </c>
      <c r="S322" s="93" t="s">
        <v>116</v>
      </c>
      <c r="T322" s="93" t="s">
        <v>116</v>
      </c>
      <c r="U322" s="93" t="s">
        <v>319</v>
      </c>
      <c r="V322" s="95">
        <v>44927.153756712964</v>
      </c>
      <c r="W322" s="93" t="s">
        <v>116</v>
      </c>
      <c r="X322" s="93" t="s">
        <v>116</v>
      </c>
      <c r="Y322" s="95">
        <v>44958</v>
      </c>
      <c r="Z322" s="95">
        <v>44986</v>
      </c>
      <c r="AA322" s="95">
        <v>44986.909482951385</v>
      </c>
      <c r="AB322" s="93" t="s">
        <v>118</v>
      </c>
      <c r="AC322" s="93" t="s">
        <v>116</v>
      </c>
    </row>
    <row r="323" spans="1:29" s="107" customFormat="1" hidden="1" outlineLevel="7" collapsed="1" x14ac:dyDescent="0.25">
      <c r="A323" s="102" t="s">
        <v>116</v>
      </c>
      <c r="B323" s="103">
        <v>117182.46</v>
      </c>
      <c r="C323" s="103">
        <v>6325878.1698700003</v>
      </c>
      <c r="D323" s="103">
        <v>0</v>
      </c>
      <c r="E323" s="103">
        <v>0</v>
      </c>
      <c r="F323" s="103">
        <v>117182.46</v>
      </c>
      <c r="G323" s="103">
        <v>6325878.1698700003</v>
      </c>
      <c r="H323" s="104" t="s">
        <v>120</v>
      </c>
      <c r="I323" s="104" t="s">
        <v>265</v>
      </c>
      <c r="J323" s="104" t="s">
        <v>116</v>
      </c>
      <c r="K323" s="103">
        <v>53.983148756819098</v>
      </c>
      <c r="L323" s="103">
        <v>0</v>
      </c>
      <c r="M323" s="104" t="s">
        <v>122</v>
      </c>
      <c r="N323" s="104" t="s">
        <v>241</v>
      </c>
      <c r="O323" s="104" t="s">
        <v>121</v>
      </c>
      <c r="P323" s="105">
        <v>44958</v>
      </c>
      <c r="Q323" s="105">
        <v>44959</v>
      </c>
      <c r="R323" s="103">
        <v>0</v>
      </c>
      <c r="S323" s="104" t="s">
        <v>116</v>
      </c>
      <c r="T323" s="104" t="s">
        <v>116</v>
      </c>
      <c r="U323" s="104" t="s">
        <v>319</v>
      </c>
      <c r="V323" s="106">
        <v>44927.153756712964</v>
      </c>
      <c r="W323" s="104" t="s">
        <v>116</v>
      </c>
      <c r="X323" s="104" t="s">
        <v>116</v>
      </c>
      <c r="Y323" s="106">
        <v>44958</v>
      </c>
      <c r="Z323" s="106">
        <v>44986</v>
      </c>
      <c r="AA323" s="106">
        <v>44986.909482951385</v>
      </c>
      <c r="AB323" s="104" t="s">
        <v>118</v>
      </c>
      <c r="AC323" s="104" t="s">
        <v>116</v>
      </c>
    </row>
    <row r="324" spans="1:29" s="96" customFormat="1" hidden="1" outlineLevel="7" collapsed="1" x14ac:dyDescent="0.25">
      <c r="A324" s="100" t="s">
        <v>116</v>
      </c>
      <c r="B324" s="92">
        <v>171928.63099999999</v>
      </c>
      <c r="C324" s="92">
        <v>9801047.7713799998</v>
      </c>
      <c r="D324" s="92">
        <v>0</v>
      </c>
      <c r="E324" s="92">
        <v>0</v>
      </c>
      <c r="F324" s="92">
        <v>171928.63099999999</v>
      </c>
      <c r="G324" s="92">
        <v>9801047.7713799998</v>
      </c>
      <c r="H324" s="93" t="s">
        <v>120</v>
      </c>
      <c r="I324" s="93" t="s">
        <v>265</v>
      </c>
      <c r="J324" s="93" t="s">
        <v>116</v>
      </c>
      <c r="K324" s="92">
        <v>57.006489927672398</v>
      </c>
      <c r="L324" s="92">
        <v>0</v>
      </c>
      <c r="M324" s="93" t="s">
        <v>122</v>
      </c>
      <c r="N324" s="93" t="s">
        <v>241</v>
      </c>
      <c r="O324" s="93" t="s">
        <v>121</v>
      </c>
      <c r="P324" s="94">
        <v>44958</v>
      </c>
      <c r="Q324" s="94">
        <v>44959</v>
      </c>
      <c r="R324" s="92">
        <v>0</v>
      </c>
      <c r="S324" s="93" t="s">
        <v>116</v>
      </c>
      <c r="T324" s="93" t="s">
        <v>116</v>
      </c>
      <c r="U324" s="93" t="s">
        <v>319</v>
      </c>
      <c r="V324" s="95">
        <v>44927.153756712964</v>
      </c>
      <c r="W324" s="93" t="s">
        <v>116</v>
      </c>
      <c r="X324" s="93" t="s">
        <v>116</v>
      </c>
      <c r="Y324" s="95">
        <v>44958</v>
      </c>
      <c r="Z324" s="95">
        <v>44986</v>
      </c>
      <c r="AA324" s="95">
        <v>44986.909482951385</v>
      </c>
      <c r="AB324" s="93" t="s">
        <v>118</v>
      </c>
      <c r="AC324" s="93" t="s">
        <v>116</v>
      </c>
    </row>
    <row r="325" spans="1:29" s="90" customFormat="1" outlineLevel="2" collapsed="1" x14ac:dyDescent="0.25">
      <c r="A325" s="85" t="s">
        <v>271</v>
      </c>
      <c r="B325" s="86">
        <v>0</v>
      </c>
      <c r="C325" s="86">
        <v>0</v>
      </c>
      <c r="D325" s="86">
        <v>0</v>
      </c>
      <c r="E325" s="86">
        <v>0</v>
      </c>
      <c r="F325" s="86">
        <v>0</v>
      </c>
      <c r="G325" s="86">
        <v>0</v>
      </c>
      <c r="H325" s="87" t="s">
        <v>120</v>
      </c>
      <c r="I325" s="87" t="s">
        <v>271</v>
      </c>
      <c r="J325" s="87" t="s">
        <v>116</v>
      </c>
      <c r="K325" s="86">
        <v>0</v>
      </c>
      <c r="L325" s="86">
        <v>0</v>
      </c>
      <c r="M325" s="87" t="s">
        <v>122</v>
      </c>
      <c r="N325" s="87" t="s">
        <v>241</v>
      </c>
      <c r="O325" s="87" t="s">
        <v>121</v>
      </c>
      <c r="P325" s="88">
        <v>44958</v>
      </c>
      <c r="Q325" s="88">
        <v>44959</v>
      </c>
      <c r="R325" s="86">
        <v>0</v>
      </c>
      <c r="S325" s="87" t="s">
        <v>116</v>
      </c>
      <c r="T325" s="87" t="s">
        <v>116</v>
      </c>
      <c r="U325" s="87" t="s">
        <v>319</v>
      </c>
      <c r="V325" s="89">
        <v>44927.153756712964</v>
      </c>
      <c r="W325" s="87" t="s">
        <v>116</v>
      </c>
      <c r="X325" s="87" t="s">
        <v>116</v>
      </c>
      <c r="Y325" s="89">
        <v>44958</v>
      </c>
      <c r="Z325" s="89">
        <v>44986</v>
      </c>
      <c r="AA325" s="89">
        <v>44986.909482951385</v>
      </c>
      <c r="AB325" s="87" t="s">
        <v>118</v>
      </c>
      <c r="AC325" s="87" t="s">
        <v>116</v>
      </c>
    </row>
    <row r="326" spans="1:29" s="96" customFormat="1" outlineLevel="3" collapsed="1" x14ac:dyDescent="0.25">
      <c r="A326" s="91" t="s">
        <v>121</v>
      </c>
      <c r="B326" s="92">
        <v>0</v>
      </c>
      <c r="C326" s="92">
        <v>0</v>
      </c>
      <c r="D326" s="92">
        <v>0</v>
      </c>
      <c r="E326" s="92">
        <v>0</v>
      </c>
      <c r="F326" s="92">
        <v>0</v>
      </c>
      <c r="G326" s="92">
        <v>0</v>
      </c>
      <c r="H326" s="93" t="s">
        <v>120</v>
      </c>
      <c r="I326" s="93" t="s">
        <v>271</v>
      </c>
      <c r="J326" s="93" t="s">
        <v>116</v>
      </c>
      <c r="K326" s="92">
        <v>0</v>
      </c>
      <c r="L326" s="92">
        <v>0</v>
      </c>
      <c r="M326" s="93" t="s">
        <v>122</v>
      </c>
      <c r="N326" s="93" t="s">
        <v>241</v>
      </c>
      <c r="O326" s="93" t="s">
        <v>121</v>
      </c>
      <c r="P326" s="94">
        <v>44958</v>
      </c>
      <c r="Q326" s="94">
        <v>44959</v>
      </c>
      <c r="R326" s="92">
        <v>0</v>
      </c>
      <c r="S326" s="93" t="s">
        <v>116</v>
      </c>
      <c r="T326" s="93" t="s">
        <v>116</v>
      </c>
      <c r="U326" s="93" t="s">
        <v>319</v>
      </c>
      <c r="V326" s="95">
        <v>44927.153756712964</v>
      </c>
      <c r="W326" s="93" t="s">
        <v>116</v>
      </c>
      <c r="X326" s="93" t="s">
        <v>116</v>
      </c>
      <c r="Y326" s="95">
        <v>44958</v>
      </c>
      <c r="Z326" s="95">
        <v>44986</v>
      </c>
      <c r="AA326" s="95">
        <v>44986.909482951385</v>
      </c>
      <c r="AB326" s="93" t="s">
        <v>118</v>
      </c>
      <c r="AC326" s="93" t="s">
        <v>116</v>
      </c>
    </row>
    <row r="327" spans="1:29" s="78" customFormat="1" outlineLevel="4" collapsed="1" x14ac:dyDescent="0.25">
      <c r="A327" s="97" t="s">
        <v>116</v>
      </c>
      <c r="B327" s="75">
        <v>0</v>
      </c>
      <c r="C327" s="75">
        <v>0</v>
      </c>
      <c r="D327" s="75">
        <v>0</v>
      </c>
      <c r="E327" s="75">
        <v>0</v>
      </c>
      <c r="F327" s="75">
        <v>0</v>
      </c>
      <c r="G327" s="75">
        <v>0</v>
      </c>
      <c r="H327" s="74" t="s">
        <v>120</v>
      </c>
      <c r="I327" s="74" t="s">
        <v>271</v>
      </c>
      <c r="J327" s="74" t="s">
        <v>116</v>
      </c>
      <c r="K327" s="75">
        <v>0</v>
      </c>
      <c r="L327" s="75">
        <v>0</v>
      </c>
      <c r="M327" s="74" t="s">
        <v>122</v>
      </c>
      <c r="N327" s="74" t="s">
        <v>241</v>
      </c>
      <c r="O327" s="74" t="s">
        <v>121</v>
      </c>
      <c r="P327" s="76">
        <v>44958</v>
      </c>
      <c r="Q327" s="76">
        <v>44959</v>
      </c>
      <c r="R327" s="75">
        <v>0</v>
      </c>
      <c r="S327" s="74" t="s">
        <v>116</v>
      </c>
      <c r="T327" s="74" t="s">
        <v>116</v>
      </c>
      <c r="U327" s="74" t="s">
        <v>319</v>
      </c>
      <c r="V327" s="77">
        <v>44927.153756712964</v>
      </c>
      <c r="W327" s="74" t="s">
        <v>116</v>
      </c>
      <c r="X327" s="74" t="s">
        <v>116</v>
      </c>
      <c r="Y327" s="77">
        <v>44958</v>
      </c>
      <c r="Z327" s="77">
        <v>44986</v>
      </c>
      <c r="AA327" s="77">
        <v>44986.909482951385</v>
      </c>
      <c r="AB327" s="74" t="s">
        <v>118</v>
      </c>
      <c r="AC327" s="74" t="s">
        <v>116</v>
      </c>
    </row>
    <row r="328" spans="1:29" s="84" customFormat="1" outlineLevel="5" collapsed="1" x14ac:dyDescent="0.25">
      <c r="A328" s="98" t="s">
        <v>116</v>
      </c>
      <c r="B328" s="80">
        <v>0</v>
      </c>
      <c r="C328" s="80">
        <v>0</v>
      </c>
      <c r="D328" s="80">
        <v>0</v>
      </c>
      <c r="E328" s="80">
        <v>0</v>
      </c>
      <c r="F328" s="80">
        <v>0</v>
      </c>
      <c r="G328" s="80">
        <v>0</v>
      </c>
      <c r="H328" s="81" t="s">
        <v>120</v>
      </c>
      <c r="I328" s="81" t="s">
        <v>271</v>
      </c>
      <c r="J328" s="81" t="s">
        <v>116</v>
      </c>
      <c r="K328" s="80">
        <v>0</v>
      </c>
      <c r="L328" s="80">
        <v>0</v>
      </c>
      <c r="M328" s="81" t="s">
        <v>122</v>
      </c>
      <c r="N328" s="81" t="s">
        <v>241</v>
      </c>
      <c r="O328" s="81" t="s">
        <v>121</v>
      </c>
      <c r="P328" s="82">
        <v>44958</v>
      </c>
      <c r="Q328" s="82">
        <v>44959</v>
      </c>
      <c r="R328" s="80">
        <v>0</v>
      </c>
      <c r="S328" s="81" t="s">
        <v>116</v>
      </c>
      <c r="T328" s="81" t="s">
        <v>116</v>
      </c>
      <c r="U328" s="81" t="s">
        <v>319</v>
      </c>
      <c r="V328" s="83">
        <v>44927.153756712964</v>
      </c>
      <c r="W328" s="81" t="s">
        <v>116</v>
      </c>
      <c r="X328" s="81" t="s">
        <v>116</v>
      </c>
      <c r="Y328" s="83">
        <v>44958</v>
      </c>
      <c r="Z328" s="83">
        <v>44986</v>
      </c>
      <c r="AA328" s="83">
        <v>44986.909482951385</v>
      </c>
      <c r="AB328" s="81" t="s">
        <v>118</v>
      </c>
      <c r="AC328" s="81" t="s">
        <v>116</v>
      </c>
    </row>
    <row r="329" spans="1:29" s="90" customFormat="1" outlineLevel="6" collapsed="1" x14ac:dyDescent="0.25">
      <c r="A329" s="99" t="s">
        <v>122</v>
      </c>
      <c r="B329" s="86">
        <v>0</v>
      </c>
      <c r="C329" s="86">
        <v>0</v>
      </c>
      <c r="D329" s="86">
        <v>0</v>
      </c>
      <c r="E329" s="86">
        <v>0</v>
      </c>
      <c r="F329" s="86">
        <v>0</v>
      </c>
      <c r="G329" s="86">
        <v>0</v>
      </c>
      <c r="H329" s="87" t="s">
        <v>120</v>
      </c>
      <c r="I329" s="87" t="s">
        <v>271</v>
      </c>
      <c r="J329" s="87" t="s">
        <v>116</v>
      </c>
      <c r="K329" s="86">
        <v>0</v>
      </c>
      <c r="L329" s="86">
        <v>0</v>
      </c>
      <c r="M329" s="87" t="s">
        <v>122</v>
      </c>
      <c r="N329" s="87" t="s">
        <v>241</v>
      </c>
      <c r="O329" s="87" t="s">
        <v>121</v>
      </c>
      <c r="P329" s="88">
        <v>44958</v>
      </c>
      <c r="Q329" s="88">
        <v>44959</v>
      </c>
      <c r="R329" s="86">
        <v>0</v>
      </c>
      <c r="S329" s="87" t="s">
        <v>116</v>
      </c>
      <c r="T329" s="87" t="s">
        <v>116</v>
      </c>
      <c r="U329" s="87" t="s">
        <v>319</v>
      </c>
      <c r="V329" s="89">
        <v>44927.153756712964</v>
      </c>
      <c r="W329" s="87" t="s">
        <v>116</v>
      </c>
      <c r="X329" s="87" t="s">
        <v>116</v>
      </c>
      <c r="Y329" s="89">
        <v>44958</v>
      </c>
      <c r="Z329" s="89">
        <v>44986</v>
      </c>
      <c r="AA329" s="89">
        <v>44986.909482951385</v>
      </c>
      <c r="AB329" s="87" t="s">
        <v>118</v>
      </c>
      <c r="AC329" s="87" t="s">
        <v>116</v>
      </c>
    </row>
    <row r="330" spans="1:29" s="96" customFormat="1" outlineLevel="7" collapsed="1" x14ac:dyDescent="0.25">
      <c r="A330" s="100" t="s">
        <v>116</v>
      </c>
      <c r="B330" s="92">
        <v>-36129.279999999999</v>
      </c>
      <c r="C330" s="92">
        <v>-1894006.7875999999</v>
      </c>
      <c r="D330" s="92">
        <v>0</v>
      </c>
      <c r="E330" s="92">
        <v>0</v>
      </c>
      <c r="F330" s="92">
        <v>-36129.279999999999</v>
      </c>
      <c r="G330" s="92">
        <v>-1894006.7875999999</v>
      </c>
      <c r="H330" s="93" t="s">
        <v>120</v>
      </c>
      <c r="I330" s="93" t="s">
        <v>271</v>
      </c>
      <c r="J330" s="93" t="s">
        <v>116</v>
      </c>
      <c r="K330" s="92">
        <v>52.423042684492998</v>
      </c>
      <c r="L330" s="92">
        <v>0</v>
      </c>
      <c r="M330" s="93" t="s">
        <v>122</v>
      </c>
      <c r="N330" s="93" t="s">
        <v>241</v>
      </c>
      <c r="O330" s="93" t="s">
        <v>121</v>
      </c>
      <c r="P330" s="94">
        <v>44958</v>
      </c>
      <c r="Q330" s="94">
        <v>44959</v>
      </c>
      <c r="R330" s="92">
        <v>0</v>
      </c>
      <c r="S330" s="93" t="s">
        <v>116</v>
      </c>
      <c r="T330" s="93" t="s">
        <v>116</v>
      </c>
      <c r="U330" s="93" t="s">
        <v>319</v>
      </c>
      <c r="V330" s="95">
        <v>44927.153756712964</v>
      </c>
      <c r="W330" s="93" t="s">
        <v>116</v>
      </c>
      <c r="X330" s="93" t="s">
        <v>116</v>
      </c>
      <c r="Y330" s="95">
        <v>44958</v>
      </c>
      <c r="Z330" s="95">
        <v>44986</v>
      </c>
      <c r="AA330" s="95">
        <v>44986.909482951385</v>
      </c>
      <c r="AB330" s="93" t="s">
        <v>118</v>
      </c>
      <c r="AC330" s="93" t="s">
        <v>116</v>
      </c>
    </row>
    <row r="331" spans="1:29" s="107" customFormat="1" outlineLevel="7" collapsed="1" x14ac:dyDescent="0.25">
      <c r="A331" s="102" t="s">
        <v>116</v>
      </c>
      <c r="B331" s="103">
        <v>-9328.77</v>
      </c>
      <c r="C331" s="103">
        <v>-489181.19621999998</v>
      </c>
      <c r="D331" s="103">
        <v>0</v>
      </c>
      <c r="E331" s="103">
        <v>0</v>
      </c>
      <c r="F331" s="103">
        <v>-9328.77</v>
      </c>
      <c r="G331" s="103">
        <v>-489181.19621999998</v>
      </c>
      <c r="H331" s="104" t="s">
        <v>120</v>
      </c>
      <c r="I331" s="104" t="s">
        <v>271</v>
      </c>
      <c r="J331" s="104" t="s">
        <v>116</v>
      </c>
      <c r="K331" s="103">
        <v>52.437909415710799</v>
      </c>
      <c r="L331" s="103">
        <v>0</v>
      </c>
      <c r="M331" s="104" t="s">
        <v>122</v>
      </c>
      <c r="N331" s="104" t="s">
        <v>241</v>
      </c>
      <c r="O331" s="104" t="s">
        <v>121</v>
      </c>
      <c r="P331" s="105">
        <v>44958</v>
      </c>
      <c r="Q331" s="105">
        <v>44959</v>
      </c>
      <c r="R331" s="103">
        <v>0</v>
      </c>
      <c r="S331" s="104" t="s">
        <v>116</v>
      </c>
      <c r="T331" s="104" t="s">
        <v>116</v>
      </c>
      <c r="U331" s="104" t="s">
        <v>319</v>
      </c>
      <c r="V331" s="106">
        <v>44927.153756712964</v>
      </c>
      <c r="W331" s="104" t="s">
        <v>116</v>
      </c>
      <c r="X331" s="104" t="s">
        <v>116</v>
      </c>
      <c r="Y331" s="106">
        <v>44958</v>
      </c>
      <c r="Z331" s="106">
        <v>44986</v>
      </c>
      <c r="AA331" s="106">
        <v>44986.909482951385</v>
      </c>
      <c r="AB331" s="104" t="s">
        <v>118</v>
      </c>
      <c r="AC331" s="104" t="s">
        <v>116</v>
      </c>
    </row>
    <row r="332" spans="1:29" s="96" customFormat="1" outlineLevel="7" collapsed="1" x14ac:dyDescent="0.25">
      <c r="A332" s="100" t="s">
        <v>116</v>
      </c>
      <c r="B332" s="92">
        <v>6783.86</v>
      </c>
      <c r="C332" s="92">
        <v>355810.73716999998</v>
      </c>
      <c r="D332" s="92">
        <v>0</v>
      </c>
      <c r="E332" s="92">
        <v>0</v>
      </c>
      <c r="F332" s="92">
        <v>6783.86</v>
      </c>
      <c r="G332" s="92">
        <v>355810.73716999998</v>
      </c>
      <c r="H332" s="93" t="s">
        <v>120</v>
      </c>
      <c r="I332" s="93" t="s">
        <v>271</v>
      </c>
      <c r="J332" s="93" t="s">
        <v>116</v>
      </c>
      <c r="K332" s="92">
        <v>52.449599073388903</v>
      </c>
      <c r="L332" s="92">
        <v>0</v>
      </c>
      <c r="M332" s="93" t="s">
        <v>122</v>
      </c>
      <c r="N332" s="93" t="s">
        <v>241</v>
      </c>
      <c r="O332" s="93" t="s">
        <v>121</v>
      </c>
      <c r="P332" s="94">
        <v>44958</v>
      </c>
      <c r="Q332" s="94">
        <v>44959</v>
      </c>
      <c r="R332" s="92">
        <v>0</v>
      </c>
      <c r="S332" s="93" t="s">
        <v>116</v>
      </c>
      <c r="T332" s="93" t="s">
        <v>116</v>
      </c>
      <c r="U332" s="93" t="s">
        <v>319</v>
      </c>
      <c r="V332" s="95">
        <v>44927.153756712964</v>
      </c>
      <c r="W332" s="93" t="s">
        <v>116</v>
      </c>
      <c r="X332" s="93" t="s">
        <v>116</v>
      </c>
      <c r="Y332" s="95">
        <v>44958</v>
      </c>
      <c r="Z332" s="95">
        <v>44986</v>
      </c>
      <c r="AA332" s="95">
        <v>44986.909482951385</v>
      </c>
      <c r="AB332" s="93" t="s">
        <v>118</v>
      </c>
      <c r="AC332" s="93" t="s">
        <v>116</v>
      </c>
    </row>
    <row r="333" spans="1:29" s="107" customFormat="1" outlineLevel="7" collapsed="1" x14ac:dyDescent="0.25">
      <c r="A333" s="102" t="s">
        <v>116</v>
      </c>
      <c r="B333" s="103">
        <v>38674.19</v>
      </c>
      <c r="C333" s="103">
        <v>2027377.2466500001</v>
      </c>
      <c r="D333" s="103">
        <v>0</v>
      </c>
      <c r="E333" s="103">
        <v>0</v>
      </c>
      <c r="F333" s="103">
        <v>38674.19</v>
      </c>
      <c r="G333" s="103">
        <v>2027377.2466500001</v>
      </c>
      <c r="H333" s="104" t="s">
        <v>120</v>
      </c>
      <c r="I333" s="104" t="s">
        <v>271</v>
      </c>
      <c r="J333" s="104" t="s">
        <v>116</v>
      </c>
      <c r="K333" s="103">
        <v>52.4219704834154</v>
      </c>
      <c r="L333" s="103">
        <v>0</v>
      </c>
      <c r="M333" s="104" t="s">
        <v>122</v>
      </c>
      <c r="N333" s="104" t="s">
        <v>241</v>
      </c>
      <c r="O333" s="104" t="s">
        <v>121</v>
      </c>
      <c r="P333" s="105">
        <v>44958</v>
      </c>
      <c r="Q333" s="105">
        <v>44959</v>
      </c>
      <c r="R333" s="103">
        <v>0</v>
      </c>
      <c r="S333" s="104" t="s">
        <v>116</v>
      </c>
      <c r="T333" s="104" t="s">
        <v>116</v>
      </c>
      <c r="U333" s="104" t="s">
        <v>319</v>
      </c>
      <c r="V333" s="106">
        <v>44927.153756712964</v>
      </c>
      <c r="W333" s="104" t="s">
        <v>116</v>
      </c>
      <c r="X333" s="104" t="s">
        <v>116</v>
      </c>
      <c r="Y333" s="106">
        <v>44958</v>
      </c>
      <c r="Z333" s="106">
        <v>44986</v>
      </c>
      <c r="AA333" s="106">
        <v>44986.909482951385</v>
      </c>
      <c r="AB333" s="104" t="s">
        <v>118</v>
      </c>
      <c r="AC333" s="104" t="s">
        <v>116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232F-E665-49FB-AB70-ABF553CA9C41}">
  <dimension ref="A1:AC344"/>
  <sheetViews>
    <sheetView view="pageBreakPreview" zoomScaleNormal="100" zoomScaleSheetLayoutView="100" workbookViewId="0"/>
  </sheetViews>
  <sheetFormatPr defaultRowHeight="15" outlineLevelRow="7" x14ac:dyDescent="0.25"/>
  <cols>
    <col min="1" max="1" width="21.36328125" style="1" customWidth="1"/>
    <col min="2" max="2" width="9" style="130" customWidth="1"/>
    <col min="3" max="3" width="9.6328125" style="130" customWidth="1"/>
    <col min="4" max="4" width="11.6328125" style="130" customWidth="1"/>
    <col min="5" max="5" width="10.08984375" style="130" customWidth="1"/>
    <col min="6" max="6" width="7.90625" style="130" customWidth="1"/>
    <col min="7" max="7" width="9.6328125" style="130" customWidth="1"/>
    <col min="8" max="8" width="13.08984375" style="1" customWidth="1"/>
    <col min="9" max="9" width="13.90625" style="1" customWidth="1"/>
    <col min="10" max="10" width="7.54296875" style="1" customWidth="1"/>
    <col min="11" max="11" width="6.1796875" style="130" customWidth="1"/>
    <col min="12" max="12" width="12.08984375" style="130" customWidth="1"/>
    <col min="13" max="13" width="6.81640625" style="1" customWidth="1"/>
    <col min="14" max="14" width="6.08984375" style="1" customWidth="1"/>
    <col min="15" max="15" width="11.08984375" style="1" customWidth="1"/>
    <col min="16" max="17" width="9" style="131" customWidth="1"/>
    <col min="18" max="18" width="8" style="130" customWidth="1"/>
    <col min="19" max="19" width="5.6328125" style="1" customWidth="1"/>
    <col min="20" max="20" width="10.54296875" style="1" customWidth="1"/>
    <col min="21" max="21" width="18.6328125" style="1" customWidth="1"/>
    <col min="22" max="22" width="17.6328125" style="1" customWidth="1"/>
    <col min="23" max="23" width="18.6328125" style="1" customWidth="1"/>
    <col min="24" max="27" width="17.6328125" style="1" customWidth="1"/>
    <col min="28" max="28" width="4.36328125" style="1" customWidth="1"/>
    <col min="29" max="29" width="6.90625" style="1" customWidth="1"/>
  </cols>
  <sheetData>
    <row r="1" spans="1:29" s="73" customFormat="1" x14ac:dyDescent="0.25">
      <c r="A1" s="70" t="s">
        <v>76</v>
      </c>
      <c r="B1" s="71" t="s">
        <v>77</v>
      </c>
      <c r="C1" s="71" t="s">
        <v>78</v>
      </c>
      <c r="D1" s="71" t="s">
        <v>79</v>
      </c>
      <c r="E1" s="71" t="s">
        <v>80</v>
      </c>
      <c r="F1" s="71" t="s">
        <v>81</v>
      </c>
      <c r="G1" s="71" t="s">
        <v>82</v>
      </c>
      <c r="H1" s="70" t="s">
        <v>83</v>
      </c>
      <c r="I1" s="70" t="s">
        <v>84</v>
      </c>
      <c r="J1" s="70" t="s">
        <v>85</v>
      </c>
      <c r="K1" s="71" t="s">
        <v>86</v>
      </c>
      <c r="L1" s="71" t="s">
        <v>87</v>
      </c>
      <c r="M1" s="70" t="s">
        <v>88</v>
      </c>
      <c r="N1" s="70" t="s">
        <v>89</v>
      </c>
      <c r="O1" s="70" t="s">
        <v>90</v>
      </c>
      <c r="P1" s="72" t="s">
        <v>91</v>
      </c>
      <c r="Q1" s="72" t="s">
        <v>92</v>
      </c>
      <c r="R1" s="71" t="s">
        <v>93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70" t="s">
        <v>103</v>
      </c>
      <c r="AC1" s="70" t="s">
        <v>104</v>
      </c>
    </row>
    <row r="2" spans="1:29" s="78" customFormat="1" collapsed="1" x14ac:dyDescent="0.25">
      <c r="A2" s="74" t="s">
        <v>105</v>
      </c>
      <c r="B2" s="75">
        <v>-387.96</v>
      </c>
      <c r="C2" s="75">
        <v>-53790.9</v>
      </c>
      <c r="D2" s="75">
        <v>0</v>
      </c>
      <c r="E2" s="75">
        <v>0</v>
      </c>
      <c r="F2" s="75">
        <v>-387.96</v>
      </c>
      <c r="G2" s="75">
        <v>-53790.9</v>
      </c>
      <c r="H2" s="74" t="s">
        <v>106</v>
      </c>
      <c r="I2" s="74" t="s">
        <v>107</v>
      </c>
      <c r="J2" s="74" t="s">
        <v>116</v>
      </c>
      <c r="K2" s="75">
        <v>138.650634085988</v>
      </c>
      <c r="L2" s="75">
        <v>0</v>
      </c>
      <c r="M2" s="74" t="s">
        <v>109</v>
      </c>
      <c r="N2" s="74" t="s">
        <v>110</v>
      </c>
      <c r="O2" s="74" t="s">
        <v>111</v>
      </c>
      <c r="P2" s="76">
        <v>44957</v>
      </c>
      <c r="Q2" s="76">
        <v>44957.000694444447</v>
      </c>
      <c r="R2" s="75">
        <v>0</v>
      </c>
      <c r="S2" s="74" t="s">
        <v>112</v>
      </c>
      <c r="T2" s="74" t="s">
        <v>113</v>
      </c>
      <c r="U2" s="74" t="s">
        <v>114</v>
      </c>
      <c r="V2" s="77">
        <v>44958.564416782407</v>
      </c>
      <c r="W2" s="74" t="s">
        <v>115</v>
      </c>
      <c r="X2" s="77">
        <v>44958.564589155088</v>
      </c>
      <c r="Y2" s="77">
        <v>44927</v>
      </c>
      <c r="Z2" s="77">
        <v>44958</v>
      </c>
      <c r="AA2" s="77">
        <v>44959.731264965274</v>
      </c>
      <c r="AB2" s="74" t="s">
        <v>105</v>
      </c>
      <c r="AC2" s="74" t="s">
        <v>116</v>
      </c>
    </row>
    <row r="3" spans="1:29" s="84" customFormat="1" hidden="1" outlineLevel="1" collapsed="1" x14ac:dyDescent="0.25">
      <c r="A3" s="79" t="s">
        <v>110</v>
      </c>
      <c r="B3" s="80">
        <v>-387.96</v>
      </c>
      <c r="C3" s="80">
        <v>-53790.9</v>
      </c>
      <c r="D3" s="80">
        <v>0</v>
      </c>
      <c r="E3" s="80">
        <v>0</v>
      </c>
      <c r="F3" s="80">
        <v>-387.96</v>
      </c>
      <c r="G3" s="80">
        <v>-53790.9</v>
      </c>
      <c r="H3" s="81" t="s">
        <v>106</v>
      </c>
      <c r="I3" s="81" t="s">
        <v>107</v>
      </c>
      <c r="J3" s="81" t="s">
        <v>116</v>
      </c>
      <c r="K3" s="80">
        <v>138.650634085988</v>
      </c>
      <c r="L3" s="80">
        <v>0</v>
      </c>
      <c r="M3" s="81" t="s">
        <v>109</v>
      </c>
      <c r="N3" s="81" t="s">
        <v>110</v>
      </c>
      <c r="O3" s="81" t="s">
        <v>111</v>
      </c>
      <c r="P3" s="82">
        <v>44957</v>
      </c>
      <c r="Q3" s="82">
        <v>44957.000694444447</v>
      </c>
      <c r="R3" s="80">
        <v>0</v>
      </c>
      <c r="S3" s="81" t="s">
        <v>112</v>
      </c>
      <c r="T3" s="81" t="s">
        <v>113</v>
      </c>
      <c r="U3" s="81" t="s">
        <v>114</v>
      </c>
      <c r="V3" s="83">
        <v>44958.564416782407</v>
      </c>
      <c r="W3" s="81" t="s">
        <v>115</v>
      </c>
      <c r="X3" s="83">
        <v>44958.564589155088</v>
      </c>
      <c r="Y3" s="83">
        <v>44927</v>
      </c>
      <c r="Z3" s="83">
        <v>44958</v>
      </c>
      <c r="AA3" s="83">
        <v>44959.731264965274</v>
      </c>
      <c r="AB3" s="81" t="s">
        <v>105</v>
      </c>
      <c r="AC3" s="81" t="s">
        <v>116</v>
      </c>
    </row>
    <row r="4" spans="1:29" s="90" customFormat="1" hidden="1" outlineLevel="2" collapsed="1" x14ac:dyDescent="0.25">
      <c r="A4" s="85" t="s">
        <v>107</v>
      </c>
      <c r="B4" s="86">
        <v>-387.96</v>
      </c>
      <c r="C4" s="86">
        <v>-53790.9</v>
      </c>
      <c r="D4" s="86">
        <v>0</v>
      </c>
      <c r="E4" s="86">
        <v>0</v>
      </c>
      <c r="F4" s="86">
        <v>-387.96</v>
      </c>
      <c r="G4" s="86">
        <v>-53790.9</v>
      </c>
      <c r="H4" s="87" t="s">
        <v>106</v>
      </c>
      <c r="I4" s="87" t="s">
        <v>107</v>
      </c>
      <c r="J4" s="87" t="s">
        <v>116</v>
      </c>
      <c r="K4" s="86">
        <v>138.650634085988</v>
      </c>
      <c r="L4" s="86">
        <v>0</v>
      </c>
      <c r="M4" s="87" t="s">
        <v>109</v>
      </c>
      <c r="N4" s="87" t="s">
        <v>110</v>
      </c>
      <c r="O4" s="87" t="s">
        <v>111</v>
      </c>
      <c r="P4" s="88">
        <v>44957</v>
      </c>
      <c r="Q4" s="88">
        <v>44957.000694444447</v>
      </c>
      <c r="R4" s="86">
        <v>0</v>
      </c>
      <c r="S4" s="87" t="s">
        <v>112</v>
      </c>
      <c r="T4" s="87" t="s">
        <v>113</v>
      </c>
      <c r="U4" s="87" t="s">
        <v>114</v>
      </c>
      <c r="V4" s="89">
        <v>44958.564416782407</v>
      </c>
      <c r="W4" s="87" t="s">
        <v>115</v>
      </c>
      <c r="X4" s="89">
        <v>44958.564589155088</v>
      </c>
      <c r="Y4" s="89">
        <v>44927</v>
      </c>
      <c r="Z4" s="89">
        <v>44958</v>
      </c>
      <c r="AA4" s="89">
        <v>44959.731264965274</v>
      </c>
      <c r="AB4" s="87" t="s">
        <v>105</v>
      </c>
      <c r="AC4" s="87" t="s">
        <v>116</v>
      </c>
    </row>
    <row r="5" spans="1:29" s="96" customFormat="1" hidden="1" outlineLevel="3" collapsed="1" x14ac:dyDescent="0.25">
      <c r="A5" s="91" t="s">
        <v>111</v>
      </c>
      <c r="B5" s="92">
        <v>-387.96</v>
      </c>
      <c r="C5" s="92">
        <v>-53790.9</v>
      </c>
      <c r="D5" s="92">
        <v>0</v>
      </c>
      <c r="E5" s="92">
        <v>0</v>
      </c>
      <c r="F5" s="92">
        <v>-387.96</v>
      </c>
      <c r="G5" s="92">
        <v>-53790.9</v>
      </c>
      <c r="H5" s="93" t="s">
        <v>106</v>
      </c>
      <c r="I5" s="93" t="s">
        <v>107</v>
      </c>
      <c r="J5" s="93" t="s">
        <v>116</v>
      </c>
      <c r="K5" s="92">
        <v>138.650634085988</v>
      </c>
      <c r="L5" s="92">
        <v>0</v>
      </c>
      <c r="M5" s="93" t="s">
        <v>109</v>
      </c>
      <c r="N5" s="93" t="s">
        <v>110</v>
      </c>
      <c r="O5" s="93" t="s">
        <v>111</v>
      </c>
      <c r="P5" s="94">
        <v>44957</v>
      </c>
      <c r="Q5" s="94">
        <v>44957.000694444447</v>
      </c>
      <c r="R5" s="92">
        <v>0</v>
      </c>
      <c r="S5" s="93" t="s">
        <v>112</v>
      </c>
      <c r="T5" s="93" t="s">
        <v>113</v>
      </c>
      <c r="U5" s="93" t="s">
        <v>114</v>
      </c>
      <c r="V5" s="95">
        <v>44958.564416782407</v>
      </c>
      <c r="W5" s="93" t="s">
        <v>115</v>
      </c>
      <c r="X5" s="95">
        <v>44958.564589155088</v>
      </c>
      <c r="Y5" s="95">
        <v>44927</v>
      </c>
      <c r="Z5" s="95">
        <v>44958</v>
      </c>
      <c r="AA5" s="95">
        <v>44959.731264965274</v>
      </c>
      <c r="AB5" s="93" t="s">
        <v>105</v>
      </c>
      <c r="AC5" s="93" t="s">
        <v>116</v>
      </c>
    </row>
    <row r="6" spans="1:29" s="78" customFormat="1" hidden="1" outlineLevel="4" collapsed="1" x14ac:dyDescent="0.25">
      <c r="A6" s="97" t="s">
        <v>116</v>
      </c>
      <c r="B6" s="75">
        <v>-387.96</v>
      </c>
      <c r="C6" s="75">
        <v>-53790.9</v>
      </c>
      <c r="D6" s="75">
        <v>0</v>
      </c>
      <c r="E6" s="75">
        <v>0</v>
      </c>
      <c r="F6" s="75">
        <v>-387.96</v>
      </c>
      <c r="G6" s="75">
        <v>-53790.9</v>
      </c>
      <c r="H6" s="74" t="s">
        <v>106</v>
      </c>
      <c r="I6" s="74" t="s">
        <v>107</v>
      </c>
      <c r="J6" s="74" t="s">
        <v>116</v>
      </c>
      <c r="K6" s="75">
        <v>138.650634085988</v>
      </c>
      <c r="L6" s="75">
        <v>0</v>
      </c>
      <c r="M6" s="74" t="s">
        <v>109</v>
      </c>
      <c r="N6" s="74" t="s">
        <v>110</v>
      </c>
      <c r="O6" s="74" t="s">
        <v>111</v>
      </c>
      <c r="P6" s="76">
        <v>44957</v>
      </c>
      <c r="Q6" s="76">
        <v>44957.000694444447</v>
      </c>
      <c r="R6" s="75">
        <v>0</v>
      </c>
      <c r="S6" s="74" t="s">
        <v>112</v>
      </c>
      <c r="T6" s="74" t="s">
        <v>113</v>
      </c>
      <c r="U6" s="74" t="s">
        <v>114</v>
      </c>
      <c r="V6" s="77">
        <v>44958.564416782407</v>
      </c>
      <c r="W6" s="74" t="s">
        <v>115</v>
      </c>
      <c r="X6" s="77">
        <v>44958.564589155088</v>
      </c>
      <c r="Y6" s="77">
        <v>44927</v>
      </c>
      <c r="Z6" s="77">
        <v>44958</v>
      </c>
      <c r="AA6" s="77">
        <v>44959.731264965274</v>
      </c>
      <c r="AB6" s="74" t="s">
        <v>105</v>
      </c>
      <c r="AC6" s="74" t="s">
        <v>116</v>
      </c>
    </row>
    <row r="7" spans="1:29" s="84" customFormat="1" hidden="1" outlineLevel="5" collapsed="1" x14ac:dyDescent="0.25">
      <c r="A7" s="98" t="s">
        <v>109</v>
      </c>
      <c r="B7" s="80">
        <v>-387.96</v>
      </c>
      <c r="C7" s="80">
        <v>-53790.9</v>
      </c>
      <c r="D7" s="80">
        <v>0</v>
      </c>
      <c r="E7" s="80">
        <v>0</v>
      </c>
      <c r="F7" s="80">
        <v>-387.96</v>
      </c>
      <c r="G7" s="80">
        <v>-53790.9</v>
      </c>
      <c r="H7" s="81" t="s">
        <v>106</v>
      </c>
      <c r="I7" s="81" t="s">
        <v>107</v>
      </c>
      <c r="J7" s="81" t="s">
        <v>116</v>
      </c>
      <c r="K7" s="80">
        <v>138.650634085988</v>
      </c>
      <c r="L7" s="80">
        <v>0</v>
      </c>
      <c r="M7" s="81" t="s">
        <v>109</v>
      </c>
      <c r="N7" s="81" t="s">
        <v>110</v>
      </c>
      <c r="O7" s="81" t="s">
        <v>111</v>
      </c>
      <c r="P7" s="82">
        <v>44957</v>
      </c>
      <c r="Q7" s="82">
        <v>44957.000694444447</v>
      </c>
      <c r="R7" s="80">
        <v>0</v>
      </c>
      <c r="S7" s="81" t="s">
        <v>112</v>
      </c>
      <c r="T7" s="81" t="s">
        <v>113</v>
      </c>
      <c r="U7" s="81" t="s">
        <v>114</v>
      </c>
      <c r="V7" s="83">
        <v>44958.564416782407</v>
      </c>
      <c r="W7" s="81" t="s">
        <v>115</v>
      </c>
      <c r="X7" s="83">
        <v>44958.564589155088</v>
      </c>
      <c r="Y7" s="83">
        <v>44927</v>
      </c>
      <c r="Z7" s="83">
        <v>44958</v>
      </c>
      <c r="AA7" s="83">
        <v>44959.731264965274</v>
      </c>
      <c r="AB7" s="81" t="s">
        <v>105</v>
      </c>
      <c r="AC7" s="81" t="s">
        <v>116</v>
      </c>
    </row>
    <row r="8" spans="1:29" s="90" customFormat="1" hidden="1" outlineLevel="6" collapsed="1" x14ac:dyDescent="0.25">
      <c r="A8" s="99" t="s">
        <v>497</v>
      </c>
      <c r="B8" s="86">
        <v>-268.8</v>
      </c>
      <c r="C8" s="86">
        <v>-37269.29</v>
      </c>
      <c r="D8" s="86">
        <v>0</v>
      </c>
      <c r="E8" s="86">
        <v>0</v>
      </c>
      <c r="F8" s="86">
        <v>-268.8</v>
      </c>
      <c r="G8" s="86">
        <v>-37269.29</v>
      </c>
      <c r="H8" s="87" t="s">
        <v>106</v>
      </c>
      <c r="I8" s="87" t="s">
        <v>107</v>
      </c>
      <c r="J8" s="87" t="s">
        <v>497</v>
      </c>
      <c r="K8" s="86">
        <v>138.65063244047599</v>
      </c>
      <c r="L8" s="86">
        <v>0</v>
      </c>
      <c r="M8" s="87" t="s">
        <v>109</v>
      </c>
      <c r="N8" s="87" t="s">
        <v>110</v>
      </c>
      <c r="O8" s="87" t="s">
        <v>111</v>
      </c>
      <c r="P8" s="88">
        <v>44957</v>
      </c>
      <c r="Q8" s="88">
        <v>44957.000694444447</v>
      </c>
      <c r="R8" s="86">
        <v>0</v>
      </c>
      <c r="S8" s="87" t="s">
        <v>112</v>
      </c>
      <c r="T8" s="87" t="s">
        <v>113</v>
      </c>
      <c r="U8" s="87" t="s">
        <v>114</v>
      </c>
      <c r="V8" s="89">
        <v>44958.564416782407</v>
      </c>
      <c r="W8" s="87" t="s">
        <v>115</v>
      </c>
      <c r="X8" s="89">
        <v>44958.564589155088</v>
      </c>
      <c r="Y8" s="89">
        <v>44927</v>
      </c>
      <c r="Z8" s="89">
        <v>44958</v>
      </c>
      <c r="AA8" s="89">
        <v>44959.731264965274</v>
      </c>
      <c r="AB8" s="87" t="s">
        <v>105</v>
      </c>
      <c r="AC8" s="87" t="s">
        <v>116</v>
      </c>
    </row>
    <row r="9" spans="1:29" s="96" customFormat="1" hidden="1" outlineLevel="7" collapsed="1" x14ac:dyDescent="0.25">
      <c r="A9" s="100" t="s">
        <v>116</v>
      </c>
      <c r="B9" s="92">
        <v>-268.8</v>
      </c>
      <c r="C9" s="92">
        <v>-37269.29</v>
      </c>
      <c r="D9" s="92">
        <v>0</v>
      </c>
      <c r="E9" s="92">
        <v>0</v>
      </c>
      <c r="F9" s="92">
        <v>-268.8</v>
      </c>
      <c r="G9" s="92">
        <v>-37269.29</v>
      </c>
      <c r="H9" s="93" t="s">
        <v>106</v>
      </c>
      <c r="I9" s="93" t="s">
        <v>107</v>
      </c>
      <c r="J9" s="93" t="s">
        <v>497</v>
      </c>
      <c r="K9" s="92">
        <v>138.65063244047599</v>
      </c>
      <c r="L9" s="92">
        <v>0</v>
      </c>
      <c r="M9" s="93" t="s">
        <v>109</v>
      </c>
      <c r="N9" s="93" t="s">
        <v>110</v>
      </c>
      <c r="O9" s="93" t="s">
        <v>111</v>
      </c>
      <c r="P9" s="94">
        <v>44957</v>
      </c>
      <c r="Q9" s="94">
        <v>44957.000694444447</v>
      </c>
      <c r="R9" s="92">
        <v>0</v>
      </c>
      <c r="S9" s="93" t="s">
        <v>112</v>
      </c>
      <c r="T9" s="93" t="s">
        <v>113</v>
      </c>
      <c r="U9" s="93" t="s">
        <v>114</v>
      </c>
      <c r="V9" s="95">
        <v>44958.564416782407</v>
      </c>
      <c r="W9" s="93" t="s">
        <v>115</v>
      </c>
      <c r="X9" s="95">
        <v>44958.564589155088</v>
      </c>
      <c r="Y9" s="95">
        <v>44927</v>
      </c>
      <c r="Z9" s="95">
        <v>44958</v>
      </c>
      <c r="AA9" s="95">
        <v>44959.731264965274</v>
      </c>
      <c r="AB9" s="93" t="s">
        <v>105</v>
      </c>
      <c r="AC9" s="93" t="s">
        <v>116</v>
      </c>
    </row>
    <row r="10" spans="1:29" s="113" customFormat="1" hidden="1" outlineLevel="6" collapsed="1" x14ac:dyDescent="0.25">
      <c r="A10" s="121" t="s">
        <v>498</v>
      </c>
      <c r="B10" s="109">
        <v>-119.16</v>
      </c>
      <c r="C10" s="109">
        <v>-16521.61</v>
      </c>
      <c r="D10" s="109">
        <v>0</v>
      </c>
      <c r="E10" s="109">
        <v>0</v>
      </c>
      <c r="F10" s="109">
        <v>-119.16</v>
      </c>
      <c r="G10" s="109">
        <v>-16521.61</v>
      </c>
      <c r="H10" s="110" t="s">
        <v>106</v>
      </c>
      <c r="I10" s="110" t="s">
        <v>107</v>
      </c>
      <c r="J10" s="110" t="s">
        <v>498</v>
      </c>
      <c r="K10" s="109">
        <v>138.65063779791899</v>
      </c>
      <c r="L10" s="109">
        <v>0</v>
      </c>
      <c r="M10" s="110" t="s">
        <v>109</v>
      </c>
      <c r="N10" s="110" t="s">
        <v>110</v>
      </c>
      <c r="O10" s="110" t="s">
        <v>111</v>
      </c>
      <c r="P10" s="111">
        <v>44957</v>
      </c>
      <c r="Q10" s="111">
        <v>44957.000694444447</v>
      </c>
      <c r="R10" s="109">
        <v>0</v>
      </c>
      <c r="S10" s="110" t="s">
        <v>112</v>
      </c>
      <c r="T10" s="110" t="s">
        <v>113</v>
      </c>
      <c r="U10" s="110" t="s">
        <v>114</v>
      </c>
      <c r="V10" s="112">
        <v>44958.564416782407</v>
      </c>
      <c r="W10" s="110" t="s">
        <v>115</v>
      </c>
      <c r="X10" s="112">
        <v>44958.564589155088</v>
      </c>
      <c r="Y10" s="112">
        <v>44927</v>
      </c>
      <c r="Z10" s="112">
        <v>44958</v>
      </c>
      <c r="AA10" s="112">
        <v>44959.731264965274</v>
      </c>
      <c r="AB10" s="110" t="s">
        <v>105</v>
      </c>
      <c r="AC10" s="110" t="s">
        <v>116</v>
      </c>
    </row>
    <row r="11" spans="1:29" s="96" customFormat="1" hidden="1" outlineLevel="7" collapsed="1" x14ac:dyDescent="0.25">
      <c r="A11" s="100" t="s">
        <v>116</v>
      </c>
      <c r="B11" s="92">
        <v>-119.16</v>
      </c>
      <c r="C11" s="92">
        <v>-16521.61</v>
      </c>
      <c r="D11" s="92">
        <v>0</v>
      </c>
      <c r="E11" s="92">
        <v>0</v>
      </c>
      <c r="F11" s="92">
        <v>-119.16</v>
      </c>
      <c r="G11" s="92">
        <v>-16521.61</v>
      </c>
      <c r="H11" s="93" t="s">
        <v>106</v>
      </c>
      <c r="I11" s="93" t="s">
        <v>107</v>
      </c>
      <c r="J11" s="93" t="s">
        <v>498</v>
      </c>
      <c r="K11" s="92">
        <v>138.65063779791899</v>
      </c>
      <c r="L11" s="92">
        <v>0</v>
      </c>
      <c r="M11" s="93" t="s">
        <v>109</v>
      </c>
      <c r="N11" s="93" t="s">
        <v>110</v>
      </c>
      <c r="O11" s="93" t="s">
        <v>111</v>
      </c>
      <c r="P11" s="94">
        <v>44957</v>
      </c>
      <c r="Q11" s="94">
        <v>44957.000694444447</v>
      </c>
      <c r="R11" s="92">
        <v>0</v>
      </c>
      <c r="S11" s="93" t="s">
        <v>112</v>
      </c>
      <c r="T11" s="93" t="s">
        <v>113</v>
      </c>
      <c r="U11" s="93" t="s">
        <v>114</v>
      </c>
      <c r="V11" s="95">
        <v>44958.564416782407</v>
      </c>
      <c r="W11" s="93" t="s">
        <v>115</v>
      </c>
      <c r="X11" s="95">
        <v>44958.564589155088</v>
      </c>
      <c r="Y11" s="95">
        <v>44927</v>
      </c>
      <c r="Z11" s="95">
        <v>44958</v>
      </c>
      <c r="AA11" s="95">
        <v>44959.731264965274</v>
      </c>
      <c r="AB11" s="93" t="s">
        <v>105</v>
      </c>
      <c r="AC11" s="93" t="s">
        <v>116</v>
      </c>
    </row>
    <row r="12" spans="1:29" s="128" customFormat="1" collapsed="1" x14ac:dyDescent="0.25">
      <c r="A12" s="125" t="s">
        <v>118</v>
      </c>
      <c r="B12" s="124">
        <v>222340.37143999999</v>
      </c>
      <c r="C12" s="124">
        <v>20808691.452459</v>
      </c>
      <c r="D12" s="124">
        <v>12734.05</v>
      </c>
      <c r="E12" s="124">
        <v>817780.69099999999</v>
      </c>
      <c r="F12" s="124">
        <v>209606.32144</v>
      </c>
      <c r="G12" s="124">
        <v>19990910.761459</v>
      </c>
      <c r="H12" s="125" t="s">
        <v>116</v>
      </c>
      <c r="I12" s="125" t="s">
        <v>116</v>
      </c>
      <c r="J12" s="125" t="s">
        <v>116</v>
      </c>
      <c r="K12" s="124">
        <v>95.373606216267802</v>
      </c>
      <c r="L12" s="124">
        <v>64.22</v>
      </c>
      <c r="M12" s="125" t="s">
        <v>116</v>
      </c>
      <c r="N12" s="125" t="s">
        <v>116</v>
      </c>
      <c r="O12" s="125" t="s">
        <v>116</v>
      </c>
      <c r="P12" s="126" t="s">
        <v>116</v>
      </c>
      <c r="Q12" s="126" t="s">
        <v>116</v>
      </c>
      <c r="R12" s="124">
        <v>0</v>
      </c>
      <c r="S12" s="125" t="s">
        <v>116</v>
      </c>
      <c r="T12" s="125" t="s">
        <v>116</v>
      </c>
      <c r="U12" s="125" t="s">
        <v>116</v>
      </c>
      <c r="V12" s="125" t="s">
        <v>116</v>
      </c>
      <c r="W12" s="125" t="s">
        <v>116</v>
      </c>
      <c r="X12" s="125" t="s">
        <v>116</v>
      </c>
      <c r="Y12" s="127">
        <v>44927</v>
      </c>
      <c r="Z12" s="127">
        <v>44958</v>
      </c>
      <c r="AA12" s="127">
        <v>44959.731264965274</v>
      </c>
      <c r="AB12" s="125" t="s">
        <v>118</v>
      </c>
      <c r="AC12" s="125" t="s">
        <v>116</v>
      </c>
    </row>
    <row r="13" spans="1:29" s="84" customFormat="1" outlineLevel="1" collapsed="1" x14ac:dyDescent="0.25">
      <c r="A13" s="79" t="s">
        <v>119</v>
      </c>
      <c r="B13" s="80">
        <v>4.0000000000000003E-5</v>
      </c>
      <c r="C13" s="80">
        <v>2.9499999999999999E-3</v>
      </c>
      <c r="D13" s="80">
        <v>0</v>
      </c>
      <c r="E13" s="80">
        <v>0</v>
      </c>
      <c r="F13" s="80">
        <v>4.0000000000000003E-5</v>
      </c>
      <c r="G13" s="80">
        <v>2.9499999999999999E-3</v>
      </c>
      <c r="H13" s="81" t="s">
        <v>120</v>
      </c>
      <c r="I13" s="81" t="s">
        <v>116</v>
      </c>
      <c r="J13" s="81" t="s">
        <v>116</v>
      </c>
      <c r="K13" s="80">
        <v>73.75</v>
      </c>
      <c r="L13" s="80">
        <v>0</v>
      </c>
      <c r="M13" s="81" t="s">
        <v>116</v>
      </c>
      <c r="N13" s="81" t="s">
        <v>119</v>
      </c>
      <c r="O13" s="81" t="s">
        <v>121</v>
      </c>
      <c r="P13" s="82">
        <v>44927</v>
      </c>
      <c r="Q13" s="82">
        <v>44928</v>
      </c>
      <c r="R13" s="80">
        <v>0</v>
      </c>
      <c r="S13" s="81" t="s">
        <v>116</v>
      </c>
      <c r="T13" s="81" t="s">
        <v>116</v>
      </c>
      <c r="U13" s="81" t="s">
        <v>142</v>
      </c>
      <c r="V13" s="83">
        <v>44896.156557291666</v>
      </c>
      <c r="W13" s="81" t="s">
        <v>116</v>
      </c>
      <c r="X13" s="81" t="s">
        <v>116</v>
      </c>
      <c r="Y13" s="83">
        <v>44927</v>
      </c>
      <c r="Z13" s="83">
        <v>44958</v>
      </c>
      <c r="AA13" s="83">
        <v>44959.731264965274</v>
      </c>
      <c r="AB13" s="81" t="s">
        <v>118</v>
      </c>
      <c r="AC13" s="81" t="s">
        <v>116</v>
      </c>
    </row>
    <row r="14" spans="1:29" s="90" customFormat="1" hidden="1" outlineLevel="2" collapsed="1" x14ac:dyDescent="0.25">
      <c r="A14" s="85" t="s">
        <v>128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  <c r="H14" s="87" t="s">
        <v>120</v>
      </c>
      <c r="I14" s="87" t="s">
        <v>128</v>
      </c>
      <c r="J14" s="87" t="s">
        <v>116</v>
      </c>
      <c r="K14" s="86">
        <v>0</v>
      </c>
      <c r="L14" s="86">
        <v>0</v>
      </c>
      <c r="M14" s="87" t="s">
        <v>127</v>
      </c>
      <c r="N14" s="87" t="s">
        <v>119</v>
      </c>
      <c r="O14" s="87" t="s">
        <v>121</v>
      </c>
      <c r="P14" s="88">
        <v>44927</v>
      </c>
      <c r="Q14" s="88">
        <v>44928</v>
      </c>
      <c r="R14" s="86">
        <v>0</v>
      </c>
      <c r="S14" s="87" t="s">
        <v>116</v>
      </c>
      <c r="T14" s="87" t="s">
        <v>116</v>
      </c>
      <c r="U14" s="87" t="s">
        <v>142</v>
      </c>
      <c r="V14" s="89">
        <v>44896.156557291666</v>
      </c>
      <c r="W14" s="87" t="s">
        <v>116</v>
      </c>
      <c r="X14" s="87" t="s">
        <v>116</v>
      </c>
      <c r="Y14" s="89">
        <v>44927</v>
      </c>
      <c r="Z14" s="89">
        <v>44958</v>
      </c>
      <c r="AA14" s="89">
        <v>44959.731264965274</v>
      </c>
      <c r="AB14" s="87" t="s">
        <v>118</v>
      </c>
      <c r="AC14" s="87" t="s">
        <v>116</v>
      </c>
    </row>
    <row r="15" spans="1:29" s="96" customFormat="1" hidden="1" outlineLevel="3" collapsed="1" x14ac:dyDescent="0.25">
      <c r="A15" s="91" t="s">
        <v>121</v>
      </c>
      <c r="B15" s="92">
        <v>0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3" t="s">
        <v>120</v>
      </c>
      <c r="I15" s="93" t="s">
        <v>128</v>
      </c>
      <c r="J15" s="93" t="s">
        <v>116</v>
      </c>
      <c r="K15" s="92">
        <v>0</v>
      </c>
      <c r="L15" s="92">
        <v>0</v>
      </c>
      <c r="M15" s="93" t="s">
        <v>127</v>
      </c>
      <c r="N15" s="93" t="s">
        <v>119</v>
      </c>
      <c r="O15" s="93" t="s">
        <v>121</v>
      </c>
      <c r="P15" s="94">
        <v>44927</v>
      </c>
      <c r="Q15" s="94">
        <v>44928</v>
      </c>
      <c r="R15" s="92">
        <v>0</v>
      </c>
      <c r="S15" s="93" t="s">
        <v>116</v>
      </c>
      <c r="T15" s="93" t="s">
        <v>116</v>
      </c>
      <c r="U15" s="93" t="s">
        <v>142</v>
      </c>
      <c r="V15" s="95">
        <v>44896.156557291666</v>
      </c>
      <c r="W15" s="93" t="s">
        <v>116</v>
      </c>
      <c r="X15" s="93" t="s">
        <v>116</v>
      </c>
      <c r="Y15" s="95">
        <v>44927</v>
      </c>
      <c r="Z15" s="95">
        <v>44958</v>
      </c>
      <c r="AA15" s="95">
        <v>44959.731264965274</v>
      </c>
      <c r="AB15" s="93" t="s">
        <v>118</v>
      </c>
      <c r="AC15" s="93" t="s">
        <v>116</v>
      </c>
    </row>
    <row r="16" spans="1:29" s="78" customFormat="1" hidden="1" outlineLevel="4" collapsed="1" x14ac:dyDescent="0.25">
      <c r="A16" s="97" t="s">
        <v>116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4" t="s">
        <v>120</v>
      </c>
      <c r="I16" s="74" t="s">
        <v>128</v>
      </c>
      <c r="J16" s="74" t="s">
        <v>116</v>
      </c>
      <c r="K16" s="75">
        <v>0</v>
      </c>
      <c r="L16" s="75">
        <v>0</v>
      </c>
      <c r="M16" s="74" t="s">
        <v>127</v>
      </c>
      <c r="N16" s="74" t="s">
        <v>119</v>
      </c>
      <c r="O16" s="74" t="s">
        <v>121</v>
      </c>
      <c r="P16" s="76">
        <v>44927</v>
      </c>
      <c r="Q16" s="76">
        <v>44928</v>
      </c>
      <c r="R16" s="75">
        <v>0</v>
      </c>
      <c r="S16" s="74" t="s">
        <v>116</v>
      </c>
      <c r="T16" s="74" t="s">
        <v>116</v>
      </c>
      <c r="U16" s="74" t="s">
        <v>142</v>
      </c>
      <c r="V16" s="77">
        <v>44896.156557291666</v>
      </c>
      <c r="W16" s="74" t="s">
        <v>116</v>
      </c>
      <c r="X16" s="74" t="s">
        <v>116</v>
      </c>
      <c r="Y16" s="77">
        <v>44927</v>
      </c>
      <c r="Z16" s="77">
        <v>44958</v>
      </c>
      <c r="AA16" s="77">
        <v>44959.731264965274</v>
      </c>
      <c r="AB16" s="74" t="s">
        <v>118</v>
      </c>
      <c r="AC16" s="74" t="s">
        <v>116</v>
      </c>
    </row>
    <row r="17" spans="1:29" s="84" customFormat="1" hidden="1" outlineLevel="5" collapsed="1" x14ac:dyDescent="0.25">
      <c r="A17" s="98" t="s">
        <v>127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1" t="s">
        <v>120</v>
      </c>
      <c r="I17" s="81" t="s">
        <v>128</v>
      </c>
      <c r="J17" s="81" t="s">
        <v>116</v>
      </c>
      <c r="K17" s="80">
        <v>0</v>
      </c>
      <c r="L17" s="80">
        <v>0</v>
      </c>
      <c r="M17" s="81" t="s">
        <v>127</v>
      </c>
      <c r="N17" s="81" t="s">
        <v>119</v>
      </c>
      <c r="O17" s="81" t="s">
        <v>121</v>
      </c>
      <c r="P17" s="82">
        <v>44927</v>
      </c>
      <c r="Q17" s="82">
        <v>44928</v>
      </c>
      <c r="R17" s="80">
        <v>0</v>
      </c>
      <c r="S17" s="81" t="s">
        <v>116</v>
      </c>
      <c r="T17" s="81" t="s">
        <v>116</v>
      </c>
      <c r="U17" s="81" t="s">
        <v>142</v>
      </c>
      <c r="V17" s="83">
        <v>44896.156557291666</v>
      </c>
      <c r="W17" s="81" t="s">
        <v>116</v>
      </c>
      <c r="X17" s="81" t="s">
        <v>116</v>
      </c>
      <c r="Y17" s="83">
        <v>44927</v>
      </c>
      <c r="Z17" s="83">
        <v>44958</v>
      </c>
      <c r="AA17" s="83">
        <v>44959.731264965274</v>
      </c>
      <c r="AB17" s="81" t="s">
        <v>118</v>
      </c>
      <c r="AC17" s="81" t="s">
        <v>116</v>
      </c>
    </row>
    <row r="18" spans="1:29" s="90" customFormat="1" hidden="1" outlineLevel="6" collapsed="1" x14ac:dyDescent="0.25">
      <c r="A18" s="99" t="s">
        <v>116</v>
      </c>
      <c r="B18" s="86">
        <v>0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7" t="s">
        <v>120</v>
      </c>
      <c r="I18" s="87" t="s">
        <v>128</v>
      </c>
      <c r="J18" s="87" t="s">
        <v>116</v>
      </c>
      <c r="K18" s="86">
        <v>0</v>
      </c>
      <c r="L18" s="86">
        <v>0</v>
      </c>
      <c r="M18" s="87" t="s">
        <v>127</v>
      </c>
      <c r="N18" s="87" t="s">
        <v>119</v>
      </c>
      <c r="O18" s="87" t="s">
        <v>121</v>
      </c>
      <c r="P18" s="88">
        <v>44927</v>
      </c>
      <c r="Q18" s="88">
        <v>44928</v>
      </c>
      <c r="R18" s="86">
        <v>0</v>
      </c>
      <c r="S18" s="87" t="s">
        <v>116</v>
      </c>
      <c r="T18" s="87" t="s">
        <v>116</v>
      </c>
      <c r="U18" s="87" t="s">
        <v>142</v>
      </c>
      <c r="V18" s="89">
        <v>44896.156557291666</v>
      </c>
      <c r="W18" s="87" t="s">
        <v>116</v>
      </c>
      <c r="X18" s="87" t="s">
        <v>116</v>
      </c>
      <c r="Y18" s="89">
        <v>44927</v>
      </c>
      <c r="Z18" s="89">
        <v>44958</v>
      </c>
      <c r="AA18" s="89">
        <v>44959.731264965274</v>
      </c>
      <c r="AB18" s="87" t="s">
        <v>118</v>
      </c>
      <c r="AC18" s="87" t="s">
        <v>116</v>
      </c>
    </row>
    <row r="19" spans="1:29" s="96" customFormat="1" hidden="1" outlineLevel="7" collapsed="1" x14ac:dyDescent="0.25">
      <c r="A19" s="100" t="s">
        <v>116</v>
      </c>
      <c r="B19" s="92">
        <v>209254.09</v>
      </c>
      <c r="C19" s="92">
        <v>12472407.47954</v>
      </c>
      <c r="D19" s="92">
        <v>0</v>
      </c>
      <c r="E19" s="92">
        <v>0</v>
      </c>
      <c r="F19" s="92">
        <v>209254.09</v>
      </c>
      <c r="G19" s="92">
        <v>12472407.47954</v>
      </c>
      <c r="H19" s="93" t="s">
        <v>120</v>
      </c>
      <c r="I19" s="93" t="s">
        <v>128</v>
      </c>
      <c r="J19" s="93" t="s">
        <v>116</v>
      </c>
      <c r="K19" s="92">
        <v>59.604127592153603</v>
      </c>
      <c r="L19" s="92">
        <v>0</v>
      </c>
      <c r="M19" s="93" t="s">
        <v>127</v>
      </c>
      <c r="N19" s="93" t="s">
        <v>119</v>
      </c>
      <c r="O19" s="93" t="s">
        <v>121</v>
      </c>
      <c r="P19" s="94">
        <v>44927</v>
      </c>
      <c r="Q19" s="94">
        <v>44928</v>
      </c>
      <c r="R19" s="92">
        <v>0</v>
      </c>
      <c r="S19" s="93" t="s">
        <v>116</v>
      </c>
      <c r="T19" s="93" t="s">
        <v>116</v>
      </c>
      <c r="U19" s="93" t="s">
        <v>142</v>
      </c>
      <c r="V19" s="95">
        <v>44896.156557291666</v>
      </c>
      <c r="W19" s="93" t="s">
        <v>116</v>
      </c>
      <c r="X19" s="93" t="s">
        <v>116</v>
      </c>
      <c r="Y19" s="95">
        <v>44927</v>
      </c>
      <c r="Z19" s="95">
        <v>44958</v>
      </c>
      <c r="AA19" s="95">
        <v>44959.731264965274</v>
      </c>
      <c r="AB19" s="93" t="s">
        <v>118</v>
      </c>
      <c r="AC19" s="93" t="s">
        <v>116</v>
      </c>
    </row>
    <row r="20" spans="1:29" s="107" customFormat="1" hidden="1" outlineLevel="7" collapsed="1" x14ac:dyDescent="0.25">
      <c r="A20" s="102" t="s">
        <v>116</v>
      </c>
      <c r="B20" s="103">
        <v>-654733.24899999995</v>
      </c>
      <c r="C20" s="103">
        <v>-38986635.830080003</v>
      </c>
      <c r="D20" s="103">
        <v>0</v>
      </c>
      <c r="E20" s="103">
        <v>0</v>
      </c>
      <c r="F20" s="103">
        <v>-654733.24899999995</v>
      </c>
      <c r="G20" s="103">
        <v>-38986635.830080003</v>
      </c>
      <c r="H20" s="104" t="s">
        <v>120</v>
      </c>
      <c r="I20" s="104" t="s">
        <v>128</v>
      </c>
      <c r="J20" s="104" t="s">
        <v>116</v>
      </c>
      <c r="K20" s="103">
        <v>59.545831664461602</v>
      </c>
      <c r="L20" s="103">
        <v>0</v>
      </c>
      <c r="M20" s="104" t="s">
        <v>127</v>
      </c>
      <c r="N20" s="104" t="s">
        <v>119</v>
      </c>
      <c r="O20" s="104" t="s">
        <v>121</v>
      </c>
      <c r="P20" s="105">
        <v>44927</v>
      </c>
      <c r="Q20" s="105">
        <v>44928</v>
      </c>
      <c r="R20" s="103">
        <v>0</v>
      </c>
      <c r="S20" s="104" t="s">
        <v>116</v>
      </c>
      <c r="T20" s="104" t="s">
        <v>116</v>
      </c>
      <c r="U20" s="104" t="s">
        <v>142</v>
      </c>
      <c r="V20" s="106">
        <v>44896.156557291666</v>
      </c>
      <c r="W20" s="104" t="s">
        <v>116</v>
      </c>
      <c r="X20" s="104" t="s">
        <v>116</v>
      </c>
      <c r="Y20" s="106">
        <v>44927</v>
      </c>
      <c r="Z20" s="106">
        <v>44958</v>
      </c>
      <c r="AA20" s="106">
        <v>44959.731264965274</v>
      </c>
      <c r="AB20" s="104" t="s">
        <v>118</v>
      </c>
      <c r="AC20" s="104" t="s">
        <v>116</v>
      </c>
    </row>
    <row r="21" spans="1:29" s="96" customFormat="1" hidden="1" outlineLevel="7" collapsed="1" x14ac:dyDescent="0.25">
      <c r="A21" s="100" t="s">
        <v>116</v>
      </c>
      <c r="B21" s="92">
        <v>-17773.1901</v>
      </c>
      <c r="C21" s="92">
        <v>-1149168.2384800001</v>
      </c>
      <c r="D21" s="92">
        <v>0</v>
      </c>
      <c r="E21" s="92">
        <v>0</v>
      </c>
      <c r="F21" s="92">
        <v>-17773.1901</v>
      </c>
      <c r="G21" s="92">
        <v>-1149168.2384800001</v>
      </c>
      <c r="H21" s="93" t="s">
        <v>120</v>
      </c>
      <c r="I21" s="93" t="s">
        <v>128</v>
      </c>
      <c r="J21" s="93" t="s">
        <v>116</v>
      </c>
      <c r="K21" s="92">
        <v>64.657398700754399</v>
      </c>
      <c r="L21" s="92">
        <v>0</v>
      </c>
      <c r="M21" s="93" t="s">
        <v>127</v>
      </c>
      <c r="N21" s="93" t="s">
        <v>119</v>
      </c>
      <c r="O21" s="93" t="s">
        <v>121</v>
      </c>
      <c r="P21" s="94">
        <v>44927</v>
      </c>
      <c r="Q21" s="94">
        <v>44928</v>
      </c>
      <c r="R21" s="92">
        <v>0</v>
      </c>
      <c r="S21" s="93" t="s">
        <v>116</v>
      </c>
      <c r="T21" s="93" t="s">
        <v>116</v>
      </c>
      <c r="U21" s="93" t="s">
        <v>142</v>
      </c>
      <c r="V21" s="95">
        <v>44896.156557291666</v>
      </c>
      <c r="W21" s="93" t="s">
        <v>116</v>
      </c>
      <c r="X21" s="93" t="s">
        <v>116</v>
      </c>
      <c r="Y21" s="95">
        <v>44927</v>
      </c>
      <c r="Z21" s="95">
        <v>44958</v>
      </c>
      <c r="AA21" s="95">
        <v>44959.731264965274</v>
      </c>
      <c r="AB21" s="93" t="s">
        <v>118</v>
      </c>
      <c r="AC21" s="93" t="s">
        <v>116</v>
      </c>
    </row>
    <row r="22" spans="1:29" s="107" customFormat="1" hidden="1" outlineLevel="7" collapsed="1" x14ac:dyDescent="0.25">
      <c r="A22" s="102" t="s">
        <v>116</v>
      </c>
      <c r="B22" s="103">
        <v>109347.0851</v>
      </c>
      <c r="C22" s="103">
        <v>8872906.1885899995</v>
      </c>
      <c r="D22" s="103">
        <v>0</v>
      </c>
      <c r="E22" s="103">
        <v>0</v>
      </c>
      <c r="F22" s="103">
        <v>109347.0851</v>
      </c>
      <c r="G22" s="103">
        <v>8872906.1885899995</v>
      </c>
      <c r="H22" s="104" t="s">
        <v>120</v>
      </c>
      <c r="I22" s="104" t="s">
        <v>128</v>
      </c>
      <c r="J22" s="104" t="s">
        <v>116</v>
      </c>
      <c r="K22" s="103">
        <v>81.144423561684903</v>
      </c>
      <c r="L22" s="103">
        <v>0</v>
      </c>
      <c r="M22" s="104" t="s">
        <v>127</v>
      </c>
      <c r="N22" s="104" t="s">
        <v>119</v>
      </c>
      <c r="O22" s="104" t="s">
        <v>121</v>
      </c>
      <c r="P22" s="105">
        <v>44927</v>
      </c>
      <c r="Q22" s="105">
        <v>44928</v>
      </c>
      <c r="R22" s="103">
        <v>0</v>
      </c>
      <c r="S22" s="104" t="s">
        <v>116</v>
      </c>
      <c r="T22" s="104" t="s">
        <v>116</v>
      </c>
      <c r="U22" s="104" t="s">
        <v>142</v>
      </c>
      <c r="V22" s="106">
        <v>44896.156557291666</v>
      </c>
      <c r="W22" s="104" t="s">
        <v>116</v>
      </c>
      <c r="X22" s="104" t="s">
        <v>116</v>
      </c>
      <c r="Y22" s="106">
        <v>44927</v>
      </c>
      <c r="Z22" s="106">
        <v>44958</v>
      </c>
      <c r="AA22" s="106">
        <v>44959.731264965274</v>
      </c>
      <c r="AB22" s="104" t="s">
        <v>118</v>
      </c>
      <c r="AC22" s="104" t="s">
        <v>116</v>
      </c>
    </row>
    <row r="23" spans="1:29" s="96" customFormat="1" hidden="1" outlineLevel="7" collapsed="1" x14ac:dyDescent="0.25">
      <c r="A23" s="100" t="s">
        <v>116</v>
      </c>
      <c r="B23" s="92">
        <v>587557.50699999998</v>
      </c>
      <c r="C23" s="92">
        <v>37500882.640589997</v>
      </c>
      <c r="D23" s="92">
        <v>0</v>
      </c>
      <c r="E23" s="92">
        <v>0</v>
      </c>
      <c r="F23" s="92">
        <v>587557.50699999998</v>
      </c>
      <c r="G23" s="92">
        <v>37500882.640589997</v>
      </c>
      <c r="H23" s="93" t="s">
        <v>120</v>
      </c>
      <c r="I23" s="93" t="s">
        <v>128</v>
      </c>
      <c r="J23" s="93" t="s">
        <v>116</v>
      </c>
      <c r="K23" s="92">
        <v>63.825042134284203</v>
      </c>
      <c r="L23" s="92">
        <v>0</v>
      </c>
      <c r="M23" s="93" t="s">
        <v>127</v>
      </c>
      <c r="N23" s="93" t="s">
        <v>119</v>
      </c>
      <c r="O23" s="93" t="s">
        <v>121</v>
      </c>
      <c r="P23" s="94">
        <v>44927</v>
      </c>
      <c r="Q23" s="94">
        <v>44928</v>
      </c>
      <c r="R23" s="92">
        <v>0</v>
      </c>
      <c r="S23" s="93" t="s">
        <v>116</v>
      </c>
      <c r="T23" s="93" t="s">
        <v>116</v>
      </c>
      <c r="U23" s="93" t="s">
        <v>142</v>
      </c>
      <c r="V23" s="95">
        <v>44896.156557291666</v>
      </c>
      <c r="W23" s="93" t="s">
        <v>116</v>
      </c>
      <c r="X23" s="93" t="s">
        <v>116</v>
      </c>
      <c r="Y23" s="95">
        <v>44927</v>
      </c>
      <c r="Z23" s="95">
        <v>44958</v>
      </c>
      <c r="AA23" s="95">
        <v>44959.731264965274</v>
      </c>
      <c r="AB23" s="93" t="s">
        <v>118</v>
      </c>
      <c r="AC23" s="93" t="s">
        <v>116</v>
      </c>
    </row>
    <row r="24" spans="1:29" s="107" customFormat="1" hidden="1" outlineLevel="7" collapsed="1" x14ac:dyDescent="0.25">
      <c r="A24" s="102" t="s">
        <v>116</v>
      </c>
      <c r="B24" s="103">
        <v>-233652.24299999999</v>
      </c>
      <c r="C24" s="103">
        <v>-18710392.24016</v>
      </c>
      <c r="D24" s="103">
        <v>0</v>
      </c>
      <c r="E24" s="103">
        <v>0</v>
      </c>
      <c r="F24" s="103">
        <v>-233652.24299999999</v>
      </c>
      <c r="G24" s="103">
        <v>-18710392.24016</v>
      </c>
      <c r="H24" s="104" t="s">
        <v>120</v>
      </c>
      <c r="I24" s="104" t="s">
        <v>128</v>
      </c>
      <c r="J24" s="104" t="s">
        <v>116</v>
      </c>
      <c r="K24" s="103">
        <v>80.077948321514697</v>
      </c>
      <c r="L24" s="103">
        <v>0</v>
      </c>
      <c r="M24" s="104" t="s">
        <v>127</v>
      </c>
      <c r="N24" s="104" t="s">
        <v>119</v>
      </c>
      <c r="O24" s="104" t="s">
        <v>121</v>
      </c>
      <c r="P24" s="105">
        <v>44927</v>
      </c>
      <c r="Q24" s="105">
        <v>44928</v>
      </c>
      <c r="R24" s="103">
        <v>0</v>
      </c>
      <c r="S24" s="104" t="s">
        <v>116</v>
      </c>
      <c r="T24" s="104" t="s">
        <v>116</v>
      </c>
      <c r="U24" s="104" t="s">
        <v>142</v>
      </c>
      <c r="V24" s="106">
        <v>44896.156557291666</v>
      </c>
      <c r="W24" s="104" t="s">
        <v>116</v>
      </c>
      <c r="X24" s="104" t="s">
        <v>116</v>
      </c>
      <c r="Y24" s="106">
        <v>44927</v>
      </c>
      <c r="Z24" s="106">
        <v>44958</v>
      </c>
      <c r="AA24" s="106">
        <v>44959.731264965274</v>
      </c>
      <c r="AB24" s="104" t="s">
        <v>118</v>
      </c>
      <c r="AC24" s="104" t="s">
        <v>116</v>
      </c>
    </row>
    <row r="25" spans="1:29" s="113" customFormat="1" hidden="1" outlineLevel="2" collapsed="1" x14ac:dyDescent="0.25">
      <c r="A25" s="108" t="s">
        <v>123</v>
      </c>
      <c r="B25" s="109">
        <v>4.0000000000000003E-5</v>
      </c>
      <c r="C25" s="109">
        <v>2.9499999999999999E-3</v>
      </c>
      <c r="D25" s="109">
        <v>0</v>
      </c>
      <c r="E25" s="109">
        <v>0</v>
      </c>
      <c r="F25" s="109">
        <v>4.0000000000000003E-5</v>
      </c>
      <c r="G25" s="109">
        <v>2.9499999999999999E-3</v>
      </c>
      <c r="H25" s="110" t="s">
        <v>120</v>
      </c>
      <c r="I25" s="110" t="s">
        <v>123</v>
      </c>
      <c r="J25" s="110" t="s">
        <v>116</v>
      </c>
      <c r="K25" s="109">
        <v>73.75</v>
      </c>
      <c r="L25" s="109">
        <v>0</v>
      </c>
      <c r="M25" s="110" t="s">
        <v>122</v>
      </c>
      <c r="N25" s="110" t="s">
        <v>119</v>
      </c>
      <c r="O25" s="110" t="s">
        <v>121</v>
      </c>
      <c r="P25" s="111">
        <v>44927</v>
      </c>
      <c r="Q25" s="111">
        <v>44928</v>
      </c>
      <c r="R25" s="109">
        <v>0</v>
      </c>
      <c r="S25" s="110" t="s">
        <v>116</v>
      </c>
      <c r="T25" s="110" t="s">
        <v>116</v>
      </c>
      <c r="U25" s="110" t="s">
        <v>142</v>
      </c>
      <c r="V25" s="112">
        <v>44896.156557291666</v>
      </c>
      <c r="W25" s="110" t="s">
        <v>116</v>
      </c>
      <c r="X25" s="110" t="s">
        <v>116</v>
      </c>
      <c r="Y25" s="112">
        <v>44927</v>
      </c>
      <c r="Z25" s="112">
        <v>44958</v>
      </c>
      <c r="AA25" s="112">
        <v>44959.731264965274</v>
      </c>
      <c r="AB25" s="110" t="s">
        <v>118</v>
      </c>
      <c r="AC25" s="110" t="s">
        <v>116</v>
      </c>
    </row>
    <row r="26" spans="1:29" s="96" customFormat="1" hidden="1" outlineLevel="3" collapsed="1" x14ac:dyDescent="0.25">
      <c r="A26" s="91" t="s">
        <v>121</v>
      </c>
      <c r="B26" s="92">
        <v>4.0000000000000003E-5</v>
      </c>
      <c r="C26" s="92">
        <v>2.9499999999999999E-3</v>
      </c>
      <c r="D26" s="92">
        <v>0</v>
      </c>
      <c r="E26" s="92">
        <v>0</v>
      </c>
      <c r="F26" s="92">
        <v>4.0000000000000003E-5</v>
      </c>
      <c r="G26" s="92">
        <v>2.9499999999999999E-3</v>
      </c>
      <c r="H26" s="93" t="s">
        <v>120</v>
      </c>
      <c r="I26" s="93" t="s">
        <v>123</v>
      </c>
      <c r="J26" s="93" t="s">
        <v>116</v>
      </c>
      <c r="K26" s="92">
        <v>73.75</v>
      </c>
      <c r="L26" s="92">
        <v>0</v>
      </c>
      <c r="M26" s="93" t="s">
        <v>122</v>
      </c>
      <c r="N26" s="93" t="s">
        <v>119</v>
      </c>
      <c r="O26" s="93" t="s">
        <v>121</v>
      </c>
      <c r="P26" s="94">
        <v>44927</v>
      </c>
      <c r="Q26" s="94">
        <v>44928</v>
      </c>
      <c r="R26" s="92">
        <v>0</v>
      </c>
      <c r="S26" s="93" t="s">
        <v>116</v>
      </c>
      <c r="T26" s="93" t="s">
        <v>116</v>
      </c>
      <c r="U26" s="93" t="s">
        <v>142</v>
      </c>
      <c r="V26" s="95">
        <v>44896.156557291666</v>
      </c>
      <c r="W26" s="93" t="s">
        <v>116</v>
      </c>
      <c r="X26" s="93" t="s">
        <v>116</v>
      </c>
      <c r="Y26" s="95">
        <v>44927</v>
      </c>
      <c r="Z26" s="95">
        <v>44958</v>
      </c>
      <c r="AA26" s="95">
        <v>44959.731264965274</v>
      </c>
      <c r="AB26" s="93" t="s">
        <v>118</v>
      </c>
      <c r="AC26" s="93" t="s">
        <v>116</v>
      </c>
    </row>
    <row r="27" spans="1:29" s="78" customFormat="1" hidden="1" outlineLevel="4" collapsed="1" x14ac:dyDescent="0.25">
      <c r="A27" s="97" t="s">
        <v>116</v>
      </c>
      <c r="B27" s="75">
        <v>4.0000000000000003E-5</v>
      </c>
      <c r="C27" s="75">
        <v>2.9499999999999999E-3</v>
      </c>
      <c r="D27" s="75">
        <v>0</v>
      </c>
      <c r="E27" s="75">
        <v>0</v>
      </c>
      <c r="F27" s="75">
        <v>4.0000000000000003E-5</v>
      </c>
      <c r="G27" s="75">
        <v>2.9499999999999999E-3</v>
      </c>
      <c r="H27" s="74" t="s">
        <v>120</v>
      </c>
      <c r="I27" s="74" t="s">
        <v>123</v>
      </c>
      <c r="J27" s="74" t="s">
        <v>116</v>
      </c>
      <c r="K27" s="75">
        <v>73.75</v>
      </c>
      <c r="L27" s="75">
        <v>0</v>
      </c>
      <c r="M27" s="74" t="s">
        <v>122</v>
      </c>
      <c r="N27" s="74" t="s">
        <v>119</v>
      </c>
      <c r="O27" s="74" t="s">
        <v>121</v>
      </c>
      <c r="P27" s="76">
        <v>44927</v>
      </c>
      <c r="Q27" s="76">
        <v>44928</v>
      </c>
      <c r="R27" s="75">
        <v>0</v>
      </c>
      <c r="S27" s="74" t="s">
        <v>116</v>
      </c>
      <c r="T27" s="74" t="s">
        <v>116</v>
      </c>
      <c r="U27" s="74" t="s">
        <v>142</v>
      </c>
      <c r="V27" s="77">
        <v>44896.156557291666</v>
      </c>
      <c r="W27" s="74" t="s">
        <v>116</v>
      </c>
      <c r="X27" s="74" t="s">
        <v>116</v>
      </c>
      <c r="Y27" s="77">
        <v>44927</v>
      </c>
      <c r="Z27" s="77">
        <v>44958</v>
      </c>
      <c r="AA27" s="77">
        <v>44959.731264965274</v>
      </c>
      <c r="AB27" s="74" t="s">
        <v>118</v>
      </c>
      <c r="AC27" s="74" t="s">
        <v>116</v>
      </c>
    </row>
    <row r="28" spans="1:29" s="84" customFormat="1" hidden="1" outlineLevel="5" collapsed="1" x14ac:dyDescent="0.25">
      <c r="A28" s="98" t="s">
        <v>122</v>
      </c>
      <c r="B28" s="80">
        <v>4.0000000000000003E-5</v>
      </c>
      <c r="C28" s="80">
        <v>2.9499999999999999E-3</v>
      </c>
      <c r="D28" s="80">
        <v>0</v>
      </c>
      <c r="E28" s="80">
        <v>0</v>
      </c>
      <c r="F28" s="80">
        <v>4.0000000000000003E-5</v>
      </c>
      <c r="G28" s="80">
        <v>2.9499999999999999E-3</v>
      </c>
      <c r="H28" s="81" t="s">
        <v>120</v>
      </c>
      <c r="I28" s="81" t="s">
        <v>123</v>
      </c>
      <c r="J28" s="81" t="s">
        <v>116</v>
      </c>
      <c r="K28" s="80">
        <v>73.75</v>
      </c>
      <c r="L28" s="80">
        <v>0</v>
      </c>
      <c r="M28" s="81" t="s">
        <v>122</v>
      </c>
      <c r="N28" s="81" t="s">
        <v>119</v>
      </c>
      <c r="O28" s="81" t="s">
        <v>121</v>
      </c>
      <c r="P28" s="82">
        <v>44927</v>
      </c>
      <c r="Q28" s="82">
        <v>44928</v>
      </c>
      <c r="R28" s="80">
        <v>0</v>
      </c>
      <c r="S28" s="81" t="s">
        <v>116</v>
      </c>
      <c r="T28" s="81" t="s">
        <v>116</v>
      </c>
      <c r="U28" s="81" t="s">
        <v>142</v>
      </c>
      <c r="V28" s="83">
        <v>44896.156557291666</v>
      </c>
      <c r="W28" s="81" t="s">
        <v>116</v>
      </c>
      <c r="X28" s="81" t="s">
        <v>116</v>
      </c>
      <c r="Y28" s="83">
        <v>44927</v>
      </c>
      <c r="Z28" s="83">
        <v>44958</v>
      </c>
      <c r="AA28" s="83">
        <v>44959.731264965274</v>
      </c>
      <c r="AB28" s="81" t="s">
        <v>118</v>
      </c>
      <c r="AC28" s="81" t="s">
        <v>116</v>
      </c>
    </row>
    <row r="29" spans="1:29" s="90" customFormat="1" hidden="1" outlineLevel="6" collapsed="1" x14ac:dyDescent="0.25">
      <c r="A29" s="99" t="s">
        <v>116</v>
      </c>
      <c r="B29" s="86">
        <v>4.0000000000000003E-5</v>
      </c>
      <c r="C29" s="86">
        <v>2.9499999999999999E-3</v>
      </c>
      <c r="D29" s="86">
        <v>0</v>
      </c>
      <c r="E29" s="86">
        <v>0</v>
      </c>
      <c r="F29" s="86">
        <v>4.0000000000000003E-5</v>
      </c>
      <c r="G29" s="86">
        <v>2.9499999999999999E-3</v>
      </c>
      <c r="H29" s="87" t="s">
        <v>120</v>
      </c>
      <c r="I29" s="87" t="s">
        <v>123</v>
      </c>
      <c r="J29" s="87" t="s">
        <v>116</v>
      </c>
      <c r="K29" s="86">
        <v>73.75</v>
      </c>
      <c r="L29" s="86">
        <v>0</v>
      </c>
      <c r="M29" s="87" t="s">
        <v>122</v>
      </c>
      <c r="N29" s="87" t="s">
        <v>119</v>
      </c>
      <c r="O29" s="87" t="s">
        <v>121</v>
      </c>
      <c r="P29" s="88">
        <v>44927</v>
      </c>
      <c r="Q29" s="88">
        <v>44928</v>
      </c>
      <c r="R29" s="86">
        <v>0</v>
      </c>
      <c r="S29" s="87" t="s">
        <v>116</v>
      </c>
      <c r="T29" s="87" t="s">
        <v>116</v>
      </c>
      <c r="U29" s="87" t="s">
        <v>142</v>
      </c>
      <c r="V29" s="89">
        <v>44896.156557291666</v>
      </c>
      <c r="W29" s="87" t="s">
        <v>116</v>
      </c>
      <c r="X29" s="87" t="s">
        <v>116</v>
      </c>
      <c r="Y29" s="89">
        <v>44927</v>
      </c>
      <c r="Z29" s="89">
        <v>44958</v>
      </c>
      <c r="AA29" s="89">
        <v>44959.731264965274</v>
      </c>
      <c r="AB29" s="87" t="s">
        <v>118</v>
      </c>
      <c r="AC29" s="87" t="s">
        <v>116</v>
      </c>
    </row>
    <row r="30" spans="1:29" s="96" customFormat="1" hidden="1" outlineLevel="7" collapsed="1" x14ac:dyDescent="0.25">
      <c r="A30" s="100" t="s">
        <v>116</v>
      </c>
      <c r="B30" s="92">
        <v>-158963.71160000001</v>
      </c>
      <c r="C30" s="92">
        <v>-11087205.828469999</v>
      </c>
      <c r="D30" s="92">
        <v>0</v>
      </c>
      <c r="E30" s="92">
        <v>0</v>
      </c>
      <c r="F30" s="92">
        <v>-158963.71160000001</v>
      </c>
      <c r="G30" s="92">
        <v>-11087205.828469999</v>
      </c>
      <c r="H30" s="93" t="s">
        <v>120</v>
      </c>
      <c r="I30" s="93" t="s">
        <v>123</v>
      </c>
      <c r="J30" s="93" t="s">
        <v>116</v>
      </c>
      <c r="K30" s="92">
        <v>69.746772498422203</v>
      </c>
      <c r="L30" s="92">
        <v>0</v>
      </c>
      <c r="M30" s="93" t="s">
        <v>122</v>
      </c>
      <c r="N30" s="93" t="s">
        <v>119</v>
      </c>
      <c r="O30" s="93" t="s">
        <v>121</v>
      </c>
      <c r="P30" s="94">
        <v>44927</v>
      </c>
      <c r="Q30" s="94">
        <v>44928</v>
      </c>
      <c r="R30" s="92">
        <v>0</v>
      </c>
      <c r="S30" s="93" t="s">
        <v>116</v>
      </c>
      <c r="T30" s="93" t="s">
        <v>116</v>
      </c>
      <c r="U30" s="93" t="s">
        <v>142</v>
      </c>
      <c r="V30" s="95">
        <v>44896.156557291666</v>
      </c>
      <c r="W30" s="93" t="s">
        <v>116</v>
      </c>
      <c r="X30" s="93" t="s">
        <v>116</v>
      </c>
      <c r="Y30" s="95">
        <v>44927</v>
      </c>
      <c r="Z30" s="95">
        <v>44958</v>
      </c>
      <c r="AA30" s="95">
        <v>44959.731264965274</v>
      </c>
      <c r="AB30" s="93" t="s">
        <v>118</v>
      </c>
      <c r="AC30" s="93" t="s">
        <v>116</v>
      </c>
    </row>
    <row r="31" spans="1:29" s="107" customFormat="1" hidden="1" outlineLevel="7" collapsed="1" x14ac:dyDescent="0.25">
      <c r="A31" s="102" t="s">
        <v>116</v>
      </c>
      <c r="B31" s="103">
        <v>4420.7043000000003</v>
      </c>
      <c r="C31" s="103">
        <v>-64306.62</v>
      </c>
      <c r="D31" s="103">
        <v>0</v>
      </c>
      <c r="E31" s="103">
        <v>0</v>
      </c>
      <c r="F31" s="103">
        <v>4420.7043000000003</v>
      </c>
      <c r="G31" s="103">
        <v>-64306.62</v>
      </c>
      <c r="H31" s="104" t="s">
        <v>120</v>
      </c>
      <c r="I31" s="104" t="s">
        <v>123</v>
      </c>
      <c r="J31" s="104" t="s">
        <v>116</v>
      </c>
      <c r="K31" s="103">
        <v>-14.5466911234031</v>
      </c>
      <c r="L31" s="103">
        <v>0</v>
      </c>
      <c r="M31" s="104" t="s">
        <v>122</v>
      </c>
      <c r="N31" s="104" t="s">
        <v>119</v>
      </c>
      <c r="O31" s="104" t="s">
        <v>121</v>
      </c>
      <c r="P31" s="105">
        <v>44927</v>
      </c>
      <c r="Q31" s="105">
        <v>44928</v>
      </c>
      <c r="R31" s="103">
        <v>0</v>
      </c>
      <c r="S31" s="104" t="s">
        <v>116</v>
      </c>
      <c r="T31" s="104" t="s">
        <v>116</v>
      </c>
      <c r="U31" s="104" t="s">
        <v>142</v>
      </c>
      <c r="V31" s="106">
        <v>44896.156557291666</v>
      </c>
      <c r="W31" s="104" t="s">
        <v>116</v>
      </c>
      <c r="X31" s="104" t="s">
        <v>116</v>
      </c>
      <c r="Y31" s="106">
        <v>44927</v>
      </c>
      <c r="Z31" s="106">
        <v>44958</v>
      </c>
      <c r="AA31" s="106">
        <v>44959.731264965274</v>
      </c>
      <c r="AB31" s="104" t="s">
        <v>118</v>
      </c>
      <c r="AC31" s="104" t="s">
        <v>116</v>
      </c>
    </row>
    <row r="32" spans="1:29" s="96" customFormat="1" hidden="1" outlineLevel="7" collapsed="1" x14ac:dyDescent="0.25">
      <c r="A32" s="100" t="s">
        <v>116</v>
      </c>
      <c r="B32" s="92">
        <v>154543.00734000001</v>
      </c>
      <c r="C32" s="92">
        <v>11151512.45142</v>
      </c>
      <c r="D32" s="92">
        <v>0</v>
      </c>
      <c r="E32" s="92">
        <v>0</v>
      </c>
      <c r="F32" s="92">
        <v>154543.00734000001</v>
      </c>
      <c r="G32" s="92">
        <v>11151512.45142</v>
      </c>
      <c r="H32" s="93" t="s">
        <v>120</v>
      </c>
      <c r="I32" s="93" t="s">
        <v>123</v>
      </c>
      <c r="J32" s="93" t="s">
        <v>116</v>
      </c>
      <c r="K32" s="92">
        <v>72.157987885445294</v>
      </c>
      <c r="L32" s="92">
        <v>0</v>
      </c>
      <c r="M32" s="93" t="s">
        <v>122</v>
      </c>
      <c r="N32" s="93" t="s">
        <v>119</v>
      </c>
      <c r="O32" s="93" t="s">
        <v>121</v>
      </c>
      <c r="P32" s="94">
        <v>44927</v>
      </c>
      <c r="Q32" s="94">
        <v>44928</v>
      </c>
      <c r="R32" s="92">
        <v>0</v>
      </c>
      <c r="S32" s="93" t="s">
        <v>116</v>
      </c>
      <c r="T32" s="93" t="s">
        <v>116</v>
      </c>
      <c r="U32" s="93" t="s">
        <v>142</v>
      </c>
      <c r="V32" s="95">
        <v>44896.156557291666</v>
      </c>
      <c r="W32" s="93" t="s">
        <v>116</v>
      </c>
      <c r="X32" s="93" t="s">
        <v>116</v>
      </c>
      <c r="Y32" s="95">
        <v>44927</v>
      </c>
      <c r="Z32" s="95">
        <v>44958</v>
      </c>
      <c r="AA32" s="95">
        <v>44959.731264965274</v>
      </c>
      <c r="AB32" s="93" t="s">
        <v>118</v>
      </c>
      <c r="AC32" s="93" t="s">
        <v>116</v>
      </c>
    </row>
    <row r="33" spans="1:29" s="119" customFormat="1" outlineLevel="1" collapsed="1" x14ac:dyDescent="0.25">
      <c r="A33" s="114" t="s">
        <v>135</v>
      </c>
      <c r="B33" s="115">
        <v>222340.3714</v>
      </c>
      <c r="C33" s="115">
        <v>20808691.442929</v>
      </c>
      <c r="D33" s="115">
        <v>12734.05</v>
      </c>
      <c r="E33" s="115">
        <v>817780.69099999999</v>
      </c>
      <c r="F33" s="115">
        <v>209606.32139999999</v>
      </c>
      <c r="G33" s="115">
        <v>19990910.751929</v>
      </c>
      <c r="H33" s="116" t="s">
        <v>116</v>
      </c>
      <c r="I33" s="116" t="s">
        <v>116</v>
      </c>
      <c r="J33" s="116" t="s">
        <v>116</v>
      </c>
      <c r="K33" s="115">
        <v>95.373606189002103</v>
      </c>
      <c r="L33" s="115">
        <v>64.22</v>
      </c>
      <c r="M33" s="116" t="s">
        <v>116</v>
      </c>
      <c r="N33" s="116" t="s">
        <v>135</v>
      </c>
      <c r="O33" s="116" t="s">
        <v>116</v>
      </c>
      <c r="P33" s="117" t="s">
        <v>116</v>
      </c>
      <c r="Q33" s="117" t="s">
        <v>116</v>
      </c>
      <c r="R33" s="115">
        <v>0</v>
      </c>
      <c r="S33" s="116" t="s">
        <v>116</v>
      </c>
      <c r="T33" s="116" t="s">
        <v>116</v>
      </c>
      <c r="U33" s="116" t="s">
        <v>116</v>
      </c>
      <c r="V33" s="116" t="s">
        <v>116</v>
      </c>
      <c r="W33" s="116" t="s">
        <v>116</v>
      </c>
      <c r="X33" s="116" t="s">
        <v>116</v>
      </c>
      <c r="Y33" s="118">
        <v>44927</v>
      </c>
      <c r="Z33" s="118">
        <v>44958</v>
      </c>
      <c r="AA33" s="118">
        <v>44959.731264965274</v>
      </c>
      <c r="AB33" s="116" t="s">
        <v>118</v>
      </c>
      <c r="AC33" s="116" t="s">
        <v>116</v>
      </c>
    </row>
    <row r="34" spans="1:29" s="90" customFormat="1" outlineLevel="2" collapsed="1" x14ac:dyDescent="0.25">
      <c r="A34" s="85" t="s">
        <v>157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H34" s="87" t="s">
        <v>120</v>
      </c>
      <c r="I34" s="87" t="s">
        <v>157</v>
      </c>
      <c r="J34" s="87" t="s">
        <v>116</v>
      </c>
      <c r="K34" s="86">
        <v>0</v>
      </c>
      <c r="L34" s="86">
        <v>0</v>
      </c>
      <c r="M34" s="87" t="s">
        <v>116</v>
      </c>
      <c r="N34" s="87" t="s">
        <v>135</v>
      </c>
      <c r="O34" s="87" t="s">
        <v>121</v>
      </c>
      <c r="P34" s="88">
        <v>44927</v>
      </c>
      <c r="Q34" s="88">
        <v>44928</v>
      </c>
      <c r="R34" s="86">
        <v>0</v>
      </c>
      <c r="S34" s="87" t="s">
        <v>116</v>
      </c>
      <c r="T34" s="87" t="s">
        <v>116</v>
      </c>
      <c r="U34" s="87" t="s">
        <v>142</v>
      </c>
      <c r="V34" s="89">
        <v>44896.156557291666</v>
      </c>
      <c r="W34" s="87" t="s">
        <v>116</v>
      </c>
      <c r="X34" s="87" t="s">
        <v>116</v>
      </c>
      <c r="Y34" s="89">
        <v>44927</v>
      </c>
      <c r="Z34" s="89">
        <v>44958</v>
      </c>
      <c r="AA34" s="89">
        <v>44959.731264965274</v>
      </c>
      <c r="AB34" s="87" t="s">
        <v>118</v>
      </c>
      <c r="AC34" s="87" t="s">
        <v>116</v>
      </c>
    </row>
    <row r="35" spans="1:29" s="96" customFormat="1" hidden="1" outlineLevel="3" collapsed="1" x14ac:dyDescent="0.25">
      <c r="A35" s="91" t="s">
        <v>121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3" t="s">
        <v>120</v>
      </c>
      <c r="I35" s="93" t="s">
        <v>157</v>
      </c>
      <c r="J35" s="93" t="s">
        <v>116</v>
      </c>
      <c r="K35" s="92">
        <v>0</v>
      </c>
      <c r="L35" s="92">
        <v>0</v>
      </c>
      <c r="M35" s="93" t="s">
        <v>116</v>
      </c>
      <c r="N35" s="93" t="s">
        <v>135</v>
      </c>
      <c r="O35" s="93" t="s">
        <v>121</v>
      </c>
      <c r="P35" s="94">
        <v>44927</v>
      </c>
      <c r="Q35" s="94">
        <v>44928</v>
      </c>
      <c r="R35" s="92">
        <v>0</v>
      </c>
      <c r="S35" s="93" t="s">
        <v>116</v>
      </c>
      <c r="T35" s="93" t="s">
        <v>116</v>
      </c>
      <c r="U35" s="93" t="s">
        <v>142</v>
      </c>
      <c r="V35" s="95">
        <v>44896.156557291666</v>
      </c>
      <c r="W35" s="93" t="s">
        <v>116</v>
      </c>
      <c r="X35" s="93" t="s">
        <v>116</v>
      </c>
      <c r="Y35" s="95">
        <v>44927</v>
      </c>
      <c r="Z35" s="95">
        <v>44958</v>
      </c>
      <c r="AA35" s="95">
        <v>44959.731264965274</v>
      </c>
      <c r="AB35" s="93" t="s">
        <v>118</v>
      </c>
      <c r="AC35" s="93" t="s">
        <v>116</v>
      </c>
    </row>
    <row r="36" spans="1:29" s="78" customFormat="1" hidden="1" outlineLevel="4" collapsed="1" x14ac:dyDescent="0.25">
      <c r="A36" s="97" t="s">
        <v>116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  <c r="H36" s="74" t="s">
        <v>120</v>
      </c>
      <c r="I36" s="74" t="s">
        <v>157</v>
      </c>
      <c r="J36" s="74" t="s">
        <v>116</v>
      </c>
      <c r="K36" s="75">
        <v>0</v>
      </c>
      <c r="L36" s="75">
        <v>0</v>
      </c>
      <c r="M36" s="74" t="s">
        <v>116</v>
      </c>
      <c r="N36" s="74" t="s">
        <v>135</v>
      </c>
      <c r="O36" s="74" t="s">
        <v>121</v>
      </c>
      <c r="P36" s="76">
        <v>44927</v>
      </c>
      <c r="Q36" s="76">
        <v>44928</v>
      </c>
      <c r="R36" s="75">
        <v>0</v>
      </c>
      <c r="S36" s="74" t="s">
        <v>116</v>
      </c>
      <c r="T36" s="74" t="s">
        <v>116</v>
      </c>
      <c r="U36" s="74" t="s">
        <v>142</v>
      </c>
      <c r="V36" s="77">
        <v>44896.156557291666</v>
      </c>
      <c r="W36" s="74" t="s">
        <v>116</v>
      </c>
      <c r="X36" s="74" t="s">
        <v>116</v>
      </c>
      <c r="Y36" s="77">
        <v>44927</v>
      </c>
      <c r="Z36" s="77">
        <v>44958</v>
      </c>
      <c r="AA36" s="77">
        <v>44959.731264965274</v>
      </c>
      <c r="AB36" s="74" t="s">
        <v>118</v>
      </c>
      <c r="AC36" s="74" t="s">
        <v>116</v>
      </c>
    </row>
    <row r="37" spans="1:29" s="84" customFormat="1" hidden="1" outlineLevel="5" collapsed="1" x14ac:dyDescent="0.25">
      <c r="A37" s="98" t="s">
        <v>122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1" t="s">
        <v>120</v>
      </c>
      <c r="I37" s="81" t="s">
        <v>157</v>
      </c>
      <c r="J37" s="81" t="s">
        <v>116</v>
      </c>
      <c r="K37" s="80">
        <v>0</v>
      </c>
      <c r="L37" s="80">
        <v>0</v>
      </c>
      <c r="M37" s="81" t="s">
        <v>122</v>
      </c>
      <c r="N37" s="81" t="s">
        <v>135</v>
      </c>
      <c r="O37" s="81" t="s">
        <v>121</v>
      </c>
      <c r="P37" s="82">
        <v>44927</v>
      </c>
      <c r="Q37" s="82">
        <v>44928</v>
      </c>
      <c r="R37" s="80">
        <v>0</v>
      </c>
      <c r="S37" s="81" t="s">
        <v>116</v>
      </c>
      <c r="T37" s="81" t="s">
        <v>116</v>
      </c>
      <c r="U37" s="81" t="s">
        <v>142</v>
      </c>
      <c r="V37" s="83">
        <v>44896.156557291666</v>
      </c>
      <c r="W37" s="81" t="s">
        <v>116</v>
      </c>
      <c r="X37" s="81" t="s">
        <v>116</v>
      </c>
      <c r="Y37" s="83">
        <v>44927</v>
      </c>
      <c r="Z37" s="83">
        <v>44958</v>
      </c>
      <c r="AA37" s="83">
        <v>44959.731264965274</v>
      </c>
      <c r="AB37" s="81" t="s">
        <v>118</v>
      </c>
      <c r="AC37" s="81" t="s">
        <v>116</v>
      </c>
    </row>
    <row r="38" spans="1:29" s="90" customFormat="1" hidden="1" outlineLevel="6" collapsed="1" x14ac:dyDescent="0.25">
      <c r="A38" s="99" t="s">
        <v>116</v>
      </c>
      <c r="B38" s="86">
        <v>0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H38" s="87" t="s">
        <v>120</v>
      </c>
      <c r="I38" s="87" t="s">
        <v>157</v>
      </c>
      <c r="J38" s="87" t="s">
        <v>116</v>
      </c>
      <c r="K38" s="86">
        <v>0</v>
      </c>
      <c r="L38" s="86">
        <v>0</v>
      </c>
      <c r="M38" s="87" t="s">
        <v>122</v>
      </c>
      <c r="N38" s="87" t="s">
        <v>135</v>
      </c>
      <c r="O38" s="87" t="s">
        <v>121</v>
      </c>
      <c r="P38" s="88">
        <v>44927</v>
      </c>
      <c r="Q38" s="88">
        <v>44928</v>
      </c>
      <c r="R38" s="86">
        <v>0</v>
      </c>
      <c r="S38" s="87" t="s">
        <v>116</v>
      </c>
      <c r="T38" s="87" t="s">
        <v>116</v>
      </c>
      <c r="U38" s="87" t="s">
        <v>142</v>
      </c>
      <c r="V38" s="89">
        <v>44896.156557291666</v>
      </c>
      <c r="W38" s="87" t="s">
        <v>116</v>
      </c>
      <c r="X38" s="87" t="s">
        <v>116</v>
      </c>
      <c r="Y38" s="89">
        <v>44927</v>
      </c>
      <c r="Z38" s="89">
        <v>44958</v>
      </c>
      <c r="AA38" s="89">
        <v>44959.731264965274</v>
      </c>
      <c r="AB38" s="87" t="s">
        <v>118</v>
      </c>
      <c r="AC38" s="87" t="s">
        <v>116</v>
      </c>
    </row>
    <row r="39" spans="1:29" s="96" customFormat="1" hidden="1" outlineLevel="7" collapsed="1" x14ac:dyDescent="0.25">
      <c r="A39" s="100" t="s">
        <v>116</v>
      </c>
      <c r="B39" s="92">
        <v>0</v>
      </c>
      <c r="C39" s="92">
        <v>14067.49898</v>
      </c>
      <c r="D39" s="92">
        <v>0</v>
      </c>
      <c r="E39" s="92">
        <v>0</v>
      </c>
      <c r="F39" s="92">
        <v>0</v>
      </c>
      <c r="G39" s="92">
        <v>14067.49898</v>
      </c>
      <c r="H39" s="93" t="s">
        <v>120</v>
      </c>
      <c r="I39" s="93" t="s">
        <v>157</v>
      </c>
      <c r="J39" s="93" t="s">
        <v>116</v>
      </c>
      <c r="K39" s="92">
        <v>0</v>
      </c>
      <c r="L39" s="92">
        <v>0</v>
      </c>
      <c r="M39" s="93" t="s">
        <v>122</v>
      </c>
      <c r="N39" s="93" t="s">
        <v>135</v>
      </c>
      <c r="O39" s="93" t="s">
        <v>121</v>
      </c>
      <c r="P39" s="94">
        <v>44927</v>
      </c>
      <c r="Q39" s="94">
        <v>44928</v>
      </c>
      <c r="R39" s="92">
        <v>0</v>
      </c>
      <c r="S39" s="93" t="s">
        <v>116</v>
      </c>
      <c r="T39" s="93" t="s">
        <v>116</v>
      </c>
      <c r="U39" s="93" t="s">
        <v>142</v>
      </c>
      <c r="V39" s="95">
        <v>44896.156557291666</v>
      </c>
      <c r="W39" s="93" t="s">
        <v>116</v>
      </c>
      <c r="X39" s="93" t="s">
        <v>116</v>
      </c>
      <c r="Y39" s="95">
        <v>44927</v>
      </c>
      <c r="Z39" s="95">
        <v>44958</v>
      </c>
      <c r="AA39" s="95">
        <v>44959.731264965274</v>
      </c>
      <c r="AB39" s="93" t="s">
        <v>118</v>
      </c>
      <c r="AC39" s="93" t="s">
        <v>116</v>
      </c>
    </row>
    <row r="40" spans="1:29" s="107" customFormat="1" hidden="1" outlineLevel="7" collapsed="1" x14ac:dyDescent="0.25">
      <c r="A40" s="102" t="s">
        <v>116</v>
      </c>
      <c r="B40" s="103">
        <v>0</v>
      </c>
      <c r="C40" s="103">
        <v>-14067.49898</v>
      </c>
      <c r="D40" s="103">
        <v>0</v>
      </c>
      <c r="E40" s="103">
        <v>0</v>
      </c>
      <c r="F40" s="103">
        <v>0</v>
      </c>
      <c r="G40" s="103">
        <v>-14067.49898</v>
      </c>
      <c r="H40" s="104" t="s">
        <v>120</v>
      </c>
      <c r="I40" s="104" t="s">
        <v>157</v>
      </c>
      <c r="J40" s="104" t="s">
        <v>116</v>
      </c>
      <c r="K40" s="103">
        <v>0</v>
      </c>
      <c r="L40" s="103">
        <v>0</v>
      </c>
      <c r="M40" s="104" t="s">
        <v>122</v>
      </c>
      <c r="N40" s="104" t="s">
        <v>135</v>
      </c>
      <c r="O40" s="104" t="s">
        <v>121</v>
      </c>
      <c r="P40" s="105">
        <v>44927</v>
      </c>
      <c r="Q40" s="105">
        <v>44928</v>
      </c>
      <c r="R40" s="103">
        <v>0</v>
      </c>
      <c r="S40" s="104" t="s">
        <v>116</v>
      </c>
      <c r="T40" s="104" t="s">
        <v>116</v>
      </c>
      <c r="U40" s="104" t="s">
        <v>142</v>
      </c>
      <c r="V40" s="106">
        <v>44896.156557291666</v>
      </c>
      <c r="W40" s="104" t="s">
        <v>116</v>
      </c>
      <c r="X40" s="104" t="s">
        <v>116</v>
      </c>
      <c r="Y40" s="106">
        <v>44927</v>
      </c>
      <c r="Z40" s="106">
        <v>44958</v>
      </c>
      <c r="AA40" s="106">
        <v>44959.731264965274</v>
      </c>
      <c r="AB40" s="104" t="s">
        <v>118</v>
      </c>
      <c r="AC40" s="104" t="s">
        <v>116</v>
      </c>
    </row>
    <row r="41" spans="1:29" s="119" customFormat="1" hidden="1" outlineLevel="5" collapsed="1" x14ac:dyDescent="0.25">
      <c r="A41" s="120" t="s">
        <v>213</v>
      </c>
      <c r="B41" s="115">
        <v>0</v>
      </c>
      <c r="C41" s="115">
        <v>0</v>
      </c>
      <c r="D41" s="115">
        <v>0</v>
      </c>
      <c r="E41" s="115">
        <v>0</v>
      </c>
      <c r="F41" s="115">
        <v>0</v>
      </c>
      <c r="G41" s="115">
        <v>0</v>
      </c>
      <c r="H41" s="116" t="s">
        <v>120</v>
      </c>
      <c r="I41" s="116" t="s">
        <v>157</v>
      </c>
      <c r="J41" s="116" t="s">
        <v>116</v>
      </c>
      <c r="K41" s="115">
        <v>0</v>
      </c>
      <c r="L41" s="115">
        <v>0</v>
      </c>
      <c r="M41" s="116" t="s">
        <v>213</v>
      </c>
      <c r="N41" s="116" t="s">
        <v>135</v>
      </c>
      <c r="O41" s="116" t="s">
        <v>121</v>
      </c>
      <c r="P41" s="117">
        <v>44927</v>
      </c>
      <c r="Q41" s="117">
        <v>44928</v>
      </c>
      <c r="R41" s="115">
        <v>0</v>
      </c>
      <c r="S41" s="116" t="s">
        <v>116</v>
      </c>
      <c r="T41" s="116" t="s">
        <v>116</v>
      </c>
      <c r="U41" s="116" t="s">
        <v>142</v>
      </c>
      <c r="V41" s="118">
        <v>44896.156557291666</v>
      </c>
      <c r="W41" s="116" t="s">
        <v>116</v>
      </c>
      <c r="X41" s="116" t="s">
        <v>116</v>
      </c>
      <c r="Y41" s="118">
        <v>44927</v>
      </c>
      <c r="Z41" s="118">
        <v>44958</v>
      </c>
      <c r="AA41" s="118">
        <v>44959.731264965274</v>
      </c>
      <c r="AB41" s="116" t="s">
        <v>118</v>
      </c>
      <c r="AC41" s="116" t="s">
        <v>116</v>
      </c>
    </row>
    <row r="42" spans="1:29" s="90" customFormat="1" hidden="1" outlineLevel="6" collapsed="1" x14ac:dyDescent="0.25">
      <c r="A42" s="99" t="s">
        <v>116</v>
      </c>
      <c r="B42" s="86">
        <v>0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7" t="s">
        <v>120</v>
      </c>
      <c r="I42" s="87" t="s">
        <v>157</v>
      </c>
      <c r="J42" s="87" t="s">
        <v>116</v>
      </c>
      <c r="K42" s="86">
        <v>0</v>
      </c>
      <c r="L42" s="86">
        <v>0</v>
      </c>
      <c r="M42" s="87" t="s">
        <v>213</v>
      </c>
      <c r="N42" s="87" t="s">
        <v>135</v>
      </c>
      <c r="O42" s="87" t="s">
        <v>121</v>
      </c>
      <c r="P42" s="88">
        <v>44927</v>
      </c>
      <c r="Q42" s="88">
        <v>44928</v>
      </c>
      <c r="R42" s="86">
        <v>0</v>
      </c>
      <c r="S42" s="87" t="s">
        <v>116</v>
      </c>
      <c r="T42" s="87" t="s">
        <v>116</v>
      </c>
      <c r="U42" s="87" t="s">
        <v>142</v>
      </c>
      <c r="V42" s="89">
        <v>44896.156557291666</v>
      </c>
      <c r="W42" s="87" t="s">
        <v>116</v>
      </c>
      <c r="X42" s="87" t="s">
        <v>116</v>
      </c>
      <c r="Y42" s="89">
        <v>44927</v>
      </c>
      <c r="Z42" s="89">
        <v>44958</v>
      </c>
      <c r="AA42" s="89">
        <v>44959.731264965274</v>
      </c>
      <c r="AB42" s="87" t="s">
        <v>118</v>
      </c>
      <c r="AC42" s="87" t="s">
        <v>116</v>
      </c>
    </row>
    <row r="43" spans="1:29" s="96" customFormat="1" hidden="1" outlineLevel="7" collapsed="1" x14ac:dyDescent="0.25">
      <c r="A43" s="100" t="s">
        <v>116</v>
      </c>
      <c r="B43" s="92">
        <v>0</v>
      </c>
      <c r="C43" s="92">
        <v>0</v>
      </c>
      <c r="D43" s="92">
        <v>0</v>
      </c>
      <c r="E43" s="92">
        <v>0</v>
      </c>
      <c r="F43" s="92">
        <v>0</v>
      </c>
      <c r="G43" s="92">
        <v>0</v>
      </c>
      <c r="H43" s="93" t="s">
        <v>120</v>
      </c>
      <c r="I43" s="93" t="s">
        <v>157</v>
      </c>
      <c r="J43" s="93" t="s">
        <v>116</v>
      </c>
      <c r="K43" s="92">
        <v>0</v>
      </c>
      <c r="L43" s="92">
        <v>0</v>
      </c>
      <c r="M43" s="93" t="s">
        <v>213</v>
      </c>
      <c r="N43" s="93" t="s">
        <v>135</v>
      </c>
      <c r="O43" s="93" t="s">
        <v>121</v>
      </c>
      <c r="P43" s="94">
        <v>44927</v>
      </c>
      <c r="Q43" s="94">
        <v>44928</v>
      </c>
      <c r="R43" s="92">
        <v>0</v>
      </c>
      <c r="S43" s="93" t="s">
        <v>116</v>
      </c>
      <c r="T43" s="93" t="s">
        <v>116</v>
      </c>
      <c r="U43" s="93" t="s">
        <v>142</v>
      </c>
      <c r="V43" s="95">
        <v>44896.156557291666</v>
      </c>
      <c r="W43" s="93" t="s">
        <v>116</v>
      </c>
      <c r="X43" s="93" t="s">
        <v>116</v>
      </c>
      <c r="Y43" s="95">
        <v>44927</v>
      </c>
      <c r="Z43" s="95">
        <v>44958</v>
      </c>
      <c r="AA43" s="95">
        <v>44959.731264965274</v>
      </c>
      <c r="AB43" s="93" t="s">
        <v>118</v>
      </c>
      <c r="AC43" s="93" t="s">
        <v>116</v>
      </c>
    </row>
    <row r="44" spans="1:29" s="113" customFormat="1" outlineLevel="2" collapsed="1" x14ac:dyDescent="0.25">
      <c r="A44" s="108" t="s">
        <v>214</v>
      </c>
      <c r="B44" s="109">
        <v>0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10" t="s">
        <v>120</v>
      </c>
      <c r="I44" s="110" t="s">
        <v>214</v>
      </c>
      <c r="J44" s="110" t="s">
        <v>116</v>
      </c>
      <c r="K44" s="109">
        <v>0</v>
      </c>
      <c r="L44" s="109">
        <v>0</v>
      </c>
      <c r="M44" s="110" t="s">
        <v>213</v>
      </c>
      <c r="N44" s="110" t="s">
        <v>135</v>
      </c>
      <c r="O44" s="110" t="s">
        <v>121</v>
      </c>
      <c r="P44" s="111">
        <v>44927</v>
      </c>
      <c r="Q44" s="111">
        <v>44928</v>
      </c>
      <c r="R44" s="109">
        <v>0</v>
      </c>
      <c r="S44" s="110" t="s">
        <v>116</v>
      </c>
      <c r="T44" s="110" t="s">
        <v>116</v>
      </c>
      <c r="U44" s="110" t="s">
        <v>142</v>
      </c>
      <c r="V44" s="112">
        <v>44896.156557291666</v>
      </c>
      <c r="W44" s="110" t="s">
        <v>116</v>
      </c>
      <c r="X44" s="110" t="s">
        <v>116</v>
      </c>
      <c r="Y44" s="112">
        <v>44927</v>
      </c>
      <c r="Z44" s="112">
        <v>44958</v>
      </c>
      <c r="AA44" s="112">
        <v>44959.731264965274</v>
      </c>
      <c r="AB44" s="110" t="s">
        <v>118</v>
      </c>
      <c r="AC44" s="110" t="s">
        <v>116</v>
      </c>
    </row>
    <row r="45" spans="1:29" s="96" customFormat="1" hidden="1" outlineLevel="3" collapsed="1" x14ac:dyDescent="0.25">
      <c r="A45" s="91" t="s">
        <v>121</v>
      </c>
      <c r="B45" s="92">
        <v>0</v>
      </c>
      <c r="C45" s="92">
        <v>0</v>
      </c>
      <c r="D45" s="92">
        <v>0</v>
      </c>
      <c r="E45" s="92">
        <v>0</v>
      </c>
      <c r="F45" s="92">
        <v>0</v>
      </c>
      <c r="G45" s="92">
        <v>0</v>
      </c>
      <c r="H45" s="93" t="s">
        <v>120</v>
      </c>
      <c r="I45" s="93" t="s">
        <v>214</v>
      </c>
      <c r="J45" s="93" t="s">
        <v>116</v>
      </c>
      <c r="K45" s="92">
        <v>0</v>
      </c>
      <c r="L45" s="92">
        <v>0</v>
      </c>
      <c r="M45" s="93" t="s">
        <v>213</v>
      </c>
      <c r="N45" s="93" t="s">
        <v>135</v>
      </c>
      <c r="O45" s="93" t="s">
        <v>121</v>
      </c>
      <c r="P45" s="94">
        <v>44927</v>
      </c>
      <c r="Q45" s="94">
        <v>44928</v>
      </c>
      <c r="R45" s="92">
        <v>0</v>
      </c>
      <c r="S45" s="93" t="s">
        <v>116</v>
      </c>
      <c r="T45" s="93" t="s">
        <v>116</v>
      </c>
      <c r="U45" s="93" t="s">
        <v>142</v>
      </c>
      <c r="V45" s="95">
        <v>44896.156557291666</v>
      </c>
      <c r="W45" s="93" t="s">
        <v>116</v>
      </c>
      <c r="X45" s="93" t="s">
        <v>116</v>
      </c>
      <c r="Y45" s="95">
        <v>44927</v>
      </c>
      <c r="Z45" s="95">
        <v>44958</v>
      </c>
      <c r="AA45" s="95">
        <v>44959.731264965274</v>
      </c>
      <c r="AB45" s="93" t="s">
        <v>118</v>
      </c>
      <c r="AC45" s="93" t="s">
        <v>116</v>
      </c>
    </row>
    <row r="46" spans="1:29" s="78" customFormat="1" hidden="1" outlineLevel="4" collapsed="1" x14ac:dyDescent="0.25">
      <c r="A46" s="97" t="s">
        <v>116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74" t="s">
        <v>120</v>
      </c>
      <c r="I46" s="74" t="s">
        <v>214</v>
      </c>
      <c r="J46" s="74" t="s">
        <v>116</v>
      </c>
      <c r="K46" s="75">
        <v>0</v>
      </c>
      <c r="L46" s="75">
        <v>0</v>
      </c>
      <c r="M46" s="74" t="s">
        <v>213</v>
      </c>
      <c r="N46" s="74" t="s">
        <v>135</v>
      </c>
      <c r="O46" s="74" t="s">
        <v>121</v>
      </c>
      <c r="P46" s="76">
        <v>44927</v>
      </c>
      <c r="Q46" s="76">
        <v>44928</v>
      </c>
      <c r="R46" s="75">
        <v>0</v>
      </c>
      <c r="S46" s="74" t="s">
        <v>116</v>
      </c>
      <c r="T46" s="74" t="s">
        <v>116</v>
      </c>
      <c r="U46" s="74" t="s">
        <v>142</v>
      </c>
      <c r="V46" s="77">
        <v>44896.156557291666</v>
      </c>
      <c r="W46" s="74" t="s">
        <v>116</v>
      </c>
      <c r="X46" s="74" t="s">
        <v>116</v>
      </c>
      <c r="Y46" s="77">
        <v>44927</v>
      </c>
      <c r="Z46" s="77">
        <v>44958</v>
      </c>
      <c r="AA46" s="77">
        <v>44959.731264965274</v>
      </c>
      <c r="AB46" s="74" t="s">
        <v>118</v>
      </c>
      <c r="AC46" s="74" t="s">
        <v>116</v>
      </c>
    </row>
    <row r="47" spans="1:29" s="84" customFormat="1" hidden="1" outlineLevel="5" collapsed="1" x14ac:dyDescent="0.25">
      <c r="A47" s="98" t="s">
        <v>213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1" t="s">
        <v>120</v>
      </c>
      <c r="I47" s="81" t="s">
        <v>214</v>
      </c>
      <c r="J47" s="81" t="s">
        <v>116</v>
      </c>
      <c r="K47" s="80">
        <v>0</v>
      </c>
      <c r="L47" s="80">
        <v>0</v>
      </c>
      <c r="M47" s="81" t="s">
        <v>213</v>
      </c>
      <c r="N47" s="81" t="s">
        <v>135</v>
      </c>
      <c r="O47" s="81" t="s">
        <v>121</v>
      </c>
      <c r="P47" s="82">
        <v>44927</v>
      </c>
      <c r="Q47" s="82">
        <v>44928</v>
      </c>
      <c r="R47" s="80">
        <v>0</v>
      </c>
      <c r="S47" s="81" t="s">
        <v>116</v>
      </c>
      <c r="T47" s="81" t="s">
        <v>116</v>
      </c>
      <c r="U47" s="81" t="s">
        <v>142</v>
      </c>
      <c r="V47" s="83">
        <v>44896.156557291666</v>
      </c>
      <c r="W47" s="81" t="s">
        <v>116</v>
      </c>
      <c r="X47" s="81" t="s">
        <v>116</v>
      </c>
      <c r="Y47" s="83">
        <v>44927</v>
      </c>
      <c r="Z47" s="83">
        <v>44958</v>
      </c>
      <c r="AA47" s="83">
        <v>44959.731264965274</v>
      </c>
      <c r="AB47" s="81" t="s">
        <v>118</v>
      </c>
      <c r="AC47" s="81" t="s">
        <v>116</v>
      </c>
    </row>
    <row r="48" spans="1:29" s="90" customFormat="1" hidden="1" outlineLevel="6" collapsed="1" x14ac:dyDescent="0.25">
      <c r="A48" s="99" t="s">
        <v>116</v>
      </c>
      <c r="B48" s="86">
        <v>0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H48" s="87" t="s">
        <v>120</v>
      </c>
      <c r="I48" s="87" t="s">
        <v>214</v>
      </c>
      <c r="J48" s="87" t="s">
        <v>116</v>
      </c>
      <c r="K48" s="86">
        <v>0</v>
      </c>
      <c r="L48" s="86">
        <v>0</v>
      </c>
      <c r="M48" s="87" t="s">
        <v>213</v>
      </c>
      <c r="N48" s="87" t="s">
        <v>135</v>
      </c>
      <c r="O48" s="87" t="s">
        <v>121</v>
      </c>
      <c r="P48" s="88">
        <v>44927</v>
      </c>
      <c r="Q48" s="88">
        <v>44928</v>
      </c>
      <c r="R48" s="86">
        <v>0</v>
      </c>
      <c r="S48" s="87" t="s">
        <v>116</v>
      </c>
      <c r="T48" s="87" t="s">
        <v>116</v>
      </c>
      <c r="U48" s="87" t="s">
        <v>142</v>
      </c>
      <c r="V48" s="89">
        <v>44896.156557291666</v>
      </c>
      <c r="W48" s="87" t="s">
        <v>116</v>
      </c>
      <c r="X48" s="87" t="s">
        <v>116</v>
      </c>
      <c r="Y48" s="89">
        <v>44927</v>
      </c>
      <c r="Z48" s="89">
        <v>44958</v>
      </c>
      <c r="AA48" s="89">
        <v>44959.731264965274</v>
      </c>
      <c r="AB48" s="87" t="s">
        <v>118</v>
      </c>
      <c r="AC48" s="87" t="s">
        <v>116</v>
      </c>
    </row>
    <row r="49" spans="1:29" s="96" customFormat="1" hidden="1" outlineLevel="7" collapsed="1" x14ac:dyDescent="0.25">
      <c r="A49" s="100" t="s">
        <v>116</v>
      </c>
      <c r="B49" s="92">
        <v>0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3" t="s">
        <v>120</v>
      </c>
      <c r="I49" s="93" t="s">
        <v>214</v>
      </c>
      <c r="J49" s="93" t="s">
        <v>116</v>
      </c>
      <c r="K49" s="92">
        <v>0</v>
      </c>
      <c r="L49" s="92">
        <v>0</v>
      </c>
      <c r="M49" s="93" t="s">
        <v>213</v>
      </c>
      <c r="N49" s="93" t="s">
        <v>135</v>
      </c>
      <c r="O49" s="93" t="s">
        <v>121</v>
      </c>
      <c r="P49" s="94">
        <v>44927</v>
      </c>
      <c r="Q49" s="94">
        <v>44928</v>
      </c>
      <c r="R49" s="92">
        <v>0</v>
      </c>
      <c r="S49" s="93" t="s">
        <v>116</v>
      </c>
      <c r="T49" s="93" t="s">
        <v>116</v>
      </c>
      <c r="U49" s="93" t="s">
        <v>142</v>
      </c>
      <c r="V49" s="95">
        <v>44896.156557291666</v>
      </c>
      <c r="W49" s="93" t="s">
        <v>116</v>
      </c>
      <c r="X49" s="93" t="s">
        <v>116</v>
      </c>
      <c r="Y49" s="95">
        <v>44927</v>
      </c>
      <c r="Z49" s="95">
        <v>44958</v>
      </c>
      <c r="AA49" s="95">
        <v>44959.731264965274</v>
      </c>
      <c r="AB49" s="93" t="s">
        <v>118</v>
      </c>
      <c r="AC49" s="93" t="s">
        <v>116</v>
      </c>
    </row>
    <row r="50" spans="1:29" s="90" customFormat="1" outlineLevel="2" collapsed="1" x14ac:dyDescent="0.25">
      <c r="A50" s="85" t="s">
        <v>158</v>
      </c>
      <c r="B50" s="86">
        <v>0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  <c r="H50" s="87" t="s">
        <v>120</v>
      </c>
      <c r="I50" s="87" t="s">
        <v>158</v>
      </c>
      <c r="J50" s="87" t="s">
        <v>116</v>
      </c>
      <c r="K50" s="86">
        <v>0</v>
      </c>
      <c r="L50" s="86">
        <v>0</v>
      </c>
      <c r="M50" s="87" t="s">
        <v>122</v>
      </c>
      <c r="N50" s="87" t="s">
        <v>135</v>
      </c>
      <c r="O50" s="87" t="s">
        <v>121</v>
      </c>
      <c r="P50" s="88">
        <v>44927</v>
      </c>
      <c r="Q50" s="88">
        <v>44928</v>
      </c>
      <c r="R50" s="86">
        <v>0</v>
      </c>
      <c r="S50" s="87" t="s">
        <v>116</v>
      </c>
      <c r="T50" s="87" t="s">
        <v>116</v>
      </c>
      <c r="U50" s="87" t="s">
        <v>142</v>
      </c>
      <c r="V50" s="89">
        <v>44896.156557291666</v>
      </c>
      <c r="W50" s="87" t="s">
        <v>116</v>
      </c>
      <c r="X50" s="87" t="s">
        <v>116</v>
      </c>
      <c r="Y50" s="89">
        <v>44927</v>
      </c>
      <c r="Z50" s="89">
        <v>44958</v>
      </c>
      <c r="AA50" s="89">
        <v>44959.731264965274</v>
      </c>
      <c r="AB50" s="87" t="s">
        <v>118</v>
      </c>
      <c r="AC50" s="87" t="s">
        <v>116</v>
      </c>
    </row>
    <row r="51" spans="1:29" s="96" customFormat="1" hidden="1" outlineLevel="3" collapsed="1" x14ac:dyDescent="0.25">
      <c r="A51" s="91" t="s">
        <v>121</v>
      </c>
      <c r="B51" s="92">
        <v>0</v>
      </c>
      <c r="C51" s="92">
        <v>0</v>
      </c>
      <c r="D51" s="92">
        <v>0</v>
      </c>
      <c r="E51" s="92">
        <v>0</v>
      </c>
      <c r="F51" s="92">
        <v>0</v>
      </c>
      <c r="G51" s="92">
        <v>0</v>
      </c>
      <c r="H51" s="93" t="s">
        <v>120</v>
      </c>
      <c r="I51" s="93" t="s">
        <v>158</v>
      </c>
      <c r="J51" s="93" t="s">
        <v>116</v>
      </c>
      <c r="K51" s="92">
        <v>0</v>
      </c>
      <c r="L51" s="92">
        <v>0</v>
      </c>
      <c r="M51" s="93" t="s">
        <v>122</v>
      </c>
      <c r="N51" s="93" t="s">
        <v>135</v>
      </c>
      <c r="O51" s="93" t="s">
        <v>121</v>
      </c>
      <c r="P51" s="94">
        <v>44927</v>
      </c>
      <c r="Q51" s="94">
        <v>44928</v>
      </c>
      <c r="R51" s="92">
        <v>0</v>
      </c>
      <c r="S51" s="93" t="s">
        <v>116</v>
      </c>
      <c r="T51" s="93" t="s">
        <v>116</v>
      </c>
      <c r="U51" s="93" t="s">
        <v>142</v>
      </c>
      <c r="V51" s="95">
        <v>44896.156557291666</v>
      </c>
      <c r="W51" s="93" t="s">
        <v>116</v>
      </c>
      <c r="X51" s="93" t="s">
        <v>116</v>
      </c>
      <c r="Y51" s="95">
        <v>44927</v>
      </c>
      <c r="Z51" s="95">
        <v>44958</v>
      </c>
      <c r="AA51" s="95">
        <v>44959.731264965274</v>
      </c>
      <c r="AB51" s="93" t="s">
        <v>118</v>
      </c>
      <c r="AC51" s="93" t="s">
        <v>116</v>
      </c>
    </row>
    <row r="52" spans="1:29" s="78" customFormat="1" hidden="1" outlineLevel="4" collapsed="1" x14ac:dyDescent="0.25">
      <c r="A52" s="97" t="s">
        <v>116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4" t="s">
        <v>120</v>
      </c>
      <c r="I52" s="74" t="s">
        <v>158</v>
      </c>
      <c r="J52" s="74" t="s">
        <v>116</v>
      </c>
      <c r="K52" s="75">
        <v>0</v>
      </c>
      <c r="L52" s="75">
        <v>0</v>
      </c>
      <c r="M52" s="74" t="s">
        <v>122</v>
      </c>
      <c r="N52" s="74" t="s">
        <v>135</v>
      </c>
      <c r="O52" s="74" t="s">
        <v>121</v>
      </c>
      <c r="P52" s="76">
        <v>44927</v>
      </c>
      <c r="Q52" s="76">
        <v>44928</v>
      </c>
      <c r="R52" s="75">
        <v>0</v>
      </c>
      <c r="S52" s="74" t="s">
        <v>116</v>
      </c>
      <c r="T52" s="74" t="s">
        <v>116</v>
      </c>
      <c r="U52" s="74" t="s">
        <v>142</v>
      </c>
      <c r="V52" s="77">
        <v>44896.156557291666</v>
      </c>
      <c r="W52" s="74" t="s">
        <v>116</v>
      </c>
      <c r="X52" s="74" t="s">
        <v>116</v>
      </c>
      <c r="Y52" s="77">
        <v>44927</v>
      </c>
      <c r="Z52" s="77">
        <v>44958</v>
      </c>
      <c r="AA52" s="77">
        <v>44959.731264965274</v>
      </c>
      <c r="AB52" s="74" t="s">
        <v>118</v>
      </c>
      <c r="AC52" s="74" t="s">
        <v>116</v>
      </c>
    </row>
    <row r="53" spans="1:29" s="84" customFormat="1" hidden="1" outlineLevel="5" collapsed="1" x14ac:dyDescent="0.25">
      <c r="A53" s="98" t="s">
        <v>122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1" t="s">
        <v>120</v>
      </c>
      <c r="I53" s="81" t="s">
        <v>158</v>
      </c>
      <c r="J53" s="81" t="s">
        <v>116</v>
      </c>
      <c r="K53" s="80">
        <v>0</v>
      </c>
      <c r="L53" s="80">
        <v>0</v>
      </c>
      <c r="M53" s="81" t="s">
        <v>122</v>
      </c>
      <c r="N53" s="81" t="s">
        <v>135</v>
      </c>
      <c r="O53" s="81" t="s">
        <v>121</v>
      </c>
      <c r="P53" s="82">
        <v>44927</v>
      </c>
      <c r="Q53" s="82">
        <v>44928</v>
      </c>
      <c r="R53" s="80">
        <v>0</v>
      </c>
      <c r="S53" s="81" t="s">
        <v>116</v>
      </c>
      <c r="T53" s="81" t="s">
        <v>116</v>
      </c>
      <c r="U53" s="81" t="s">
        <v>142</v>
      </c>
      <c r="V53" s="83">
        <v>44896.156557291666</v>
      </c>
      <c r="W53" s="81" t="s">
        <v>116</v>
      </c>
      <c r="X53" s="81" t="s">
        <v>116</v>
      </c>
      <c r="Y53" s="83">
        <v>44927</v>
      </c>
      <c r="Z53" s="83">
        <v>44958</v>
      </c>
      <c r="AA53" s="83">
        <v>44959.731264965274</v>
      </c>
      <c r="AB53" s="81" t="s">
        <v>118</v>
      </c>
      <c r="AC53" s="81" t="s">
        <v>116</v>
      </c>
    </row>
    <row r="54" spans="1:29" s="90" customFormat="1" hidden="1" outlineLevel="6" collapsed="1" x14ac:dyDescent="0.25">
      <c r="A54" s="99" t="s">
        <v>116</v>
      </c>
      <c r="B54" s="86">
        <v>0</v>
      </c>
      <c r="C54" s="86">
        <v>0</v>
      </c>
      <c r="D54" s="86">
        <v>0</v>
      </c>
      <c r="E54" s="86">
        <v>0</v>
      </c>
      <c r="F54" s="86">
        <v>0</v>
      </c>
      <c r="G54" s="86">
        <v>0</v>
      </c>
      <c r="H54" s="87" t="s">
        <v>120</v>
      </c>
      <c r="I54" s="87" t="s">
        <v>158</v>
      </c>
      <c r="J54" s="87" t="s">
        <v>116</v>
      </c>
      <c r="K54" s="86">
        <v>0</v>
      </c>
      <c r="L54" s="86">
        <v>0</v>
      </c>
      <c r="M54" s="87" t="s">
        <v>122</v>
      </c>
      <c r="N54" s="87" t="s">
        <v>135</v>
      </c>
      <c r="O54" s="87" t="s">
        <v>121</v>
      </c>
      <c r="P54" s="88">
        <v>44927</v>
      </c>
      <c r="Q54" s="88">
        <v>44928</v>
      </c>
      <c r="R54" s="86">
        <v>0</v>
      </c>
      <c r="S54" s="87" t="s">
        <v>116</v>
      </c>
      <c r="T54" s="87" t="s">
        <v>116</v>
      </c>
      <c r="U54" s="87" t="s">
        <v>142</v>
      </c>
      <c r="V54" s="89">
        <v>44896.156557291666</v>
      </c>
      <c r="W54" s="87" t="s">
        <v>116</v>
      </c>
      <c r="X54" s="87" t="s">
        <v>116</v>
      </c>
      <c r="Y54" s="89">
        <v>44927</v>
      </c>
      <c r="Z54" s="89">
        <v>44958</v>
      </c>
      <c r="AA54" s="89">
        <v>44959.731264965274</v>
      </c>
      <c r="AB54" s="87" t="s">
        <v>118</v>
      </c>
      <c r="AC54" s="87" t="s">
        <v>116</v>
      </c>
    </row>
    <row r="55" spans="1:29" s="96" customFormat="1" hidden="1" outlineLevel="7" collapsed="1" x14ac:dyDescent="0.25">
      <c r="A55" s="100" t="s">
        <v>116</v>
      </c>
      <c r="B55" s="92">
        <v>-362609.08</v>
      </c>
      <c r="C55" s="92">
        <v>-30034550.565250002</v>
      </c>
      <c r="D55" s="92">
        <v>0</v>
      </c>
      <c r="E55" s="92">
        <v>0</v>
      </c>
      <c r="F55" s="92">
        <v>-362609.08</v>
      </c>
      <c r="G55" s="92">
        <v>-30034550.565250002</v>
      </c>
      <c r="H55" s="93" t="s">
        <v>120</v>
      </c>
      <c r="I55" s="93" t="s">
        <v>158</v>
      </c>
      <c r="J55" s="93" t="s">
        <v>116</v>
      </c>
      <c r="K55" s="92">
        <v>82.829008488287201</v>
      </c>
      <c r="L55" s="92">
        <v>0</v>
      </c>
      <c r="M55" s="93" t="s">
        <v>122</v>
      </c>
      <c r="N55" s="93" t="s">
        <v>135</v>
      </c>
      <c r="O55" s="93" t="s">
        <v>121</v>
      </c>
      <c r="P55" s="94">
        <v>44927</v>
      </c>
      <c r="Q55" s="94">
        <v>44928</v>
      </c>
      <c r="R55" s="92">
        <v>0</v>
      </c>
      <c r="S55" s="93" t="s">
        <v>116</v>
      </c>
      <c r="T55" s="93" t="s">
        <v>116</v>
      </c>
      <c r="U55" s="93" t="s">
        <v>142</v>
      </c>
      <c r="V55" s="95">
        <v>44896.156557291666</v>
      </c>
      <c r="W55" s="93" t="s">
        <v>116</v>
      </c>
      <c r="X55" s="93" t="s">
        <v>116</v>
      </c>
      <c r="Y55" s="95">
        <v>44927</v>
      </c>
      <c r="Z55" s="95">
        <v>44958</v>
      </c>
      <c r="AA55" s="95">
        <v>44959.731264965274</v>
      </c>
      <c r="AB55" s="93" t="s">
        <v>118</v>
      </c>
      <c r="AC55" s="93" t="s">
        <v>116</v>
      </c>
    </row>
    <row r="56" spans="1:29" s="107" customFormat="1" hidden="1" outlineLevel="7" collapsed="1" x14ac:dyDescent="0.25">
      <c r="A56" s="102" t="s">
        <v>116</v>
      </c>
      <c r="B56" s="103">
        <v>35519</v>
      </c>
      <c r="C56" s="103">
        <v>2975768.75293</v>
      </c>
      <c r="D56" s="103">
        <v>0</v>
      </c>
      <c r="E56" s="103">
        <v>0</v>
      </c>
      <c r="F56" s="103">
        <v>35519</v>
      </c>
      <c r="G56" s="103">
        <v>2975768.75293</v>
      </c>
      <c r="H56" s="104" t="s">
        <v>120</v>
      </c>
      <c r="I56" s="104" t="s">
        <v>158</v>
      </c>
      <c r="J56" s="104" t="s">
        <v>116</v>
      </c>
      <c r="K56" s="103">
        <v>83.779632110419797</v>
      </c>
      <c r="L56" s="103">
        <v>0</v>
      </c>
      <c r="M56" s="104" t="s">
        <v>122</v>
      </c>
      <c r="N56" s="104" t="s">
        <v>135</v>
      </c>
      <c r="O56" s="104" t="s">
        <v>121</v>
      </c>
      <c r="P56" s="105">
        <v>44927</v>
      </c>
      <c r="Q56" s="105">
        <v>44928</v>
      </c>
      <c r="R56" s="103">
        <v>0</v>
      </c>
      <c r="S56" s="104" t="s">
        <v>116</v>
      </c>
      <c r="T56" s="104" t="s">
        <v>116</v>
      </c>
      <c r="U56" s="104" t="s">
        <v>142</v>
      </c>
      <c r="V56" s="106">
        <v>44896.156557291666</v>
      </c>
      <c r="W56" s="104" t="s">
        <v>116</v>
      </c>
      <c r="X56" s="104" t="s">
        <v>116</v>
      </c>
      <c r="Y56" s="106">
        <v>44927</v>
      </c>
      <c r="Z56" s="106">
        <v>44958</v>
      </c>
      <c r="AA56" s="106">
        <v>44959.731264965274</v>
      </c>
      <c r="AB56" s="104" t="s">
        <v>118</v>
      </c>
      <c r="AC56" s="104" t="s">
        <v>116</v>
      </c>
    </row>
    <row r="57" spans="1:29" s="96" customFormat="1" hidden="1" outlineLevel="7" collapsed="1" x14ac:dyDescent="0.25">
      <c r="A57" s="100" t="s">
        <v>116</v>
      </c>
      <c r="B57" s="92">
        <v>-14931.42</v>
      </c>
      <c r="C57" s="92">
        <v>-1008401.74</v>
      </c>
      <c r="D57" s="92">
        <v>0</v>
      </c>
      <c r="E57" s="92">
        <v>0</v>
      </c>
      <c r="F57" s="92">
        <v>-14931.42</v>
      </c>
      <c r="G57" s="92">
        <v>-1008401.74</v>
      </c>
      <c r="H57" s="93" t="s">
        <v>120</v>
      </c>
      <c r="I57" s="93" t="s">
        <v>158</v>
      </c>
      <c r="J57" s="93" t="s">
        <v>116</v>
      </c>
      <c r="K57" s="92">
        <v>67.535555225156102</v>
      </c>
      <c r="L57" s="92">
        <v>0</v>
      </c>
      <c r="M57" s="93" t="s">
        <v>122</v>
      </c>
      <c r="N57" s="93" t="s">
        <v>135</v>
      </c>
      <c r="O57" s="93" t="s">
        <v>121</v>
      </c>
      <c r="P57" s="94">
        <v>44927</v>
      </c>
      <c r="Q57" s="94">
        <v>44928</v>
      </c>
      <c r="R57" s="92">
        <v>0</v>
      </c>
      <c r="S57" s="93" t="s">
        <v>116</v>
      </c>
      <c r="T57" s="93" t="s">
        <v>116</v>
      </c>
      <c r="U57" s="93" t="s">
        <v>142</v>
      </c>
      <c r="V57" s="95">
        <v>44896.156557291666</v>
      </c>
      <c r="W57" s="93" t="s">
        <v>116</v>
      </c>
      <c r="X57" s="93" t="s">
        <v>116</v>
      </c>
      <c r="Y57" s="95">
        <v>44927</v>
      </c>
      <c r="Z57" s="95">
        <v>44958</v>
      </c>
      <c r="AA57" s="95">
        <v>44959.731264965274</v>
      </c>
      <c r="AB57" s="93" t="s">
        <v>118</v>
      </c>
      <c r="AC57" s="93" t="s">
        <v>116</v>
      </c>
    </row>
    <row r="58" spans="1:29" s="107" customFormat="1" hidden="1" outlineLevel="7" collapsed="1" x14ac:dyDescent="0.25">
      <c r="A58" s="102" t="s">
        <v>116</v>
      </c>
      <c r="B58" s="103">
        <v>342021.5</v>
      </c>
      <c r="C58" s="103">
        <v>28067183.55232</v>
      </c>
      <c r="D58" s="103">
        <v>0</v>
      </c>
      <c r="E58" s="103">
        <v>0</v>
      </c>
      <c r="F58" s="103">
        <v>342021.5</v>
      </c>
      <c r="G58" s="103">
        <v>28067183.55232</v>
      </c>
      <c r="H58" s="104" t="s">
        <v>120</v>
      </c>
      <c r="I58" s="104" t="s">
        <v>158</v>
      </c>
      <c r="J58" s="104" t="s">
        <v>116</v>
      </c>
      <c r="K58" s="103">
        <v>82.062629256698798</v>
      </c>
      <c r="L58" s="103">
        <v>0</v>
      </c>
      <c r="M58" s="104" t="s">
        <v>122</v>
      </c>
      <c r="N58" s="104" t="s">
        <v>135</v>
      </c>
      <c r="O58" s="104" t="s">
        <v>121</v>
      </c>
      <c r="P58" s="105">
        <v>44927</v>
      </c>
      <c r="Q58" s="105">
        <v>44928</v>
      </c>
      <c r="R58" s="103">
        <v>0</v>
      </c>
      <c r="S58" s="104" t="s">
        <v>116</v>
      </c>
      <c r="T58" s="104" t="s">
        <v>116</v>
      </c>
      <c r="U58" s="104" t="s">
        <v>142</v>
      </c>
      <c r="V58" s="106">
        <v>44896.156557291666</v>
      </c>
      <c r="W58" s="104" t="s">
        <v>116</v>
      </c>
      <c r="X58" s="104" t="s">
        <v>116</v>
      </c>
      <c r="Y58" s="106">
        <v>44927</v>
      </c>
      <c r="Z58" s="106">
        <v>44958</v>
      </c>
      <c r="AA58" s="106">
        <v>44959.731264965274</v>
      </c>
      <c r="AB58" s="104" t="s">
        <v>118</v>
      </c>
      <c r="AC58" s="104" t="s">
        <v>116</v>
      </c>
    </row>
    <row r="59" spans="1:29" s="113" customFormat="1" outlineLevel="2" collapsed="1" x14ac:dyDescent="0.25">
      <c r="A59" s="108" t="s">
        <v>215</v>
      </c>
      <c r="B59" s="109">
        <v>0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10" t="s">
        <v>120</v>
      </c>
      <c r="I59" s="110" t="s">
        <v>215</v>
      </c>
      <c r="J59" s="110" t="s">
        <v>116</v>
      </c>
      <c r="K59" s="109">
        <v>0</v>
      </c>
      <c r="L59" s="109">
        <v>0</v>
      </c>
      <c r="M59" s="110" t="s">
        <v>213</v>
      </c>
      <c r="N59" s="110" t="s">
        <v>135</v>
      </c>
      <c r="O59" s="110" t="s">
        <v>121</v>
      </c>
      <c r="P59" s="111">
        <v>44927</v>
      </c>
      <c r="Q59" s="111">
        <v>44928</v>
      </c>
      <c r="R59" s="109">
        <v>0</v>
      </c>
      <c r="S59" s="110" t="s">
        <v>116</v>
      </c>
      <c r="T59" s="110" t="s">
        <v>116</v>
      </c>
      <c r="U59" s="110" t="s">
        <v>142</v>
      </c>
      <c r="V59" s="112">
        <v>44896.156557291666</v>
      </c>
      <c r="W59" s="110" t="s">
        <v>116</v>
      </c>
      <c r="X59" s="110" t="s">
        <v>116</v>
      </c>
      <c r="Y59" s="112">
        <v>44927</v>
      </c>
      <c r="Z59" s="112">
        <v>44958</v>
      </c>
      <c r="AA59" s="112">
        <v>44959.731264965274</v>
      </c>
      <c r="AB59" s="110" t="s">
        <v>118</v>
      </c>
      <c r="AC59" s="110" t="s">
        <v>116</v>
      </c>
    </row>
    <row r="60" spans="1:29" s="96" customFormat="1" hidden="1" outlineLevel="3" collapsed="1" x14ac:dyDescent="0.25">
      <c r="A60" s="91" t="s">
        <v>121</v>
      </c>
      <c r="B60" s="92">
        <v>0</v>
      </c>
      <c r="C60" s="92">
        <v>0</v>
      </c>
      <c r="D60" s="92">
        <v>0</v>
      </c>
      <c r="E60" s="92">
        <v>0</v>
      </c>
      <c r="F60" s="92">
        <v>0</v>
      </c>
      <c r="G60" s="92">
        <v>0</v>
      </c>
      <c r="H60" s="93" t="s">
        <v>120</v>
      </c>
      <c r="I60" s="93" t="s">
        <v>215</v>
      </c>
      <c r="J60" s="93" t="s">
        <v>116</v>
      </c>
      <c r="K60" s="92">
        <v>0</v>
      </c>
      <c r="L60" s="92">
        <v>0</v>
      </c>
      <c r="M60" s="93" t="s">
        <v>213</v>
      </c>
      <c r="N60" s="93" t="s">
        <v>135</v>
      </c>
      <c r="O60" s="93" t="s">
        <v>121</v>
      </c>
      <c r="P60" s="94">
        <v>44927</v>
      </c>
      <c r="Q60" s="94">
        <v>44928</v>
      </c>
      <c r="R60" s="92">
        <v>0</v>
      </c>
      <c r="S60" s="93" t="s">
        <v>116</v>
      </c>
      <c r="T60" s="93" t="s">
        <v>116</v>
      </c>
      <c r="U60" s="93" t="s">
        <v>142</v>
      </c>
      <c r="V60" s="95">
        <v>44896.156557291666</v>
      </c>
      <c r="W60" s="93" t="s">
        <v>116</v>
      </c>
      <c r="X60" s="93" t="s">
        <v>116</v>
      </c>
      <c r="Y60" s="95">
        <v>44927</v>
      </c>
      <c r="Z60" s="95">
        <v>44958</v>
      </c>
      <c r="AA60" s="95">
        <v>44959.731264965274</v>
      </c>
      <c r="AB60" s="93" t="s">
        <v>118</v>
      </c>
      <c r="AC60" s="93" t="s">
        <v>116</v>
      </c>
    </row>
    <row r="61" spans="1:29" s="78" customFormat="1" hidden="1" outlineLevel="4" collapsed="1" x14ac:dyDescent="0.25">
      <c r="A61" s="97" t="s">
        <v>116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4" t="s">
        <v>120</v>
      </c>
      <c r="I61" s="74" t="s">
        <v>215</v>
      </c>
      <c r="J61" s="74" t="s">
        <v>116</v>
      </c>
      <c r="K61" s="75">
        <v>0</v>
      </c>
      <c r="L61" s="75">
        <v>0</v>
      </c>
      <c r="M61" s="74" t="s">
        <v>213</v>
      </c>
      <c r="N61" s="74" t="s">
        <v>135</v>
      </c>
      <c r="O61" s="74" t="s">
        <v>121</v>
      </c>
      <c r="P61" s="76">
        <v>44927</v>
      </c>
      <c r="Q61" s="76">
        <v>44928</v>
      </c>
      <c r="R61" s="75">
        <v>0</v>
      </c>
      <c r="S61" s="74" t="s">
        <v>116</v>
      </c>
      <c r="T61" s="74" t="s">
        <v>116</v>
      </c>
      <c r="U61" s="74" t="s">
        <v>142</v>
      </c>
      <c r="V61" s="77">
        <v>44896.156557291666</v>
      </c>
      <c r="W61" s="74" t="s">
        <v>116</v>
      </c>
      <c r="X61" s="74" t="s">
        <v>116</v>
      </c>
      <c r="Y61" s="77">
        <v>44927</v>
      </c>
      <c r="Z61" s="77">
        <v>44958</v>
      </c>
      <c r="AA61" s="77">
        <v>44959.731264965274</v>
      </c>
      <c r="AB61" s="74" t="s">
        <v>118</v>
      </c>
      <c r="AC61" s="74" t="s">
        <v>116</v>
      </c>
    </row>
    <row r="62" spans="1:29" s="84" customFormat="1" hidden="1" outlineLevel="5" collapsed="1" x14ac:dyDescent="0.25">
      <c r="A62" s="98" t="s">
        <v>213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1" t="s">
        <v>120</v>
      </c>
      <c r="I62" s="81" t="s">
        <v>215</v>
      </c>
      <c r="J62" s="81" t="s">
        <v>116</v>
      </c>
      <c r="K62" s="80">
        <v>0</v>
      </c>
      <c r="L62" s="80">
        <v>0</v>
      </c>
      <c r="M62" s="81" t="s">
        <v>213</v>
      </c>
      <c r="N62" s="81" t="s">
        <v>135</v>
      </c>
      <c r="O62" s="81" t="s">
        <v>121</v>
      </c>
      <c r="P62" s="82">
        <v>44927</v>
      </c>
      <c r="Q62" s="82">
        <v>44928</v>
      </c>
      <c r="R62" s="80">
        <v>0</v>
      </c>
      <c r="S62" s="81" t="s">
        <v>116</v>
      </c>
      <c r="T62" s="81" t="s">
        <v>116</v>
      </c>
      <c r="U62" s="81" t="s">
        <v>142</v>
      </c>
      <c r="V62" s="83">
        <v>44896.156557291666</v>
      </c>
      <c r="W62" s="81" t="s">
        <v>116</v>
      </c>
      <c r="X62" s="81" t="s">
        <v>116</v>
      </c>
      <c r="Y62" s="83">
        <v>44927</v>
      </c>
      <c r="Z62" s="83">
        <v>44958</v>
      </c>
      <c r="AA62" s="83">
        <v>44959.731264965274</v>
      </c>
      <c r="AB62" s="81" t="s">
        <v>118</v>
      </c>
      <c r="AC62" s="81" t="s">
        <v>116</v>
      </c>
    </row>
    <row r="63" spans="1:29" s="90" customFormat="1" hidden="1" outlineLevel="6" collapsed="1" x14ac:dyDescent="0.25">
      <c r="A63" s="99" t="s">
        <v>116</v>
      </c>
      <c r="B63" s="86">
        <v>0</v>
      </c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7" t="s">
        <v>120</v>
      </c>
      <c r="I63" s="87" t="s">
        <v>215</v>
      </c>
      <c r="J63" s="87" t="s">
        <v>116</v>
      </c>
      <c r="K63" s="86">
        <v>0</v>
      </c>
      <c r="L63" s="86">
        <v>0</v>
      </c>
      <c r="M63" s="87" t="s">
        <v>213</v>
      </c>
      <c r="N63" s="87" t="s">
        <v>135</v>
      </c>
      <c r="O63" s="87" t="s">
        <v>121</v>
      </c>
      <c r="P63" s="88">
        <v>44927</v>
      </c>
      <c r="Q63" s="88">
        <v>44928</v>
      </c>
      <c r="R63" s="86">
        <v>0</v>
      </c>
      <c r="S63" s="87" t="s">
        <v>116</v>
      </c>
      <c r="T63" s="87" t="s">
        <v>116</v>
      </c>
      <c r="U63" s="87" t="s">
        <v>142</v>
      </c>
      <c r="V63" s="89">
        <v>44896.156557291666</v>
      </c>
      <c r="W63" s="87" t="s">
        <v>116</v>
      </c>
      <c r="X63" s="87" t="s">
        <v>116</v>
      </c>
      <c r="Y63" s="89">
        <v>44927</v>
      </c>
      <c r="Z63" s="89">
        <v>44958</v>
      </c>
      <c r="AA63" s="89">
        <v>44959.731264965274</v>
      </c>
      <c r="AB63" s="87" t="s">
        <v>118</v>
      </c>
      <c r="AC63" s="87" t="s">
        <v>116</v>
      </c>
    </row>
    <row r="64" spans="1:29" s="96" customFormat="1" hidden="1" outlineLevel="7" collapsed="1" x14ac:dyDescent="0.25">
      <c r="A64" s="100" t="s">
        <v>116</v>
      </c>
      <c r="B64" s="92">
        <v>0</v>
      </c>
      <c r="C64" s="92">
        <v>0</v>
      </c>
      <c r="D64" s="92">
        <v>0</v>
      </c>
      <c r="E64" s="92">
        <v>0</v>
      </c>
      <c r="F64" s="92">
        <v>0</v>
      </c>
      <c r="G64" s="92">
        <v>0</v>
      </c>
      <c r="H64" s="93" t="s">
        <v>120</v>
      </c>
      <c r="I64" s="93" t="s">
        <v>215</v>
      </c>
      <c r="J64" s="93" t="s">
        <v>116</v>
      </c>
      <c r="K64" s="92">
        <v>0</v>
      </c>
      <c r="L64" s="92">
        <v>0</v>
      </c>
      <c r="M64" s="93" t="s">
        <v>213</v>
      </c>
      <c r="N64" s="93" t="s">
        <v>135</v>
      </c>
      <c r="O64" s="93" t="s">
        <v>121</v>
      </c>
      <c r="P64" s="94">
        <v>44927</v>
      </c>
      <c r="Q64" s="94">
        <v>44928</v>
      </c>
      <c r="R64" s="92">
        <v>0</v>
      </c>
      <c r="S64" s="93" t="s">
        <v>116</v>
      </c>
      <c r="T64" s="93" t="s">
        <v>116</v>
      </c>
      <c r="U64" s="93" t="s">
        <v>142</v>
      </c>
      <c r="V64" s="95">
        <v>44896.156557291666</v>
      </c>
      <c r="W64" s="93" t="s">
        <v>116</v>
      </c>
      <c r="X64" s="93" t="s">
        <v>116</v>
      </c>
      <c r="Y64" s="95">
        <v>44927</v>
      </c>
      <c r="Z64" s="95">
        <v>44958</v>
      </c>
      <c r="AA64" s="95">
        <v>44959.731264965274</v>
      </c>
      <c r="AB64" s="93" t="s">
        <v>118</v>
      </c>
      <c r="AC64" s="93" t="s">
        <v>116</v>
      </c>
    </row>
    <row r="65" spans="1:29" s="107" customFormat="1" hidden="1" outlineLevel="7" collapsed="1" x14ac:dyDescent="0.25">
      <c r="A65" s="102" t="s">
        <v>116</v>
      </c>
      <c r="B65" s="103">
        <v>0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4" t="s">
        <v>120</v>
      </c>
      <c r="I65" s="104" t="s">
        <v>215</v>
      </c>
      <c r="J65" s="104" t="s">
        <v>116</v>
      </c>
      <c r="K65" s="103">
        <v>0</v>
      </c>
      <c r="L65" s="103">
        <v>0</v>
      </c>
      <c r="M65" s="104" t="s">
        <v>213</v>
      </c>
      <c r="N65" s="104" t="s">
        <v>135</v>
      </c>
      <c r="O65" s="104" t="s">
        <v>121</v>
      </c>
      <c r="P65" s="105">
        <v>44927</v>
      </c>
      <c r="Q65" s="105">
        <v>44928</v>
      </c>
      <c r="R65" s="103">
        <v>0</v>
      </c>
      <c r="S65" s="104" t="s">
        <v>116</v>
      </c>
      <c r="T65" s="104" t="s">
        <v>116</v>
      </c>
      <c r="U65" s="104" t="s">
        <v>142</v>
      </c>
      <c r="V65" s="106">
        <v>44896.156557291666</v>
      </c>
      <c r="W65" s="104" t="s">
        <v>116</v>
      </c>
      <c r="X65" s="104" t="s">
        <v>116</v>
      </c>
      <c r="Y65" s="106">
        <v>44927</v>
      </c>
      <c r="Z65" s="106">
        <v>44958</v>
      </c>
      <c r="AA65" s="106">
        <v>44959.731264965274</v>
      </c>
      <c r="AB65" s="104" t="s">
        <v>118</v>
      </c>
      <c r="AC65" s="104" t="s">
        <v>116</v>
      </c>
    </row>
    <row r="66" spans="1:29" s="90" customFormat="1" outlineLevel="2" collapsed="1" x14ac:dyDescent="0.25">
      <c r="A66" s="85" t="s">
        <v>147</v>
      </c>
      <c r="B66" s="86">
        <v>0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  <c r="H66" s="87" t="s">
        <v>120</v>
      </c>
      <c r="I66" s="87" t="s">
        <v>147</v>
      </c>
      <c r="J66" s="87" t="s">
        <v>116</v>
      </c>
      <c r="K66" s="86">
        <v>0</v>
      </c>
      <c r="L66" s="86">
        <v>0</v>
      </c>
      <c r="M66" s="87" t="s">
        <v>122</v>
      </c>
      <c r="N66" s="87" t="s">
        <v>135</v>
      </c>
      <c r="O66" s="87" t="s">
        <v>121</v>
      </c>
      <c r="P66" s="88">
        <v>44927</v>
      </c>
      <c r="Q66" s="88">
        <v>44928</v>
      </c>
      <c r="R66" s="86">
        <v>0</v>
      </c>
      <c r="S66" s="87" t="s">
        <v>116</v>
      </c>
      <c r="T66" s="87" t="s">
        <v>116</v>
      </c>
      <c r="U66" s="87" t="s">
        <v>142</v>
      </c>
      <c r="V66" s="89">
        <v>44896.156557291666</v>
      </c>
      <c r="W66" s="87" t="s">
        <v>116</v>
      </c>
      <c r="X66" s="87" t="s">
        <v>116</v>
      </c>
      <c r="Y66" s="89">
        <v>44927</v>
      </c>
      <c r="Z66" s="89">
        <v>44958</v>
      </c>
      <c r="AA66" s="89">
        <v>44959.731264965274</v>
      </c>
      <c r="AB66" s="87" t="s">
        <v>118</v>
      </c>
      <c r="AC66" s="87" t="s">
        <v>116</v>
      </c>
    </row>
    <row r="67" spans="1:29" s="96" customFormat="1" hidden="1" outlineLevel="3" collapsed="1" x14ac:dyDescent="0.25">
      <c r="A67" s="91" t="s">
        <v>121</v>
      </c>
      <c r="B67" s="92">
        <v>0</v>
      </c>
      <c r="C67" s="92">
        <v>0</v>
      </c>
      <c r="D67" s="92">
        <v>0</v>
      </c>
      <c r="E67" s="92">
        <v>0</v>
      </c>
      <c r="F67" s="92">
        <v>0</v>
      </c>
      <c r="G67" s="92">
        <v>0</v>
      </c>
      <c r="H67" s="93" t="s">
        <v>120</v>
      </c>
      <c r="I67" s="93" t="s">
        <v>147</v>
      </c>
      <c r="J67" s="93" t="s">
        <v>116</v>
      </c>
      <c r="K67" s="92">
        <v>0</v>
      </c>
      <c r="L67" s="92">
        <v>0</v>
      </c>
      <c r="M67" s="93" t="s">
        <v>122</v>
      </c>
      <c r="N67" s="93" t="s">
        <v>135</v>
      </c>
      <c r="O67" s="93" t="s">
        <v>121</v>
      </c>
      <c r="P67" s="94">
        <v>44927</v>
      </c>
      <c r="Q67" s="94">
        <v>44928</v>
      </c>
      <c r="R67" s="92">
        <v>0</v>
      </c>
      <c r="S67" s="93" t="s">
        <v>116</v>
      </c>
      <c r="T67" s="93" t="s">
        <v>116</v>
      </c>
      <c r="U67" s="93" t="s">
        <v>142</v>
      </c>
      <c r="V67" s="95">
        <v>44896.156557291666</v>
      </c>
      <c r="W67" s="93" t="s">
        <v>116</v>
      </c>
      <c r="X67" s="93" t="s">
        <v>116</v>
      </c>
      <c r="Y67" s="95">
        <v>44927</v>
      </c>
      <c r="Z67" s="95">
        <v>44958</v>
      </c>
      <c r="AA67" s="95">
        <v>44959.731264965274</v>
      </c>
      <c r="AB67" s="93" t="s">
        <v>118</v>
      </c>
      <c r="AC67" s="93" t="s">
        <v>116</v>
      </c>
    </row>
    <row r="68" spans="1:29" s="78" customFormat="1" hidden="1" outlineLevel="4" collapsed="1" x14ac:dyDescent="0.25">
      <c r="A68" s="97" t="s">
        <v>116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4" t="s">
        <v>120</v>
      </c>
      <c r="I68" s="74" t="s">
        <v>147</v>
      </c>
      <c r="J68" s="74" t="s">
        <v>116</v>
      </c>
      <c r="K68" s="75">
        <v>0</v>
      </c>
      <c r="L68" s="75">
        <v>0</v>
      </c>
      <c r="M68" s="74" t="s">
        <v>122</v>
      </c>
      <c r="N68" s="74" t="s">
        <v>135</v>
      </c>
      <c r="O68" s="74" t="s">
        <v>121</v>
      </c>
      <c r="P68" s="76">
        <v>44927</v>
      </c>
      <c r="Q68" s="76">
        <v>44928</v>
      </c>
      <c r="R68" s="75">
        <v>0</v>
      </c>
      <c r="S68" s="74" t="s">
        <v>116</v>
      </c>
      <c r="T68" s="74" t="s">
        <v>116</v>
      </c>
      <c r="U68" s="74" t="s">
        <v>142</v>
      </c>
      <c r="V68" s="77">
        <v>44896.156557291666</v>
      </c>
      <c r="W68" s="74" t="s">
        <v>116</v>
      </c>
      <c r="X68" s="74" t="s">
        <v>116</v>
      </c>
      <c r="Y68" s="77">
        <v>44927</v>
      </c>
      <c r="Z68" s="77">
        <v>44958</v>
      </c>
      <c r="AA68" s="77">
        <v>44959.731264965274</v>
      </c>
      <c r="AB68" s="74" t="s">
        <v>118</v>
      </c>
      <c r="AC68" s="74" t="s">
        <v>116</v>
      </c>
    </row>
    <row r="69" spans="1:29" s="84" customFormat="1" hidden="1" outlineLevel="5" collapsed="1" x14ac:dyDescent="0.25">
      <c r="A69" s="98" t="s">
        <v>122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1" t="s">
        <v>120</v>
      </c>
      <c r="I69" s="81" t="s">
        <v>147</v>
      </c>
      <c r="J69" s="81" t="s">
        <v>116</v>
      </c>
      <c r="K69" s="80">
        <v>0</v>
      </c>
      <c r="L69" s="80">
        <v>0</v>
      </c>
      <c r="M69" s="81" t="s">
        <v>122</v>
      </c>
      <c r="N69" s="81" t="s">
        <v>135</v>
      </c>
      <c r="O69" s="81" t="s">
        <v>121</v>
      </c>
      <c r="P69" s="82">
        <v>44927</v>
      </c>
      <c r="Q69" s="82">
        <v>44928</v>
      </c>
      <c r="R69" s="80">
        <v>0</v>
      </c>
      <c r="S69" s="81" t="s">
        <v>116</v>
      </c>
      <c r="T69" s="81" t="s">
        <v>116</v>
      </c>
      <c r="U69" s="81" t="s">
        <v>142</v>
      </c>
      <c r="V69" s="83">
        <v>44896.156557291666</v>
      </c>
      <c r="W69" s="81" t="s">
        <v>116</v>
      </c>
      <c r="X69" s="81" t="s">
        <v>116</v>
      </c>
      <c r="Y69" s="83">
        <v>44927</v>
      </c>
      <c r="Z69" s="83">
        <v>44958</v>
      </c>
      <c r="AA69" s="83">
        <v>44959.731264965274</v>
      </c>
      <c r="AB69" s="81" t="s">
        <v>118</v>
      </c>
      <c r="AC69" s="81" t="s">
        <v>116</v>
      </c>
    </row>
    <row r="70" spans="1:29" s="90" customFormat="1" hidden="1" outlineLevel="6" collapsed="1" x14ac:dyDescent="0.25">
      <c r="A70" s="99" t="s">
        <v>116</v>
      </c>
      <c r="B70" s="86">
        <v>0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  <c r="H70" s="87" t="s">
        <v>120</v>
      </c>
      <c r="I70" s="87" t="s">
        <v>147</v>
      </c>
      <c r="J70" s="87" t="s">
        <v>116</v>
      </c>
      <c r="K70" s="86">
        <v>0</v>
      </c>
      <c r="L70" s="86">
        <v>0</v>
      </c>
      <c r="M70" s="87" t="s">
        <v>122</v>
      </c>
      <c r="N70" s="87" t="s">
        <v>135</v>
      </c>
      <c r="O70" s="87" t="s">
        <v>121</v>
      </c>
      <c r="P70" s="88">
        <v>44927</v>
      </c>
      <c r="Q70" s="88">
        <v>44928</v>
      </c>
      <c r="R70" s="86">
        <v>0</v>
      </c>
      <c r="S70" s="87" t="s">
        <v>116</v>
      </c>
      <c r="T70" s="87" t="s">
        <v>116</v>
      </c>
      <c r="U70" s="87" t="s">
        <v>142</v>
      </c>
      <c r="V70" s="89">
        <v>44896.156557291666</v>
      </c>
      <c r="W70" s="87" t="s">
        <v>116</v>
      </c>
      <c r="X70" s="87" t="s">
        <v>116</v>
      </c>
      <c r="Y70" s="89">
        <v>44927</v>
      </c>
      <c r="Z70" s="89">
        <v>44958</v>
      </c>
      <c r="AA70" s="89">
        <v>44959.731264965274</v>
      </c>
      <c r="AB70" s="87" t="s">
        <v>118</v>
      </c>
      <c r="AC70" s="87" t="s">
        <v>116</v>
      </c>
    </row>
    <row r="71" spans="1:29" s="96" customFormat="1" hidden="1" outlineLevel="7" collapsed="1" x14ac:dyDescent="0.25">
      <c r="A71" s="100" t="s">
        <v>116</v>
      </c>
      <c r="B71" s="92">
        <v>-41820.519</v>
      </c>
      <c r="C71" s="92">
        <v>-2884252.4868999999</v>
      </c>
      <c r="D71" s="92">
        <v>0</v>
      </c>
      <c r="E71" s="92">
        <v>0</v>
      </c>
      <c r="F71" s="92">
        <v>-41820.519</v>
      </c>
      <c r="G71" s="92">
        <v>-2884252.4868999999</v>
      </c>
      <c r="H71" s="93" t="s">
        <v>120</v>
      </c>
      <c r="I71" s="93" t="s">
        <v>147</v>
      </c>
      <c r="J71" s="93" t="s">
        <v>116</v>
      </c>
      <c r="K71" s="92">
        <v>68.967400593474196</v>
      </c>
      <c r="L71" s="92">
        <v>0</v>
      </c>
      <c r="M71" s="93" t="s">
        <v>122</v>
      </c>
      <c r="N71" s="93" t="s">
        <v>135</v>
      </c>
      <c r="O71" s="93" t="s">
        <v>121</v>
      </c>
      <c r="P71" s="94">
        <v>44927</v>
      </c>
      <c r="Q71" s="94">
        <v>44928</v>
      </c>
      <c r="R71" s="92">
        <v>0</v>
      </c>
      <c r="S71" s="93" t="s">
        <v>116</v>
      </c>
      <c r="T71" s="93" t="s">
        <v>116</v>
      </c>
      <c r="U71" s="93" t="s">
        <v>142</v>
      </c>
      <c r="V71" s="95">
        <v>44896.156557291666</v>
      </c>
      <c r="W71" s="93" t="s">
        <v>116</v>
      </c>
      <c r="X71" s="93" t="s">
        <v>116</v>
      </c>
      <c r="Y71" s="95">
        <v>44927</v>
      </c>
      <c r="Z71" s="95">
        <v>44958</v>
      </c>
      <c r="AA71" s="95">
        <v>44959.731264965274</v>
      </c>
      <c r="AB71" s="93" t="s">
        <v>118</v>
      </c>
      <c r="AC71" s="93" t="s">
        <v>116</v>
      </c>
    </row>
    <row r="72" spans="1:29" s="107" customFormat="1" hidden="1" outlineLevel="7" collapsed="1" x14ac:dyDescent="0.25">
      <c r="A72" s="102" t="s">
        <v>116</v>
      </c>
      <c r="B72" s="103">
        <v>-707.54</v>
      </c>
      <c r="C72" s="103">
        <v>-44221.25</v>
      </c>
      <c r="D72" s="103">
        <v>0</v>
      </c>
      <c r="E72" s="103">
        <v>0</v>
      </c>
      <c r="F72" s="103">
        <v>-707.54</v>
      </c>
      <c r="G72" s="103">
        <v>-44221.25</v>
      </c>
      <c r="H72" s="104" t="s">
        <v>120</v>
      </c>
      <c r="I72" s="104" t="s">
        <v>147</v>
      </c>
      <c r="J72" s="104" t="s">
        <v>116</v>
      </c>
      <c r="K72" s="103">
        <v>62.5</v>
      </c>
      <c r="L72" s="103">
        <v>0</v>
      </c>
      <c r="M72" s="104" t="s">
        <v>122</v>
      </c>
      <c r="N72" s="104" t="s">
        <v>135</v>
      </c>
      <c r="O72" s="104" t="s">
        <v>121</v>
      </c>
      <c r="P72" s="105">
        <v>44927</v>
      </c>
      <c r="Q72" s="105">
        <v>44928</v>
      </c>
      <c r="R72" s="103">
        <v>0</v>
      </c>
      <c r="S72" s="104" t="s">
        <v>116</v>
      </c>
      <c r="T72" s="104" t="s">
        <v>116</v>
      </c>
      <c r="U72" s="104" t="s">
        <v>142</v>
      </c>
      <c r="V72" s="106">
        <v>44896.156557291666</v>
      </c>
      <c r="W72" s="104" t="s">
        <v>116</v>
      </c>
      <c r="X72" s="104" t="s">
        <v>116</v>
      </c>
      <c r="Y72" s="106">
        <v>44927</v>
      </c>
      <c r="Z72" s="106">
        <v>44958</v>
      </c>
      <c r="AA72" s="106">
        <v>44959.731264965274</v>
      </c>
      <c r="AB72" s="104" t="s">
        <v>118</v>
      </c>
      <c r="AC72" s="104" t="s">
        <v>116</v>
      </c>
    </row>
    <row r="73" spans="1:29" s="96" customFormat="1" hidden="1" outlineLevel="7" collapsed="1" x14ac:dyDescent="0.25">
      <c r="A73" s="100" t="s">
        <v>116</v>
      </c>
      <c r="B73" s="92">
        <v>23152.71</v>
      </c>
      <c r="C73" s="92">
        <v>1774894.98688</v>
      </c>
      <c r="D73" s="92">
        <v>0</v>
      </c>
      <c r="E73" s="92">
        <v>0</v>
      </c>
      <c r="F73" s="92">
        <v>23152.71</v>
      </c>
      <c r="G73" s="92">
        <v>1774894.98688</v>
      </c>
      <c r="H73" s="93" t="s">
        <v>120</v>
      </c>
      <c r="I73" s="93" t="s">
        <v>147</v>
      </c>
      <c r="J73" s="93" t="s">
        <v>116</v>
      </c>
      <c r="K73" s="92">
        <v>76.660355823573099</v>
      </c>
      <c r="L73" s="92">
        <v>0</v>
      </c>
      <c r="M73" s="93" t="s">
        <v>122</v>
      </c>
      <c r="N73" s="93" t="s">
        <v>135</v>
      </c>
      <c r="O73" s="93" t="s">
        <v>121</v>
      </c>
      <c r="P73" s="94">
        <v>44927</v>
      </c>
      <c r="Q73" s="94">
        <v>44928</v>
      </c>
      <c r="R73" s="92">
        <v>0</v>
      </c>
      <c r="S73" s="93" t="s">
        <v>116</v>
      </c>
      <c r="T73" s="93" t="s">
        <v>116</v>
      </c>
      <c r="U73" s="93" t="s">
        <v>142</v>
      </c>
      <c r="V73" s="95">
        <v>44896.156557291666</v>
      </c>
      <c r="W73" s="93" t="s">
        <v>116</v>
      </c>
      <c r="X73" s="93" t="s">
        <v>116</v>
      </c>
      <c r="Y73" s="95">
        <v>44927</v>
      </c>
      <c r="Z73" s="95">
        <v>44958</v>
      </c>
      <c r="AA73" s="95">
        <v>44959.731264965274</v>
      </c>
      <c r="AB73" s="93" t="s">
        <v>118</v>
      </c>
      <c r="AC73" s="93" t="s">
        <v>116</v>
      </c>
    </row>
    <row r="74" spans="1:29" s="107" customFormat="1" hidden="1" outlineLevel="7" collapsed="1" x14ac:dyDescent="0.25">
      <c r="A74" s="102" t="s">
        <v>116</v>
      </c>
      <c r="B74" s="103">
        <v>9450</v>
      </c>
      <c r="C74" s="103">
        <v>521719.62933999998</v>
      </c>
      <c r="D74" s="103">
        <v>0</v>
      </c>
      <c r="E74" s="103">
        <v>0</v>
      </c>
      <c r="F74" s="103">
        <v>9450</v>
      </c>
      <c r="G74" s="103">
        <v>521719.62933999998</v>
      </c>
      <c r="H74" s="104" t="s">
        <v>120</v>
      </c>
      <c r="I74" s="104" t="s">
        <v>147</v>
      </c>
      <c r="J74" s="104" t="s">
        <v>116</v>
      </c>
      <c r="K74" s="103">
        <v>55.208426385185199</v>
      </c>
      <c r="L74" s="103">
        <v>0</v>
      </c>
      <c r="M74" s="104" t="s">
        <v>122</v>
      </c>
      <c r="N74" s="104" t="s">
        <v>135</v>
      </c>
      <c r="O74" s="104" t="s">
        <v>121</v>
      </c>
      <c r="P74" s="105">
        <v>44927</v>
      </c>
      <c r="Q74" s="105">
        <v>44928</v>
      </c>
      <c r="R74" s="103">
        <v>0</v>
      </c>
      <c r="S74" s="104" t="s">
        <v>116</v>
      </c>
      <c r="T74" s="104" t="s">
        <v>116</v>
      </c>
      <c r="U74" s="104" t="s">
        <v>142</v>
      </c>
      <c r="V74" s="106">
        <v>44896.156557291666</v>
      </c>
      <c r="W74" s="104" t="s">
        <v>116</v>
      </c>
      <c r="X74" s="104" t="s">
        <v>116</v>
      </c>
      <c r="Y74" s="106">
        <v>44927</v>
      </c>
      <c r="Z74" s="106">
        <v>44958</v>
      </c>
      <c r="AA74" s="106">
        <v>44959.731264965274</v>
      </c>
      <c r="AB74" s="104" t="s">
        <v>118</v>
      </c>
      <c r="AC74" s="104" t="s">
        <v>116</v>
      </c>
    </row>
    <row r="75" spans="1:29" s="96" customFormat="1" hidden="1" outlineLevel="7" collapsed="1" x14ac:dyDescent="0.25">
      <c r="A75" s="100" t="s">
        <v>116</v>
      </c>
      <c r="B75" s="92">
        <v>9925.3490000000002</v>
      </c>
      <c r="C75" s="92">
        <v>631859.12068000005</v>
      </c>
      <c r="D75" s="92">
        <v>0</v>
      </c>
      <c r="E75" s="92">
        <v>0</v>
      </c>
      <c r="F75" s="92">
        <v>9925.3490000000002</v>
      </c>
      <c r="G75" s="92">
        <v>631859.12068000005</v>
      </c>
      <c r="H75" s="93" t="s">
        <v>120</v>
      </c>
      <c r="I75" s="93" t="s">
        <v>147</v>
      </c>
      <c r="J75" s="93" t="s">
        <v>116</v>
      </c>
      <c r="K75" s="92">
        <v>63.661148910733502</v>
      </c>
      <c r="L75" s="92">
        <v>0</v>
      </c>
      <c r="M75" s="93" t="s">
        <v>122</v>
      </c>
      <c r="N75" s="93" t="s">
        <v>135</v>
      </c>
      <c r="O75" s="93" t="s">
        <v>121</v>
      </c>
      <c r="P75" s="94">
        <v>44927</v>
      </c>
      <c r="Q75" s="94">
        <v>44928</v>
      </c>
      <c r="R75" s="92">
        <v>0</v>
      </c>
      <c r="S75" s="93" t="s">
        <v>116</v>
      </c>
      <c r="T75" s="93" t="s">
        <v>116</v>
      </c>
      <c r="U75" s="93" t="s">
        <v>142</v>
      </c>
      <c r="V75" s="95">
        <v>44896.156557291666</v>
      </c>
      <c r="W75" s="93" t="s">
        <v>116</v>
      </c>
      <c r="X75" s="93" t="s">
        <v>116</v>
      </c>
      <c r="Y75" s="95">
        <v>44927</v>
      </c>
      <c r="Z75" s="95">
        <v>44958</v>
      </c>
      <c r="AA75" s="95">
        <v>44959.731264965274</v>
      </c>
      <c r="AB75" s="93" t="s">
        <v>118</v>
      </c>
      <c r="AC75" s="93" t="s">
        <v>116</v>
      </c>
    </row>
    <row r="76" spans="1:29" s="113" customFormat="1" outlineLevel="2" collapsed="1" x14ac:dyDescent="0.25">
      <c r="A76" s="108" t="s">
        <v>168</v>
      </c>
      <c r="B76" s="109">
        <v>0</v>
      </c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10" t="s">
        <v>120</v>
      </c>
      <c r="I76" s="110" t="s">
        <v>168</v>
      </c>
      <c r="J76" s="110" t="s">
        <v>116</v>
      </c>
      <c r="K76" s="109">
        <v>0</v>
      </c>
      <c r="L76" s="109">
        <v>0</v>
      </c>
      <c r="M76" s="110" t="s">
        <v>122</v>
      </c>
      <c r="N76" s="110" t="s">
        <v>135</v>
      </c>
      <c r="O76" s="110" t="s">
        <v>121</v>
      </c>
      <c r="P76" s="111">
        <v>44927</v>
      </c>
      <c r="Q76" s="111">
        <v>44928</v>
      </c>
      <c r="R76" s="109">
        <v>0</v>
      </c>
      <c r="S76" s="110" t="s">
        <v>116</v>
      </c>
      <c r="T76" s="110" t="s">
        <v>116</v>
      </c>
      <c r="U76" s="110" t="s">
        <v>142</v>
      </c>
      <c r="V76" s="112">
        <v>44896.156557291666</v>
      </c>
      <c r="W76" s="110" t="s">
        <v>116</v>
      </c>
      <c r="X76" s="110" t="s">
        <v>116</v>
      </c>
      <c r="Y76" s="112">
        <v>44927</v>
      </c>
      <c r="Z76" s="112">
        <v>44958</v>
      </c>
      <c r="AA76" s="112">
        <v>44959.731264965274</v>
      </c>
      <c r="AB76" s="110" t="s">
        <v>118</v>
      </c>
      <c r="AC76" s="110" t="s">
        <v>116</v>
      </c>
    </row>
    <row r="77" spans="1:29" s="96" customFormat="1" outlineLevel="3" collapsed="1" x14ac:dyDescent="0.25">
      <c r="A77" s="91" t="s">
        <v>121</v>
      </c>
      <c r="B77" s="92">
        <v>0</v>
      </c>
      <c r="C77" s="92">
        <v>0</v>
      </c>
      <c r="D77" s="92">
        <v>0</v>
      </c>
      <c r="E77" s="92">
        <v>0</v>
      </c>
      <c r="F77" s="92">
        <v>0</v>
      </c>
      <c r="G77" s="92">
        <v>0</v>
      </c>
      <c r="H77" s="93" t="s">
        <v>120</v>
      </c>
      <c r="I77" s="93" t="s">
        <v>168</v>
      </c>
      <c r="J77" s="93" t="s">
        <v>116</v>
      </c>
      <c r="K77" s="92">
        <v>0</v>
      </c>
      <c r="L77" s="92">
        <v>0</v>
      </c>
      <c r="M77" s="93" t="s">
        <v>122</v>
      </c>
      <c r="N77" s="93" t="s">
        <v>135</v>
      </c>
      <c r="O77" s="93" t="s">
        <v>121</v>
      </c>
      <c r="P77" s="94">
        <v>44927</v>
      </c>
      <c r="Q77" s="94">
        <v>44928</v>
      </c>
      <c r="R77" s="92">
        <v>0</v>
      </c>
      <c r="S77" s="93" t="s">
        <v>116</v>
      </c>
      <c r="T77" s="93" t="s">
        <v>116</v>
      </c>
      <c r="U77" s="93" t="s">
        <v>142</v>
      </c>
      <c r="V77" s="95">
        <v>44896.156557291666</v>
      </c>
      <c r="W77" s="93" t="s">
        <v>116</v>
      </c>
      <c r="X77" s="93" t="s">
        <v>116</v>
      </c>
      <c r="Y77" s="95">
        <v>44927</v>
      </c>
      <c r="Z77" s="95">
        <v>44958</v>
      </c>
      <c r="AA77" s="95">
        <v>44959.731264965274</v>
      </c>
      <c r="AB77" s="93" t="s">
        <v>118</v>
      </c>
      <c r="AC77" s="93" t="s">
        <v>116</v>
      </c>
    </row>
    <row r="78" spans="1:29" s="78" customFormat="1" outlineLevel="4" collapsed="1" x14ac:dyDescent="0.25">
      <c r="A78" s="97" t="s">
        <v>116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  <c r="H78" s="74" t="s">
        <v>120</v>
      </c>
      <c r="I78" s="74" t="s">
        <v>168</v>
      </c>
      <c r="J78" s="74" t="s">
        <v>116</v>
      </c>
      <c r="K78" s="75">
        <v>0</v>
      </c>
      <c r="L78" s="75">
        <v>0</v>
      </c>
      <c r="M78" s="74" t="s">
        <v>122</v>
      </c>
      <c r="N78" s="74" t="s">
        <v>135</v>
      </c>
      <c r="O78" s="74" t="s">
        <v>121</v>
      </c>
      <c r="P78" s="76">
        <v>44927</v>
      </c>
      <c r="Q78" s="76">
        <v>44928</v>
      </c>
      <c r="R78" s="75">
        <v>0</v>
      </c>
      <c r="S78" s="74" t="s">
        <v>116</v>
      </c>
      <c r="T78" s="74" t="s">
        <v>116</v>
      </c>
      <c r="U78" s="74" t="s">
        <v>142</v>
      </c>
      <c r="V78" s="77">
        <v>44896.156557291666</v>
      </c>
      <c r="W78" s="74" t="s">
        <v>116</v>
      </c>
      <c r="X78" s="74" t="s">
        <v>116</v>
      </c>
      <c r="Y78" s="77">
        <v>44927</v>
      </c>
      <c r="Z78" s="77">
        <v>44958</v>
      </c>
      <c r="AA78" s="77">
        <v>44959.731264965274</v>
      </c>
      <c r="AB78" s="74" t="s">
        <v>118</v>
      </c>
      <c r="AC78" s="74" t="s">
        <v>116</v>
      </c>
    </row>
    <row r="79" spans="1:29" s="84" customFormat="1" outlineLevel="5" collapsed="1" x14ac:dyDescent="0.25">
      <c r="A79" s="98" t="s">
        <v>122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1" t="s">
        <v>120</v>
      </c>
      <c r="I79" s="81" t="s">
        <v>168</v>
      </c>
      <c r="J79" s="81" t="s">
        <v>116</v>
      </c>
      <c r="K79" s="80">
        <v>0</v>
      </c>
      <c r="L79" s="80">
        <v>0</v>
      </c>
      <c r="M79" s="81" t="s">
        <v>122</v>
      </c>
      <c r="N79" s="81" t="s">
        <v>135</v>
      </c>
      <c r="O79" s="81" t="s">
        <v>121</v>
      </c>
      <c r="P79" s="82">
        <v>44927</v>
      </c>
      <c r="Q79" s="82">
        <v>44928</v>
      </c>
      <c r="R79" s="80">
        <v>0</v>
      </c>
      <c r="S79" s="81" t="s">
        <v>116</v>
      </c>
      <c r="T79" s="81" t="s">
        <v>116</v>
      </c>
      <c r="U79" s="81" t="s">
        <v>142</v>
      </c>
      <c r="V79" s="83">
        <v>44896.156557291666</v>
      </c>
      <c r="W79" s="81" t="s">
        <v>116</v>
      </c>
      <c r="X79" s="81" t="s">
        <v>116</v>
      </c>
      <c r="Y79" s="83">
        <v>44927</v>
      </c>
      <c r="Z79" s="83">
        <v>44958</v>
      </c>
      <c r="AA79" s="83">
        <v>44959.731264965274</v>
      </c>
      <c r="AB79" s="81" t="s">
        <v>118</v>
      </c>
      <c r="AC79" s="81" t="s">
        <v>116</v>
      </c>
    </row>
    <row r="80" spans="1:29" s="90" customFormat="1" outlineLevel="6" collapsed="1" x14ac:dyDescent="0.25">
      <c r="A80" s="99" t="s">
        <v>116</v>
      </c>
      <c r="B80" s="86">
        <v>0</v>
      </c>
      <c r="C80" s="86">
        <v>0</v>
      </c>
      <c r="D80" s="86">
        <v>0</v>
      </c>
      <c r="E80" s="86">
        <v>0</v>
      </c>
      <c r="F80" s="86">
        <v>0</v>
      </c>
      <c r="G80" s="86">
        <v>0</v>
      </c>
      <c r="H80" s="87" t="s">
        <v>120</v>
      </c>
      <c r="I80" s="87" t="s">
        <v>168</v>
      </c>
      <c r="J80" s="87" t="s">
        <v>116</v>
      </c>
      <c r="K80" s="86">
        <v>0</v>
      </c>
      <c r="L80" s="86">
        <v>0</v>
      </c>
      <c r="M80" s="87" t="s">
        <v>122</v>
      </c>
      <c r="N80" s="87" t="s">
        <v>135</v>
      </c>
      <c r="O80" s="87" t="s">
        <v>121</v>
      </c>
      <c r="P80" s="88">
        <v>44927</v>
      </c>
      <c r="Q80" s="88">
        <v>44928</v>
      </c>
      <c r="R80" s="86">
        <v>0</v>
      </c>
      <c r="S80" s="87" t="s">
        <v>116</v>
      </c>
      <c r="T80" s="87" t="s">
        <v>116</v>
      </c>
      <c r="U80" s="87" t="s">
        <v>142</v>
      </c>
      <c r="V80" s="89">
        <v>44896.156557291666</v>
      </c>
      <c r="W80" s="87" t="s">
        <v>116</v>
      </c>
      <c r="X80" s="87" t="s">
        <v>116</v>
      </c>
      <c r="Y80" s="89">
        <v>44927</v>
      </c>
      <c r="Z80" s="89">
        <v>44958</v>
      </c>
      <c r="AA80" s="89">
        <v>44959.731264965274</v>
      </c>
      <c r="AB80" s="87" t="s">
        <v>118</v>
      </c>
      <c r="AC80" s="87" t="s">
        <v>116</v>
      </c>
    </row>
    <row r="81" spans="1:29" s="96" customFormat="1" outlineLevel="7" collapsed="1" x14ac:dyDescent="0.25">
      <c r="A81" s="100" t="s">
        <v>116</v>
      </c>
      <c r="B81" s="92">
        <v>-38695.870000000003</v>
      </c>
      <c r="C81" s="92">
        <v>-3004052.6472700001</v>
      </c>
      <c r="D81" s="92">
        <v>0</v>
      </c>
      <c r="E81" s="92">
        <v>0</v>
      </c>
      <c r="F81" s="92">
        <v>-38695.870000000003</v>
      </c>
      <c r="G81" s="92">
        <v>-3004052.6472700001</v>
      </c>
      <c r="H81" s="93" t="s">
        <v>120</v>
      </c>
      <c r="I81" s="93" t="s">
        <v>168</v>
      </c>
      <c r="J81" s="93" t="s">
        <v>116</v>
      </c>
      <c r="K81" s="92">
        <v>77.632384212320304</v>
      </c>
      <c r="L81" s="92">
        <v>0</v>
      </c>
      <c r="M81" s="93" t="s">
        <v>122</v>
      </c>
      <c r="N81" s="93" t="s">
        <v>135</v>
      </c>
      <c r="O81" s="93" t="s">
        <v>121</v>
      </c>
      <c r="P81" s="94">
        <v>44927</v>
      </c>
      <c r="Q81" s="94">
        <v>44928</v>
      </c>
      <c r="R81" s="92">
        <v>0</v>
      </c>
      <c r="S81" s="93" t="s">
        <v>116</v>
      </c>
      <c r="T81" s="93" t="s">
        <v>116</v>
      </c>
      <c r="U81" s="93" t="s">
        <v>142</v>
      </c>
      <c r="V81" s="95">
        <v>44896.156557291666</v>
      </c>
      <c r="W81" s="93" t="s">
        <v>116</v>
      </c>
      <c r="X81" s="93" t="s">
        <v>116</v>
      </c>
      <c r="Y81" s="95">
        <v>44927</v>
      </c>
      <c r="Z81" s="95">
        <v>44958</v>
      </c>
      <c r="AA81" s="95">
        <v>44959.731264965274</v>
      </c>
      <c r="AB81" s="93" t="s">
        <v>118</v>
      </c>
      <c r="AC81" s="93" t="s">
        <v>116</v>
      </c>
    </row>
    <row r="82" spans="1:29" s="107" customFormat="1" outlineLevel="7" collapsed="1" x14ac:dyDescent="0.25">
      <c r="A82" s="102" t="s">
        <v>116</v>
      </c>
      <c r="B82" s="103">
        <v>2322.87</v>
      </c>
      <c r="C82" s="103">
        <v>155284.51381</v>
      </c>
      <c r="D82" s="103">
        <v>0</v>
      </c>
      <c r="E82" s="103">
        <v>0</v>
      </c>
      <c r="F82" s="103">
        <v>2322.87</v>
      </c>
      <c r="G82" s="103">
        <v>155284.51381</v>
      </c>
      <c r="H82" s="104" t="s">
        <v>120</v>
      </c>
      <c r="I82" s="104" t="s">
        <v>168</v>
      </c>
      <c r="J82" s="104" t="s">
        <v>116</v>
      </c>
      <c r="K82" s="103">
        <v>66.850281681712701</v>
      </c>
      <c r="L82" s="103">
        <v>0</v>
      </c>
      <c r="M82" s="104" t="s">
        <v>122</v>
      </c>
      <c r="N82" s="104" t="s">
        <v>135</v>
      </c>
      <c r="O82" s="104" t="s">
        <v>121</v>
      </c>
      <c r="P82" s="105">
        <v>44927</v>
      </c>
      <c r="Q82" s="105">
        <v>44928</v>
      </c>
      <c r="R82" s="103">
        <v>0</v>
      </c>
      <c r="S82" s="104" t="s">
        <v>116</v>
      </c>
      <c r="T82" s="104" t="s">
        <v>116</v>
      </c>
      <c r="U82" s="104" t="s">
        <v>142</v>
      </c>
      <c r="V82" s="106">
        <v>44896.156557291666</v>
      </c>
      <c r="W82" s="104" t="s">
        <v>116</v>
      </c>
      <c r="X82" s="104" t="s">
        <v>116</v>
      </c>
      <c r="Y82" s="106">
        <v>44927</v>
      </c>
      <c r="Z82" s="106">
        <v>44958</v>
      </c>
      <c r="AA82" s="106">
        <v>44959.731264965274</v>
      </c>
      <c r="AB82" s="104" t="s">
        <v>118</v>
      </c>
      <c r="AC82" s="104" t="s">
        <v>116</v>
      </c>
    </row>
    <row r="83" spans="1:29" s="96" customFormat="1" outlineLevel="7" collapsed="1" x14ac:dyDescent="0.25">
      <c r="A83" s="100" t="s">
        <v>116</v>
      </c>
      <c r="B83" s="92">
        <v>36373</v>
      </c>
      <c r="C83" s="92">
        <v>2848768.1334600002</v>
      </c>
      <c r="D83" s="92">
        <v>0</v>
      </c>
      <c r="E83" s="92">
        <v>0</v>
      </c>
      <c r="F83" s="92">
        <v>36373</v>
      </c>
      <c r="G83" s="92">
        <v>2848768.1334600002</v>
      </c>
      <c r="H83" s="93" t="s">
        <v>120</v>
      </c>
      <c r="I83" s="93" t="s">
        <v>168</v>
      </c>
      <c r="J83" s="93" t="s">
        <v>116</v>
      </c>
      <c r="K83" s="92">
        <v>78.320956023973807</v>
      </c>
      <c r="L83" s="92">
        <v>0</v>
      </c>
      <c r="M83" s="93" t="s">
        <v>122</v>
      </c>
      <c r="N83" s="93" t="s">
        <v>135</v>
      </c>
      <c r="O83" s="93" t="s">
        <v>121</v>
      </c>
      <c r="P83" s="94">
        <v>44927</v>
      </c>
      <c r="Q83" s="94">
        <v>44928</v>
      </c>
      <c r="R83" s="92">
        <v>0</v>
      </c>
      <c r="S83" s="93" t="s">
        <v>116</v>
      </c>
      <c r="T83" s="93" t="s">
        <v>116</v>
      </c>
      <c r="U83" s="93" t="s">
        <v>142</v>
      </c>
      <c r="V83" s="95">
        <v>44896.156557291666</v>
      </c>
      <c r="W83" s="93" t="s">
        <v>116</v>
      </c>
      <c r="X83" s="93" t="s">
        <v>116</v>
      </c>
      <c r="Y83" s="95">
        <v>44927</v>
      </c>
      <c r="Z83" s="95">
        <v>44958</v>
      </c>
      <c r="AA83" s="95">
        <v>44959.731264965274</v>
      </c>
      <c r="AB83" s="93" t="s">
        <v>118</v>
      </c>
      <c r="AC83" s="93" t="s">
        <v>116</v>
      </c>
    </row>
    <row r="84" spans="1:29" s="90" customFormat="1" outlineLevel="2" x14ac:dyDescent="0.25">
      <c r="A84" s="85" t="s">
        <v>138</v>
      </c>
      <c r="B84" s="86">
        <v>98198.674400000004</v>
      </c>
      <c r="C84" s="86">
        <v>10503633.98</v>
      </c>
      <c r="D84" s="86">
        <v>12734.05</v>
      </c>
      <c r="E84" s="86">
        <v>817780.69099999999</v>
      </c>
      <c r="F84" s="86">
        <v>85464.624400000001</v>
      </c>
      <c r="G84" s="86">
        <v>9685853.2890000008</v>
      </c>
      <c r="H84" s="87" t="s">
        <v>116</v>
      </c>
      <c r="I84" s="87" t="s">
        <v>138</v>
      </c>
      <c r="J84" s="87" t="s">
        <v>116</v>
      </c>
      <c r="K84" s="86">
        <v>113.331724757454</v>
      </c>
      <c r="L84" s="86">
        <v>64.22</v>
      </c>
      <c r="M84" s="87" t="s">
        <v>116</v>
      </c>
      <c r="N84" s="87" t="s">
        <v>135</v>
      </c>
      <c r="O84" s="87" t="s">
        <v>116</v>
      </c>
      <c r="P84" s="88" t="s">
        <v>116</v>
      </c>
      <c r="Q84" s="88" t="s">
        <v>116</v>
      </c>
      <c r="R84" s="86">
        <v>0</v>
      </c>
      <c r="S84" s="87" t="s">
        <v>116</v>
      </c>
      <c r="T84" s="87" t="s">
        <v>116</v>
      </c>
      <c r="U84" s="87" t="s">
        <v>116</v>
      </c>
      <c r="V84" s="87" t="s">
        <v>116</v>
      </c>
      <c r="W84" s="87" t="s">
        <v>116</v>
      </c>
      <c r="X84" s="87" t="s">
        <v>116</v>
      </c>
      <c r="Y84" s="89">
        <v>44927</v>
      </c>
      <c r="Z84" s="89">
        <v>44958</v>
      </c>
      <c r="AA84" s="89">
        <v>44959.731264965274</v>
      </c>
      <c r="AB84" s="87" t="s">
        <v>118</v>
      </c>
      <c r="AC84" s="87" t="s">
        <v>116</v>
      </c>
    </row>
    <row r="85" spans="1:29" s="96" customFormat="1" hidden="1" outlineLevel="3" collapsed="1" x14ac:dyDescent="0.25">
      <c r="A85" s="91" t="s">
        <v>145</v>
      </c>
      <c r="B85" s="92">
        <v>-2311.41</v>
      </c>
      <c r="C85" s="92">
        <v>-54195.22236</v>
      </c>
      <c r="D85" s="92">
        <v>0</v>
      </c>
      <c r="E85" s="92">
        <v>0</v>
      </c>
      <c r="F85" s="92">
        <v>-2311.41</v>
      </c>
      <c r="G85" s="92">
        <v>-54195.22236</v>
      </c>
      <c r="H85" s="93" t="s">
        <v>116</v>
      </c>
      <c r="I85" s="93" t="s">
        <v>138</v>
      </c>
      <c r="J85" s="93" t="s">
        <v>116</v>
      </c>
      <c r="K85" s="92">
        <v>23.446823523304001</v>
      </c>
      <c r="L85" s="92">
        <v>0</v>
      </c>
      <c r="M85" s="93" t="s">
        <v>122</v>
      </c>
      <c r="N85" s="93" t="s">
        <v>135</v>
      </c>
      <c r="O85" s="93" t="s">
        <v>145</v>
      </c>
      <c r="P85" s="94" t="s">
        <v>116</v>
      </c>
      <c r="Q85" s="94" t="s">
        <v>116</v>
      </c>
      <c r="R85" s="92">
        <v>0</v>
      </c>
      <c r="S85" s="93" t="s">
        <v>116</v>
      </c>
      <c r="T85" s="93" t="s">
        <v>141</v>
      </c>
      <c r="U85" s="93" t="s">
        <v>142</v>
      </c>
      <c r="V85" s="95">
        <v>44959.41286365741</v>
      </c>
      <c r="W85" s="93" t="s">
        <v>142</v>
      </c>
      <c r="X85" s="95">
        <v>44959.412869444444</v>
      </c>
      <c r="Y85" s="95">
        <v>44927</v>
      </c>
      <c r="Z85" s="95">
        <v>44958</v>
      </c>
      <c r="AA85" s="95">
        <v>44959.731264965274</v>
      </c>
      <c r="AB85" s="93" t="s">
        <v>118</v>
      </c>
      <c r="AC85" s="93" t="s">
        <v>116</v>
      </c>
    </row>
    <row r="86" spans="1:29" s="78" customFormat="1" hidden="1" outlineLevel="4" collapsed="1" x14ac:dyDescent="0.25">
      <c r="A86" s="97" t="s">
        <v>116</v>
      </c>
      <c r="B86" s="75">
        <v>-2311.41</v>
      </c>
      <c r="C86" s="75">
        <v>-240872.04</v>
      </c>
      <c r="D86" s="75">
        <v>0</v>
      </c>
      <c r="E86" s="75">
        <v>0</v>
      </c>
      <c r="F86" s="75">
        <v>-2311.41</v>
      </c>
      <c r="G86" s="75">
        <v>-240872.04</v>
      </c>
      <c r="H86" s="74" t="s">
        <v>410</v>
      </c>
      <c r="I86" s="74" t="s">
        <v>138</v>
      </c>
      <c r="J86" s="74" t="s">
        <v>116</v>
      </c>
      <c r="K86" s="75">
        <v>104.210001687282</v>
      </c>
      <c r="L86" s="75">
        <v>0</v>
      </c>
      <c r="M86" s="74" t="s">
        <v>122</v>
      </c>
      <c r="N86" s="74" t="s">
        <v>135</v>
      </c>
      <c r="O86" s="74" t="s">
        <v>145</v>
      </c>
      <c r="P86" s="76">
        <v>44927</v>
      </c>
      <c r="Q86" s="76">
        <v>44928</v>
      </c>
      <c r="R86" s="75">
        <v>0</v>
      </c>
      <c r="S86" s="74" t="s">
        <v>116</v>
      </c>
      <c r="T86" s="74" t="s">
        <v>141</v>
      </c>
      <c r="U86" s="74" t="s">
        <v>142</v>
      </c>
      <c r="V86" s="77">
        <v>44959.41286365741</v>
      </c>
      <c r="W86" s="74" t="s">
        <v>142</v>
      </c>
      <c r="X86" s="77">
        <v>44959.412869444444</v>
      </c>
      <c r="Y86" s="77">
        <v>44927</v>
      </c>
      <c r="Z86" s="77">
        <v>44958</v>
      </c>
      <c r="AA86" s="77">
        <v>44959.731264965274</v>
      </c>
      <c r="AB86" s="74" t="s">
        <v>118</v>
      </c>
      <c r="AC86" s="74" t="s">
        <v>116</v>
      </c>
    </row>
    <row r="87" spans="1:29" s="84" customFormat="1" hidden="1" outlineLevel="5" collapsed="1" x14ac:dyDescent="0.25">
      <c r="A87" s="98" t="s">
        <v>122</v>
      </c>
      <c r="B87" s="80">
        <v>-2311.41</v>
      </c>
      <c r="C87" s="80">
        <v>-240872.04</v>
      </c>
      <c r="D87" s="80">
        <v>0</v>
      </c>
      <c r="E87" s="80">
        <v>0</v>
      </c>
      <c r="F87" s="80">
        <v>-2311.41</v>
      </c>
      <c r="G87" s="80">
        <v>-240872.04</v>
      </c>
      <c r="H87" s="81" t="s">
        <v>410</v>
      </c>
      <c r="I87" s="81" t="s">
        <v>138</v>
      </c>
      <c r="J87" s="81" t="s">
        <v>116</v>
      </c>
      <c r="K87" s="80">
        <v>104.210001687282</v>
      </c>
      <c r="L87" s="80">
        <v>0</v>
      </c>
      <c r="M87" s="81" t="s">
        <v>122</v>
      </c>
      <c r="N87" s="81" t="s">
        <v>135</v>
      </c>
      <c r="O87" s="81" t="s">
        <v>145</v>
      </c>
      <c r="P87" s="82">
        <v>44927</v>
      </c>
      <c r="Q87" s="82">
        <v>44928</v>
      </c>
      <c r="R87" s="80">
        <v>0</v>
      </c>
      <c r="S87" s="81" t="s">
        <v>116</v>
      </c>
      <c r="T87" s="81" t="s">
        <v>141</v>
      </c>
      <c r="U87" s="81" t="s">
        <v>142</v>
      </c>
      <c r="V87" s="83">
        <v>44959.41286365741</v>
      </c>
      <c r="W87" s="81" t="s">
        <v>142</v>
      </c>
      <c r="X87" s="83">
        <v>44959.412869444444</v>
      </c>
      <c r="Y87" s="83">
        <v>44927</v>
      </c>
      <c r="Z87" s="83">
        <v>44958</v>
      </c>
      <c r="AA87" s="83">
        <v>44959.731264965274</v>
      </c>
      <c r="AB87" s="81" t="s">
        <v>118</v>
      </c>
      <c r="AC87" s="81" t="s">
        <v>116</v>
      </c>
    </row>
    <row r="88" spans="1:29" s="90" customFormat="1" hidden="1" outlineLevel="6" collapsed="1" x14ac:dyDescent="0.25">
      <c r="A88" s="99" t="s">
        <v>116</v>
      </c>
      <c r="B88" s="86">
        <v>-2311.41</v>
      </c>
      <c r="C88" s="86">
        <v>-240872.04</v>
      </c>
      <c r="D88" s="86">
        <v>0</v>
      </c>
      <c r="E88" s="86">
        <v>0</v>
      </c>
      <c r="F88" s="86">
        <v>-2311.41</v>
      </c>
      <c r="G88" s="86">
        <v>-240872.04</v>
      </c>
      <c r="H88" s="87" t="s">
        <v>410</v>
      </c>
      <c r="I88" s="87" t="s">
        <v>138</v>
      </c>
      <c r="J88" s="87" t="s">
        <v>116</v>
      </c>
      <c r="K88" s="86">
        <v>104.210001687282</v>
      </c>
      <c r="L88" s="86">
        <v>0</v>
      </c>
      <c r="M88" s="87" t="s">
        <v>122</v>
      </c>
      <c r="N88" s="87" t="s">
        <v>135</v>
      </c>
      <c r="O88" s="87" t="s">
        <v>145</v>
      </c>
      <c r="P88" s="88">
        <v>44927</v>
      </c>
      <c r="Q88" s="88">
        <v>44928</v>
      </c>
      <c r="R88" s="86">
        <v>0</v>
      </c>
      <c r="S88" s="87" t="s">
        <v>116</v>
      </c>
      <c r="T88" s="87" t="s">
        <v>141</v>
      </c>
      <c r="U88" s="87" t="s">
        <v>142</v>
      </c>
      <c r="V88" s="89">
        <v>44959.41286365741</v>
      </c>
      <c r="W88" s="87" t="s">
        <v>142</v>
      </c>
      <c r="X88" s="89">
        <v>44959.412869444444</v>
      </c>
      <c r="Y88" s="89">
        <v>44927</v>
      </c>
      <c r="Z88" s="89">
        <v>44958</v>
      </c>
      <c r="AA88" s="89">
        <v>44959.731264965274</v>
      </c>
      <c r="AB88" s="87" t="s">
        <v>118</v>
      </c>
      <c r="AC88" s="87" t="s">
        <v>116</v>
      </c>
    </row>
    <row r="89" spans="1:29" s="96" customFormat="1" hidden="1" outlineLevel="7" collapsed="1" x14ac:dyDescent="0.25">
      <c r="A89" s="100" t="s">
        <v>116</v>
      </c>
      <c r="B89" s="92">
        <v>-2311.41</v>
      </c>
      <c r="C89" s="92">
        <v>-240872.04</v>
      </c>
      <c r="D89" s="92">
        <v>0</v>
      </c>
      <c r="E89" s="92">
        <v>0</v>
      </c>
      <c r="F89" s="92">
        <v>-2311.41</v>
      </c>
      <c r="G89" s="92">
        <v>-240872.04</v>
      </c>
      <c r="H89" s="93" t="s">
        <v>410</v>
      </c>
      <c r="I89" s="93" t="s">
        <v>138</v>
      </c>
      <c r="J89" s="93" t="s">
        <v>116</v>
      </c>
      <c r="K89" s="92">
        <v>104.210001687282</v>
      </c>
      <c r="L89" s="92">
        <v>0</v>
      </c>
      <c r="M89" s="93" t="s">
        <v>122</v>
      </c>
      <c r="N89" s="93" t="s">
        <v>135</v>
      </c>
      <c r="O89" s="93" t="s">
        <v>145</v>
      </c>
      <c r="P89" s="94">
        <v>44927</v>
      </c>
      <c r="Q89" s="94">
        <v>44928</v>
      </c>
      <c r="R89" s="92">
        <v>0</v>
      </c>
      <c r="S89" s="93" t="s">
        <v>116</v>
      </c>
      <c r="T89" s="93" t="s">
        <v>141</v>
      </c>
      <c r="U89" s="93" t="s">
        <v>142</v>
      </c>
      <c r="V89" s="95">
        <v>44959.41286365741</v>
      </c>
      <c r="W89" s="93" t="s">
        <v>142</v>
      </c>
      <c r="X89" s="95">
        <v>44959.412869444444</v>
      </c>
      <c r="Y89" s="95">
        <v>44927</v>
      </c>
      <c r="Z89" s="95">
        <v>44958</v>
      </c>
      <c r="AA89" s="95">
        <v>44959.731264965274</v>
      </c>
      <c r="AB89" s="93" t="s">
        <v>118</v>
      </c>
      <c r="AC89" s="93" t="s">
        <v>116</v>
      </c>
    </row>
    <row r="90" spans="1:29" s="128" customFormat="1" hidden="1" outlineLevel="4" collapsed="1" x14ac:dyDescent="0.25">
      <c r="A90" s="129" t="s">
        <v>440</v>
      </c>
      <c r="B90" s="124">
        <v>0</v>
      </c>
      <c r="C90" s="124">
        <v>186676.81763999999</v>
      </c>
      <c r="D90" s="124">
        <v>0</v>
      </c>
      <c r="E90" s="124">
        <v>0</v>
      </c>
      <c r="F90" s="124">
        <v>0</v>
      </c>
      <c r="G90" s="124">
        <v>186676.81763999999</v>
      </c>
      <c r="H90" s="125" t="s">
        <v>440</v>
      </c>
      <c r="I90" s="125" t="s">
        <v>138</v>
      </c>
      <c r="J90" s="125" t="s">
        <v>116</v>
      </c>
      <c r="K90" s="124">
        <v>0</v>
      </c>
      <c r="L90" s="124">
        <v>0</v>
      </c>
      <c r="M90" s="125" t="s">
        <v>122</v>
      </c>
      <c r="N90" s="125" t="s">
        <v>135</v>
      </c>
      <c r="O90" s="125" t="s">
        <v>145</v>
      </c>
      <c r="P90" s="126" t="s">
        <v>116</v>
      </c>
      <c r="Q90" s="126" t="s">
        <v>116</v>
      </c>
      <c r="R90" s="124">
        <v>0</v>
      </c>
      <c r="S90" s="125" t="s">
        <v>116</v>
      </c>
      <c r="T90" s="125" t="s">
        <v>141</v>
      </c>
      <c r="U90" s="125" t="s">
        <v>142</v>
      </c>
      <c r="V90" s="127">
        <v>44959.41286365741</v>
      </c>
      <c r="W90" s="125" t="s">
        <v>142</v>
      </c>
      <c r="X90" s="127">
        <v>44959.412869444444</v>
      </c>
      <c r="Y90" s="127">
        <v>44927</v>
      </c>
      <c r="Z90" s="127">
        <v>44958</v>
      </c>
      <c r="AA90" s="127">
        <v>44959.731264965274</v>
      </c>
      <c r="AB90" s="125" t="s">
        <v>118</v>
      </c>
      <c r="AC90" s="125" t="s">
        <v>440</v>
      </c>
    </row>
    <row r="91" spans="1:29" s="84" customFormat="1" hidden="1" outlineLevel="5" collapsed="1" x14ac:dyDescent="0.25">
      <c r="A91" s="98" t="s">
        <v>122</v>
      </c>
      <c r="B91" s="80">
        <v>0</v>
      </c>
      <c r="C91" s="80">
        <v>186676.81763999999</v>
      </c>
      <c r="D91" s="80">
        <v>0</v>
      </c>
      <c r="E91" s="80">
        <v>0</v>
      </c>
      <c r="F91" s="80">
        <v>0</v>
      </c>
      <c r="G91" s="80">
        <v>186676.81763999999</v>
      </c>
      <c r="H91" s="81" t="s">
        <v>440</v>
      </c>
      <c r="I91" s="81" t="s">
        <v>138</v>
      </c>
      <c r="J91" s="81" t="s">
        <v>116</v>
      </c>
      <c r="K91" s="80">
        <v>0</v>
      </c>
      <c r="L91" s="80">
        <v>0</v>
      </c>
      <c r="M91" s="81" t="s">
        <v>122</v>
      </c>
      <c r="N91" s="81" t="s">
        <v>135</v>
      </c>
      <c r="O91" s="81" t="s">
        <v>145</v>
      </c>
      <c r="P91" s="82" t="s">
        <v>116</v>
      </c>
      <c r="Q91" s="82" t="s">
        <v>116</v>
      </c>
      <c r="R91" s="80">
        <v>0</v>
      </c>
      <c r="S91" s="81" t="s">
        <v>116</v>
      </c>
      <c r="T91" s="81" t="s">
        <v>141</v>
      </c>
      <c r="U91" s="81" t="s">
        <v>142</v>
      </c>
      <c r="V91" s="83">
        <v>44959.41286365741</v>
      </c>
      <c r="W91" s="81" t="s">
        <v>142</v>
      </c>
      <c r="X91" s="83">
        <v>44959.412869444444</v>
      </c>
      <c r="Y91" s="83">
        <v>44927</v>
      </c>
      <c r="Z91" s="83">
        <v>44958</v>
      </c>
      <c r="AA91" s="83">
        <v>44959.731264965274</v>
      </c>
      <c r="AB91" s="81" t="s">
        <v>118</v>
      </c>
      <c r="AC91" s="81" t="s">
        <v>440</v>
      </c>
    </row>
    <row r="92" spans="1:29" s="90" customFormat="1" hidden="1" outlineLevel="6" collapsed="1" x14ac:dyDescent="0.25">
      <c r="A92" s="99" t="s">
        <v>499</v>
      </c>
      <c r="B92" s="86">
        <v>0</v>
      </c>
      <c r="C92" s="86">
        <v>6508.7298000000001</v>
      </c>
      <c r="D92" s="86">
        <v>0</v>
      </c>
      <c r="E92" s="86">
        <v>0</v>
      </c>
      <c r="F92" s="86">
        <v>0</v>
      </c>
      <c r="G92" s="86">
        <v>6508.7298000000001</v>
      </c>
      <c r="H92" s="87" t="s">
        <v>440</v>
      </c>
      <c r="I92" s="87" t="s">
        <v>138</v>
      </c>
      <c r="J92" s="87" t="s">
        <v>499</v>
      </c>
      <c r="K92" s="86">
        <v>0</v>
      </c>
      <c r="L92" s="86">
        <v>0</v>
      </c>
      <c r="M92" s="87" t="s">
        <v>122</v>
      </c>
      <c r="N92" s="87" t="s">
        <v>135</v>
      </c>
      <c r="O92" s="87" t="s">
        <v>145</v>
      </c>
      <c r="P92" s="88">
        <v>44930</v>
      </c>
      <c r="Q92" s="88">
        <v>44930.000694444447</v>
      </c>
      <c r="R92" s="86">
        <v>0</v>
      </c>
      <c r="S92" s="87" t="s">
        <v>500</v>
      </c>
      <c r="T92" s="87" t="s">
        <v>141</v>
      </c>
      <c r="U92" s="87" t="s">
        <v>142</v>
      </c>
      <c r="V92" s="89">
        <v>44959.41286365741</v>
      </c>
      <c r="W92" s="87" t="s">
        <v>142</v>
      </c>
      <c r="X92" s="89">
        <v>44959.412869444444</v>
      </c>
      <c r="Y92" s="89">
        <v>44927</v>
      </c>
      <c r="Z92" s="89">
        <v>44958</v>
      </c>
      <c r="AA92" s="89">
        <v>44959.731264965274</v>
      </c>
      <c r="AB92" s="87" t="s">
        <v>118</v>
      </c>
      <c r="AC92" s="87" t="s">
        <v>440</v>
      </c>
    </row>
    <row r="93" spans="1:29" s="96" customFormat="1" hidden="1" outlineLevel="7" collapsed="1" x14ac:dyDescent="0.25">
      <c r="A93" s="100" t="s">
        <v>116</v>
      </c>
      <c r="B93" s="92">
        <v>0</v>
      </c>
      <c r="C93" s="92">
        <v>1241.46</v>
      </c>
      <c r="D93" s="92">
        <v>0</v>
      </c>
      <c r="E93" s="92">
        <v>0</v>
      </c>
      <c r="F93" s="92">
        <v>0</v>
      </c>
      <c r="G93" s="92">
        <v>1241.46</v>
      </c>
      <c r="H93" s="93" t="s">
        <v>440</v>
      </c>
      <c r="I93" s="93" t="s">
        <v>138</v>
      </c>
      <c r="J93" s="93" t="s">
        <v>499</v>
      </c>
      <c r="K93" s="92">
        <v>0</v>
      </c>
      <c r="L93" s="92">
        <v>0</v>
      </c>
      <c r="M93" s="93" t="s">
        <v>122</v>
      </c>
      <c r="N93" s="93" t="s">
        <v>135</v>
      </c>
      <c r="O93" s="93" t="s">
        <v>145</v>
      </c>
      <c r="P93" s="94">
        <v>44930</v>
      </c>
      <c r="Q93" s="94">
        <v>44930.000694444447</v>
      </c>
      <c r="R93" s="92">
        <v>0</v>
      </c>
      <c r="S93" s="93" t="s">
        <v>500</v>
      </c>
      <c r="T93" s="93" t="s">
        <v>141</v>
      </c>
      <c r="U93" s="93" t="s">
        <v>142</v>
      </c>
      <c r="V93" s="95">
        <v>44959.41286365741</v>
      </c>
      <c r="W93" s="93" t="s">
        <v>142</v>
      </c>
      <c r="X93" s="95">
        <v>44959.412869444444</v>
      </c>
      <c r="Y93" s="95">
        <v>44927</v>
      </c>
      <c r="Z93" s="95">
        <v>44958</v>
      </c>
      <c r="AA93" s="95">
        <v>44959.731264965274</v>
      </c>
      <c r="AB93" s="93" t="s">
        <v>118</v>
      </c>
      <c r="AC93" s="93" t="s">
        <v>440</v>
      </c>
    </row>
    <row r="94" spans="1:29" s="107" customFormat="1" hidden="1" outlineLevel="7" collapsed="1" x14ac:dyDescent="0.25">
      <c r="A94" s="102" t="s">
        <v>116</v>
      </c>
      <c r="B94" s="103">
        <v>0</v>
      </c>
      <c r="C94" s="103">
        <v>5267.2698</v>
      </c>
      <c r="D94" s="103">
        <v>0</v>
      </c>
      <c r="E94" s="103">
        <v>0</v>
      </c>
      <c r="F94" s="103">
        <v>0</v>
      </c>
      <c r="G94" s="103">
        <v>5267.2698</v>
      </c>
      <c r="H94" s="104" t="s">
        <v>440</v>
      </c>
      <c r="I94" s="104" t="s">
        <v>138</v>
      </c>
      <c r="J94" s="104" t="s">
        <v>499</v>
      </c>
      <c r="K94" s="103">
        <v>0</v>
      </c>
      <c r="L94" s="103">
        <v>0</v>
      </c>
      <c r="M94" s="104" t="s">
        <v>122</v>
      </c>
      <c r="N94" s="104" t="s">
        <v>135</v>
      </c>
      <c r="O94" s="104" t="s">
        <v>145</v>
      </c>
      <c r="P94" s="105">
        <v>44930</v>
      </c>
      <c r="Q94" s="105">
        <v>44930.000694444447</v>
      </c>
      <c r="R94" s="103">
        <v>0</v>
      </c>
      <c r="S94" s="104" t="s">
        <v>500</v>
      </c>
      <c r="T94" s="104" t="s">
        <v>141</v>
      </c>
      <c r="U94" s="104" t="s">
        <v>142</v>
      </c>
      <c r="V94" s="106">
        <v>44959.41286365741</v>
      </c>
      <c r="W94" s="104" t="s">
        <v>142</v>
      </c>
      <c r="X94" s="106">
        <v>44959.412869444444</v>
      </c>
      <c r="Y94" s="106">
        <v>44927</v>
      </c>
      <c r="Z94" s="106">
        <v>44958</v>
      </c>
      <c r="AA94" s="106">
        <v>44959.731264965274</v>
      </c>
      <c r="AB94" s="104" t="s">
        <v>118</v>
      </c>
      <c r="AC94" s="104" t="s">
        <v>440</v>
      </c>
    </row>
    <row r="95" spans="1:29" s="113" customFormat="1" hidden="1" outlineLevel="6" collapsed="1" x14ac:dyDescent="0.25">
      <c r="A95" s="121" t="s">
        <v>501</v>
      </c>
      <c r="B95" s="109">
        <v>0</v>
      </c>
      <c r="C95" s="109">
        <v>92493.644230000005</v>
      </c>
      <c r="D95" s="109">
        <v>0</v>
      </c>
      <c r="E95" s="109">
        <v>0</v>
      </c>
      <c r="F95" s="109">
        <v>0</v>
      </c>
      <c r="G95" s="109">
        <v>92493.644230000005</v>
      </c>
      <c r="H95" s="110" t="s">
        <v>440</v>
      </c>
      <c r="I95" s="110" t="s">
        <v>138</v>
      </c>
      <c r="J95" s="110" t="s">
        <v>501</v>
      </c>
      <c r="K95" s="109">
        <v>0</v>
      </c>
      <c r="L95" s="109">
        <v>0</v>
      </c>
      <c r="M95" s="110" t="s">
        <v>122</v>
      </c>
      <c r="N95" s="110" t="s">
        <v>135</v>
      </c>
      <c r="O95" s="110" t="s">
        <v>145</v>
      </c>
      <c r="P95" s="111" t="s">
        <v>116</v>
      </c>
      <c r="Q95" s="111" t="s">
        <v>116</v>
      </c>
      <c r="R95" s="109">
        <v>0</v>
      </c>
      <c r="S95" s="110" t="s">
        <v>116</v>
      </c>
      <c r="T95" s="110" t="s">
        <v>141</v>
      </c>
      <c r="U95" s="110" t="s">
        <v>142</v>
      </c>
      <c r="V95" s="112">
        <v>44959.41286365741</v>
      </c>
      <c r="W95" s="110" t="s">
        <v>142</v>
      </c>
      <c r="X95" s="112">
        <v>44959.412869444444</v>
      </c>
      <c r="Y95" s="112">
        <v>44927</v>
      </c>
      <c r="Z95" s="112">
        <v>44958</v>
      </c>
      <c r="AA95" s="112">
        <v>44959.731264965274</v>
      </c>
      <c r="AB95" s="110" t="s">
        <v>118</v>
      </c>
      <c r="AC95" s="110" t="s">
        <v>440</v>
      </c>
    </row>
    <row r="96" spans="1:29" s="96" customFormat="1" hidden="1" outlineLevel="7" collapsed="1" x14ac:dyDescent="0.25">
      <c r="A96" s="100" t="s">
        <v>116</v>
      </c>
      <c r="B96" s="92">
        <v>0</v>
      </c>
      <c r="C96" s="92">
        <v>83615.394029999996</v>
      </c>
      <c r="D96" s="92">
        <v>0</v>
      </c>
      <c r="E96" s="92">
        <v>0</v>
      </c>
      <c r="F96" s="92">
        <v>0</v>
      </c>
      <c r="G96" s="92">
        <v>83615.394029999996</v>
      </c>
      <c r="H96" s="93" t="s">
        <v>440</v>
      </c>
      <c r="I96" s="93" t="s">
        <v>138</v>
      </c>
      <c r="J96" s="93" t="s">
        <v>501</v>
      </c>
      <c r="K96" s="92">
        <v>0</v>
      </c>
      <c r="L96" s="92">
        <v>0</v>
      </c>
      <c r="M96" s="93" t="s">
        <v>122</v>
      </c>
      <c r="N96" s="93" t="s">
        <v>135</v>
      </c>
      <c r="O96" s="93" t="s">
        <v>145</v>
      </c>
      <c r="P96" s="94">
        <v>44937</v>
      </c>
      <c r="Q96" s="94">
        <v>44937.000694444447</v>
      </c>
      <c r="R96" s="92">
        <v>0</v>
      </c>
      <c r="S96" s="93" t="s">
        <v>448</v>
      </c>
      <c r="T96" s="93" t="s">
        <v>141</v>
      </c>
      <c r="U96" s="93" t="s">
        <v>142</v>
      </c>
      <c r="V96" s="95">
        <v>44959.41286365741</v>
      </c>
      <c r="W96" s="93" t="s">
        <v>142</v>
      </c>
      <c r="X96" s="95">
        <v>44959.412869444444</v>
      </c>
      <c r="Y96" s="95">
        <v>44927</v>
      </c>
      <c r="Z96" s="95">
        <v>44958</v>
      </c>
      <c r="AA96" s="95">
        <v>44959.731264965274</v>
      </c>
      <c r="AB96" s="93" t="s">
        <v>118</v>
      </c>
      <c r="AC96" s="93" t="s">
        <v>440</v>
      </c>
    </row>
    <row r="97" spans="1:29" s="107" customFormat="1" hidden="1" outlineLevel="7" collapsed="1" x14ac:dyDescent="0.25">
      <c r="A97" s="102" t="s">
        <v>116</v>
      </c>
      <c r="B97" s="103">
        <v>0</v>
      </c>
      <c r="C97" s="103">
        <v>3506.58</v>
      </c>
      <c r="D97" s="103">
        <v>0</v>
      </c>
      <c r="E97" s="103">
        <v>0</v>
      </c>
      <c r="F97" s="103">
        <v>0</v>
      </c>
      <c r="G97" s="103">
        <v>3506.58</v>
      </c>
      <c r="H97" s="104" t="s">
        <v>440</v>
      </c>
      <c r="I97" s="104" t="s">
        <v>138</v>
      </c>
      <c r="J97" s="104" t="s">
        <v>501</v>
      </c>
      <c r="K97" s="103">
        <v>0</v>
      </c>
      <c r="L97" s="103">
        <v>0</v>
      </c>
      <c r="M97" s="104" t="s">
        <v>122</v>
      </c>
      <c r="N97" s="104" t="s">
        <v>135</v>
      </c>
      <c r="O97" s="104" t="s">
        <v>145</v>
      </c>
      <c r="P97" s="105">
        <v>44946</v>
      </c>
      <c r="Q97" s="105">
        <v>44946.000694444447</v>
      </c>
      <c r="R97" s="103">
        <v>0</v>
      </c>
      <c r="S97" s="104" t="s">
        <v>502</v>
      </c>
      <c r="T97" s="104" t="s">
        <v>141</v>
      </c>
      <c r="U97" s="104" t="s">
        <v>142</v>
      </c>
      <c r="V97" s="106">
        <v>44959.41286365741</v>
      </c>
      <c r="W97" s="104" t="s">
        <v>142</v>
      </c>
      <c r="X97" s="106">
        <v>44959.412869444444</v>
      </c>
      <c r="Y97" s="106">
        <v>44927</v>
      </c>
      <c r="Z97" s="106">
        <v>44958</v>
      </c>
      <c r="AA97" s="106">
        <v>44959.731264965274</v>
      </c>
      <c r="AB97" s="104" t="s">
        <v>118</v>
      </c>
      <c r="AC97" s="104" t="s">
        <v>440</v>
      </c>
    </row>
    <row r="98" spans="1:29" s="96" customFormat="1" hidden="1" outlineLevel="7" collapsed="1" x14ac:dyDescent="0.25">
      <c r="A98" s="100" t="s">
        <v>116</v>
      </c>
      <c r="B98" s="92">
        <v>0</v>
      </c>
      <c r="C98" s="92">
        <v>5371.6701999999996</v>
      </c>
      <c r="D98" s="92">
        <v>0</v>
      </c>
      <c r="E98" s="92">
        <v>0</v>
      </c>
      <c r="F98" s="92">
        <v>0</v>
      </c>
      <c r="G98" s="92">
        <v>5371.6701999999996</v>
      </c>
      <c r="H98" s="93" t="s">
        <v>440</v>
      </c>
      <c r="I98" s="93" t="s">
        <v>138</v>
      </c>
      <c r="J98" s="93" t="s">
        <v>501</v>
      </c>
      <c r="K98" s="92">
        <v>0</v>
      </c>
      <c r="L98" s="92">
        <v>0</v>
      </c>
      <c r="M98" s="93" t="s">
        <v>122</v>
      </c>
      <c r="N98" s="93" t="s">
        <v>135</v>
      </c>
      <c r="O98" s="93" t="s">
        <v>145</v>
      </c>
      <c r="P98" s="94">
        <v>44946</v>
      </c>
      <c r="Q98" s="94">
        <v>44946.000694444447</v>
      </c>
      <c r="R98" s="92">
        <v>0</v>
      </c>
      <c r="S98" s="93" t="s">
        <v>502</v>
      </c>
      <c r="T98" s="93" t="s">
        <v>141</v>
      </c>
      <c r="U98" s="93" t="s">
        <v>142</v>
      </c>
      <c r="V98" s="95">
        <v>44959.41286365741</v>
      </c>
      <c r="W98" s="93" t="s">
        <v>142</v>
      </c>
      <c r="X98" s="95">
        <v>44959.412869444444</v>
      </c>
      <c r="Y98" s="95">
        <v>44927</v>
      </c>
      <c r="Z98" s="95">
        <v>44958</v>
      </c>
      <c r="AA98" s="95">
        <v>44959.731264965274</v>
      </c>
      <c r="AB98" s="93" t="s">
        <v>118</v>
      </c>
      <c r="AC98" s="93" t="s">
        <v>440</v>
      </c>
    </row>
    <row r="99" spans="1:29" s="90" customFormat="1" hidden="1" outlineLevel="6" collapsed="1" x14ac:dyDescent="0.25">
      <c r="A99" s="99" t="s">
        <v>503</v>
      </c>
      <c r="B99" s="86">
        <v>0</v>
      </c>
      <c r="C99" s="86">
        <v>87674.443610000002</v>
      </c>
      <c r="D99" s="86">
        <v>0</v>
      </c>
      <c r="E99" s="86">
        <v>0</v>
      </c>
      <c r="F99" s="86">
        <v>0</v>
      </c>
      <c r="G99" s="86">
        <v>87674.443610000002</v>
      </c>
      <c r="H99" s="87" t="s">
        <v>440</v>
      </c>
      <c r="I99" s="87" t="s">
        <v>138</v>
      </c>
      <c r="J99" s="87" t="s">
        <v>503</v>
      </c>
      <c r="K99" s="86">
        <v>0</v>
      </c>
      <c r="L99" s="86">
        <v>0</v>
      </c>
      <c r="M99" s="87" t="s">
        <v>122</v>
      </c>
      <c r="N99" s="87" t="s">
        <v>135</v>
      </c>
      <c r="O99" s="87" t="s">
        <v>145</v>
      </c>
      <c r="P99" s="88">
        <v>44950</v>
      </c>
      <c r="Q99" s="88">
        <v>44950.000694444447</v>
      </c>
      <c r="R99" s="86">
        <v>0</v>
      </c>
      <c r="S99" s="87" t="s">
        <v>448</v>
      </c>
      <c r="T99" s="87" t="s">
        <v>141</v>
      </c>
      <c r="U99" s="87" t="s">
        <v>142</v>
      </c>
      <c r="V99" s="89">
        <v>44959.41286365741</v>
      </c>
      <c r="W99" s="87" t="s">
        <v>142</v>
      </c>
      <c r="X99" s="89">
        <v>44959.412869444444</v>
      </c>
      <c r="Y99" s="89">
        <v>44927</v>
      </c>
      <c r="Z99" s="89">
        <v>44958</v>
      </c>
      <c r="AA99" s="89">
        <v>44959.731264965274</v>
      </c>
      <c r="AB99" s="87" t="s">
        <v>118</v>
      </c>
      <c r="AC99" s="87" t="s">
        <v>440</v>
      </c>
    </row>
    <row r="100" spans="1:29" s="96" customFormat="1" hidden="1" outlineLevel="7" collapsed="1" x14ac:dyDescent="0.25">
      <c r="A100" s="100" t="s">
        <v>116</v>
      </c>
      <c r="B100" s="92">
        <v>0</v>
      </c>
      <c r="C100" s="92">
        <v>87674.443610000002</v>
      </c>
      <c r="D100" s="92">
        <v>0</v>
      </c>
      <c r="E100" s="92">
        <v>0</v>
      </c>
      <c r="F100" s="92">
        <v>0</v>
      </c>
      <c r="G100" s="92">
        <v>87674.443610000002</v>
      </c>
      <c r="H100" s="93" t="s">
        <v>440</v>
      </c>
      <c r="I100" s="93" t="s">
        <v>138</v>
      </c>
      <c r="J100" s="93" t="s">
        <v>503</v>
      </c>
      <c r="K100" s="92">
        <v>0</v>
      </c>
      <c r="L100" s="92">
        <v>0</v>
      </c>
      <c r="M100" s="93" t="s">
        <v>122</v>
      </c>
      <c r="N100" s="93" t="s">
        <v>135</v>
      </c>
      <c r="O100" s="93" t="s">
        <v>145</v>
      </c>
      <c r="P100" s="94">
        <v>44950</v>
      </c>
      <c r="Q100" s="94">
        <v>44950.000694444447</v>
      </c>
      <c r="R100" s="92">
        <v>0</v>
      </c>
      <c r="S100" s="93" t="s">
        <v>448</v>
      </c>
      <c r="T100" s="93" t="s">
        <v>141</v>
      </c>
      <c r="U100" s="93" t="s">
        <v>142</v>
      </c>
      <c r="V100" s="95">
        <v>44959.41286365741</v>
      </c>
      <c r="W100" s="93" t="s">
        <v>142</v>
      </c>
      <c r="X100" s="95">
        <v>44959.412869444444</v>
      </c>
      <c r="Y100" s="95">
        <v>44927</v>
      </c>
      <c r="Z100" s="95">
        <v>44958</v>
      </c>
      <c r="AA100" s="95">
        <v>44959.731264965274</v>
      </c>
      <c r="AB100" s="93" t="s">
        <v>118</v>
      </c>
      <c r="AC100" s="93" t="s">
        <v>440</v>
      </c>
    </row>
    <row r="101" spans="1:29" s="107" customFormat="1" hidden="1" outlineLevel="3" collapsed="1" x14ac:dyDescent="0.25">
      <c r="A101" s="122" t="s">
        <v>111</v>
      </c>
      <c r="B101" s="103">
        <v>-4835</v>
      </c>
      <c r="C101" s="103">
        <v>-515207.87</v>
      </c>
      <c r="D101" s="103">
        <v>0</v>
      </c>
      <c r="E101" s="103">
        <v>0</v>
      </c>
      <c r="F101" s="103">
        <v>-4835</v>
      </c>
      <c r="G101" s="103">
        <v>-515207.87</v>
      </c>
      <c r="H101" s="104" t="s">
        <v>137</v>
      </c>
      <c r="I101" s="104" t="s">
        <v>138</v>
      </c>
      <c r="J101" s="104" t="s">
        <v>504</v>
      </c>
      <c r="K101" s="103">
        <v>106.55798759048599</v>
      </c>
      <c r="L101" s="103">
        <v>0</v>
      </c>
      <c r="M101" s="104" t="s">
        <v>136</v>
      </c>
      <c r="N101" s="104" t="s">
        <v>135</v>
      </c>
      <c r="O101" s="104" t="s">
        <v>111</v>
      </c>
      <c r="P101" s="105" t="s">
        <v>116</v>
      </c>
      <c r="Q101" s="105" t="s">
        <v>116</v>
      </c>
      <c r="R101" s="103">
        <v>0</v>
      </c>
      <c r="S101" s="104" t="s">
        <v>140</v>
      </c>
      <c r="T101" s="104" t="s">
        <v>141</v>
      </c>
      <c r="U101" s="104" t="s">
        <v>114</v>
      </c>
      <c r="V101" s="104" t="s">
        <v>116</v>
      </c>
      <c r="W101" s="104" t="s">
        <v>116</v>
      </c>
      <c r="X101" s="104" t="s">
        <v>116</v>
      </c>
      <c r="Y101" s="106">
        <v>44927</v>
      </c>
      <c r="Z101" s="106">
        <v>44958</v>
      </c>
      <c r="AA101" s="106">
        <v>44959.731264965274</v>
      </c>
      <c r="AB101" s="104" t="s">
        <v>118</v>
      </c>
      <c r="AC101" s="104" t="s">
        <v>116</v>
      </c>
    </row>
    <row r="102" spans="1:29" s="78" customFormat="1" hidden="1" outlineLevel="4" collapsed="1" x14ac:dyDescent="0.25">
      <c r="A102" s="97" t="s">
        <v>116</v>
      </c>
      <c r="B102" s="75">
        <v>-4835</v>
      </c>
      <c r="C102" s="75">
        <v>-515207.87</v>
      </c>
      <c r="D102" s="75">
        <v>0</v>
      </c>
      <c r="E102" s="75">
        <v>0</v>
      </c>
      <c r="F102" s="75">
        <v>-4835</v>
      </c>
      <c r="G102" s="75">
        <v>-515207.87</v>
      </c>
      <c r="H102" s="74" t="s">
        <v>137</v>
      </c>
      <c r="I102" s="74" t="s">
        <v>138</v>
      </c>
      <c r="J102" s="74" t="s">
        <v>504</v>
      </c>
      <c r="K102" s="75">
        <v>106.55798759048599</v>
      </c>
      <c r="L102" s="75">
        <v>0</v>
      </c>
      <c r="M102" s="74" t="s">
        <v>136</v>
      </c>
      <c r="N102" s="74" t="s">
        <v>135</v>
      </c>
      <c r="O102" s="74" t="s">
        <v>111</v>
      </c>
      <c r="P102" s="76" t="s">
        <v>116</v>
      </c>
      <c r="Q102" s="76" t="s">
        <v>116</v>
      </c>
      <c r="R102" s="75">
        <v>0</v>
      </c>
      <c r="S102" s="74" t="s">
        <v>140</v>
      </c>
      <c r="T102" s="74" t="s">
        <v>141</v>
      </c>
      <c r="U102" s="74" t="s">
        <v>114</v>
      </c>
      <c r="V102" s="74" t="s">
        <v>116</v>
      </c>
      <c r="W102" s="74" t="s">
        <v>116</v>
      </c>
      <c r="X102" s="74" t="s">
        <v>116</v>
      </c>
      <c r="Y102" s="77">
        <v>44927</v>
      </c>
      <c r="Z102" s="77">
        <v>44958</v>
      </c>
      <c r="AA102" s="77">
        <v>44959.731264965274</v>
      </c>
      <c r="AB102" s="74" t="s">
        <v>118</v>
      </c>
      <c r="AC102" s="74" t="s">
        <v>116</v>
      </c>
    </row>
    <row r="103" spans="1:29" s="84" customFormat="1" hidden="1" outlineLevel="5" collapsed="1" x14ac:dyDescent="0.25">
      <c r="A103" s="98" t="s">
        <v>136</v>
      </c>
      <c r="B103" s="80">
        <v>-4835</v>
      </c>
      <c r="C103" s="80">
        <v>-515207.87</v>
      </c>
      <c r="D103" s="80">
        <v>0</v>
      </c>
      <c r="E103" s="80">
        <v>0</v>
      </c>
      <c r="F103" s="80">
        <v>-4835</v>
      </c>
      <c r="G103" s="80">
        <v>-515207.87</v>
      </c>
      <c r="H103" s="81" t="s">
        <v>137</v>
      </c>
      <c r="I103" s="81" t="s">
        <v>138</v>
      </c>
      <c r="J103" s="81" t="s">
        <v>504</v>
      </c>
      <c r="K103" s="80">
        <v>106.55798759048599</v>
      </c>
      <c r="L103" s="80">
        <v>0</v>
      </c>
      <c r="M103" s="81" t="s">
        <v>136</v>
      </c>
      <c r="N103" s="81" t="s">
        <v>135</v>
      </c>
      <c r="O103" s="81" t="s">
        <v>111</v>
      </c>
      <c r="P103" s="82" t="s">
        <v>116</v>
      </c>
      <c r="Q103" s="82" t="s">
        <v>116</v>
      </c>
      <c r="R103" s="80">
        <v>0</v>
      </c>
      <c r="S103" s="81" t="s">
        <v>140</v>
      </c>
      <c r="T103" s="81" t="s">
        <v>141</v>
      </c>
      <c r="U103" s="81" t="s">
        <v>114</v>
      </c>
      <c r="V103" s="81" t="s">
        <v>116</v>
      </c>
      <c r="W103" s="81" t="s">
        <v>116</v>
      </c>
      <c r="X103" s="81" t="s">
        <v>116</v>
      </c>
      <c r="Y103" s="83">
        <v>44927</v>
      </c>
      <c r="Z103" s="83">
        <v>44958</v>
      </c>
      <c r="AA103" s="83">
        <v>44959.731264965274</v>
      </c>
      <c r="AB103" s="81" t="s">
        <v>118</v>
      </c>
      <c r="AC103" s="81" t="s">
        <v>116</v>
      </c>
    </row>
    <row r="104" spans="1:29" s="90" customFormat="1" hidden="1" outlineLevel="6" collapsed="1" x14ac:dyDescent="0.25">
      <c r="A104" s="99" t="s">
        <v>504</v>
      </c>
      <c r="B104" s="86">
        <v>-4835</v>
      </c>
      <c r="C104" s="86">
        <v>-515207.87</v>
      </c>
      <c r="D104" s="86">
        <v>0</v>
      </c>
      <c r="E104" s="86">
        <v>0</v>
      </c>
      <c r="F104" s="86">
        <v>-4835</v>
      </c>
      <c r="G104" s="86">
        <v>-515207.87</v>
      </c>
      <c r="H104" s="87" t="s">
        <v>137</v>
      </c>
      <c r="I104" s="87" t="s">
        <v>138</v>
      </c>
      <c r="J104" s="87" t="s">
        <v>504</v>
      </c>
      <c r="K104" s="86">
        <v>106.55798759048599</v>
      </c>
      <c r="L104" s="86">
        <v>0</v>
      </c>
      <c r="M104" s="87" t="s">
        <v>136</v>
      </c>
      <c r="N104" s="87" t="s">
        <v>135</v>
      </c>
      <c r="O104" s="87" t="s">
        <v>111</v>
      </c>
      <c r="P104" s="88" t="s">
        <v>116</v>
      </c>
      <c r="Q104" s="88" t="s">
        <v>116</v>
      </c>
      <c r="R104" s="86">
        <v>0</v>
      </c>
      <c r="S104" s="87" t="s">
        <v>140</v>
      </c>
      <c r="T104" s="87" t="s">
        <v>141</v>
      </c>
      <c r="U104" s="87" t="s">
        <v>114</v>
      </c>
      <c r="V104" s="87" t="s">
        <v>116</v>
      </c>
      <c r="W104" s="87" t="s">
        <v>116</v>
      </c>
      <c r="X104" s="87" t="s">
        <v>116</v>
      </c>
      <c r="Y104" s="89">
        <v>44927</v>
      </c>
      <c r="Z104" s="89">
        <v>44958</v>
      </c>
      <c r="AA104" s="89">
        <v>44959.731264965274</v>
      </c>
      <c r="AB104" s="87" t="s">
        <v>118</v>
      </c>
      <c r="AC104" s="87" t="s">
        <v>116</v>
      </c>
    </row>
    <row r="105" spans="1:29" s="96" customFormat="1" hidden="1" outlineLevel="7" collapsed="1" x14ac:dyDescent="0.25">
      <c r="A105" s="100" t="s">
        <v>116</v>
      </c>
      <c r="B105" s="92">
        <v>-1586</v>
      </c>
      <c r="C105" s="92">
        <v>-169658.36</v>
      </c>
      <c r="D105" s="92">
        <v>0</v>
      </c>
      <c r="E105" s="92">
        <v>0</v>
      </c>
      <c r="F105" s="92">
        <v>-1586</v>
      </c>
      <c r="G105" s="92">
        <v>-169658.36</v>
      </c>
      <c r="H105" s="93" t="s">
        <v>137</v>
      </c>
      <c r="I105" s="93" t="s">
        <v>138</v>
      </c>
      <c r="J105" s="93" t="s">
        <v>504</v>
      </c>
      <c r="K105" s="92">
        <v>106.972484237074</v>
      </c>
      <c r="L105" s="92">
        <v>0</v>
      </c>
      <c r="M105" s="93" t="s">
        <v>136</v>
      </c>
      <c r="N105" s="93" t="s">
        <v>135</v>
      </c>
      <c r="O105" s="93" t="s">
        <v>111</v>
      </c>
      <c r="P105" s="94">
        <v>44927</v>
      </c>
      <c r="Q105" s="94">
        <v>44927.000694444447</v>
      </c>
      <c r="R105" s="92">
        <v>0</v>
      </c>
      <c r="S105" s="93" t="s">
        <v>140</v>
      </c>
      <c r="T105" s="93" t="s">
        <v>141</v>
      </c>
      <c r="U105" s="93" t="s">
        <v>114</v>
      </c>
      <c r="V105" s="95">
        <v>44958.563798611111</v>
      </c>
      <c r="W105" s="93" t="s">
        <v>115</v>
      </c>
      <c r="X105" s="95">
        <v>44958.564037349541</v>
      </c>
      <c r="Y105" s="95">
        <v>44927</v>
      </c>
      <c r="Z105" s="95">
        <v>44958</v>
      </c>
      <c r="AA105" s="95">
        <v>44959.731264965274</v>
      </c>
      <c r="AB105" s="93" t="s">
        <v>118</v>
      </c>
      <c r="AC105" s="93" t="s">
        <v>116</v>
      </c>
    </row>
    <row r="106" spans="1:29" s="107" customFormat="1" hidden="1" outlineLevel="7" collapsed="1" x14ac:dyDescent="0.25">
      <c r="A106" s="102" t="s">
        <v>116</v>
      </c>
      <c r="B106" s="103">
        <v>-1374</v>
      </c>
      <c r="C106" s="103">
        <v>-146980.20000000001</v>
      </c>
      <c r="D106" s="103">
        <v>0</v>
      </c>
      <c r="E106" s="103">
        <v>0</v>
      </c>
      <c r="F106" s="103">
        <v>-1374</v>
      </c>
      <c r="G106" s="103">
        <v>-146980.20000000001</v>
      </c>
      <c r="H106" s="104" t="s">
        <v>137</v>
      </c>
      <c r="I106" s="104" t="s">
        <v>138</v>
      </c>
      <c r="J106" s="104" t="s">
        <v>504</v>
      </c>
      <c r="K106" s="103">
        <v>106.97248908296901</v>
      </c>
      <c r="L106" s="103">
        <v>0</v>
      </c>
      <c r="M106" s="104" t="s">
        <v>136</v>
      </c>
      <c r="N106" s="104" t="s">
        <v>135</v>
      </c>
      <c r="O106" s="104" t="s">
        <v>111</v>
      </c>
      <c r="P106" s="105">
        <v>44928</v>
      </c>
      <c r="Q106" s="105">
        <v>44928.000694444447</v>
      </c>
      <c r="R106" s="103">
        <v>0</v>
      </c>
      <c r="S106" s="104" t="s">
        <v>140</v>
      </c>
      <c r="T106" s="104" t="s">
        <v>141</v>
      </c>
      <c r="U106" s="104" t="s">
        <v>114</v>
      </c>
      <c r="V106" s="106">
        <v>44958.563798611111</v>
      </c>
      <c r="W106" s="104" t="s">
        <v>115</v>
      </c>
      <c r="X106" s="106">
        <v>44958.564037349541</v>
      </c>
      <c r="Y106" s="106">
        <v>44927</v>
      </c>
      <c r="Z106" s="106">
        <v>44958</v>
      </c>
      <c r="AA106" s="106">
        <v>44959.731264965274</v>
      </c>
      <c r="AB106" s="104" t="s">
        <v>118</v>
      </c>
      <c r="AC106" s="104" t="s">
        <v>116</v>
      </c>
    </row>
    <row r="107" spans="1:29" s="96" customFormat="1" hidden="1" outlineLevel="7" collapsed="1" x14ac:dyDescent="0.25">
      <c r="A107" s="100" t="s">
        <v>116</v>
      </c>
      <c r="B107" s="92">
        <v>-1507</v>
      </c>
      <c r="C107" s="92">
        <v>-161207.54</v>
      </c>
      <c r="D107" s="92">
        <v>0</v>
      </c>
      <c r="E107" s="92">
        <v>0</v>
      </c>
      <c r="F107" s="92">
        <v>-1507</v>
      </c>
      <c r="G107" s="92">
        <v>-161207.54</v>
      </c>
      <c r="H107" s="93" t="s">
        <v>137</v>
      </c>
      <c r="I107" s="93" t="s">
        <v>138</v>
      </c>
      <c r="J107" s="93" t="s">
        <v>504</v>
      </c>
      <c r="K107" s="92">
        <v>106.972488387525</v>
      </c>
      <c r="L107" s="92">
        <v>0</v>
      </c>
      <c r="M107" s="93" t="s">
        <v>136</v>
      </c>
      <c r="N107" s="93" t="s">
        <v>135</v>
      </c>
      <c r="O107" s="93" t="s">
        <v>111</v>
      </c>
      <c r="P107" s="94">
        <v>44929</v>
      </c>
      <c r="Q107" s="94">
        <v>44929.000694444447</v>
      </c>
      <c r="R107" s="92">
        <v>0</v>
      </c>
      <c r="S107" s="93" t="s">
        <v>140</v>
      </c>
      <c r="T107" s="93" t="s">
        <v>141</v>
      </c>
      <c r="U107" s="93" t="s">
        <v>114</v>
      </c>
      <c r="V107" s="95">
        <v>44958.563798611111</v>
      </c>
      <c r="W107" s="93" t="s">
        <v>115</v>
      </c>
      <c r="X107" s="95">
        <v>44958.564037349541</v>
      </c>
      <c r="Y107" s="95">
        <v>44927</v>
      </c>
      <c r="Z107" s="95">
        <v>44958</v>
      </c>
      <c r="AA107" s="95">
        <v>44959.731264965274</v>
      </c>
      <c r="AB107" s="93" t="s">
        <v>118</v>
      </c>
      <c r="AC107" s="93" t="s">
        <v>116</v>
      </c>
    </row>
    <row r="108" spans="1:29" s="107" customFormat="1" hidden="1" outlineLevel="7" collapsed="1" x14ac:dyDescent="0.25">
      <c r="A108" s="102" t="s">
        <v>116</v>
      </c>
      <c r="B108" s="103">
        <v>-368</v>
      </c>
      <c r="C108" s="103">
        <v>-36976.33</v>
      </c>
      <c r="D108" s="103">
        <v>0</v>
      </c>
      <c r="E108" s="103">
        <v>0</v>
      </c>
      <c r="F108" s="103">
        <v>-368</v>
      </c>
      <c r="G108" s="103">
        <v>-36976.33</v>
      </c>
      <c r="H108" s="104" t="s">
        <v>137</v>
      </c>
      <c r="I108" s="104" t="s">
        <v>138</v>
      </c>
      <c r="J108" s="104" t="s">
        <v>504</v>
      </c>
      <c r="K108" s="103">
        <v>100.479157608696</v>
      </c>
      <c r="L108" s="103">
        <v>0</v>
      </c>
      <c r="M108" s="104" t="s">
        <v>136</v>
      </c>
      <c r="N108" s="104" t="s">
        <v>135</v>
      </c>
      <c r="O108" s="104" t="s">
        <v>111</v>
      </c>
      <c r="P108" s="105">
        <v>44930</v>
      </c>
      <c r="Q108" s="105">
        <v>44930.000694444447</v>
      </c>
      <c r="R108" s="103">
        <v>0</v>
      </c>
      <c r="S108" s="104" t="s">
        <v>140</v>
      </c>
      <c r="T108" s="104" t="s">
        <v>141</v>
      </c>
      <c r="U108" s="104" t="s">
        <v>114</v>
      </c>
      <c r="V108" s="106">
        <v>44958.563798611111</v>
      </c>
      <c r="W108" s="104" t="s">
        <v>115</v>
      </c>
      <c r="X108" s="106">
        <v>44958.564037349541</v>
      </c>
      <c r="Y108" s="106">
        <v>44927</v>
      </c>
      <c r="Z108" s="106">
        <v>44958</v>
      </c>
      <c r="AA108" s="106">
        <v>44959.731264965274</v>
      </c>
      <c r="AB108" s="104" t="s">
        <v>118</v>
      </c>
      <c r="AC108" s="104" t="s">
        <v>116</v>
      </c>
    </row>
    <row r="109" spans="1:29" s="96" customFormat="1" hidden="1" outlineLevel="7" collapsed="1" x14ac:dyDescent="0.25">
      <c r="A109" s="100" t="s">
        <v>116</v>
      </c>
      <c r="B109" s="92">
        <v>-1586</v>
      </c>
      <c r="C109" s="92">
        <v>-169811.27</v>
      </c>
      <c r="D109" s="92">
        <v>0</v>
      </c>
      <c r="E109" s="92">
        <v>0</v>
      </c>
      <c r="F109" s="92">
        <v>-1586</v>
      </c>
      <c r="G109" s="92">
        <v>-169811.27</v>
      </c>
      <c r="H109" s="93" t="s">
        <v>137</v>
      </c>
      <c r="I109" s="93" t="s">
        <v>138</v>
      </c>
      <c r="J109" s="93" t="s">
        <v>504</v>
      </c>
      <c r="K109" s="92">
        <v>107.068896595208</v>
      </c>
      <c r="L109" s="92">
        <v>0</v>
      </c>
      <c r="M109" s="93" t="s">
        <v>136</v>
      </c>
      <c r="N109" s="93" t="s">
        <v>135</v>
      </c>
      <c r="O109" s="93" t="s">
        <v>111</v>
      </c>
      <c r="P109" s="94">
        <v>44927</v>
      </c>
      <c r="Q109" s="94">
        <v>44927.000694444447</v>
      </c>
      <c r="R109" s="92">
        <v>0</v>
      </c>
      <c r="S109" s="93" t="s">
        <v>140</v>
      </c>
      <c r="T109" s="93" t="s">
        <v>141</v>
      </c>
      <c r="U109" s="93" t="s">
        <v>114</v>
      </c>
      <c r="V109" s="95">
        <v>44958.93749571759</v>
      </c>
      <c r="W109" s="93" t="s">
        <v>146</v>
      </c>
      <c r="X109" s="95">
        <v>44958.937746215277</v>
      </c>
      <c r="Y109" s="95">
        <v>44927</v>
      </c>
      <c r="Z109" s="95">
        <v>44958</v>
      </c>
      <c r="AA109" s="95">
        <v>44959.731264965274</v>
      </c>
      <c r="AB109" s="93" t="s">
        <v>118</v>
      </c>
      <c r="AC109" s="93" t="s">
        <v>116</v>
      </c>
    </row>
    <row r="110" spans="1:29" s="107" customFormat="1" hidden="1" outlineLevel="7" collapsed="1" x14ac:dyDescent="0.25">
      <c r="A110" s="102" t="s">
        <v>116</v>
      </c>
      <c r="B110" s="103">
        <v>1586</v>
      </c>
      <c r="C110" s="103">
        <v>169658.36</v>
      </c>
      <c r="D110" s="103">
        <v>0</v>
      </c>
      <c r="E110" s="103">
        <v>0</v>
      </c>
      <c r="F110" s="103">
        <v>1586</v>
      </c>
      <c r="G110" s="103">
        <v>169658.36</v>
      </c>
      <c r="H110" s="104" t="s">
        <v>137</v>
      </c>
      <c r="I110" s="104" t="s">
        <v>138</v>
      </c>
      <c r="J110" s="104" t="s">
        <v>504</v>
      </c>
      <c r="K110" s="103">
        <v>106.972484237074</v>
      </c>
      <c r="L110" s="103">
        <v>0</v>
      </c>
      <c r="M110" s="104" t="s">
        <v>136</v>
      </c>
      <c r="N110" s="104" t="s">
        <v>135</v>
      </c>
      <c r="O110" s="104" t="s">
        <v>111</v>
      </c>
      <c r="P110" s="105">
        <v>44927</v>
      </c>
      <c r="Q110" s="105">
        <v>44927.000694444447</v>
      </c>
      <c r="R110" s="103">
        <v>0</v>
      </c>
      <c r="S110" s="104" t="s">
        <v>140</v>
      </c>
      <c r="T110" s="104" t="s">
        <v>141</v>
      </c>
      <c r="U110" s="104" t="s">
        <v>114</v>
      </c>
      <c r="V110" s="106">
        <v>44958.93749571759</v>
      </c>
      <c r="W110" s="104" t="s">
        <v>146</v>
      </c>
      <c r="X110" s="106">
        <v>44958.937746215277</v>
      </c>
      <c r="Y110" s="106">
        <v>44927</v>
      </c>
      <c r="Z110" s="106">
        <v>44958</v>
      </c>
      <c r="AA110" s="106">
        <v>44959.731264965274</v>
      </c>
      <c r="AB110" s="104" t="s">
        <v>118</v>
      </c>
      <c r="AC110" s="104" t="s">
        <v>116</v>
      </c>
    </row>
    <row r="111" spans="1:29" s="96" customFormat="1" hidden="1" outlineLevel="7" collapsed="1" x14ac:dyDescent="0.25">
      <c r="A111" s="100" t="s">
        <v>116</v>
      </c>
      <c r="B111" s="92">
        <v>-1374</v>
      </c>
      <c r="C111" s="92">
        <v>-147112.67000000001</v>
      </c>
      <c r="D111" s="92">
        <v>0</v>
      </c>
      <c r="E111" s="92">
        <v>0</v>
      </c>
      <c r="F111" s="92">
        <v>-1374</v>
      </c>
      <c r="G111" s="92">
        <v>-147112.67000000001</v>
      </c>
      <c r="H111" s="93" t="s">
        <v>137</v>
      </c>
      <c r="I111" s="93" t="s">
        <v>138</v>
      </c>
      <c r="J111" s="93" t="s">
        <v>504</v>
      </c>
      <c r="K111" s="92">
        <v>107.068901018923</v>
      </c>
      <c r="L111" s="92">
        <v>0</v>
      </c>
      <c r="M111" s="93" t="s">
        <v>136</v>
      </c>
      <c r="N111" s="93" t="s">
        <v>135</v>
      </c>
      <c r="O111" s="93" t="s">
        <v>111</v>
      </c>
      <c r="P111" s="94">
        <v>44928</v>
      </c>
      <c r="Q111" s="94">
        <v>44928.000694444447</v>
      </c>
      <c r="R111" s="92">
        <v>0</v>
      </c>
      <c r="S111" s="93" t="s">
        <v>140</v>
      </c>
      <c r="T111" s="93" t="s">
        <v>141</v>
      </c>
      <c r="U111" s="93" t="s">
        <v>114</v>
      </c>
      <c r="V111" s="95">
        <v>44958.93749571759</v>
      </c>
      <c r="W111" s="93" t="s">
        <v>146</v>
      </c>
      <c r="X111" s="95">
        <v>44958.937746215277</v>
      </c>
      <c r="Y111" s="95">
        <v>44927</v>
      </c>
      <c r="Z111" s="95">
        <v>44958</v>
      </c>
      <c r="AA111" s="95">
        <v>44959.731264965274</v>
      </c>
      <c r="AB111" s="93" t="s">
        <v>118</v>
      </c>
      <c r="AC111" s="93" t="s">
        <v>116</v>
      </c>
    </row>
    <row r="112" spans="1:29" s="107" customFormat="1" hidden="1" outlineLevel="7" collapsed="1" x14ac:dyDescent="0.25">
      <c r="A112" s="102" t="s">
        <v>116</v>
      </c>
      <c r="B112" s="103">
        <v>1374</v>
      </c>
      <c r="C112" s="103">
        <v>146980.20000000001</v>
      </c>
      <c r="D112" s="103">
        <v>0</v>
      </c>
      <c r="E112" s="103">
        <v>0</v>
      </c>
      <c r="F112" s="103">
        <v>1374</v>
      </c>
      <c r="G112" s="103">
        <v>146980.20000000001</v>
      </c>
      <c r="H112" s="104" t="s">
        <v>137</v>
      </c>
      <c r="I112" s="104" t="s">
        <v>138</v>
      </c>
      <c r="J112" s="104" t="s">
        <v>504</v>
      </c>
      <c r="K112" s="103">
        <v>106.97248908296901</v>
      </c>
      <c r="L112" s="103">
        <v>0</v>
      </c>
      <c r="M112" s="104" t="s">
        <v>136</v>
      </c>
      <c r="N112" s="104" t="s">
        <v>135</v>
      </c>
      <c r="O112" s="104" t="s">
        <v>111</v>
      </c>
      <c r="P112" s="105">
        <v>44928</v>
      </c>
      <c r="Q112" s="105">
        <v>44928.000694444447</v>
      </c>
      <c r="R112" s="103">
        <v>0</v>
      </c>
      <c r="S112" s="104" t="s">
        <v>140</v>
      </c>
      <c r="T112" s="104" t="s">
        <v>141</v>
      </c>
      <c r="U112" s="104" t="s">
        <v>114</v>
      </c>
      <c r="V112" s="106">
        <v>44958.93749571759</v>
      </c>
      <c r="W112" s="104" t="s">
        <v>146</v>
      </c>
      <c r="X112" s="106">
        <v>44958.937746215277</v>
      </c>
      <c r="Y112" s="106">
        <v>44927</v>
      </c>
      <c r="Z112" s="106">
        <v>44958</v>
      </c>
      <c r="AA112" s="106">
        <v>44959.731264965274</v>
      </c>
      <c r="AB112" s="104" t="s">
        <v>118</v>
      </c>
      <c r="AC112" s="104" t="s">
        <v>116</v>
      </c>
    </row>
    <row r="113" spans="1:29" s="96" customFormat="1" hidden="1" outlineLevel="7" collapsed="1" x14ac:dyDescent="0.25">
      <c r="A113" s="100" t="s">
        <v>116</v>
      </c>
      <c r="B113" s="92">
        <v>-1507</v>
      </c>
      <c r="C113" s="92">
        <v>-161352.82999999999</v>
      </c>
      <c r="D113" s="92">
        <v>0</v>
      </c>
      <c r="E113" s="92">
        <v>0</v>
      </c>
      <c r="F113" s="92">
        <v>-1507</v>
      </c>
      <c r="G113" s="92">
        <v>-161352.82999999999</v>
      </c>
      <c r="H113" s="93" t="s">
        <v>137</v>
      </c>
      <c r="I113" s="93" t="s">
        <v>138</v>
      </c>
      <c r="J113" s="93" t="s">
        <v>504</v>
      </c>
      <c r="K113" s="92">
        <v>107.06889847378901</v>
      </c>
      <c r="L113" s="92">
        <v>0</v>
      </c>
      <c r="M113" s="93" t="s">
        <v>136</v>
      </c>
      <c r="N113" s="93" t="s">
        <v>135</v>
      </c>
      <c r="O113" s="93" t="s">
        <v>111</v>
      </c>
      <c r="P113" s="94">
        <v>44929</v>
      </c>
      <c r="Q113" s="94">
        <v>44929.000694444447</v>
      </c>
      <c r="R113" s="92">
        <v>0</v>
      </c>
      <c r="S113" s="93" t="s">
        <v>140</v>
      </c>
      <c r="T113" s="93" t="s">
        <v>141</v>
      </c>
      <c r="U113" s="93" t="s">
        <v>114</v>
      </c>
      <c r="V113" s="95">
        <v>44958.93749571759</v>
      </c>
      <c r="W113" s="93" t="s">
        <v>146</v>
      </c>
      <c r="X113" s="95">
        <v>44958.937746215277</v>
      </c>
      <c r="Y113" s="95">
        <v>44927</v>
      </c>
      <c r="Z113" s="95">
        <v>44958</v>
      </c>
      <c r="AA113" s="95">
        <v>44959.731264965274</v>
      </c>
      <c r="AB113" s="93" t="s">
        <v>118</v>
      </c>
      <c r="AC113" s="93" t="s">
        <v>116</v>
      </c>
    </row>
    <row r="114" spans="1:29" s="107" customFormat="1" hidden="1" outlineLevel="7" collapsed="1" x14ac:dyDescent="0.25">
      <c r="A114" s="102" t="s">
        <v>116</v>
      </c>
      <c r="B114" s="103">
        <v>1507</v>
      </c>
      <c r="C114" s="103">
        <v>161207.54</v>
      </c>
      <c r="D114" s="103">
        <v>0</v>
      </c>
      <c r="E114" s="103">
        <v>0</v>
      </c>
      <c r="F114" s="103">
        <v>1507</v>
      </c>
      <c r="G114" s="103">
        <v>161207.54</v>
      </c>
      <c r="H114" s="104" t="s">
        <v>137</v>
      </c>
      <c r="I114" s="104" t="s">
        <v>138</v>
      </c>
      <c r="J114" s="104" t="s">
        <v>504</v>
      </c>
      <c r="K114" s="103">
        <v>106.972488387525</v>
      </c>
      <c r="L114" s="103">
        <v>0</v>
      </c>
      <c r="M114" s="104" t="s">
        <v>136</v>
      </c>
      <c r="N114" s="104" t="s">
        <v>135</v>
      </c>
      <c r="O114" s="104" t="s">
        <v>111</v>
      </c>
      <c r="P114" s="105">
        <v>44929</v>
      </c>
      <c r="Q114" s="105">
        <v>44929.000694444447</v>
      </c>
      <c r="R114" s="103">
        <v>0</v>
      </c>
      <c r="S114" s="104" t="s">
        <v>140</v>
      </c>
      <c r="T114" s="104" t="s">
        <v>141</v>
      </c>
      <c r="U114" s="104" t="s">
        <v>114</v>
      </c>
      <c r="V114" s="106">
        <v>44958.93749571759</v>
      </c>
      <c r="W114" s="104" t="s">
        <v>146</v>
      </c>
      <c r="X114" s="106">
        <v>44958.937746215277</v>
      </c>
      <c r="Y114" s="106">
        <v>44927</v>
      </c>
      <c r="Z114" s="106">
        <v>44958</v>
      </c>
      <c r="AA114" s="106">
        <v>44959.731264965274</v>
      </c>
      <c r="AB114" s="104" t="s">
        <v>118</v>
      </c>
      <c r="AC114" s="104" t="s">
        <v>116</v>
      </c>
    </row>
    <row r="115" spans="1:29" s="96" customFormat="1" hidden="1" outlineLevel="7" collapsed="1" x14ac:dyDescent="0.25">
      <c r="A115" s="100" t="s">
        <v>116</v>
      </c>
      <c r="B115" s="92">
        <v>-368</v>
      </c>
      <c r="C115" s="92">
        <v>-36931.1</v>
      </c>
      <c r="D115" s="92">
        <v>0</v>
      </c>
      <c r="E115" s="92">
        <v>0</v>
      </c>
      <c r="F115" s="92">
        <v>-368</v>
      </c>
      <c r="G115" s="92">
        <v>-36931.1</v>
      </c>
      <c r="H115" s="93" t="s">
        <v>137</v>
      </c>
      <c r="I115" s="93" t="s">
        <v>138</v>
      </c>
      <c r="J115" s="93" t="s">
        <v>504</v>
      </c>
      <c r="K115" s="92">
        <v>100.35625</v>
      </c>
      <c r="L115" s="92">
        <v>0</v>
      </c>
      <c r="M115" s="93" t="s">
        <v>136</v>
      </c>
      <c r="N115" s="93" t="s">
        <v>135</v>
      </c>
      <c r="O115" s="93" t="s">
        <v>111</v>
      </c>
      <c r="P115" s="94">
        <v>44930</v>
      </c>
      <c r="Q115" s="94">
        <v>44930.000694444447</v>
      </c>
      <c r="R115" s="92">
        <v>0</v>
      </c>
      <c r="S115" s="93" t="s">
        <v>140</v>
      </c>
      <c r="T115" s="93" t="s">
        <v>141</v>
      </c>
      <c r="U115" s="93" t="s">
        <v>114</v>
      </c>
      <c r="V115" s="95">
        <v>44958.93749571759</v>
      </c>
      <c r="W115" s="93" t="s">
        <v>146</v>
      </c>
      <c r="X115" s="95">
        <v>44958.937746215277</v>
      </c>
      <c r="Y115" s="95">
        <v>44927</v>
      </c>
      <c r="Z115" s="95">
        <v>44958</v>
      </c>
      <c r="AA115" s="95">
        <v>44959.731264965274</v>
      </c>
      <c r="AB115" s="93" t="s">
        <v>118</v>
      </c>
      <c r="AC115" s="93" t="s">
        <v>116</v>
      </c>
    </row>
    <row r="116" spans="1:29" s="107" customFormat="1" hidden="1" outlineLevel="7" collapsed="1" x14ac:dyDescent="0.25">
      <c r="A116" s="102" t="s">
        <v>116</v>
      </c>
      <c r="B116" s="103">
        <v>368</v>
      </c>
      <c r="C116" s="103">
        <v>36976.33</v>
      </c>
      <c r="D116" s="103">
        <v>0</v>
      </c>
      <c r="E116" s="103">
        <v>0</v>
      </c>
      <c r="F116" s="103">
        <v>368</v>
      </c>
      <c r="G116" s="103">
        <v>36976.33</v>
      </c>
      <c r="H116" s="104" t="s">
        <v>137</v>
      </c>
      <c r="I116" s="104" t="s">
        <v>138</v>
      </c>
      <c r="J116" s="104" t="s">
        <v>504</v>
      </c>
      <c r="K116" s="103">
        <v>100.479157608696</v>
      </c>
      <c r="L116" s="103">
        <v>0</v>
      </c>
      <c r="M116" s="104" t="s">
        <v>136</v>
      </c>
      <c r="N116" s="104" t="s">
        <v>135</v>
      </c>
      <c r="O116" s="104" t="s">
        <v>111</v>
      </c>
      <c r="P116" s="105">
        <v>44930</v>
      </c>
      <c r="Q116" s="105">
        <v>44930.000694444447</v>
      </c>
      <c r="R116" s="103">
        <v>0</v>
      </c>
      <c r="S116" s="104" t="s">
        <v>140</v>
      </c>
      <c r="T116" s="104" t="s">
        <v>141</v>
      </c>
      <c r="U116" s="104" t="s">
        <v>114</v>
      </c>
      <c r="V116" s="106">
        <v>44958.93749571759</v>
      </c>
      <c r="W116" s="104" t="s">
        <v>146</v>
      </c>
      <c r="X116" s="106">
        <v>44958.937746215277</v>
      </c>
      <c r="Y116" s="106">
        <v>44927</v>
      </c>
      <c r="Z116" s="106">
        <v>44958</v>
      </c>
      <c r="AA116" s="106">
        <v>44959.731264965274</v>
      </c>
      <c r="AB116" s="104" t="s">
        <v>118</v>
      </c>
      <c r="AC116" s="104" t="s">
        <v>116</v>
      </c>
    </row>
    <row r="117" spans="1:29" s="96" customFormat="1" hidden="1" outlineLevel="3" collapsed="1" x14ac:dyDescent="0.25">
      <c r="A117" s="91" t="s">
        <v>121</v>
      </c>
      <c r="B117" s="92">
        <v>68541.034400000004</v>
      </c>
      <c r="C117" s="92">
        <v>7332004.9283600003</v>
      </c>
      <c r="D117" s="92">
        <v>0</v>
      </c>
      <c r="E117" s="92">
        <v>0</v>
      </c>
      <c r="F117" s="92">
        <v>68541.034400000004</v>
      </c>
      <c r="G117" s="92">
        <v>7332004.9283600003</v>
      </c>
      <c r="H117" s="93" t="s">
        <v>120</v>
      </c>
      <c r="I117" s="93" t="s">
        <v>138</v>
      </c>
      <c r="J117" s="93" t="s">
        <v>116</v>
      </c>
      <c r="K117" s="92">
        <v>106.97248724860199</v>
      </c>
      <c r="L117" s="92">
        <v>0</v>
      </c>
      <c r="M117" s="93" t="s">
        <v>122</v>
      </c>
      <c r="N117" s="93" t="s">
        <v>135</v>
      </c>
      <c r="O117" s="93" t="s">
        <v>121</v>
      </c>
      <c r="P117" s="94">
        <v>44927</v>
      </c>
      <c r="Q117" s="94">
        <v>44928</v>
      </c>
      <c r="R117" s="92">
        <v>0</v>
      </c>
      <c r="S117" s="93" t="s">
        <v>116</v>
      </c>
      <c r="T117" s="93" t="s">
        <v>116</v>
      </c>
      <c r="U117" s="93" t="s">
        <v>142</v>
      </c>
      <c r="V117" s="95">
        <v>44896.156557291666</v>
      </c>
      <c r="W117" s="93" t="s">
        <v>116</v>
      </c>
      <c r="X117" s="93" t="s">
        <v>116</v>
      </c>
      <c r="Y117" s="95">
        <v>44927</v>
      </c>
      <c r="Z117" s="95">
        <v>44958</v>
      </c>
      <c r="AA117" s="95">
        <v>44959.731264965274</v>
      </c>
      <c r="AB117" s="93" t="s">
        <v>118</v>
      </c>
      <c r="AC117" s="93" t="s">
        <v>116</v>
      </c>
    </row>
    <row r="118" spans="1:29" s="78" customFormat="1" hidden="1" outlineLevel="4" collapsed="1" x14ac:dyDescent="0.25">
      <c r="A118" s="97" t="s">
        <v>116</v>
      </c>
      <c r="B118" s="75">
        <v>68541.034400000004</v>
      </c>
      <c r="C118" s="75">
        <v>7332004.9283600003</v>
      </c>
      <c r="D118" s="75">
        <v>0</v>
      </c>
      <c r="E118" s="75">
        <v>0</v>
      </c>
      <c r="F118" s="75">
        <v>68541.034400000004</v>
      </c>
      <c r="G118" s="75">
        <v>7332004.9283600003</v>
      </c>
      <c r="H118" s="74" t="s">
        <v>120</v>
      </c>
      <c r="I118" s="74" t="s">
        <v>138</v>
      </c>
      <c r="J118" s="74" t="s">
        <v>116</v>
      </c>
      <c r="K118" s="75">
        <v>106.97248724860199</v>
      </c>
      <c r="L118" s="75">
        <v>0</v>
      </c>
      <c r="M118" s="74" t="s">
        <v>122</v>
      </c>
      <c r="N118" s="74" t="s">
        <v>135</v>
      </c>
      <c r="O118" s="74" t="s">
        <v>121</v>
      </c>
      <c r="P118" s="76">
        <v>44927</v>
      </c>
      <c r="Q118" s="76">
        <v>44928</v>
      </c>
      <c r="R118" s="75">
        <v>0</v>
      </c>
      <c r="S118" s="74" t="s">
        <v>116</v>
      </c>
      <c r="T118" s="74" t="s">
        <v>116</v>
      </c>
      <c r="U118" s="74" t="s">
        <v>142</v>
      </c>
      <c r="V118" s="77">
        <v>44896.156557291666</v>
      </c>
      <c r="W118" s="74" t="s">
        <v>116</v>
      </c>
      <c r="X118" s="74" t="s">
        <v>116</v>
      </c>
      <c r="Y118" s="77">
        <v>44927</v>
      </c>
      <c r="Z118" s="77">
        <v>44958</v>
      </c>
      <c r="AA118" s="77">
        <v>44959.731264965274</v>
      </c>
      <c r="AB118" s="74" t="s">
        <v>118</v>
      </c>
      <c r="AC118" s="74" t="s">
        <v>116</v>
      </c>
    </row>
    <row r="119" spans="1:29" s="84" customFormat="1" hidden="1" outlineLevel="5" collapsed="1" x14ac:dyDescent="0.25">
      <c r="A119" s="98" t="s">
        <v>122</v>
      </c>
      <c r="B119" s="80">
        <v>68541.034400000004</v>
      </c>
      <c r="C119" s="80">
        <v>7332004.9283600003</v>
      </c>
      <c r="D119" s="80">
        <v>0</v>
      </c>
      <c r="E119" s="80">
        <v>0</v>
      </c>
      <c r="F119" s="80">
        <v>68541.034400000004</v>
      </c>
      <c r="G119" s="80">
        <v>7332004.9283600003</v>
      </c>
      <c r="H119" s="81" t="s">
        <v>120</v>
      </c>
      <c r="I119" s="81" t="s">
        <v>138</v>
      </c>
      <c r="J119" s="81" t="s">
        <v>116</v>
      </c>
      <c r="K119" s="80">
        <v>106.97248724860199</v>
      </c>
      <c r="L119" s="80">
        <v>0</v>
      </c>
      <c r="M119" s="81" t="s">
        <v>122</v>
      </c>
      <c r="N119" s="81" t="s">
        <v>135</v>
      </c>
      <c r="O119" s="81" t="s">
        <v>121</v>
      </c>
      <c r="P119" s="82">
        <v>44927</v>
      </c>
      <c r="Q119" s="82">
        <v>44928</v>
      </c>
      <c r="R119" s="80">
        <v>0</v>
      </c>
      <c r="S119" s="81" t="s">
        <v>116</v>
      </c>
      <c r="T119" s="81" t="s">
        <v>116</v>
      </c>
      <c r="U119" s="81" t="s">
        <v>142</v>
      </c>
      <c r="V119" s="83">
        <v>44896.156557291666</v>
      </c>
      <c r="W119" s="81" t="s">
        <v>116</v>
      </c>
      <c r="X119" s="81" t="s">
        <v>116</v>
      </c>
      <c r="Y119" s="83">
        <v>44927</v>
      </c>
      <c r="Z119" s="83">
        <v>44958</v>
      </c>
      <c r="AA119" s="83">
        <v>44959.731264965274</v>
      </c>
      <c r="AB119" s="81" t="s">
        <v>118</v>
      </c>
      <c r="AC119" s="81" t="s">
        <v>116</v>
      </c>
    </row>
    <row r="120" spans="1:29" s="90" customFormat="1" hidden="1" outlineLevel="6" collapsed="1" x14ac:dyDescent="0.25">
      <c r="A120" s="99" t="s">
        <v>116</v>
      </c>
      <c r="B120" s="86">
        <v>68541.034400000004</v>
      </c>
      <c r="C120" s="86">
        <v>7332004.9283600003</v>
      </c>
      <c r="D120" s="86">
        <v>0</v>
      </c>
      <c r="E120" s="86">
        <v>0</v>
      </c>
      <c r="F120" s="86">
        <v>68541.034400000004</v>
      </c>
      <c r="G120" s="86">
        <v>7332004.9283600003</v>
      </c>
      <c r="H120" s="87" t="s">
        <v>120</v>
      </c>
      <c r="I120" s="87" t="s">
        <v>138</v>
      </c>
      <c r="J120" s="87" t="s">
        <v>116</v>
      </c>
      <c r="K120" s="86">
        <v>106.97248724860199</v>
      </c>
      <c r="L120" s="86">
        <v>0</v>
      </c>
      <c r="M120" s="87" t="s">
        <v>122</v>
      </c>
      <c r="N120" s="87" t="s">
        <v>135</v>
      </c>
      <c r="O120" s="87" t="s">
        <v>121</v>
      </c>
      <c r="P120" s="88">
        <v>44927</v>
      </c>
      <c r="Q120" s="88">
        <v>44928</v>
      </c>
      <c r="R120" s="86">
        <v>0</v>
      </c>
      <c r="S120" s="87" t="s">
        <v>116</v>
      </c>
      <c r="T120" s="87" t="s">
        <v>116</v>
      </c>
      <c r="U120" s="87" t="s">
        <v>142</v>
      </c>
      <c r="V120" s="89">
        <v>44896.156557291666</v>
      </c>
      <c r="W120" s="87" t="s">
        <v>116</v>
      </c>
      <c r="X120" s="87" t="s">
        <v>116</v>
      </c>
      <c r="Y120" s="89">
        <v>44927</v>
      </c>
      <c r="Z120" s="89">
        <v>44958</v>
      </c>
      <c r="AA120" s="89">
        <v>44959.731264965274</v>
      </c>
      <c r="AB120" s="87" t="s">
        <v>118</v>
      </c>
      <c r="AC120" s="87" t="s">
        <v>116</v>
      </c>
    </row>
    <row r="121" spans="1:29" s="96" customFormat="1" hidden="1" outlineLevel="7" collapsed="1" x14ac:dyDescent="0.25">
      <c r="A121" s="100" t="s">
        <v>116</v>
      </c>
      <c r="B121" s="92">
        <v>-1829393.26</v>
      </c>
      <c r="C121" s="92">
        <v>-133211138.50514001</v>
      </c>
      <c r="D121" s="92">
        <v>0</v>
      </c>
      <c r="E121" s="92">
        <v>0</v>
      </c>
      <c r="F121" s="92">
        <v>-1829393.26</v>
      </c>
      <c r="G121" s="92">
        <v>-133211138.50514001</v>
      </c>
      <c r="H121" s="93" t="s">
        <v>120</v>
      </c>
      <c r="I121" s="93" t="s">
        <v>138</v>
      </c>
      <c r="J121" s="93" t="s">
        <v>116</v>
      </c>
      <c r="K121" s="92">
        <v>72.817114514317197</v>
      </c>
      <c r="L121" s="92">
        <v>0</v>
      </c>
      <c r="M121" s="93" t="s">
        <v>122</v>
      </c>
      <c r="N121" s="93" t="s">
        <v>135</v>
      </c>
      <c r="O121" s="93" t="s">
        <v>121</v>
      </c>
      <c r="P121" s="94">
        <v>44927</v>
      </c>
      <c r="Q121" s="94">
        <v>44928</v>
      </c>
      <c r="R121" s="92">
        <v>0</v>
      </c>
      <c r="S121" s="93" t="s">
        <v>116</v>
      </c>
      <c r="T121" s="93" t="s">
        <v>116</v>
      </c>
      <c r="U121" s="93" t="s">
        <v>142</v>
      </c>
      <c r="V121" s="95">
        <v>44896.156557291666</v>
      </c>
      <c r="W121" s="93" t="s">
        <v>115</v>
      </c>
      <c r="X121" s="95">
        <v>44930.153320138888</v>
      </c>
      <c r="Y121" s="95">
        <v>44927</v>
      </c>
      <c r="Z121" s="95">
        <v>44958</v>
      </c>
      <c r="AA121" s="95">
        <v>44959.731264965274</v>
      </c>
      <c r="AB121" s="93" t="s">
        <v>118</v>
      </c>
      <c r="AC121" s="93" t="s">
        <v>116</v>
      </c>
    </row>
    <row r="122" spans="1:29" s="107" customFormat="1" hidden="1" outlineLevel="7" collapsed="1" x14ac:dyDescent="0.25">
      <c r="A122" s="102" t="s">
        <v>116</v>
      </c>
      <c r="B122" s="103">
        <v>1875876.9801</v>
      </c>
      <c r="C122" s="103">
        <v>137541601.37922999</v>
      </c>
      <c r="D122" s="103">
        <v>0</v>
      </c>
      <c r="E122" s="103">
        <v>0</v>
      </c>
      <c r="F122" s="103">
        <v>1875876.9801</v>
      </c>
      <c r="G122" s="103">
        <v>137541601.37922999</v>
      </c>
      <c r="H122" s="104" t="s">
        <v>120</v>
      </c>
      <c r="I122" s="104" t="s">
        <v>138</v>
      </c>
      <c r="J122" s="104" t="s">
        <v>116</v>
      </c>
      <c r="K122" s="103">
        <v>73.321226731988503</v>
      </c>
      <c r="L122" s="103">
        <v>0</v>
      </c>
      <c r="M122" s="104" t="s">
        <v>122</v>
      </c>
      <c r="N122" s="104" t="s">
        <v>135</v>
      </c>
      <c r="O122" s="104" t="s">
        <v>121</v>
      </c>
      <c r="P122" s="105">
        <v>44927</v>
      </c>
      <c r="Q122" s="105">
        <v>44928</v>
      </c>
      <c r="R122" s="103">
        <v>0</v>
      </c>
      <c r="S122" s="104" t="s">
        <v>116</v>
      </c>
      <c r="T122" s="104" t="s">
        <v>116</v>
      </c>
      <c r="U122" s="104" t="s">
        <v>142</v>
      </c>
      <c r="V122" s="106">
        <v>44896.156557291666</v>
      </c>
      <c r="W122" s="104" t="s">
        <v>115</v>
      </c>
      <c r="X122" s="106">
        <v>44930.153320138888</v>
      </c>
      <c r="Y122" s="106">
        <v>44927</v>
      </c>
      <c r="Z122" s="106">
        <v>44958</v>
      </c>
      <c r="AA122" s="106">
        <v>44959.731264965274</v>
      </c>
      <c r="AB122" s="104" t="s">
        <v>118</v>
      </c>
      <c r="AC122" s="104" t="s">
        <v>116</v>
      </c>
    </row>
    <row r="123" spans="1:29" s="96" customFormat="1" hidden="1" outlineLevel="7" collapsed="1" x14ac:dyDescent="0.25">
      <c r="A123" s="100" t="s">
        <v>116</v>
      </c>
      <c r="B123" s="92">
        <v>-23372.459699999999</v>
      </c>
      <c r="C123" s="92">
        <v>-565821.75</v>
      </c>
      <c r="D123" s="92">
        <v>0</v>
      </c>
      <c r="E123" s="92">
        <v>0</v>
      </c>
      <c r="F123" s="92">
        <v>-23372.459699999999</v>
      </c>
      <c r="G123" s="92">
        <v>-565821.75</v>
      </c>
      <c r="H123" s="93" t="s">
        <v>120</v>
      </c>
      <c r="I123" s="93" t="s">
        <v>138</v>
      </c>
      <c r="J123" s="93" t="s">
        <v>116</v>
      </c>
      <c r="K123" s="92">
        <v>24.208909000707401</v>
      </c>
      <c r="L123" s="92">
        <v>0</v>
      </c>
      <c r="M123" s="93" t="s">
        <v>122</v>
      </c>
      <c r="N123" s="93" t="s">
        <v>135</v>
      </c>
      <c r="O123" s="93" t="s">
        <v>121</v>
      </c>
      <c r="P123" s="94">
        <v>44927</v>
      </c>
      <c r="Q123" s="94">
        <v>44928</v>
      </c>
      <c r="R123" s="92">
        <v>0</v>
      </c>
      <c r="S123" s="93" t="s">
        <v>116</v>
      </c>
      <c r="T123" s="93" t="s">
        <v>116</v>
      </c>
      <c r="U123" s="93" t="s">
        <v>142</v>
      </c>
      <c r="V123" s="95">
        <v>44896.156557291666</v>
      </c>
      <c r="W123" s="93" t="s">
        <v>116</v>
      </c>
      <c r="X123" s="93" t="s">
        <v>116</v>
      </c>
      <c r="Y123" s="95">
        <v>44927</v>
      </c>
      <c r="Z123" s="95">
        <v>44958</v>
      </c>
      <c r="AA123" s="95">
        <v>44959.731264965274</v>
      </c>
      <c r="AB123" s="93" t="s">
        <v>118</v>
      </c>
      <c r="AC123" s="93" t="s">
        <v>116</v>
      </c>
    </row>
    <row r="124" spans="1:29" s="107" customFormat="1" hidden="1" outlineLevel="7" collapsed="1" x14ac:dyDescent="0.25">
      <c r="A124" s="102" t="s">
        <v>116</v>
      </c>
      <c r="B124" s="103">
        <v>45429.773999999998</v>
      </c>
      <c r="C124" s="103">
        <v>3567363.8042700002</v>
      </c>
      <c r="D124" s="103">
        <v>0</v>
      </c>
      <c r="E124" s="103">
        <v>0</v>
      </c>
      <c r="F124" s="103">
        <v>45429.773999999998</v>
      </c>
      <c r="G124" s="103">
        <v>3567363.8042700002</v>
      </c>
      <c r="H124" s="104" t="s">
        <v>120</v>
      </c>
      <c r="I124" s="104" t="s">
        <v>138</v>
      </c>
      <c r="J124" s="104" t="s">
        <v>116</v>
      </c>
      <c r="K124" s="103">
        <v>78.5247975098886</v>
      </c>
      <c r="L124" s="103">
        <v>0</v>
      </c>
      <c r="M124" s="104" t="s">
        <v>122</v>
      </c>
      <c r="N124" s="104" t="s">
        <v>135</v>
      </c>
      <c r="O124" s="104" t="s">
        <v>121</v>
      </c>
      <c r="P124" s="105">
        <v>44927</v>
      </c>
      <c r="Q124" s="105">
        <v>44928</v>
      </c>
      <c r="R124" s="103">
        <v>0</v>
      </c>
      <c r="S124" s="104" t="s">
        <v>116</v>
      </c>
      <c r="T124" s="104" t="s">
        <v>116</v>
      </c>
      <c r="U124" s="104" t="s">
        <v>142</v>
      </c>
      <c r="V124" s="106">
        <v>44896.156557291666</v>
      </c>
      <c r="W124" s="104" t="s">
        <v>116</v>
      </c>
      <c r="X124" s="104" t="s">
        <v>116</v>
      </c>
      <c r="Y124" s="106">
        <v>44927</v>
      </c>
      <c r="Z124" s="106">
        <v>44958</v>
      </c>
      <c r="AA124" s="106">
        <v>44959.731264965274</v>
      </c>
      <c r="AB124" s="104" t="s">
        <v>118</v>
      </c>
      <c r="AC124" s="104" t="s">
        <v>116</v>
      </c>
    </row>
    <row r="125" spans="1:29" s="107" customFormat="1" hidden="1" outlineLevel="3" collapsed="1" x14ac:dyDescent="0.25">
      <c r="A125" s="122" t="s">
        <v>191</v>
      </c>
      <c r="B125" s="103">
        <v>36804.050000000003</v>
      </c>
      <c r="C125" s="103">
        <v>3741032.1439999999</v>
      </c>
      <c r="D125" s="103">
        <v>12734.05</v>
      </c>
      <c r="E125" s="103">
        <v>817780.69099999999</v>
      </c>
      <c r="F125" s="103">
        <v>24070</v>
      </c>
      <c r="G125" s="103">
        <v>2923251.4530000002</v>
      </c>
      <c r="H125" s="104" t="s">
        <v>116</v>
      </c>
      <c r="I125" s="104" t="s">
        <v>138</v>
      </c>
      <c r="J125" s="104" t="s">
        <v>116</v>
      </c>
      <c r="K125" s="103">
        <v>121.447920772746</v>
      </c>
      <c r="L125" s="103">
        <v>64.22</v>
      </c>
      <c r="M125" s="104" t="s">
        <v>122</v>
      </c>
      <c r="N125" s="104" t="s">
        <v>135</v>
      </c>
      <c r="O125" s="104" t="s">
        <v>191</v>
      </c>
      <c r="P125" s="105" t="s">
        <v>116</v>
      </c>
      <c r="Q125" s="105" t="s">
        <v>116</v>
      </c>
      <c r="R125" s="103">
        <v>0</v>
      </c>
      <c r="S125" s="104" t="s">
        <v>116</v>
      </c>
      <c r="T125" s="104" t="s">
        <v>141</v>
      </c>
      <c r="U125" s="104" t="s">
        <v>116</v>
      </c>
      <c r="V125" s="104" t="s">
        <v>116</v>
      </c>
      <c r="W125" s="104" t="s">
        <v>116</v>
      </c>
      <c r="X125" s="104" t="s">
        <v>116</v>
      </c>
      <c r="Y125" s="106">
        <v>44927</v>
      </c>
      <c r="Z125" s="106">
        <v>44958</v>
      </c>
      <c r="AA125" s="106">
        <v>44959.731264965274</v>
      </c>
      <c r="AB125" s="104" t="s">
        <v>118</v>
      </c>
      <c r="AC125" s="104" t="s">
        <v>116</v>
      </c>
    </row>
    <row r="126" spans="1:29" s="78" customFormat="1" hidden="1" outlineLevel="4" collapsed="1" x14ac:dyDescent="0.25">
      <c r="A126" s="97" t="s">
        <v>116</v>
      </c>
      <c r="B126" s="75">
        <v>36804.050000000003</v>
      </c>
      <c r="C126" s="75">
        <v>2372238.8939999999</v>
      </c>
      <c r="D126" s="75">
        <v>12734.05</v>
      </c>
      <c r="E126" s="75">
        <v>817780.69099999999</v>
      </c>
      <c r="F126" s="75">
        <v>24070</v>
      </c>
      <c r="G126" s="75">
        <v>1554458.203</v>
      </c>
      <c r="H126" s="74" t="s">
        <v>195</v>
      </c>
      <c r="I126" s="74" t="s">
        <v>138</v>
      </c>
      <c r="J126" s="74" t="s">
        <v>116</v>
      </c>
      <c r="K126" s="75">
        <v>64.580731325301201</v>
      </c>
      <c r="L126" s="75">
        <v>64.22</v>
      </c>
      <c r="M126" s="74" t="s">
        <v>122</v>
      </c>
      <c r="N126" s="74" t="s">
        <v>135</v>
      </c>
      <c r="O126" s="74" t="s">
        <v>191</v>
      </c>
      <c r="P126" s="76" t="s">
        <v>116</v>
      </c>
      <c r="Q126" s="76" t="s">
        <v>116</v>
      </c>
      <c r="R126" s="75">
        <v>0</v>
      </c>
      <c r="S126" s="74" t="s">
        <v>116</v>
      </c>
      <c r="T126" s="74" t="s">
        <v>141</v>
      </c>
      <c r="U126" s="74" t="s">
        <v>116</v>
      </c>
      <c r="V126" s="74" t="s">
        <v>116</v>
      </c>
      <c r="W126" s="74" t="s">
        <v>116</v>
      </c>
      <c r="X126" s="74" t="s">
        <v>116</v>
      </c>
      <c r="Y126" s="77">
        <v>44927</v>
      </c>
      <c r="Z126" s="77">
        <v>44958</v>
      </c>
      <c r="AA126" s="77">
        <v>44959.731264965274</v>
      </c>
      <c r="AB126" s="74" t="s">
        <v>118</v>
      </c>
      <c r="AC126" s="74" t="s">
        <v>116</v>
      </c>
    </row>
    <row r="127" spans="1:29" s="84" customFormat="1" hidden="1" outlineLevel="5" collapsed="1" x14ac:dyDescent="0.25">
      <c r="A127" s="98" t="s">
        <v>122</v>
      </c>
      <c r="B127" s="80">
        <v>36804.050000000003</v>
      </c>
      <c r="C127" s="80">
        <v>2372238.8939999999</v>
      </c>
      <c r="D127" s="80">
        <v>12734.05</v>
      </c>
      <c r="E127" s="80">
        <v>817780.69099999999</v>
      </c>
      <c r="F127" s="80">
        <v>24070</v>
      </c>
      <c r="G127" s="80">
        <v>1554458.203</v>
      </c>
      <c r="H127" s="81" t="s">
        <v>195</v>
      </c>
      <c r="I127" s="81" t="s">
        <v>138</v>
      </c>
      <c r="J127" s="81" t="s">
        <v>116</v>
      </c>
      <c r="K127" s="80">
        <v>64.580731325301201</v>
      </c>
      <c r="L127" s="80">
        <v>64.22</v>
      </c>
      <c r="M127" s="81" t="s">
        <v>122</v>
      </c>
      <c r="N127" s="81" t="s">
        <v>135</v>
      </c>
      <c r="O127" s="81" t="s">
        <v>191</v>
      </c>
      <c r="P127" s="82" t="s">
        <v>116</v>
      </c>
      <c r="Q127" s="82" t="s">
        <v>116</v>
      </c>
      <c r="R127" s="80">
        <v>0</v>
      </c>
      <c r="S127" s="81" t="s">
        <v>116</v>
      </c>
      <c r="T127" s="81" t="s">
        <v>141</v>
      </c>
      <c r="U127" s="81" t="s">
        <v>116</v>
      </c>
      <c r="V127" s="81" t="s">
        <v>116</v>
      </c>
      <c r="W127" s="81" t="s">
        <v>116</v>
      </c>
      <c r="X127" s="81" t="s">
        <v>116</v>
      </c>
      <c r="Y127" s="83">
        <v>44927</v>
      </c>
      <c r="Z127" s="83">
        <v>44958</v>
      </c>
      <c r="AA127" s="83">
        <v>44959.731264965274</v>
      </c>
      <c r="AB127" s="81" t="s">
        <v>118</v>
      </c>
      <c r="AC127" s="81" t="s">
        <v>116</v>
      </c>
    </row>
    <row r="128" spans="1:29" s="90" customFormat="1" hidden="1" outlineLevel="6" collapsed="1" x14ac:dyDescent="0.25">
      <c r="A128" s="99" t="s">
        <v>499</v>
      </c>
      <c r="B128" s="86">
        <v>11916.9</v>
      </c>
      <c r="C128" s="86">
        <v>774836.83799999999</v>
      </c>
      <c r="D128" s="86">
        <v>0</v>
      </c>
      <c r="E128" s="86">
        <v>0</v>
      </c>
      <c r="F128" s="86">
        <v>11916.9</v>
      </c>
      <c r="G128" s="86">
        <v>774836.83799999999</v>
      </c>
      <c r="H128" s="87" t="s">
        <v>195</v>
      </c>
      <c r="I128" s="87" t="s">
        <v>138</v>
      </c>
      <c r="J128" s="87" t="s">
        <v>499</v>
      </c>
      <c r="K128" s="86">
        <v>65.02</v>
      </c>
      <c r="L128" s="86">
        <v>0</v>
      </c>
      <c r="M128" s="87" t="s">
        <v>122</v>
      </c>
      <c r="N128" s="87" t="s">
        <v>135</v>
      </c>
      <c r="O128" s="87" t="s">
        <v>191</v>
      </c>
      <c r="P128" s="88">
        <v>44930</v>
      </c>
      <c r="Q128" s="88">
        <v>44930.000694444447</v>
      </c>
      <c r="R128" s="86">
        <v>0</v>
      </c>
      <c r="S128" s="87" t="s">
        <v>500</v>
      </c>
      <c r="T128" s="87" t="s">
        <v>141</v>
      </c>
      <c r="U128" s="87" t="s">
        <v>142</v>
      </c>
      <c r="V128" s="89">
        <v>44959.41286365741</v>
      </c>
      <c r="W128" s="87" t="s">
        <v>142</v>
      </c>
      <c r="X128" s="89">
        <v>44959.412869444444</v>
      </c>
      <c r="Y128" s="89">
        <v>44927</v>
      </c>
      <c r="Z128" s="89">
        <v>44958</v>
      </c>
      <c r="AA128" s="89">
        <v>44959.731264965274</v>
      </c>
      <c r="AB128" s="87" t="s">
        <v>118</v>
      </c>
      <c r="AC128" s="87" t="s">
        <v>116</v>
      </c>
    </row>
    <row r="129" spans="1:29" s="96" customFormat="1" hidden="1" outlineLevel="7" collapsed="1" x14ac:dyDescent="0.25">
      <c r="A129" s="100" t="s">
        <v>116</v>
      </c>
      <c r="B129" s="92">
        <v>11916.9</v>
      </c>
      <c r="C129" s="92">
        <v>774836.83799999999</v>
      </c>
      <c r="D129" s="92">
        <v>0</v>
      </c>
      <c r="E129" s="92">
        <v>0</v>
      </c>
      <c r="F129" s="92">
        <v>11916.9</v>
      </c>
      <c r="G129" s="92">
        <v>774836.83799999999</v>
      </c>
      <c r="H129" s="93" t="s">
        <v>195</v>
      </c>
      <c r="I129" s="93" t="s">
        <v>138</v>
      </c>
      <c r="J129" s="93" t="s">
        <v>499</v>
      </c>
      <c r="K129" s="92">
        <v>65.02</v>
      </c>
      <c r="L129" s="92">
        <v>0</v>
      </c>
      <c r="M129" s="93" t="s">
        <v>122</v>
      </c>
      <c r="N129" s="93" t="s">
        <v>135</v>
      </c>
      <c r="O129" s="93" t="s">
        <v>191</v>
      </c>
      <c r="P129" s="94">
        <v>44930</v>
      </c>
      <c r="Q129" s="94">
        <v>44930.000694444447</v>
      </c>
      <c r="R129" s="92">
        <v>0</v>
      </c>
      <c r="S129" s="93" t="s">
        <v>500</v>
      </c>
      <c r="T129" s="93" t="s">
        <v>141</v>
      </c>
      <c r="U129" s="93" t="s">
        <v>142</v>
      </c>
      <c r="V129" s="95">
        <v>44959.41286365741</v>
      </c>
      <c r="W129" s="93" t="s">
        <v>142</v>
      </c>
      <c r="X129" s="95">
        <v>44959.412869444444</v>
      </c>
      <c r="Y129" s="95">
        <v>44927</v>
      </c>
      <c r="Z129" s="95">
        <v>44958</v>
      </c>
      <c r="AA129" s="95">
        <v>44959.731264965274</v>
      </c>
      <c r="AB129" s="93" t="s">
        <v>118</v>
      </c>
      <c r="AC129" s="93" t="s">
        <v>116</v>
      </c>
    </row>
    <row r="130" spans="1:29" s="113" customFormat="1" hidden="1" outlineLevel="6" collapsed="1" x14ac:dyDescent="0.25">
      <c r="A130" s="121" t="s">
        <v>501</v>
      </c>
      <c r="B130" s="109">
        <v>12153.1</v>
      </c>
      <c r="C130" s="109">
        <v>779621.36499999999</v>
      </c>
      <c r="D130" s="109">
        <v>0</v>
      </c>
      <c r="E130" s="109">
        <v>0</v>
      </c>
      <c r="F130" s="109">
        <v>12153.1</v>
      </c>
      <c r="G130" s="109">
        <v>779621.36499999999</v>
      </c>
      <c r="H130" s="110" t="s">
        <v>195</v>
      </c>
      <c r="I130" s="110" t="s">
        <v>138</v>
      </c>
      <c r="J130" s="110" t="s">
        <v>501</v>
      </c>
      <c r="K130" s="109">
        <v>64.150000000000006</v>
      </c>
      <c r="L130" s="109">
        <v>0</v>
      </c>
      <c r="M130" s="110" t="s">
        <v>122</v>
      </c>
      <c r="N130" s="110" t="s">
        <v>135</v>
      </c>
      <c r="O130" s="110" t="s">
        <v>191</v>
      </c>
      <c r="P130" s="111">
        <v>44946</v>
      </c>
      <c r="Q130" s="111">
        <v>44946.000694444447</v>
      </c>
      <c r="R130" s="109">
        <v>0</v>
      </c>
      <c r="S130" s="110" t="s">
        <v>502</v>
      </c>
      <c r="T130" s="110" t="s">
        <v>141</v>
      </c>
      <c r="U130" s="110" t="s">
        <v>142</v>
      </c>
      <c r="V130" s="112">
        <v>44959.41286365741</v>
      </c>
      <c r="W130" s="110" t="s">
        <v>142</v>
      </c>
      <c r="X130" s="112">
        <v>44959.412869444444</v>
      </c>
      <c r="Y130" s="112">
        <v>44927</v>
      </c>
      <c r="Z130" s="112">
        <v>44958</v>
      </c>
      <c r="AA130" s="112">
        <v>44959.731264965274</v>
      </c>
      <c r="AB130" s="110" t="s">
        <v>118</v>
      </c>
      <c r="AC130" s="110" t="s">
        <v>116</v>
      </c>
    </row>
    <row r="131" spans="1:29" s="96" customFormat="1" hidden="1" outlineLevel="7" collapsed="1" x14ac:dyDescent="0.25">
      <c r="A131" s="100" t="s">
        <v>116</v>
      </c>
      <c r="B131" s="92">
        <v>12153.1</v>
      </c>
      <c r="C131" s="92">
        <v>779621.36499999999</v>
      </c>
      <c r="D131" s="92">
        <v>0</v>
      </c>
      <c r="E131" s="92">
        <v>0</v>
      </c>
      <c r="F131" s="92">
        <v>12153.1</v>
      </c>
      <c r="G131" s="92">
        <v>779621.36499999999</v>
      </c>
      <c r="H131" s="93" t="s">
        <v>195</v>
      </c>
      <c r="I131" s="93" t="s">
        <v>138</v>
      </c>
      <c r="J131" s="93" t="s">
        <v>501</v>
      </c>
      <c r="K131" s="92">
        <v>64.150000000000006</v>
      </c>
      <c r="L131" s="92">
        <v>0</v>
      </c>
      <c r="M131" s="93" t="s">
        <v>122</v>
      </c>
      <c r="N131" s="93" t="s">
        <v>135</v>
      </c>
      <c r="O131" s="93" t="s">
        <v>191</v>
      </c>
      <c r="P131" s="94">
        <v>44946</v>
      </c>
      <c r="Q131" s="94">
        <v>44946.000694444447</v>
      </c>
      <c r="R131" s="92">
        <v>0</v>
      </c>
      <c r="S131" s="93" t="s">
        <v>502</v>
      </c>
      <c r="T131" s="93" t="s">
        <v>141</v>
      </c>
      <c r="U131" s="93" t="s">
        <v>142</v>
      </c>
      <c r="V131" s="95">
        <v>44959.41286365741</v>
      </c>
      <c r="W131" s="93" t="s">
        <v>142</v>
      </c>
      <c r="X131" s="95">
        <v>44959.412869444444</v>
      </c>
      <c r="Y131" s="95">
        <v>44927</v>
      </c>
      <c r="Z131" s="95">
        <v>44958</v>
      </c>
      <c r="AA131" s="95">
        <v>44959.731264965274</v>
      </c>
      <c r="AB131" s="93" t="s">
        <v>118</v>
      </c>
      <c r="AC131" s="93" t="s">
        <v>116</v>
      </c>
    </row>
    <row r="132" spans="1:29" s="90" customFormat="1" hidden="1" outlineLevel="6" collapsed="1" x14ac:dyDescent="0.25">
      <c r="A132" s="99" t="s">
        <v>503</v>
      </c>
      <c r="B132" s="86">
        <v>12734.05</v>
      </c>
      <c r="C132" s="86">
        <v>817780.69099999999</v>
      </c>
      <c r="D132" s="86">
        <v>12734.05</v>
      </c>
      <c r="E132" s="86">
        <v>817780.69099999999</v>
      </c>
      <c r="F132" s="86">
        <v>0</v>
      </c>
      <c r="G132" s="86">
        <v>0</v>
      </c>
      <c r="H132" s="87" t="s">
        <v>195</v>
      </c>
      <c r="I132" s="87" t="s">
        <v>138</v>
      </c>
      <c r="J132" s="87" t="s">
        <v>503</v>
      </c>
      <c r="K132" s="86">
        <v>0</v>
      </c>
      <c r="L132" s="86">
        <v>64.22</v>
      </c>
      <c r="M132" s="87" t="s">
        <v>122</v>
      </c>
      <c r="N132" s="87" t="s">
        <v>135</v>
      </c>
      <c r="O132" s="87" t="s">
        <v>191</v>
      </c>
      <c r="P132" s="88">
        <v>44985</v>
      </c>
      <c r="Q132" s="88">
        <v>44985.000694444447</v>
      </c>
      <c r="R132" s="86">
        <v>0</v>
      </c>
      <c r="S132" s="87" t="s">
        <v>505</v>
      </c>
      <c r="T132" s="87" t="s">
        <v>141</v>
      </c>
      <c r="U132" s="87" t="s">
        <v>319</v>
      </c>
      <c r="V132" s="89">
        <v>44959.412919710652</v>
      </c>
      <c r="W132" s="87" t="s">
        <v>319</v>
      </c>
      <c r="X132" s="89">
        <v>44959.412922951393</v>
      </c>
      <c r="Y132" s="89">
        <v>44927</v>
      </c>
      <c r="Z132" s="89">
        <v>44958</v>
      </c>
      <c r="AA132" s="89">
        <v>44959.731264965274</v>
      </c>
      <c r="AB132" s="87" t="s">
        <v>118</v>
      </c>
      <c r="AC132" s="87" t="s">
        <v>116</v>
      </c>
    </row>
    <row r="133" spans="1:29" s="96" customFormat="1" hidden="1" outlineLevel="7" collapsed="1" x14ac:dyDescent="0.25">
      <c r="A133" s="100" t="s">
        <v>116</v>
      </c>
      <c r="B133" s="92">
        <v>12734.05</v>
      </c>
      <c r="C133" s="92">
        <v>817780.69099999999</v>
      </c>
      <c r="D133" s="92">
        <v>12734.05</v>
      </c>
      <c r="E133" s="92">
        <v>817780.69099999999</v>
      </c>
      <c r="F133" s="92">
        <v>0</v>
      </c>
      <c r="G133" s="92">
        <v>0</v>
      </c>
      <c r="H133" s="93" t="s">
        <v>195</v>
      </c>
      <c r="I133" s="93" t="s">
        <v>138</v>
      </c>
      <c r="J133" s="93" t="s">
        <v>503</v>
      </c>
      <c r="K133" s="92">
        <v>0</v>
      </c>
      <c r="L133" s="92">
        <v>64.22</v>
      </c>
      <c r="M133" s="93" t="s">
        <v>122</v>
      </c>
      <c r="N133" s="93" t="s">
        <v>135</v>
      </c>
      <c r="O133" s="93" t="s">
        <v>191</v>
      </c>
      <c r="P133" s="94">
        <v>44985</v>
      </c>
      <c r="Q133" s="94">
        <v>44985.000694444447</v>
      </c>
      <c r="R133" s="92">
        <v>0</v>
      </c>
      <c r="S133" s="93" t="s">
        <v>505</v>
      </c>
      <c r="T133" s="93" t="s">
        <v>141</v>
      </c>
      <c r="U133" s="93" t="s">
        <v>319</v>
      </c>
      <c r="V133" s="95">
        <v>44959.412919710652</v>
      </c>
      <c r="W133" s="93" t="s">
        <v>319</v>
      </c>
      <c r="X133" s="95">
        <v>44959.412922951393</v>
      </c>
      <c r="Y133" s="95">
        <v>44927</v>
      </c>
      <c r="Z133" s="95">
        <v>44958</v>
      </c>
      <c r="AA133" s="95">
        <v>44959.731264965274</v>
      </c>
      <c r="AB133" s="93" t="s">
        <v>118</v>
      </c>
      <c r="AC133" s="93" t="s">
        <v>116</v>
      </c>
    </row>
    <row r="134" spans="1:29" s="128" customFormat="1" hidden="1" outlineLevel="4" collapsed="1" x14ac:dyDescent="0.25">
      <c r="A134" s="129" t="s">
        <v>192</v>
      </c>
      <c r="B134" s="124">
        <v>0</v>
      </c>
      <c r="C134" s="124">
        <v>1368793.25</v>
      </c>
      <c r="D134" s="124">
        <v>0</v>
      </c>
      <c r="E134" s="124">
        <v>0</v>
      </c>
      <c r="F134" s="124">
        <v>0</v>
      </c>
      <c r="G134" s="124">
        <v>1368793.25</v>
      </c>
      <c r="H134" s="125" t="s">
        <v>192</v>
      </c>
      <c r="I134" s="125" t="s">
        <v>138</v>
      </c>
      <c r="J134" s="125" t="s">
        <v>116</v>
      </c>
      <c r="K134" s="124">
        <v>0</v>
      </c>
      <c r="L134" s="124">
        <v>0</v>
      </c>
      <c r="M134" s="125" t="s">
        <v>122</v>
      </c>
      <c r="N134" s="125" t="s">
        <v>135</v>
      </c>
      <c r="O134" s="125" t="s">
        <v>191</v>
      </c>
      <c r="P134" s="126" t="s">
        <v>116</v>
      </c>
      <c r="Q134" s="126" t="s">
        <v>116</v>
      </c>
      <c r="R134" s="124">
        <v>0</v>
      </c>
      <c r="S134" s="125" t="s">
        <v>448</v>
      </c>
      <c r="T134" s="125" t="s">
        <v>141</v>
      </c>
      <c r="U134" s="125" t="s">
        <v>142</v>
      </c>
      <c r="V134" s="127">
        <v>44959.41286365741</v>
      </c>
      <c r="W134" s="125" t="s">
        <v>142</v>
      </c>
      <c r="X134" s="127">
        <v>44959.412869444444</v>
      </c>
      <c r="Y134" s="127">
        <v>44927</v>
      </c>
      <c r="Z134" s="127">
        <v>44958</v>
      </c>
      <c r="AA134" s="127">
        <v>44959.731264965274</v>
      </c>
      <c r="AB134" s="125" t="s">
        <v>118</v>
      </c>
      <c r="AC134" s="125" t="s">
        <v>192</v>
      </c>
    </row>
    <row r="135" spans="1:29" s="84" customFormat="1" hidden="1" outlineLevel="5" collapsed="1" x14ac:dyDescent="0.25">
      <c r="A135" s="98" t="s">
        <v>122</v>
      </c>
      <c r="B135" s="80">
        <v>0</v>
      </c>
      <c r="C135" s="80">
        <v>1368793.25</v>
      </c>
      <c r="D135" s="80">
        <v>0</v>
      </c>
      <c r="E135" s="80">
        <v>0</v>
      </c>
      <c r="F135" s="80">
        <v>0</v>
      </c>
      <c r="G135" s="80">
        <v>1368793.25</v>
      </c>
      <c r="H135" s="81" t="s">
        <v>192</v>
      </c>
      <c r="I135" s="81" t="s">
        <v>138</v>
      </c>
      <c r="J135" s="81" t="s">
        <v>116</v>
      </c>
      <c r="K135" s="80">
        <v>0</v>
      </c>
      <c r="L135" s="80">
        <v>0</v>
      </c>
      <c r="M135" s="81" t="s">
        <v>122</v>
      </c>
      <c r="N135" s="81" t="s">
        <v>135</v>
      </c>
      <c r="O135" s="81" t="s">
        <v>191</v>
      </c>
      <c r="P135" s="82" t="s">
        <v>116</v>
      </c>
      <c r="Q135" s="82" t="s">
        <v>116</v>
      </c>
      <c r="R135" s="80">
        <v>0</v>
      </c>
      <c r="S135" s="81" t="s">
        <v>448</v>
      </c>
      <c r="T135" s="81" t="s">
        <v>141</v>
      </c>
      <c r="U135" s="81" t="s">
        <v>142</v>
      </c>
      <c r="V135" s="83">
        <v>44959.41286365741</v>
      </c>
      <c r="W135" s="81" t="s">
        <v>142</v>
      </c>
      <c r="X135" s="83">
        <v>44959.412869444444</v>
      </c>
      <c r="Y135" s="83">
        <v>44927</v>
      </c>
      <c r="Z135" s="83">
        <v>44958</v>
      </c>
      <c r="AA135" s="83">
        <v>44959.731264965274</v>
      </c>
      <c r="AB135" s="81" t="s">
        <v>118</v>
      </c>
      <c r="AC135" s="81" t="s">
        <v>192</v>
      </c>
    </row>
    <row r="136" spans="1:29" s="90" customFormat="1" hidden="1" outlineLevel="6" collapsed="1" x14ac:dyDescent="0.25">
      <c r="A136" s="99" t="s">
        <v>501</v>
      </c>
      <c r="B136" s="86">
        <v>0</v>
      </c>
      <c r="C136" s="86">
        <v>668420.5</v>
      </c>
      <c r="D136" s="86">
        <v>0</v>
      </c>
      <c r="E136" s="86">
        <v>0</v>
      </c>
      <c r="F136" s="86">
        <v>0</v>
      </c>
      <c r="G136" s="86">
        <v>668420.5</v>
      </c>
      <c r="H136" s="87" t="s">
        <v>192</v>
      </c>
      <c r="I136" s="87" t="s">
        <v>138</v>
      </c>
      <c r="J136" s="87" t="s">
        <v>501</v>
      </c>
      <c r="K136" s="86">
        <v>0</v>
      </c>
      <c r="L136" s="86">
        <v>0</v>
      </c>
      <c r="M136" s="87" t="s">
        <v>122</v>
      </c>
      <c r="N136" s="87" t="s">
        <v>135</v>
      </c>
      <c r="O136" s="87" t="s">
        <v>191</v>
      </c>
      <c r="P136" s="88">
        <v>44937</v>
      </c>
      <c r="Q136" s="88">
        <v>44937.000694444447</v>
      </c>
      <c r="R136" s="86">
        <v>0</v>
      </c>
      <c r="S136" s="87" t="s">
        <v>448</v>
      </c>
      <c r="T136" s="87" t="s">
        <v>141</v>
      </c>
      <c r="U136" s="87" t="s">
        <v>142</v>
      </c>
      <c r="V136" s="89">
        <v>44959.41286365741</v>
      </c>
      <c r="W136" s="87" t="s">
        <v>142</v>
      </c>
      <c r="X136" s="89">
        <v>44959.412869444444</v>
      </c>
      <c r="Y136" s="89">
        <v>44927</v>
      </c>
      <c r="Z136" s="89">
        <v>44958</v>
      </c>
      <c r="AA136" s="89">
        <v>44959.731264965274</v>
      </c>
      <c r="AB136" s="87" t="s">
        <v>118</v>
      </c>
      <c r="AC136" s="87" t="s">
        <v>192</v>
      </c>
    </row>
    <row r="137" spans="1:29" s="96" customFormat="1" hidden="1" outlineLevel="7" collapsed="1" x14ac:dyDescent="0.25">
      <c r="A137" s="100" t="s">
        <v>116</v>
      </c>
      <c r="B137" s="92">
        <v>0</v>
      </c>
      <c r="C137" s="92">
        <v>668420.5</v>
      </c>
      <c r="D137" s="92">
        <v>0</v>
      </c>
      <c r="E137" s="92">
        <v>0</v>
      </c>
      <c r="F137" s="92">
        <v>0</v>
      </c>
      <c r="G137" s="92">
        <v>668420.5</v>
      </c>
      <c r="H137" s="93" t="s">
        <v>192</v>
      </c>
      <c r="I137" s="93" t="s">
        <v>138</v>
      </c>
      <c r="J137" s="93" t="s">
        <v>501</v>
      </c>
      <c r="K137" s="92">
        <v>0</v>
      </c>
      <c r="L137" s="92">
        <v>0</v>
      </c>
      <c r="M137" s="93" t="s">
        <v>122</v>
      </c>
      <c r="N137" s="93" t="s">
        <v>135</v>
      </c>
      <c r="O137" s="93" t="s">
        <v>191</v>
      </c>
      <c r="P137" s="94">
        <v>44937</v>
      </c>
      <c r="Q137" s="94">
        <v>44937.000694444447</v>
      </c>
      <c r="R137" s="92">
        <v>0</v>
      </c>
      <c r="S137" s="93" t="s">
        <v>448</v>
      </c>
      <c r="T137" s="93" t="s">
        <v>141</v>
      </c>
      <c r="U137" s="93" t="s">
        <v>142</v>
      </c>
      <c r="V137" s="95">
        <v>44959.41286365741</v>
      </c>
      <c r="W137" s="93" t="s">
        <v>142</v>
      </c>
      <c r="X137" s="95">
        <v>44959.412869444444</v>
      </c>
      <c r="Y137" s="95">
        <v>44927</v>
      </c>
      <c r="Z137" s="95">
        <v>44958</v>
      </c>
      <c r="AA137" s="95">
        <v>44959.731264965274</v>
      </c>
      <c r="AB137" s="93" t="s">
        <v>118</v>
      </c>
      <c r="AC137" s="93" t="s">
        <v>192</v>
      </c>
    </row>
    <row r="138" spans="1:29" s="113" customFormat="1" hidden="1" outlineLevel="6" collapsed="1" x14ac:dyDescent="0.25">
      <c r="A138" s="121" t="s">
        <v>503</v>
      </c>
      <c r="B138" s="109">
        <v>0</v>
      </c>
      <c r="C138" s="109">
        <v>700372.75</v>
      </c>
      <c r="D138" s="109">
        <v>0</v>
      </c>
      <c r="E138" s="109">
        <v>0</v>
      </c>
      <c r="F138" s="109">
        <v>0</v>
      </c>
      <c r="G138" s="109">
        <v>700372.75</v>
      </c>
      <c r="H138" s="110" t="s">
        <v>192</v>
      </c>
      <c r="I138" s="110" t="s">
        <v>138</v>
      </c>
      <c r="J138" s="110" t="s">
        <v>503</v>
      </c>
      <c r="K138" s="109">
        <v>0</v>
      </c>
      <c r="L138" s="109">
        <v>0</v>
      </c>
      <c r="M138" s="110" t="s">
        <v>122</v>
      </c>
      <c r="N138" s="110" t="s">
        <v>135</v>
      </c>
      <c r="O138" s="110" t="s">
        <v>191</v>
      </c>
      <c r="P138" s="111">
        <v>44950</v>
      </c>
      <c r="Q138" s="111">
        <v>44950.000694444447</v>
      </c>
      <c r="R138" s="109">
        <v>0</v>
      </c>
      <c r="S138" s="110" t="s">
        <v>448</v>
      </c>
      <c r="T138" s="110" t="s">
        <v>141</v>
      </c>
      <c r="U138" s="110" t="s">
        <v>142</v>
      </c>
      <c r="V138" s="112">
        <v>44959.41286365741</v>
      </c>
      <c r="W138" s="110" t="s">
        <v>142</v>
      </c>
      <c r="X138" s="112">
        <v>44959.412869444444</v>
      </c>
      <c r="Y138" s="112">
        <v>44927</v>
      </c>
      <c r="Z138" s="112">
        <v>44958</v>
      </c>
      <c r="AA138" s="112">
        <v>44959.731264965274</v>
      </c>
      <c r="AB138" s="110" t="s">
        <v>118</v>
      </c>
      <c r="AC138" s="110" t="s">
        <v>192</v>
      </c>
    </row>
    <row r="139" spans="1:29" s="96" customFormat="1" hidden="1" outlineLevel="7" collapsed="1" x14ac:dyDescent="0.25">
      <c r="A139" s="100" t="s">
        <v>116</v>
      </c>
      <c r="B139" s="92">
        <v>0</v>
      </c>
      <c r="C139" s="92">
        <v>700372.75</v>
      </c>
      <c r="D139" s="92">
        <v>0</v>
      </c>
      <c r="E139" s="92">
        <v>0</v>
      </c>
      <c r="F139" s="92">
        <v>0</v>
      </c>
      <c r="G139" s="92">
        <v>700372.75</v>
      </c>
      <c r="H139" s="93" t="s">
        <v>192</v>
      </c>
      <c r="I139" s="93" t="s">
        <v>138</v>
      </c>
      <c r="J139" s="93" t="s">
        <v>503</v>
      </c>
      <c r="K139" s="92">
        <v>0</v>
      </c>
      <c r="L139" s="92">
        <v>0</v>
      </c>
      <c r="M139" s="93" t="s">
        <v>122</v>
      </c>
      <c r="N139" s="93" t="s">
        <v>135</v>
      </c>
      <c r="O139" s="93" t="s">
        <v>191</v>
      </c>
      <c r="P139" s="94">
        <v>44950</v>
      </c>
      <c r="Q139" s="94">
        <v>44950.000694444447</v>
      </c>
      <c r="R139" s="92">
        <v>0</v>
      </c>
      <c r="S139" s="93" t="s">
        <v>448</v>
      </c>
      <c r="T139" s="93" t="s">
        <v>141</v>
      </c>
      <c r="U139" s="93" t="s">
        <v>142</v>
      </c>
      <c r="V139" s="95">
        <v>44959.41286365741</v>
      </c>
      <c r="W139" s="93" t="s">
        <v>142</v>
      </c>
      <c r="X139" s="95">
        <v>44959.412869444444</v>
      </c>
      <c r="Y139" s="95">
        <v>44927</v>
      </c>
      <c r="Z139" s="95">
        <v>44958</v>
      </c>
      <c r="AA139" s="95">
        <v>44959.731264965274</v>
      </c>
      <c r="AB139" s="93" t="s">
        <v>118</v>
      </c>
      <c r="AC139" s="93" t="s">
        <v>192</v>
      </c>
    </row>
    <row r="140" spans="1:29" s="113" customFormat="1" outlineLevel="2" collapsed="1" x14ac:dyDescent="0.25">
      <c r="A140" s="108" t="s">
        <v>176</v>
      </c>
      <c r="B140" s="109">
        <v>0</v>
      </c>
      <c r="C140" s="109">
        <v>0</v>
      </c>
      <c r="D140" s="109">
        <v>0</v>
      </c>
      <c r="E140" s="109">
        <v>0</v>
      </c>
      <c r="F140" s="109">
        <v>0</v>
      </c>
      <c r="G140" s="109">
        <v>0</v>
      </c>
      <c r="H140" s="110" t="s">
        <v>120</v>
      </c>
      <c r="I140" s="110" t="s">
        <v>176</v>
      </c>
      <c r="J140" s="110" t="s">
        <v>116</v>
      </c>
      <c r="K140" s="109">
        <v>0</v>
      </c>
      <c r="L140" s="109">
        <v>0</v>
      </c>
      <c r="M140" s="110" t="s">
        <v>122</v>
      </c>
      <c r="N140" s="110" t="s">
        <v>135</v>
      </c>
      <c r="O140" s="110" t="s">
        <v>121</v>
      </c>
      <c r="P140" s="111">
        <v>44927</v>
      </c>
      <c r="Q140" s="111">
        <v>44928</v>
      </c>
      <c r="R140" s="109">
        <v>0</v>
      </c>
      <c r="S140" s="110" t="s">
        <v>116</v>
      </c>
      <c r="T140" s="110" t="s">
        <v>116</v>
      </c>
      <c r="U140" s="110" t="s">
        <v>142</v>
      </c>
      <c r="V140" s="112">
        <v>44896.156557291666</v>
      </c>
      <c r="W140" s="110" t="s">
        <v>116</v>
      </c>
      <c r="X140" s="110" t="s">
        <v>116</v>
      </c>
      <c r="Y140" s="112">
        <v>44927</v>
      </c>
      <c r="Z140" s="112">
        <v>44958</v>
      </c>
      <c r="AA140" s="112">
        <v>44959.731264965274</v>
      </c>
      <c r="AB140" s="110" t="s">
        <v>118</v>
      </c>
      <c r="AC140" s="110" t="s">
        <v>116</v>
      </c>
    </row>
    <row r="141" spans="1:29" s="96" customFormat="1" outlineLevel="3" collapsed="1" x14ac:dyDescent="0.25">
      <c r="A141" s="91" t="s">
        <v>121</v>
      </c>
      <c r="B141" s="92">
        <v>0</v>
      </c>
      <c r="C141" s="92">
        <v>0</v>
      </c>
      <c r="D141" s="92">
        <v>0</v>
      </c>
      <c r="E141" s="92">
        <v>0</v>
      </c>
      <c r="F141" s="92">
        <v>0</v>
      </c>
      <c r="G141" s="92">
        <v>0</v>
      </c>
      <c r="H141" s="93" t="s">
        <v>120</v>
      </c>
      <c r="I141" s="93" t="s">
        <v>176</v>
      </c>
      <c r="J141" s="93" t="s">
        <v>116</v>
      </c>
      <c r="K141" s="92">
        <v>0</v>
      </c>
      <c r="L141" s="92">
        <v>0</v>
      </c>
      <c r="M141" s="93" t="s">
        <v>122</v>
      </c>
      <c r="N141" s="93" t="s">
        <v>135</v>
      </c>
      <c r="O141" s="93" t="s">
        <v>121</v>
      </c>
      <c r="P141" s="94">
        <v>44927</v>
      </c>
      <c r="Q141" s="94">
        <v>44928</v>
      </c>
      <c r="R141" s="92">
        <v>0</v>
      </c>
      <c r="S141" s="93" t="s">
        <v>116</v>
      </c>
      <c r="T141" s="93" t="s">
        <v>116</v>
      </c>
      <c r="U141" s="93" t="s">
        <v>142</v>
      </c>
      <c r="V141" s="95">
        <v>44896.156557291666</v>
      </c>
      <c r="W141" s="93" t="s">
        <v>116</v>
      </c>
      <c r="X141" s="93" t="s">
        <v>116</v>
      </c>
      <c r="Y141" s="95">
        <v>44927</v>
      </c>
      <c r="Z141" s="95">
        <v>44958</v>
      </c>
      <c r="AA141" s="95">
        <v>44959.731264965274</v>
      </c>
      <c r="AB141" s="93" t="s">
        <v>118</v>
      </c>
      <c r="AC141" s="93" t="s">
        <v>116</v>
      </c>
    </row>
    <row r="142" spans="1:29" s="78" customFormat="1" outlineLevel="4" collapsed="1" x14ac:dyDescent="0.25">
      <c r="A142" s="97" t="s">
        <v>116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v>0</v>
      </c>
      <c r="H142" s="74" t="s">
        <v>120</v>
      </c>
      <c r="I142" s="74" t="s">
        <v>176</v>
      </c>
      <c r="J142" s="74" t="s">
        <v>116</v>
      </c>
      <c r="K142" s="75">
        <v>0</v>
      </c>
      <c r="L142" s="75">
        <v>0</v>
      </c>
      <c r="M142" s="74" t="s">
        <v>122</v>
      </c>
      <c r="N142" s="74" t="s">
        <v>135</v>
      </c>
      <c r="O142" s="74" t="s">
        <v>121</v>
      </c>
      <c r="P142" s="76">
        <v>44927</v>
      </c>
      <c r="Q142" s="76">
        <v>44928</v>
      </c>
      <c r="R142" s="75">
        <v>0</v>
      </c>
      <c r="S142" s="74" t="s">
        <v>116</v>
      </c>
      <c r="T142" s="74" t="s">
        <v>116</v>
      </c>
      <c r="U142" s="74" t="s">
        <v>142</v>
      </c>
      <c r="V142" s="77">
        <v>44896.156557291666</v>
      </c>
      <c r="W142" s="74" t="s">
        <v>116</v>
      </c>
      <c r="X142" s="74" t="s">
        <v>116</v>
      </c>
      <c r="Y142" s="77">
        <v>44927</v>
      </c>
      <c r="Z142" s="77">
        <v>44958</v>
      </c>
      <c r="AA142" s="77">
        <v>44959.731264965274</v>
      </c>
      <c r="AB142" s="74" t="s">
        <v>118</v>
      </c>
      <c r="AC142" s="74" t="s">
        <v>116</v>
      </c>
    </row>
    <row r="143" spans="1:29" s="84" customFormat="1" outlineLevel="5" collapsed="1" x14ac:dyDescent="0.25">
      <c r="A143" s="98" t="s">
        <v>122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v>0</v>
      </c>
      <c r="H143" s="81" t="s">
        <v>120</v>
      </c>
      <c r="I143" s="81" t="s">
        <v>176</v>
      </c>
      <c r="J143" s="81" t="s">
        <v>116</v>
      </c>
      <c r="K143" s="80">
        <v>0</v>
      </c>
      <c r="L143" s="80">
        <v>0</v>
      </c>
      <c r="M143" s="81" t="s">
        <v>122</v>
      </c>
      <c r="N143" s="81" t="s">
        <v>135</v>
      </c>
      <c r="O143" s="81" t="s">
        <v>121</v>
      </c>
      <c r="P143" s="82">
        <v>44927</v>
      </c>
      <c r="Q143" s="82">
        <v>44928</v>
      </c>
      <c r="R143" s="80">
        <v>0</v>
      </c>
      <c r="S143" s="81" t="s">
        <v>116</v>
      </c>
      <c r="T143" s="81" t="s">
        <v>116</v>
      </c>
      <c r="U143" s="81" t="s">
        <v>142</v>
      </c>
      <c r="V143" s="83">
        <v>44896.156557291666</v>
      </c>
      <c r="W143" s="81" t="s">
        <v>116</v>
      </c>
      <c r="X143" s="81" t="s">
        <v>116</v>
      </c>
      <c r="Y143" s="83">
        <v>44927</v>
      </c>
      <c r="Z143" s="83">
        <v>44958</v>
      </c>
      <c r="AA143" s="83">
        <v>44959.731264965274</v>
      </c>
      <c r="AB143" s="81" t="s">
        <v>118</v>
      </c>
      <c r="AC143" s="81" t="s">
        <v>116</v>
      </c>
    </row>
    <row r="144" spans="1:29" s="90" customFormat="1" outlineLevel="6" collapsed="1" x14ac:dyDescent="0.25">
      <c r="A144" s="99" t="s">
        <v>116</v>
      </c>
      <c r="B144" s="86">
        <v>0</v>
      </c>
      <c r="C144" s="86">
        <v>0</v>
      </c>
      <c r="D144" s="86">
        <v>0</v>
      </c>
      <c r="E144" s="86">
        <v>0</v>
      </c>
      <c r="F144" s="86">
        <v>0</v>
      </c>
      <c r="G144" s="86">
        <v>0</v>
      </c>
      <c r="H144" s="87" t="s">
        <v>120</v>
      </c>
      <c r="I144" s="87" t="s">
        <v>176</v>
      </c>
      <c r="J144" s="87" t="s">
        <v>116</v>
      </c>
      <c r="K144" s="86">
        <v>0</v>
      </c>
      <c r="L144" s="86">
        <v>0</v>
      </c>
      <c r="M144" s="87" t="s">
        <v>122</v>
      </c>
      <c r="N144" s="87" t="s">
        <v>135</v>
      </c>
      <c r="O144" s="87" t="s">
        <v>121</v>
      </c>
      <c r="P144" s="88">
        <v>44927</v>
      </c>
      <c r="Q144" s="88">
        <v>44928</v>
      </c>
      <c r="R144" s="86">
        <v>0</v>
      </c>
      <c r="S144" s="87" t="s">
        <v>116</v>
      </c>
      <c r="T144" s="87" t="s">
        <v>116</v>
      </c>
      <c r="U144" s="87" t="s">
        <v>142</v>
      </c>
      <c r="V144" s="89">
        <v>44896.156557291666</v>
      </c>
      <c r="W144" s="87" t="s">
        <v>116</v>
      </c>
      <c r="X144" s="87" t="s">
        <v>116</v>
      </c>
      <c r="Y144" s="89">
        <v>44927</v>
      </c>
      <c r="Z144" s="89">
        <v>44958</v>
      </c>
      <c r="AA144" s="89">
        <v>44959.731264965274</v>
      </c>
      <c r="AB144" s="87" t="s">
        <v>118</v>
      </c>
      <c r="AC144" s="87" t="s">
        <v>116</v>
      </c>
    </row>
    <row r="145" spans="1:29" s="96" customFormat="1" outlineLevel="7" collapsed="1" x14ac:dyDescent="0.25">
      <c r="A145" s="100" t="s">
        <v>116</v>
      </c>
      <c r="B145" s="92">
        <v>-655462.11</v>
      </c>
      <c r="C145" s="92">
        <v>-50995005.500799999</v>
      </c>
      <c r="D145" s="92">
        <v>0</v>
      </c>
      <c r="E145" s="92">
        <v>0</v>
      </c>
      <c r="F145" s="92">
        <v>-655462.11</v>
      </c>
      <c r="G145" s="92">
        <v>-50995005.500799999</v>
      </c>
      <c r="H145" s="93" t="s">
        <v>120</v>
      </c>
      <c r="I145" s="93" t="s">
        <v>176</v>
      </c>
      <c r="J145" s="93" t="s">
        <v>116</v>
      </c>
      <c r="K145" s="92">
        <v>77.800081381973399</v>
      </c>
      <c r="L145" s="92">
        <v>0</v>
      </c>
      <c r="M145" s="93" t="s">
        <v>122</v>
      </c>
      <c r="N145" s="93" t="s">
        <v>135</v>
      </c>
      <c r="O145" s="93" t="s">
        <v>121</v>
      </c>
      <c r="P145" s="94">
        <v>44927</v>
      </c>
      <c r="Q145" s="94">
        <v>44928</v>
      </c>
      <c r="R145" s="92">
        <v>0</v>
      </c>
      <c r="S145" s="93" t="s">
        <v>116</v>
      </c>
      <c r="T145" s="93" t="s">
        <v>116</v>
      </c>
      <c r="U145" s="93" t="s">
        <v>142</v>
      </c>
      <c r="V145" s="95">
        <v>44896.156557291666</v>
      </c>
      <c r="W145" s="93" t="s">
        <v>116</v>
      </c>
      <c r="X145" s="93" t="s">
        <v>116</v>
      </c>
      <c r="Y145" s="95">
        <v>44927</v>
      </c>
      <c r="Z145" s="95">
        <v>44958</v>
      </c>
      <c r="AA145" s="95">
        <v>44959.731264965274</v>
      </c>
      <c r="AB145" s="93" t="s">
        <v>118</v>
      </c>
      <c r="AC145" s="93" t="s">
        <v>116</v>
      </c>
    </row>
    <row r="146" spans="1:29" s="107" customFormat="1" outlineLevel="7" collapsed="1" x14ac:dyDescent="0.25">
      <c r="A146" s="102" t="s">
        <v>116</v>
      </c>
      <c r="B146" s="103">
        <v>26281.65</v>
      </c>
      <c r="C146" s="103">
        <v>1912218.38</v>
      </c>
      <c r="D146" s="103">
        <v>0</v>
      </c>
      <c r="E146" s="103">
        <v>0</v>
      </c>
      <c r="F146" s="103">
        <v>26281.65</v>
      </c>
      <c r="G146" s="103">
        <v>1912218.38</v>
      </c>
      <c r="H146" s="104" t="s">
        <v>120</v>
      </c>
      <c r="I146" s="104" t="s">
        <v>176</v>
      </c>
      <c r="J146" s="104" t="s">
        <v>116</v>
      </c>
      <c r="K146" s="103">
        <v>72.758688286313799</v>
      </c>
      <c r="L146" s="103">
        <v>0</v>
      </c>
      <c r="M146" s="104" t="s">
        <v>122</v>
      </c>
      <c r="N146" s="104" t="s">
        <v>135</v>
      </c>
      <c r="O146" s="104" t="s">
        <v>121</v>
      </c>
      <c r="P146" s="105">
        <v>44927</v>
      </c>
      <c r="Q146" s="105">
        <v>44928</v>
      </c>
      <c r="R146" s="103">
        <v>0</v>
      </c>
      <c r="S146" s="104" t="s">
        <v>116</v>
      </c>
      <c r="T146" s="104" t="s">
        <v>116</v>
      </c>
      <c r="U146" s="104" t="s">
        <v>142</v>
      </c>
      <c r="V146" s="106">
        <v>44896.156557291666</v>
      </c>
      <c r="W146" s="104" t="s">
        <v>116</v>
      </c>
      <c r="X146" s="104" t="s">
        <v>116</v>
      </c>
      <c r="Y146" s="106">
        <v>44927</v>
      </c>
      <c r="Z146" s="106">
        <v>44958</v>
      </c>
      <c r="AA146" s="106">
        <v>44959.731264965274</v>
      </c>
      <c r="AB146" s="104" t="s">
        <v>118</v>
      </c>
      <c r="AC146" s="104" t="s">
        <v>116</v>
      </c>
    </row>
    <row r="147" spans="1:29" s="96" customFormat="1" outlineLevel="7" collapsed="1" x14ac:dyDescent="0.25">
      <c r="A147" s="100" t="s">
        <v>116</v>
      </c>
      <c r="B147" s="92">
        <v>629180.46</v>
      </c>
      <c r="C147" s="92">
        <v>49082787.120800003</v>
      </c>
      <c r="D147" s="92">
        <v>0</v>
      </c>
      <c r="E147" s="92">
        <v>0</v>
      </c>
      <c r="F147" s="92">
        <v>629180.46</v>
      </c>
      <c r="G147" s="92">
        <v>49082787.120800003</v>
      </c>
      <c r="H147" s="93" t="s">
        <v>120</v>
      </c>
      <c r="I147" s="93" t="s">
        <v>176</v>
      </c>
      <c r="J147" s="93" t="s">
        <v>116</v>
      </c>
      <c r="K147" s="92">
        <v>78.010666638948095</v>
      </c>
      <c r="L147" s="92">
        <v>0</v>
      </c>
      <c r="M147" s="93" t="s">
        <v>122</v>
      </c>
      <c r="N147" s="93" t="s">
        <v>135</v>
      </c>
      <c r="O147" s="93" t="s">
        <v>121</v>
      </c>
      <c r="P147" s="94">
        <v>44927</v>
      </c>
      <c r="Q147" s="94">
        <v>44928</v>
      </c>
      <c r="R147" s="92">
        <v>0</v>
      </c>
      <c r="S147" s="93" t="s">
        <v>116</v>
      </c>
      <c r="T147" s="93" t="s">
        <v>116</v>
      </c>
      <c r="U147" s="93" t="s">
        <v>142</v>
      </c>
      <c r="V147" s="95">
        <v>44896.156557291666</v>
      </c>
      <c r="W147" s="93" t="s">
        <v>116</v>
      </c>
      <c r="X147" s="93" t="s">
        <v>116</v>
      </c>
      <c r="Y147" s="95">
        <v>44927</v>
      </c>
      <c r="Z147" s="95">
        <v>44958</v>
      </c>
      <c r="AA147" s="95">
        <v>44959.731264965274</v>
      </c>
      <c r="AB147" s="93" t="s">
        <v>118</v>
      </c>
      <c r="AC147" s="93" t="s">
        <v>116</v>
      </c>
    </row>
    <row r="148" spans="1:29" s="90" customFormat="1" outlineLevel="2" x14ac:dyDescent="0.25">
      <c r="A148" s="85" t="s">
        <v>180</v>
      </c>
      <c r="B148" s="86">
        <v>124141.697</v>
      </c>
      <c r="C148" s="86">
        <v>10305057.462928999</v>
      </c>
      <c r="D148" s="86">
        <v>0</v>
      </c>
      <c r="E148" s="86">
        <v>0</v>
      </c>
      <c r="F148" s="86">
        <v>124141.697</v>
      </c>
      <c r="G148" s="86">
        <v>10305057.462928999</v>
      </c>
      <c r="H148" s="87" t="s">
        <v>116</v>
      </c>
      <c r="I148" s="87" t="s">
        <v>180</v>
      </c>
      <c r="J148" s="87" t="s">
        <v>116</v>
      </c>
      <c r="K148" s="86">
        <v>83.010444612570396</v>
      </c>
      <c r="L148" s="86">
        <v>0</v>
      </c>
      <c r="M148" s="87" t="s">
        <v>116</v>
      </c>
      <c r="N148" s="87" t="s">
        <v>135</v>
      </c>
      <c r="O148" s="87" t="s">
        <v>116</v>
      </c>
      <c r="P148" s="88" t="s">
        <v>116</v>
      </c>
      <c r="Q148" s="88" t="s">
        <v>116</v>
      </c>
      <c r="R148" s="86">
        <v>0</v>
      </c>
      <c r="S148" s="87" t="s">
        <v>116</v>
      </c>
      <c r="T148" s="87" t="s">
        <v>116</v>
      </c>
      <c r="U148" s="87" t="s">
        <v>116</v>
      </c>
      <c r="V148" s="87" t="s">
        <v>116</v>
      </c>
      <c r="W148" s="87" t="s">
        <v>116</v>
      </c>
      <c r="X148" s="87" t="s">
        <v>116</v>
      </c>
      <c r="Y148" s="89">
        <v>44927</v>
      </c>
      <c r="Z148" s="89">
        <v>44958</v>
      </c>
      <c r="AA148" s="89">
        <v>44959.731264965274</v>
      </c>
      <c r="AB148" s="87" t="s">
        <v>118</v>
      </c>
      <c r="AC148" s="87" t="s">
        <v>116</v>
      </c>
    </row>
    <row r="149" spans="1:29" s="96" customFormat="1" hidden="1" outlineLevel="3" collapsed="1" x14ac:dyDescent="0.25">
      <c r="A149" s="91" t="s">
        <v>111</v>
      </c>
      <c r="B149" s="92">
        <v>-4567</v>
      </c>
      <c r="C149" s="92">
        <v>-352183</v>
      </c>
      <c r="D149" s="92">
        <v>0</v>
      </c>
      <c r="E149" s="92">
        <v>0</v>
      </c>
      <c r="F149" s="92">
        <v>-4567</v>
      </c>
      <c r="G149" s="92">
        <v>-352183</v>
      </c>
      <c r="H149" s="93" t="s">
        <v>292</v>
      </c>
      <c r="I149" s="93" t="s">
        <v>180</v>
      </c>
      <c r="J149" s="93" t="s">
        <v>506</v>
      </c>
      <c r="K149" s="92">
        <v>77.114736150645896</v>
      </c>
      <c r="L149" s="92">
        <v>0</v>
      </c>
      <c r="M149" s="93" t="s">
        <v>136</v>
      </c>
      <c r="N149" s="93" t="s">
        <v>135</v>
      </c>
      <c r="O149" s="93" t="s">
        <v>111</v>
      </c>
      <c r="P149" s="94" t="s">
        <v>116</v>
      </c>
      <c r="Q149" s="94" t="s">
        <v>116</v>
      </c>
      <c r="R149" s="92">
        <v>0</v>
      </c>
      <c r="S149" s="93" t="s">
        <v>140</v>
      </c>
      <c r="T149" s="93" t="s">
        <v>141</v>
      </c>
      <c r="U149" s="93" t="s">
        <v>114</v>
      </c>
      <c r="V149" s="95">
        <v>44958.563798611111</v>
      </c>
      <c r="W149" s="93" t="s">
        <v>115</v>
      </c>
      <c r="X149" s="95">
        <v>44958.564037349541</v>
      </c>
      <c r="Y149" s="95">
        <v>44927</v>
      </c>
      <c r="Z149" s="95">
        <v>44958</v>
      </c>
      <c r="AA149" s="95">
        <v>44959.731264965274</v>
      </c>
      <c r="AB149" s="93" t="s">
        <v>118</v>
      </c>
      <c r="AC149" s="93" t="s">
        <v>116</v>
      </c>
    </row>
    <row r="150" spans="1:29" s="78" customFormat="1" hidden="1" outlineLevel="4" collapsed="1" x14ac:dyDescent="0.25">
      <c r="A150" s="97" t="s">
        <v>116</v>
      </c>
      <c r="B150" s="75">
        <v>-4567</v>
      </c>
      <c r="C150" s="75">
        <v>-352183</v>
      </c>
      <c r="D150" s="75">
        <v>0</v>
      </c>
      <c r="E150" s="75">
        <v>0</v>
      </c>
      <c r="F150" s="75">
        <v>-4567</v>
      </c>
      <c r="G150" s="75">
        <v>-352183</v>
      </c>
      <c r="H150" s="74" t="s">
        <v>292</v>
      </c>
      <c r="I150" s="74" t="s">
        <v>180</v>
      </c>
      <c r="J150" s="74" t="s">
        <v>506</v>
      </c>
      <c r="K150" s="75">
        <v>77.114736150645896</v>
      </c>
      <c r="L150" s="75">
        <v>0</v>
      </c>
      <c r="M150" s="74" t="s">
        <v>136</v>
      </c>
      <c r="N150" s="74" t="s">
        <v>135</v>
      </c>
      <c r="O150" s="74" t="s">
        <v>111</v>
      </c>
      <c r="P150" s="76" t="s">
        <v>116</v>
      </c>
      <c r="Q150" s="76" t="s">
        <v>116</v>
      </c>
      <c r="R150" s="75">
        <v>0</v>
      </c>
      <c r="S150" s="74" t="s">
        <v>140</v>
      </c>
      <c r="T150" s="74" t="s">
        <v>141</v>
      </c>
      <c r="U150" s="74" t="s">
        <v>114</v>
      </c>
      <c r="V150" s="77">
        <v>44958.563798611111</v>
      </c>
      <c r="W150" s="74" t="s">
        <v>115</v>
      </c>
      <c r="X150" s="77">
        <v>44958.564037349541</v>
      </c>
      <c r="Y150" s="77">
        <v>44927</v>
      </c>
      <c r="Z150" s="77">
        <v>44958</v>
      </c>
      <c r="AA150" s="77">
        <v>44959.731264965274</v>
      </c>
      <c r="AB150" s="74" t="s">
        <v>118</v>
      </c>
      <c r="AC150" s="74" t="s">
        <v>116</v>
      </c>
    </row>
    <row r="151" spans="1:29" s="84" customFormat="1" hidden="1" outlineLevel="5" collapsed="1" x14ac:dyDescent="0.25">
      <c r="A151" s="98" t="s">
        <v>136</v>
      </c>
      <c r="B151" s="80">
        <v>-4567</v>
      </c>
      <c r="C151" s="80">
        <v>-352183</v>
      </c>
      <c r="D151" s="80">
        <v>0</v>
      </c>
      <c r="E151" s="80">
        <v>0</v>
      </c>
      <c r="F151" s="80">
        <v>-4567</v>
      </c>
      <c r="G151" s="80">
        <v>-352183</v>
      </c>
      <c r="H151" s="81" t="s">
        <v>292</v>
      </c>
      <c r="I151" s="81" t="s">
        <v>180</v>
      </c>
      <c r="J151" s="81" t="s">
        <v>506</v>
      </c>
      <c r="K151" s="80">
        <v>77.114736150645896</v>
      </c>
      <c r="L151" s="80">
        <v>0</v>
      </c>
      <c r="M151" s="81" t="s">
        <v>136</v>
      </c>
      <c r="N151" s="81" t="s">
        <v>135</v>
      </c>
      <c r="O151" s="81" t="s">
        <v>111</v>
      </c>
      <c r="P151" s="82" t="s">
        <v>116</v>
      </c>
      <c r="Q151" s="82" t="s">
        <v>116</v>
      </c>
      <c r="R151" s="80">
        <v>0</v>
      </c>
      <c r="S151" s="81" t="s">
        <v>140</v>
      </c>
      <c r="T151" s="81" t="s">
        <v>141</v>
      </c>
      <c r="U151" s="81" t="s">
        <v>114</v>
      </c>
      <c r="V151" s="83">
        <v>44958.563798611111</v>
      </c>
      <c r="W151" s="81" t="s">
        <v>115</v>
      </c>
      <c r="X151" s="83">
        <v>44958.564037349541</v>
      </c>
      <c r="Y151" s="83">
        <v>44927</v>
      </c>
      <c r="Z151" s="83">
        <v>44958</v>
      </c>
      <c r="AA151" s="83">
        <v>44959.731264965274</v>
      </c>
      <c r="AB151" s="81" t="s">
        <v>118</v>
      </c>
      <c r="AC151" s="81" t="s">
        <v>116</v>
      </c>
    </row>
    <row r="152" spans="1:29" s="90" customFormat="1" hidden="1" outlineLevel="6" collapsed="1" x14ac:dyDescent="0.25">
      <c r="A152" s="99" t="s">
        <v>506</v>
      </c>
      <c r="B152" s="86">
        <v>-4567</v>
      </c>
      <c r="C152" s="86">
        <v>-352183</v>
      </c>
      <c r="D152" s="86">
        <v>0</v>
      </c>
      <c r="E152" s="86">
        <v>0</v>
      </c>
      <c r="F152" s="86">
        <v>-4567</v>
      </c>
      <c r="G152" s="86">
        <v>-352183</v>
      </c>
      <c r="H152" s="87" t="s">
        <v>292</v>
      </c>
      <c r="I152" s="87" t="s">
        <v>180</v>
      </c>
      <c r="J152" s="87" t="s">
        <v>506</v>
      </c>
      <c r="K152" s="86">
        <v>77.114736150645896</v>
      </c>
      <c r="L152" s="86">
        <v>0</v>
      </c>
      <c r="M152" s="87" t="s">
        <v>136</v>
      </c>
      <c r="N152" s="87" t="s">
        <v>135</v>
      </c>
      <c r="O152" s="87" t="s">
        <v>111</v>
      </c>
      <c r="P152" s="88" t="s">
        <v>116</v>
      </c>
      <c r="Q152" s="88" t="s">
        <v>116</v>
      </c>
      <c r="R152" s="86">
        <v>0</v>
      </c>
      <c r="S152" s="87" t="s">
        <v>140</v>
      </c>
      <c r="T152" s="87" t="s">
        <v>141</v>
      </c>
      <c r="U152" s="87" t="s">
        <v>114</v>
      </c>
      <c r="V152" s="89">
        <v>44958.563798611111</v>
      </c>
      <c r="W152" s="87" t="s">
        <v>115</v>
      </c>
      <c r="X152" s="89">
        <v>44958.564037349541</v>
      </c>
      <c r="Y152" s="89">
        <v>44927</v>
      </c>
      <c r="Z152" s="89">
        <v>44958</v>
      </c>
      <c r="AA152" s="89">
        <v>44959.731264965274</v>
      </c>
      <c r="AB152" s="87" t="s">
        <v>118</v>
      </c>
      <c r="AC152" s="87" t="s">
        <v>116</v>
      </c>
    </row>
    <row r="153" spans="1:29" s="96" customFormat="1" hidden="1" outlineLevel="7" collapsed="1" x14ac:dyDescent="0.25">
      <c r="A153" s="100" t="s">
        <v>116</v>
      </c>
      <c r="B153" s="92">
        <v>-1578</v>
      </c>
      <c r="C153" s="92">
        <v>-121687.05</v>
      </c>
      <c r="D153" s="92">
        <v>0</v>
      </c>
      <c r="E153" s="92">
        <v>0</v>
      </c>
      <c r="F153" s="92">
        <v>-1578</v>
      </c>
      <c r="G153" s="92">
        <v>-121687.05</v>
      </c>
      <c r="H153" s="93" t="s">
        <v>292</v>
      </c>
      <c r="I153" s="93" t="s">
        <v>180</v>
      </c>
      <c r="J153" s="93" t="s">
        <v>506</v>
      </c>
      <c r="K153" s="92">
        <v>77.114733840304197</v>
      </c>
      <c r="L153" s="92">
        <v>0</v>
      </c>
      <c r="M153" s="93" t="s">
        <v>136</v>
      </c>
      <c r="N153" s="93" t="s">
        <v>135</v>
      </c>
      <c r="O153" s="93" t="s">
        <v>111</v>
      </c>
      <c r="P153" s="94">
        <v>44927</v>
      </c>
      <c r="Q153" s="94">
        <v>44927.000694444447</v>
      </c>
      <c r="R153" s="92">
        <v>0</v>
      </c>
      <c r="S153" s="93" t="s">
        <v>140</v>
      </c>
      <c r="T153" s="93" t="s">
        <v>141</v>
      </c>
      <c r="U153" s="93" t="s">
        <v>114</v>
      </c>
      <c r="V153" s="95">
        <v>44958.563798611111</v>
      </c>
      <c r="W153" s="93" t="s">
        <v>115</v>
      </c>
      <c r="X153" s="95">
        <v>44958.564037349541</v>
      </c>
      <c r="Y153" s="95">
        <v>44927</v>
      </c>
      <c r="Z153" s="95">
        <v>44958</v>
      </c>
      <c r="AA153" s="95">
        <v>44959.731264965274</v>
      </c>
      <c r="AB153" s="93" t="s">
        <v>118</v>
      </c>
      <c r="AC153" s="93" t="s">
        <v>116</v>
      </c>
    </row>
    <row r="154" spans="1:29" s="107" customFormat="1" hidden="1" outlineLevel="7" collapsed="1" x14ac:dyDescent="0.25">
      <c r="A154" s="102" t="s">
        <v>116</v>
      </c>
      <c r="B154" s="103">
        <v>-1377</v>
      </c>
      <c r="C154" s="103">
        <v>-106186.99</v>
      </c>
      <c r="D154" s="103">
        <v>0</v>
      </c>
      <c r="E154" s="103">
        <v>0</v>
      </c>
      <c r="F154" s="103">
        <v>-1377</v>
      </c>
      <c r="G154" s="103">
        <v>-106186.99</v>
      </c>
      <c r="H154" s="104" t="s">
        <v>292</v>
      </c>
      <c r="I154" s="104" t="s">
        <v>180</v>
      </c>
      <c r="J154" s="104" t="s">
        <v>506</v>
      </c>
      <c r="K154" s="103">
        <v>77.114734931009394</v>
      </c>
      <c r="L154" s="103">
        <v>0</v>
      </c>
      <c r="M154" s="104" t="s">
        <v>136</v>
      </c>
      <c r="N154" s="104" t="s">
        <v>135</v>
      </c>
      <c r="O154" s="104" t="s">
        <v>111</v>
      </c>
      <c r="P154" s="105">
        <v>44928</v>
      </c>
      <c r="Q154" s="105">
        <v>44928.000694444447</v>
      </c>
      <c r="R154" s="103">
        <v>0</v>
      </c>
      <c r="S154" s="104" t="s">
        <v>140</v>
      </c>
      <c r="T154" s="104" t="s">
        <v>141</v>
      </c>
      <c r="U154" s="104" t="s">
        <v>114</v>
      </c>
      <c r="V154" s="106">
        <v>44958.563798611111</v>
      </c>
      <c r="W154" s="104" t="s">
        <v>115</v>
      </c>
      <c r="X154" s="106">
        <v>44958.564037349541</v>
      </c>
      <c r="Y154" s="106">
        <v>44927</v>
      </c>
      <c r="Z154" s="106">
        <v>44958</v>
      </c>
      <c r="AA154" s="106">
        <v>44959.731264965274</v>
      </c>
      <c r="AB154" s="104" t="s">
        <v>118</v>
      </c>
      <c r="AC154" s="104" t="s">
        <v>116</v>
      </c>
    </row>
    <row r="155" spans="1:29" s="96" customFormat="1" hidden="1" outlineLevel="7" collapsed="1" x14ac:dyDescent="0.25">
      <c r="A155" s="100" t="s">
        <v>116</v>
      </c>
      <c r="B155" s="92">
        <v>-1222</v>
      </c>
      <c r="C155" s="92">
        <v>-94234.21</v>
      </c>
      <c r="D155" s="92">
        <v>0</v>
      </c>
      <c r="E155" s="92">
        <v>0</v>
      </c>
      <c r="F155" s="92">
        <v>-1222</v>
      </c>
      <c r="G155" s="92">
        <v>-94234.21</v>
      </c>
      <c r="H155" s="93" t="s">
        <v>292</v>
      </c>
      <c r="I155" s="93" t="s">
        <v>180</v>
      </c>
      <c r="J155" s="93" t="s">
        <v>506</v>
      </c>
      <c r="K155" s="92">
        <v>77.114738134206206</v>
      </c>
      <c r="L155" s="92">
        <v>0</v>
      </c>
      <c r="M155" s="93" t="s">
        <v>136</v>
      </c>
      <c r="N155" s="93" t="s">
        <v>135</v>
      </c>
      <c r="O155" s="93" t="s">
        <v>111</v>
      </c>
      <c r="P155" s="94">
        <v>44929</v>
      </c>
      <c r="Q155" s="94">
        <v>44929.000694444447</v>
      </c>
      <c r="R155" s="92">
        <v>0</v>
      </c>
      <c r="S155" s="93" t="s">
        <v>140</v>
      </c>
      <c r="T155" s="93" t="s">
        <v>141</v>
      </c>
      <c r="U155" s="93" t="s">
        <v>114</v>
      </c>
      <c r="V155" s="95">
        <v>44958.563798611111</v>
      </c>
      <c r="W155" s="93" t="s">
        <v>115</v>
      </c>
      <c r="X155" s="95">
        <v>44958.564037349541</v>
      </c>
      <c r="Y155" s="95">
        <v>44927</v>
      </c>
      <c r="Z155" s="95">
        <v>44958</v>
      </c>
      <c r="AA155" s="95">
        <v>44959.731264965274</v>
      </c>
      <c r="AB155" s="93" t="s">
        <v>118</v>
      </c>
      <c r="AC155" s="93" t="s">
        <v>116</v>
      </c>
    </row>
    <row r="156" spans="1:29" s="107" customFormat="1" hidden="1" outlineLevel="7" collapsed="1" x14ac:dyDescent="0.25">
      <c r="A156" s="102" t="s">
        <v>116</v>
      </c>
      <c r="B156" s="103">
        <v>-390</v>
      </c>
      <c r="C156" s="103">
        <v>-30074.75</v>
      </c>
      <c r="D156" s="103">
        <v>0</v>
      </c>
      <c r="E156" s="103">
        <v>0</v>
      </c>
      <c r="F156" s="103">
        <v>-390</v>
      </c>
      <c r="G156" s="103">
        <v>-30074.75</v>
      </c>
      <c r="H156" s="104" t="s">
        <v>292</v>
      </c>
      <c r="I156" s="104" t="s">
        <v>180</v>
      </c>
      <c r="J156" s="104" t="s">
        <v>506</v>
      </c>
      <c r="K156" s="103">
        <v>77.114743589743597</v>
      </c>
      <c r="L156" s="103">
        <v>0</v>
      </c>
      <c r="M156" s="104" t="s">
        <v>136</v>
      </c>
      <c r="N156" s="104" t="s">
        <v>135</v>
      </c>
      <c r="O156" s="104" t="s">
        <v>111</v>
      </c>
      <c r="P156" s="105">
        <v>44930</v>
      </c>
      <c r="Q156" s="105">
        <v>44930.000694444447</v>
      </c>
      <c r="R156" s="103">
        <v>0</v>
      </c>
      <c r="S156" s="104" t="s">
        <v>140</v>
      </c>
      <c r="T156" s="104" t="s">
        <v>141</v>
      </c>
      <c r="U156" s="104" t="s">
        <v>114</v>
      </c>
      <c r="V156" s="106">
        <v>44958.563798611111</v>
      </c>
      <c r="W156" s="104" t="s">
        <v>115</v>
      </c>
      <c r="X156" s="106">
        <v>44958.564037349541</v>
      </c>
      <c r="Y156" s="106">
        <v>44927</v>
      </c>
      <c r="Z156" s="106">
        <v>44958</v>
      </c>
      <c r="AA156" s="106">
        <v>44959.731264965274</v>
      </c>
      <c r="AB156" s="104" t="s">
        <v>118</v>
      </c>
      <c r="AC156" s="104" t="s">
        <v>116</v>
      </c>
    </row>
    <row r="157" spans="1:29" s="107" customFormat="1" hidden="1" outlineLevel="3" collapsed="1" x14ac:dyDescent="0.25">
      <c r="A157" s="122" t="s">
        <v>121</v>
      </c>
      <c r="B157" s="103">
        <v>84522.577999999994</v>
      </c>
      <c r="C157" s="103">
        <v>6517936.1274699997</v>
      </c>
      <c r="D157" s="103">
        <v>0</v>
      </c>
      <c r="E157" s="103">
        <v>0</v>
      </c>
      <c r="F157" s="103">
        <v>84522.577999999994</v>
      </c>
      <c r="G157" s="103">
        <v>6517936.1274699997</v>
      </c>
      <c r="H157" s="104" t="s">
        <v>120</v>
      </c>
      <c r="I157" s="104" t="s">
        <v>180</v>
      </c>
      <c r="J157" s="104" t="s">
        <v>116</v>
      </c>
      <c r="K157" s="103">
        <v>77.114734094717306</v>
      </c>
      <c r="L157" s="103">
        <v>0</v>
      </c>
      <c r="M157" s="104" t="s">
        <v>122</v>
      </c>
      <c r="N157" s="104" t="s">
        <v>135</v>
      </c>
      <c r="O157" s="104" t="s">
        <v>121</v>
      </c>
      <c r="P157" s="105">
        <v>44927</v>
      </c>
      <c r="Q157" s="105">
        <v>44928</v>
      </c>
      <c r="R157" s="103">
        <v>0</v>
      </c>
      <c r="S157" s="104" t="s">
        <v>116</v>
      </c>
      <c r="T157" s="104" t="s">
        <v>116</v>
      </c>
      <c r="U157" s="104" t="s">
        <v>142</v>
      </c>
      <c r="V157" s="106">
        <v>44896.156557291666</v>
      </c>
      <c r="W157" s="104" t="s">
        <v>116</v>
      </c>
      <c r="X157" s="104" t="s">
        <v>116</v>
      </c>
      <c r="Y157" s="106">
        <v>44927</v>
      </c>
      <c r="Z157" s="106">
        <v>44958</v>
      </c>
      <c r="AA157" s="106">
        <v>44959.731264965274</v>
      </c>
      <c r="AB157" s="104" t="s">
        <v>118</v>
      </c>
      <c r="AC157" s="104" t="s">
        <v>116</v>
      </c>
    </row>
    <row r="158" spans="1:29" s="78" customFormat="1" hidden="1" outlineLevel="4" collapsed="1" x14ac:dyDescent="0.25">
      <c r="A158" s="97" t="s">
        <v>116</v>
      </c>
      <c r="B158" s="75">
        <v>84522.577999999994</v>
      </c>
      <c r="C158" s="75">
        <v>6517936.1274699997</v>
      </c>
      <c r="D158" s="75">
        <v>0</v>
      </c>
      <c r="E158" s="75">
        <v>0</v>
      </c>
      <c r="F158" s="75">
        <v>84522.577999999994</v>
      </c>
      <c r="G158" s="75">
        <v>6517936.1274699997</v>
      </c>
      <c r="H158" s="74" t="s">
        <v>120</v>
      </c>
      <c r="I158" s="74" t="s">
        <v>180</v>
      </c>
      <c r="J158" s="74" t="s">
        <v>116</v>
      </c>
      <c r="K158" s="75">
        <v>77.114734094717306</v>
      </c>
      <c r="L158" s="75">
        <v>0</v>
      </c>
      <c r="M158" s="74" t="s">
        <v>122</v>
      </c>
      <c r="N158" s="74" t="s">
        <v>135</v>
      </c>
      <c r="O158" s="74" t="s">
        <v>121</v>
      </c>
      <c r="P158" s="76">
        <v>44927</v>
      </c>
      <c r="Q158" s="76">
        <v>44928</v>
      </c>
      <c r="R158" s="75">
        <v>0</v>
      </c>
      <c r="S158" s="74" t="s">
        <v>116</v>
      </c>
      <c r="T158" s="74" t="s">
        <v>116</v>
      </c>
      <c r="U158" s="74" t="s">
        <v>142</v>
      </c>
      <c r="V158" s="77">
        <v>44896.156557291666</v>
      </c>
      <c r="W158" s="74" t="s">
        <v>116</v>
      </c>
      <c r="X158" s="74" t="s">
        <v>116</v>
      </c>
      <c r="Y158" s="77">
        <v>44927</v>
      </c>
      <c r="Z158" s="77">
        <v>44958</v>
      </c>
      <c r="AA158" s="77">
        <v>44959.731264965274</v>
      </c>
      <c r="AB158" s="74" t="s">
        <v>118</v>
      </c>
      <c r="AC158" s="74" t="s">
        <v>116</v>
      </c>
    </row>
    <row r="159" spans="1:29" s="84" customFormat="1" hidden="1" outlineLevel="5" collapsed="1" x14ac:dyDescent="0.25">
      <c r="A159" s="98" t="s">
        <v>122</v>
      </c>
      <c r="B159" s="80">
        <v>84522.577999999994</v>
      </c>
      <c r="C159" s="80">
        <v>6517936.1274699997</v>
      </c>
      <c r="D159" s="80">
        <v>0</v>
      </c>
      <c r="E159" s="80">
        <v>0</v>
      </c>
      <c r="F159" s="80">
        <v>84522.577999999994</v>
      </c>
      <c r="G159" s="80">
        <v>6517936.1274699997</v>
      </c>
      <c r="H159" s="81" t="s">
        <v>120</v>
      </c>
      <c r="I159" s="81" t="s">
        <v>180</v>
      </c>
      <c r="J159" s="81" t="s">
        <v>116</v>
      </c>
      <c r="K159" s="80">
        <v>77.114734094717306</v>
      </c>
      <c r="L159" s="80">
        <v>0</v>
      </c>
      <c r="M159" s="81" t="s">
        <v>122</v>
      </c>
      <c r="N159" s="81" t="s">
        <v>135</v>
      </c>
      <c r="O159" s="81" t="s">
        <v>121</v>
      </c>
      <c r="P159" s="82">
        <v>44927</v>
      </c>
      <c r="Q159" s="82">
        <v>44928</v>
      </c>
      <c r="R159" s="80">
        <v>0</v>
      </c>
      <c r="S159" s="81" t="s">
        <v>116</v>
      </c>
      <c r="T159" s="81" t="s">
        <v>116</v>
      </c>
      <c r="U159" s="81" t="s">
        <v>142</v>
      </c>
      <c r="V159" s="83">
        <v>44896.156557291666</v>
      </c>
      <c r="W159" s="81" t="s">
        <v>116</v>
      </c>
      <c r="X159" s="81" t="s">
        <v>116</v>
      </c>
      <c r="Y159" s="83">
        <v>44927</v>
      </c>
      <c r="Z159" s="83">
        <v>44958</v>
      </c>
      <c r="AA159" s="83">
        <v>44959.731264965274</v>
      </c>
      <c r="AB159" s="81" t="s">
        <v>118</v>
      </c>
      <c r="AC159" s="81" t="s">
        <v>116</v>
      </c>
    </row>
    <row r="160" spans="1:29" s="90" customFormat="1" hidden="1" outlineLevel="6" collapsed="1" x14ac:dyDescent="0.25">
      <c r="A160" s="99" t="s">
        <v>116</v>
      </c>
      <c r="B160" s="86">
        <v>84522.577999999994</v>
      </c>
      <c r="C160" s="86">
        <v>6517936.1274699997</v>
      </c>
      <c r="D160" s="86">
        <v>0</v>
      </c>
      <c r="E160" s="86">
        <v>0</v>
      </c>
      <c r="F160" s="86">
        <v>84522.577999999994</v>
      </c>
      <c r="G160" s="86">
        <v>6517936.1274699997</v>
      </c>
      <c r="H160" s="87" t="s">
        <v>120</v>
      </c>
      <c r="I160" s="87" t="s">
        <v>180</v>
      </c>
      <c r="J160" s="87" t="s">
        <v>116</v>
      </c>
      <c r="K160" s="86">
        <v>77.114734094717306</v>
      </c>
      <c r="L160" s="86">
        <v>0</v>
      </c>
      <c r="M160" s="87" t="s">
        <v>122</v>
      </c>
      <c r="N160" s="87" t="s">
        <v>135</v>
      </c>
      <c r="O160" s="87" t="s">
        <v>121</v>
      </c>
      <c r="P160" s="88">
        <v>44927</v>
      </c>
      <c r="Q160" s="88">
        <v>44928</v>
      </c>
      <c r="R160" s="86">
        <v>0</v>
      </c>
      <c r="S160" s="87" t="s">
        <v>116</v>
      </c>
      <c r="T160" s="87" t="s">
        <v>116</v>
      </c>
      <c r="U160" s="87" t="s">
        <v>142</v>
      </c>
      <c r="V160" s="89">
        <v>44896.156557291666</v>
      </c>
      <c r="W160" s="87" t="s">
        <v>116</v>
      </c>
      <c r="X160" s="87" t="s">
        <v>116</v>
      </c>
      <c r="Y160" s="89">
        <v>44927</v>
      </c>
      <c r="Z160" s="89">
        <v>44958</v>
      </c>
      <c r="AA160" s="89">
        <v>44959.731264965274</v>
      </c>
      <c r="AB160" s="87" t="s">
        <v>118</v>
      </c>
      <c r="AC160" s="87" t="s">
        <v>116</v>
      </c>
    </row>
    <row r="161" spans="1:29" s="96" customFormat="1" hidden="1" outlineLevel="7" collapsed="1" x14ac:dyDescent="0.25">
      <c r="A161" s="100" t="s">
        <v>116</v>
      </c>
      <c r="B161" s="92">
        <v>-4091793.9273999999</v>
      </c>
      <c r="C161" s="92">
        <v>-277731199.20459998</v>
      </c>
      <c r="D161" s="92">
        <v>0</v>
      </c>
      <c r="E161" s="92">
        <v>0</v>
      </c>
      <c r="F161" s="92">
        <v>-4091793.9273999999</v>
      </c>
      <c r="G161" s="92">
        <v>-277731199.20459998</v>
      </c>
      <c r="H161" s="93" t="s">
        <v>120</v>
      </c>
      <c r="I161" s="93" t="s">
        <v>180</v>
      </c>
      <c r="J161" s="93" t="s">
        <v>116</v>
      </c>
      <c r="K161" s="92">
        <v>67.875167746063795</v>
      </c>
      <c r="L161" s="92">
        <v>0</v>
      </c>
      <c r="M161" s="93" t="s">
        <v>122</v>
      </c>
      <c r="N161" s="93" t="s">
        <v>135</v>
      </c>
      <c r="O161" s="93" t="s">
        <v>121</v>
      </c>
      <c r="P161" s="94">
        <v>44927</v>
      </c>
      <c r="Q161" s="94">
        <v>44928</v>
      </c>
      <c r="R161" s="92">
        <v>0</v>
      </c>
      <c r="S161" s="93" t="s">
        <v>116</v>
      </c>
      <c r="T161" s="93" t="s">
        <v>116</v>
      </c>
      <c r="U161" s="93" t="s">
        <v>142</v>
      </c>
      <c r="V161" s="95">
        <v>44896.156557291666</v>
      </c>
      <c r="W161" s="93" t="s">
        <v>146</v>
      </c>
      <c r="X161" s="95">
        <v>44946.156089085649</v>
      </c>
      <c r="Y161" s="95">
        <v>44927</v>
      </c>
      <c r="Z161" s="95">
        <v>44958</v>
      </c>
      <c r="AA161" s="95">
        <v>44959.731264965274</v>
      </c>
      <c r="AB161" s="93" t="s">
        <v>118</v>
      </c>
      <c r="AC161" s="93" t="s">
        <v>116</v>
      </c>
    </row>
    <row r="162" spans="1:29" s="107" customFormat="1" hidden="1" outlineLevel="7" collapsed="1" x14ac:dyDescent="0.25">
      <c r="A162" s="102" t="s">
        <v>116</v>
      </c>
      <c r="B162" s="103">
        <v>-29143.4728</v>
      </c>
      <c r="C162" s="103">
        <v>-2955714.4292299999</v>
      </c>
      <c r="D162" s="103">
        <v>0</v>
      </c>
      <c r="E162" s="103">
        <v>0</v>
      </c>
      <c r="F162" s="103">
        <v>-29143.4728</v>
      </c>
      <c r="G162" s="103">
        <v>-2955714.4292299999</v>
      </c>
      <c r="H162" s="104" t="s">
        <v>120</v>
      </c>
      <c r="I162" s="104" t="s">
        <v>180</v>
      </c>
      <c r="J162" s="104" t="s">
        <v>116</v>
      </c>
      <c r="K162" s="103">
        <v>101.419431016814</v>
      </c>
      <c r="L162" s="103">
        <v>0</v>
      </c>
      <c r="M162" s="104" t="s">
        <v>122</v>
      </c>
      <c r="N162" s="104" t="s">
        <v>135</v>
      </c>
      <c r="O162" s="104" t="s">
        <v>121</v>
      </c>
      <c r="P162" s="105">
        <v>44927</v>
      </c>
      <c r="Q162" s="105">
        <v>44928</v>
      </c>
      <c r="R162" s="103">
        <v>0</v>
      </c>
      <c r="S162" s="104" t="s">
        <v>116</v>
      </c>
      <c r="T162" s="104" t="s">
        <v>116</v>
      </c>
      <c r="U162" s="104" t="s">
        <v>142</v>
      </c>
      <c r="V162" s="106">
        <v>44896.156557291666</v>
      </c>
      <c r="W162" s="104" t="s">
        <v>146</v>
      </c>
      <c r="X162" s="106">
        <v>44924.505892939815</v>
      </c>
      <c r="Y162" s="106">
        <v>44927</v>
      </c>
      <c r="Z162" s="106">
        <v>44958</v>
      </c>
      <c r="AA162" s="106">
        <v>44959.731264965274</v>
      </c>
      <c r="AB162" s="104" t="s">
        <v>118</v>
      </c>
      <c r="AC162" s="104" t="s">
        <v>116</v>
      </c>
    </row>
    <row r="163" spans="1:29" s="96" customFormat="1" hidden="1" outlineLevel="7" collapsed="1" x14ac:dyDescent="0.25">
      <c r="A163" s="100" t="s">
        <v>116</v>
      </c>
      <c r="B163" s="92">
        <v>1836953.5360000001</v>
      </c>
      <c r="C163" s="92">
        <v>125036946.6039</v>
      </c>
      <c r="D163" s="92">
        <v>0</v>
      </c>
      <c r="E163" s="92">
        <v>0</v>
      </c>
      <c r="F163" s="92">
        <v>1836953.5360000001</v>
      </c>
      <c r="G163" s="92">
        <v>125036946.6039</v>
      </c>
      <c r="H163" s="93" t="s">
        <v>120</v>
      </c>
      <c r="I163" s="93" t="s">
        <v>180</v>
      </c>
      <c r="J163" s="93" t="s">
        <v>116</v>
      </c>
      <c r="K163" s="92">
        <v>68.0675608574021</v>
      </c>
      <c r="L163" s="92">
        <v>0</v>
      </c>
      <c r="M163" s="93" t="s">
        <v>122</v>
      </c>
      <c r="N163" s="93" t="s">
        <v>135</v>
      </c>
      <c r="O163" s="93" t="s">
        <v>121</v>
      </c>
      <c r="P163" s="94">
        <v>44927</v>
      </c>
      <c r="Q163" s="94">
        <v>44928</v>
      </c>
      <c r="R163" s="92">
        <v>0</v>
      </c>
      <c r="S163" s="93" t="s">
        <v>116</v>
      </c>
      <c r="T163" s="93" t="s">
        <v>116</v>
      </c>
      <c r="U163" s="93" t="s">
        <v>142</v>
      </c>
      <c r="V163" s="95">
        <v>44896.156557291666</v>
      </c>
      <c r="W163" s="93" t="s">
        <v>116</v>
      </c>
      <c r="X163" s="93" t="s">
        <v>116</v>
      </c>
      <c r="Y163" s="95">
        <v>44927</v>
      </c>
      <c r="Z163" s="95">
        <v>44958</v>
      </c>
      <c r="AA163" s="95">
        <v>44959.731264965274</v>
      </c>
      <c r="AB163" s="93" t="s">
        <v>118</v>
      </c>
      <c r="AC163" s="93" t="s">
        <v>116</v>
      </c>
    </row>
    <row r="164" spans="1:29" s="107" customFormat="1" hidden="1" outlineLevel="7" collapsed="1" x14ac:dyDescent="0.25">
      <c r="A164" s="102" t="s">
        <v>116</v>
      </c>
      <c r="B164" s="103">
        <v>19839.11</v>
      </c>
      <c r="C164" s="103">
        <v>1296858.2593100001</v>
      </c>
      <c r="D164" s="103">
        <v>0</v>
      </c>
      <c r="E164" s="103">
        <v>0</v>
      </c>
      <c r="F164" s="103">
        <v>19839.11</v>
      </c>
      <c r="G164" s="103">
        <v>1296858.2593100001</v>
      </c>
      <c r="H164" s="104" t="s">
        <v>120</v>
      </c>
      <c r="I164" s="104" t="s">
        <v>180</v>
      </c>
      <c r="J164" s="104" t="s">
        <v>116</v>
      </c>
      <c r="K164" s="103">
        <v>65.368772052274494</v>
      </c>
      <c r="L164" s="103">
        <v>0</v>
      </c>
      <c r="M164" s="104" t="s">
        <v>122</v>
      </c>
      <c r="N164" s="104" t="s">
        <v>135</v>
      </c>
      <c r="O164" s="104" t="s">
        <v>121</v>
      </c>
      <c r="P164" s="105">
        <v>44927</v>
      </c>
      <c r="Q164" s="105">
        <v>44928</v>
      </c>
      <c r="R164" s="103">
        <v>0</v>
      </c>
      <c r="S164" s="104" t="s">
        <v>116</v>
      </c>
      <c r="T164" s="104" t="s">
        <v>116</v>
      </c>
      <c r="U164" s="104" t="s">
        <v>142</v>
      </c>
      <c r="V164" s="106">
        <v>44896.156557291666</v>
      </c>
      <c r="W164" s="104" t="s">
        <v>116</v>
      </c>
      <c r="X164" s="104" t="s">
        <v>116</v>
      </c>
      <c r="Y164" s="106">
        <v>44927</v>
      </c>
      <c r="Z164" s="106">
        <v>44958</v>
      </c>
      <c r="AA164" s="106">
        <v>44959.731264965274</v>
      </c>
      <c r="AB164" s="104" t="s">
        <v>118</v>
      </c>
      <c r="AC164" s="104" t="s">
        <v>116</v>
      </c>
    </row>
    <row r="165" spans="1:29" s="96" customFormat="1" hidden="1" outlineLevel="7" collapsed="1" x14ac:dyDescent="0.25">
      <c r="A165" s="100" t="s">
        <v>116</v>
      </c>
      <c r="B165" s="92">
        <v>840724.41799999995</v>
      </c>
      <c r="C165" s="92">
        <v>59819156.729379997</v>
      </c>
      <c r="D165" s="92">
        <v>0</v>
      </c>
      <c r="E165" s="92">
        <v>0</v>
      </c>
      <c r="F165" s="92">
        <v>840724.41799999995</v>
      </c>
      <c r="G165" s="92">
        <v>59819156.729379997</v>
      </c>
      <c r="H165" s="93" t="s">
        <v>120</v>
      </c>
      <c r="I165" s="93" t="s">
        <v>180</v>
      </c>
      <c r="J165" s="93" t="s">
        <v>116</v>
      </c>
      <c r="K165" s="92">
        <v>71.151920235270197</v>
      </c>
      <c r="L165" s="92">
        <v>0</v>
      </c>
      <c r="M165" s="93" t="s">
        <v>122</v>
      </c>
      <c r="N165" s="93" t="s">
        <v>135</v>
      </c>
      <c r="O165" s="93" t="s">
        <v>121</v>
      </c>
      <c r="P165" s="94">
        <v>44927</v>
      </c>
      <c r="Q165" s="94">
        <v>44928</v>
      </c>
      <c r="R165" s="92">
        <v>0</v>
      </c>
      <c r="S165" s="93" t="s">
        <v>116</v>
      </c>
      <c r="T165" s="93" t="s">
        <v>116</v>
      </c>
      <c r="U165" s="93" t="s">
        <v>142</v>
      </c>
      <c r="V165" s="95">
        <v>44896.156557291666</v>
      </c>
      <c r="W165" s="93" t="s">
        <v>116</v>
      </c>
      <c r="X165" s="93" t="s">
        <v>116</v>
      </c>
      <c r="Y165" s="95">
        <v>44927</v>
      </c>
      <c r="Z165" s="95">
        <v>44958</v>
      </c>
      <c r="AA165" s="95">
        <v>44959.731264965274</v>
      </c>
      <c r="AB165" s="93" t="s">
        <v>118</v>
      </c>
      <c r="AC165" s="93" t="s">
        <v>116</v>
      </c>
    </row>
    <row r="166" spans="1:29" s="107" customFormat="1" hidden="1" outlineLevel="7" collapsed="1" x14ac:dyDescent="0.25">
      <c r="A166" s="102" t="s">
        <v>116</v>
      </c>
      <c r="B166" s="103">
        <v>1507942.9142</v>
      </c>
      <c r="C166" s="103">
        <v>101051888.16870999</v>
      </c>
      <c r="D166" s="103">
        <v>0</v>
      </c>
      <c r="E166" s="103">
        <v>0</v>
      </c>
      <c r="F166" s="103">
        <v>1507942.9142</v>
      </c>
      <c r="G166" s="103">
        <v>101051888.16870999</v>
      </c>
      <c r="H166" s="104" t="s">
        <v>120</v>
      </c>
      <c r="I166" s="104" t="s">
        <v>180</v>
      </c>
      <c r="J166" s="104" t="s">
        <v>116</v>
      </c>
      <c r="K166" s="103">
        <v>67.013072721204693</v>
      </c>
      <c r="L166" s="103">
        <v>0</v>
      </c>
      <c r="M166" s="104" t="s">
        <v>122</v>
      </c>
      <c r="N166" s="104" t="s">
        <v>135</v>
      </c>
      <c r="O166" s="104" t="s">
        <v>121</v>
      </c>
      <c r="P166" s="105">
        <v>44927</v>
      </c>
      <c r="Q166" s="105">
        <v>44928</v>
      </c>
      <c r="R166" s="103">
        <v>0</v>
      </c>
      <c r="S166" s="104" t="s">
        <v>116</v>
      </c>
      <c r="T166" s="104" t="s">
        <v>116</v>
      </c>
      <c r="U166" s="104" t="s">
        <v>142</v>
      </c>
      <c r="V166" s="106">
        <v>44896.156557291666</v>
      </c>
      <c r="W166" s="104" t="s">
        <v>146</v>
      </c>
      <c r="X166" s="106">
        <v>44946.156089085649</v>
      </c>
      <c r="Y166" s="106">
        <v>44927</v>
      </c>
      <c r="Z166" s="106">
        <v>44958</v>
      </c>
      <c r="AA166" s="106">
        <v>44959.731264965274</v>
      </c>
      <c r="AB166" s="104" t="s">
        <v>118</v>
      </c>
      <c r="AC166" s="104" t="s">
        <v>116</v>
      </c>
    </row>
    <row r="167" spans="1:29" s="96" customFormat="1" hidden="1" outlineLevel="3" collapsed="1" x14ac:dyDescent="0.25">
      <c r="A167" s="91" t="s">
        <v>191</v>
      </c>
      <c r="B167" s="92">
        <v>44186.118999999999</v>
      </c>
      <c r="C167" s="92">
        <v>4139304.335459</v>
      </c>
      <c r="D167" s="92">
        <v>0</v>
      </c>
      <c r="E167" s="92">
        <v>0</v>
      </c>
      <c r="F167" s="92">
        <v>44186.118999999999</v>
      </c>
      <c r="G167" s="92">
        <v>4139304.335459</v>
      </c>
      <c r="H167" s="93" t="s">
        <v>116</v>
      </c>
      <c r="I167" s="93" t="s">
        <v>180</v>
      </c>
      <c r="J167" s="93" t="s">
        <v>116</v>
      </c>
      <c r="K167" s="92">
        <v>93.678839172523794</v>
      </c>
      <c r="L167" s="92">
        <v>0</v>
      </c>
      <c r="M167" s="93" t="s">
        <v>122</v>
      </c>
      <c r="N167" s="93" t="s">
        <v>135</v>
      </c>
      <c r="O167" s="93" t="s">
        <v>191</v>
      </c>
      <c r="P167" s="94" t="s">
        <v>116</v>
      </c>
      <c r="Q167" s="94" t="s">
        <v>116</v>
      </c>
      <c r="R167" s="92">
        <v>0</v>
      </c>
      <c r="S167" s="93" t="s">
        <v>116</v>
      </c>
      <c r="T167" s="93" t="s">
        <v>141</v>
      </c>
      <c r="U167" s="93" t="s">
        <v>142</v>
      </c>
      <c r="V167" s="95">
        <v>44959.41286365741</v>
      </c>
      <c r="W167" s="93" t="s">
        <v>142</v>
      </c>
      <c r="X167" s="95">
        <v>44959.412867094907</v>
      </c>
      <c r="Y167" s="95">
        <v>44927</v>
      </c>
      <c r="Z167" s="95">
        <v>44958</v>
      </c>
      <c r="AA167" s="95">
        <v>44959.731264965274</v>
      </c>
      <c r="AB167" s="93" t="s">
        <v>118</v>
      </c>
      <c r="AC167" s="93" t="s">
        <v>116</v>
      </c>
    </row>
    <row r="168" spans="1:29" s="78" customFormat="1" hidden="1" outlineLevel="4" collapsed="1" x14ac:dyDescent="0.25">
      <c r="A168" s="97" t="s">
        <v>116</v>
      </c>
      <c r="B168" s="75">
        <v>44186.118999999999</v>
      </c>
      <c r="C168" s="75">
        <v>3915890.119459</v>
      </c>
      <c r="D168" s="75">
        <v>0</v>
      </c>
      <c r="E168" s="75">
        <v>0</v>
      </c>
      <c r="F168" s="75">
        <v>44186.118999999999</v>
      </c>
      <c r="G168" s="75">
        <v>3915890.119459</v>
      </c>
      <c r="H168" s="74" t="s">
        <v>307</v>
      </c>
      <c r="I168" s="74" t="s">
        <v>180</v>
      </c>
      <c r="J168" s="74" t="s">
        <v>116</v>
      </c>
      <c r="K168" s="75">
        <v>88.622630999997995</v>
      </c>
      <c r="L168" s="75">
        <v>0</v>
      </c>
      <c r="M168" s="74" t="s">
        <v>122</v>
      </c>
      <c r="N168" s="74" t="s">
        <v>135</v>
      </c>
      <c r="O168" s="74" t="s">
        <v>191</v>
      </c>
      <c r="P168" s="76" t="s">
        <v>116</v>
      </c>
      <c r="Q168" s="76" t="s">
        <v>116</v>
      </c>
      <c r="R168" s="75">
        <v>0</v>
      </c>
      <c r="S168" s="74" t="s">
        <v>116</v>
      </c>
      <c r="T168" s="74" t="s">
        <v>141</v>
      </c>
      <c r="U168" s="74" t="s">
        <v>142</v>
      </c>
      <c r="V168" s="77">
        <v>44959.41286365741</v>
      </c>
      <c r="W168" s="74" t="s">
        <v>142</v>
      </c>
      <c r="X168" s="77">
        <v>44959.412867094907</v>
      </c>
      <c r="Y168" s="77">
        <v>44927</v>
      </c>
      <c r="Z168" s="77">
        <v>44958</v>
      </c>
      <c r="AA168" s="77">
        <v>44959.731264965274</v>
      </c>
      <c r="AB168" s="74" t="s">
        <v>118</v>
      </c>
      <c r="AC168" s="74" t="s">
        <v>116</v>
      </c>
    </row>
    <row r="169" spans="1:29" s="84" customFormat="1" hidden="1" outlineLevel="5" collapsed="1" x14ac:dyDescent="0.25">
      <c r="A169" s="98" t="s">
        <v>122</v>
      </c>
      <c r="B169" s="80">
        <v>44186.118999999999</v>
      </c>
      <c r="C169" s="80">
        <v>3915890.119459</v>
      </c>
      <c r="D169" s="80">
        <v>0</v>
      </c>
      <c r="E169" s="80">
        <v>0</v>
      </c>
      <c r="F169" s="80">
        <v>44186.118999999999</v>
      </c>
      <c r="G169" s="80">
        <v>3915890.119459</v>
      </c>
      <c r="H169" s="81" t="s">
        <v>307</v>
      </c>
      <c r="I169" s="81" t="s">
        <v>180</v>
      </c>
      <c r="J169" s="81" t="s">
        <v>116</v>
      </c>
      <c r="K169" s="80">
        <v>88.622630999997995</v>
      </c>
      <c r="L169" s="80">
        <v>0</v>
      </c>
      <c r="M169" s="81" t="s">
        <v>122</v>
      </c>
      <c r="N169" s="81" t="s">
        <v>135</v>
      </c>
      <c r="O169" s="81" t="s">
        <v>191</v>
      </c>
      <c r="P169" s="82" t="s">
        <v>116</v>
      </c>
      <c r="Q169" s="82" t="s">
        <v>116</v>
      </c>
      <c r="R169" s="80">
        <v>0</v>
      </c>
      <c r="S169" s="81" t="s">
        <v>116</v>
      </c>
      <c r="T169" s="81" t="s">
        <v>141</v>
      </c>
      <c r="U169" s="81" t="s">
        <v>142</v>
      </c>
      <c r="V169" s="83">
        <v>44959.41286365741</v>
      </c>
      <c r="W169" s="81" t="s">
        <v>142</v>
      </c>
      <c r="X169" s="83">
        <v>44959.412867094907</v>
      </c>
      <c r="Y169" s="83">
        <v>44927</v>
      </c>
      <c r="Z169" s="83">
        <v>44958</v>
      </c>
      <c r="AA169" s="83">
        <v>44959.731264965274</v>
      </c>
      <c r="AB169" s="81" t="s">
        <v>118</v>
      </c>
      <c r="AC169" s="81" t="s">
        <v>116</v>
      </c>
    </row>
    <row r="170" spans="1:29" s="90" customFormat="1" hidden="1" outlineLevel="6" collapsed="1" x14ac:dyDescent="0.25">
      <c r="A170" s="99" t="s">
        <v>507</v>
      </c>
      <c r="B170" s="86">
        <v>14843.826999999999</v>
      </c>
      <c r="C170" s="86">
        <v>1315499.002849</v>
      </c>
      <c r="D170" s="86">
        <v>0</v>
      </c>
      <c r="E170" s="86">
        <v>0</v>
      </c>
      <c r="F170" s="86">
        <v>14843.826999999999</v>
      </c>
      <c r="G170" s="86">
        <v>1315499.002849</v>
      </c>
      <c r="H170" s="87" t="s">
        <v>307</v>
      </c>
      <c r="I170" s="87" t="s">
        <v>180</v>
      </c>
      <c r="J170" s="87" t="s">
        <v>507</v>
      </c>
      <c r="K170" s="86">
        <v>88.622631000010998</v>
      </c>
      <c r="L170" s="86">
        <v>0</v>
      </c>
      <c r="M170" s="87" t="s">
        <v>122</v>
      </c>
      <c r="N170" s="87" t="s">
        <v>135</v>
      </c>
      <c r="O170" s="87" t="s">
        <v>191</v>
      </c>
      <c r="P170" s="88">
        <v>44936</v>
      </c>
      <c r="Q170" s="88">
        <v>44936.000694444447</v>
      </c>
      <c r="R170" s="86">
        <v>0</v>
      </c>
      <c r="S170" s="87" t="s">
        <v>508</v>
      </c>
      <c r="T170" s="87" t="s">
        <v>141</v>
      </c>
      <c r="U170" s="87" t="s">
        <v>142</v>
      </c>
      <c r="V170" s="89">
        <v>44959.41286365741</v>
      </c>
      <c r="W170" s="87" t="s">
        <v>142</v>
      </c>
      <c r="X170" s="89">
        <v>44959.412867094907</v>
      </c>
      <c r="Y170" s="89">
        <v>44927</v>
      </c>
      <c r="Z170" s="89">
        <v>44958</v>
      </c>
      <c r="AA170" s="89">
        <v>44959.731264965274</v>
      </c>
      <c r="AB170" s="87" t="s">
        <v>118</v>
      </c>
      <c r="AC170" s="87" t="s">
        <v>116</v>
      </c>
    </row>
    <row r="171" spans="1:29" s="96" customFormat="1" hidden="1" outlineLevel="7" collapsed="1" x14ac:dyDescent="0.25">
      <c r="A171" s="100" t="s">
        <v>116</v>
      </c>
      <c r="B171" s="92">
        <v>14843.826999999999</v>
      </c>
      <c r="C171" s="92">
        <v>1315499.002849</v>
      </c>
      <c r="D171" s="92">
        <v>0</v>
      </c>
      <c r="E171" s="92">
        <v>0</v>
      </c>
      <c r="F171" s="92">
        <v>14843.826999999999</v>
      </c>
      <c r="G171" s="92">
        <v>1315499.002849</v>
      </c>
      <c r="H171" s="93" t="s">
        <v>307</v>
      </c>
      <c r="I171" s="93" t="s">
        <v>180</v>
      </c>
      <c r="J171" s="93" t="s">
        <v>507</v>
      </c>
      <c r="K171" s="92">
        <v>88.622631000010998</v>
      </c>
      <c r="L171" s="92">
        <v>0</v>
      </c>
      <c r="M171" s="93" t="s">
        <v>122</v>
      </c>
      <c r="N171" s="93" t="s">
        <v>135</v>
      </c>
      <c r="O171" s="93" t="s">
        <v>191</v>
      </c>
      <c r="P171" s="94">
        <v>44936</v>
      </c>
      <c r="Q171" s="94">
        <v>44936.000694444447</v>
      </c>
      <c r="R171" s="92">
        <v>0</v>
      </c>
      <c r="S171" s="93" t="s">
        <v>508</v>
      </c>
      <c r="T171" s="93" t="s">
        <v>141</v>
      </c>
      <c r="U171" s="93" t="s">
        <v>142</v>
      </c>
      <c r="V171" s="95">
        <v>44959.41286365741</v>
      </c>
      <c r="W171" s="93" t="s">
        <v>142</v>
      </c>
      <c r="X171" s="95">
        <v>44959.412867094907</v>
      </c>
      <c r="Y171" s="95">
        <v>44927</v>
      </c>
      <c r="Z171" s="95">
        <v>44958</v>
      </c>
      <c r="AA171" s="95">
        <v>44959.731264965274</v>
      </c>
      <c r="AB171" s="93" t="s">
        <v>118</v>
      </c>
      <c r="AC171" s="93" t="s">
        <v>116</v>
      </c>
    </row>
    <row r="172" spans="1:29" s="113" customFormat="1" hidden="1" outlineLevel="6" collapsed="1" x14ac:dyDescent="0.25">
      <c r="A172" s="121" t="s">
        <v>509</v>
      </c>
      <c r="B172" s="109">
        <v>14754.537</v>
      </c>
      <c r="C172" s="109">
        <v>1307585.8881270001</v>
      </c>
      <c r="D172" s="109">
        <v>0</v>
      </c>
      <c r="E172" s="109">
        <v>0</v>
      </c>
      <c r="F172" s="109">
        <v>14754.537</v>
      </c>
      <c r="G172" s="109">
        <v>1307585.8881270001</v>
      </c>
      <c r="H172" s="110" t="s">
        <v>307</v>
      </c>
      <c r="I172" s="110" t="s">
        <v>180</v>
      </c>
      <c r="J172" s="110" t="s">
        <v>509</v>
      </c>
      <c r="K172" s="109">
        <v>88.622631000010401</v>
      </c>
      <c r="L172" s="109">
        <v>0</v>
      </c>
      <c r="M172" s="110" t="s">
        <v>122</v>
      </c>
      <c r="N172" s="110" t="s">
        <v>135</v>
      </c>
      <c r="O172" s="110" t="s">
        <v>191</v>
      </c>
      <c r="P172" s="111">
        <v>44945</v>
      </c>
      <c r="Q172" s="111">
        <v>44945.000694444447</v>
      </c>
      <c r="R172" s="109">
        <v>0</v>
      </c>
      <c r="S172" s="110" t="s">
        <v>510</v>
      </c>
      <c r="T172" s="110" t="s">
        <v>141</v>
      </c>
      <c r="U172" s="110" t="s">
        <v>142</v>
      </c>
      <c r="V172" s="112">
        <v>44959.41286365741</v>
      </c>
      <c r="W172" s="110" t="s">
        <v>142</v>
      </c>
      <c r="X172" s="112">
        <v>44959.412867094907</v>
      </c>
      <c r="Y172" s="112">
        <v>44927</v>
      </c>
      <c r="Z172" s="112">
        <v>44958</v>
      </c>
      <c r="AA172" s="112">
        <v>44959.731264965274</v>
      </c>
      <c r="AB172" s="110" t="s">
        <v>118</v>
      </c>
      <c r="AC172" s="110" t="s">
        <v>116</v>
      </c>
    </row>
    <row r="173" spans="1:29" s="96" customFormat="1" hidden="1" outlineLevel="7" collapsed="1" x14ac:dyDescent="0.25">
      <c r="A173" s="100" t="s">
        <v>116</v>
      </c>
      <c r="B173" s="92">
        <v>14754.537</v>
      </c>
      <c r="C173" s="92">
        <v>1307585.8881270001</v>
      </c>
      <c r="D173" s="92">
        <v>0</v>
      </c>
      <c r="E173" s="92">
        <v>0</v>
      </c>
      <c r="F173" s="92">
        <v>14754.537</v>
      </c>
      <c r="G173" s="92">
        <v>1307585.8881270001</v>
      </c>
      <c r="H173" s="93" t="s">
        <v>307</v>
      </c>
      <c r="I173" s="93" t="s">
        <v>180</v>
      </c>
      <c r="J173" s="93" t="s">
        <v>509</v>
      </c>
      <c r="K173" s="92">
        <v>88.622631000010401</v>
      </c>
      <c r="L173" s="92">
        <v>0</v>
      </c>
      <c r="M173" s="93" t="s">
        <v>122</v>
      </c>
      <c r="N173" s="93" t="s">
        <v>135</v>
      </c>
      <c r="O173" s="93" t="s">
        <v>191</v>
      </c>
      <c r="P173" s="94">
        <v>44945</v>
      </c>
      <c r="Q173" s="94">
        <v>44945.000694444447</v>
      </c>
      <c r="R173" s="92">
        <v>0</v>
      </c>
      <c r="S173" s="93" t="s">
        <v>510</v>
      </c>
      <c r="T173" s="93" t="s">
        <v>141</v>
      </c>
      <c r="U173" s="93" t="s">
        <v>142</v>
      </c>
      <c r="V173" s="95">
        <v>44959.41286365741</v>
      </c>
      <c r="W173" s="93" t="s">
        <v>142</v>
      </c>
      <c r="X173" s="95">
        <v>44959.412867094907</v>
      </c>
      <c r="Y173" s="95">
        <v>44927</v>
      </c>
      <c r="Z173" s="95">
        <v>44958</v>
      </c>
      <c r="AA173" s="95">
        <v>44959.731264965274</v>
      </c>
      <c r="AB173" s="93" t="s">
        <v>118</v>
      </c>
      <c r="AC173" s="93" t="s">
        <v>116</v>
      </c>
    </row>
    <row r="174" spans="1:29" s="90" customFormat="1" hidden="1" outlineLevel="6" collapsed="1" x14ac:dyDescent="0.25">
      <c r="A174" s="99" t="s">
        <v>511</v>
      </c>
      <c r="B174" s="86">
        <v>14587.754999999999</v>
      </c>
      <c r="C174" s="86">
        <v>1292805.2284830001</v>
      </c>
      <c r="D174" s="86">
        <v>0</v>
      </c>
      <c r="E174" s="86">
        <v>0</v>
      </c>
      <c r="F174" s="86">
        <v>14587.754999999999</v>
      </c>
      <c r="G174" s="86">
        <v>1292805.2284830001</v>
      </c>
      <c r="H174" s="87" t="s">
        <v>307</v>
      </c>
      <c r="I174" s="87" t="s">
        <v>180</v>
      </c>
      <c r="J174" s="87" t="s">
        <v>511</v>
      </c>
      <c r="K174" s="86">
        <v>88.622630999972202</v>
      </c>
      <c r="L174" s="86">
        <v>0</v>
      </c>
      <c r="M174" s="87" t="s">
        <v>122</v>
      </c>
      <c r="N174" s="87" t="s">
        <v>135</v>
      </c>
      <c r="O174" s="87" t="s">
        <v>191</v>
      </c>
      <c r="P174" s="88">
        <v>44957</v>
      </c>
      <c r="Q174" s="88">
        <v>44957.000694444447</v>
      </c>
      <c r="R174" s="86">
        <v>0</v>
      </c>
      <c r="S174" s="87" t="s">
        <v>512</v>
      </c>
      <c r="T174" s="87" t="s">
        <v>141</v>
      </c>
      <c r="U174" s="87" t="s">
        <v>142</v>
      </c>
      <c r="V174" s="89">
        <v>44959.41286365741</v>
      </c>
      <c r="W174" s="87" t="s">
        <v>142</v>
      </c>
      <c r="X174" s="89">
        <v>44959.412867094907</v>
      </c>
      <c r="Y174" s="89">
        <v>44927</v>
      </c>
      <c r="Z174" s="89">
        <v>44958</v>
      </c>
      <c r="AA174" s="89">
        <v>44959.731264965274</v>
      </c>
      <c r="AB174" s="87" t="s">
        <v>118</v>
      </c>
      <c r="AC174" s="87" t="s">
        <v>116</v>
      </c>
    </row>
    <row r="175" spans="1:29" s="96" customFormat="1" hidden="1" outlineLevel="7" collapsed="1" x14ac:dyDescent="0.25">
      <c r="A175" s="100" t="s">
        <v>116</v>
      </c>
      <c r="B175" s="92">
        <v>14587.754999999999</v>
      </c>
      <c r="C175" s="92">
        <v>1292805.2284830001</v>
      </c>
      <c r="D175" s="92">
        <v>0</v>
      </c>
      <c r="E175" s="92">
        <v>0</v>
      </c>
      <c r="F175" s="92">
        <v>14587.754999999999</v>
      </c>
      <c r="G175" s="92">
        <v>1292805.2284830001</v>
      </c>
      <c r="H175" s="93" t="s">
        <v>307</v>
      </c>
      <c r="I175" s="93" t="s">
        <v>180</v>
      </c>
      <c r="J175" s="93" t="s">
        <v>511</v>
      </c>
      <c r="K175" s="92">
        <v>88.622630999972202</v>
      </c>
      <c r="L175" s="92">
        <v>0</v>
      </c>
      <c r="M175" s="93" t="s">
        <v>122</v>
      </c>
      <c r="N175" s="93" t="s">
        <v>135</v>
      </c>
      <c r="O175" s="93" t="s">
        <v>191</v>
      </c>
      <c r="P175" s="94">
        <v>44957</v>
      </c>
      <c r="Q175" s="94">
        <v>44957.000694444447</v>
      </c>
      <c r="R175" s="92">
        <v>0</v>
      </c>
      <c r="S175" s="93" t="s">
        <v>512</v>
      </c>
      <c r="T175" s="93" t="s">
        <v>141</v>
      </c>
      <c r="U175" s="93" t="s">
        <v>142</v>
      </c>
      <c r="V175" s="95">
        <v>44959.41286365741</v>
      </c>
      <c r="W175" s="93" t="s">
        <v>142</v>
      </c>
      <c r="X175" s="95">
        <v>44959.412867094907</v>
      </c>
      <c r="Y175" s="95">
        <v>44927</v>
      </c>
      <c r="Z175" s="95">
        <v>44958</v>
      </c>
      <c r="AA175" s="95">
        <v>44959.731264965274</v>
      </c>
      <c r="AB175" s="93" t="s">
        <v>118</v>
      </c>
      <c r="AC175" s="93" t="s">
        <v>116</v>
      </c>
    </row>
    <row r="176" spans="1:29" s="128" customFormat="1" hidden="1" outlineLevel="4" collapsed="1" x14ac:dyDescent="0.25">
      <c r="A176" s="129" t="s">
        <v>304</v>
      </c>
      <c r="B176" s="124">
        <v>0</v>
      </c>
      <c r="C176" s="124">
        <v>4894.8626299999996</v>
      </c>
      <c r="D176" s="124">
        <v>0</v>
      </c>
      <c r="E176" s="124">
        <v>0</v>
      </c>
      <c r="F176" s="124">
        <v>0</v>
      </c>
      <c r="G176" s="124">
        <v>4894.8626299999996</v>
      </c>
      <c r="H176" s="125" t="s">
        <v>304</v>
      </c>
      <c r="I176" s="125" t="s">
        <v>180</v>
      </c>
      <c r="J176" s="125" t="s">
        <v>116</v>
      </c>
      <c r="K176" s="124">
        <v>0</v>
      </c>
      <c r="L176" s="124">
        <v>0</v>
      </c>
      <c r="M176" s="125" t="s">
        <v>122</v>
      </c>
      <c r="N176" s="125" t="s">
        <v>135</v>
      </c>
      <c r="O176" s="125" t="s">
        <v>191</v>
      </c>
      <c r="P176" s="126" t="s">
        <v>116</v>
      </c>
      <c r="Q176" s="126" t="s">
        <v>116</v>
      </c>
      <c r="R176" s="124">
        <v>0</v>
      </c>
      <c r="S176" s="125" t="s">
        <v>116</v>
      </c>
      <c r="T176" s="125" t="s">
        <v>141</v>
      </c>
      <c r="U176" s="125" t="s">
        <v>142</v>
      </c>
      <c r="V176" s="127">
        <v>44959.41286365741</v>
      </c>
      <c r="W176" s="125" t="s">
        <v>142</v>
      </c>
      <c r="X176" s="127">
        <v>44959.412867094907</v>
      </c>
      <c r="Y176" s="127">
        <v>44927</v>
      </c>
      <c r="Z176" s="127">
        <v>44958</v>
      </c>
      <c r="AA176" s="127">
        <v>44959.731264965274</v>
      </c>
      <c r="AB176" s="125" t="s">
        <v>118</v>
      </c>
      <c r="AC176" s="125" t="s">
        <v>304</v>
      </c>
    </row>
    <row r="177" spans="1:29" s="84" customFormat="1" hidden="1" outlineLevel="5" collapsed="1" x14ac:dyDescent="0.25">
      <c r="A177" s="98" t="s">
        <v>122</v>
      </c>
      <c r="B177" s="80">
        <v>0</v>
      </c>
      <c r="C177" s="80">
        <v>4894.8626299999996</v>
      </c>
      <c r="D177" s="80">
        <v>0</v>
      </c>
      <c r="E177" s="80">
        <v>0</v>
      </c>
      <c r="F177" s="80">
        <v>0</v>
      </c>
      <c r="G177" s="80">
        <v>4894.8626299999996</v>
      </c>
      <c r="H177" s="81" t="s">
        <v>304</v>
      </c>
      <c r="I177" s="81" t="s">
        <v>180</v>
      </c>
      <c r="J177" s="81" t="s">
        <v>116</v>
      </c>
      <c r="K177" s="80">
        <v>0</v>
      </c>
      <c r="L177" s="80">
        <v>0</v>
      </c>
      <c r="M177" s="81" t="s">
        <v>122</v>
      </c>
      <c r="N177" s="81" t="s">
        <v>135</v>
      </c>
      <c r="O177" s="81" t="s">
        <v>191</v>
      </c>
      <c r="P177" s="82" t="s">
        <v>116</v>
      </c>
      <c r="Q177" s="82" t="s">
        <v>116</v>
      </c>
      <c r="R177" s="80">
        <v>0</v>
      </c>
      <c r="S177" s="81" t="s">
        <v>116</v>
      </c>
      <c r="T177" s="81" t="s">
        <v>141</v>
      </c>
      <c r="U177" s="81" t="s">
        <v>142</v>
      </c>
      <c r="V177" s="83">
        <v>44959.41286365741</v>
      </c>
      <c r="W177" s="81" t="s">
        <v>142</v>
      </c>
      <c r="X177" s="83">
        <v>44959.412867094907</v>
      </c>
      <c r="Y177" s="83">
        <v>44927</v>
      </c>
      <c r="Z177" s="83">
        <v>44958</v>
      </c>
      <c r="AA177" s="83">
        <v>44959.731264965274</v>
      </c>
      <c r="AB177" s="81" t="s">
        <v>118</v>
      </c>
      <c r="AC177" s="81" t="s">
        <v>304</v>
      </c>
    </row>
    <row r="178" spans="1:29" s="90" customFormat="1" hidden="1" outlineLevel="6" collapsed="1" x14ac:dyDescent="0.25">
      <c r="A178" s="99" t="s">
        <v>507</v>
      </c>
      <c r="B178" s="86">
        <v>0</v>
      </c>
      <c r="C178" s="86">
        <v>1644.37375</v>
      </c>
      <c r="D178" s="86">
        <v>0</v>
      </c>
      <c r="E178" s="86">
        <v>0</v>
      </c>
      <c r="F178" s="86">
        <v>0</v>
      </c>
      <c r="G178" s="86">
        <v>1644.37375</v>
      </c>
      <c r="H178" s="87" t="s">
        <v>304</v>
      </c>
      <c r="I178" s="87" t="s">
        <v>180</v>
      </c>
      <c r="J178" s="87" t="s">
        <v>507</v>
      </c>
      <c r="K178" s="86">
        <v>0</v>
      </c>
      <c r="L178" s="86">
        <v>0</v>
      </c>
      <c r="M178" s="87" t="s">
        <v>122</v>
      </c>
      <c r="N178" s="87" t="s">
        <v>135</v>
      </c>
      <c r="O178" s="87" t="s">
        <v>191</v>
      </c>
      <c r="P178" s="88">
        <v>44936</v>
      </c>
      <c r="Q178" s="88">
        <v>44936.000694444447</v>
      </c>
      <c r="R178" s="86">
        <v>0</v>
      </c>
      <c r="S178" s="87" t="s">
        <v>508</v>
      </c>
      <c r="T178" s="87" t="s">
        <v>141</v>
      </c>
      <c r="U178" s="87" t="s">
        <v>142</v>
      </c>
      <c r="V178" s="89">
        <v>44959.41286365741</v>
      </c>
      <c r="W178" s="87" t="s">
        <v>142</v>
      </c>
      <c r="X178" s="89">
        <v>44959.412867094907</v>
      </c>
      <c r="Y178" s="89">
        <v>44927</v>
      </c>
      <c r="Z178" s="89">
        <v>44958</v>
      </c>
      <c r="AA178" s="89">
        <v>44959.731264965274</v>
      </c>
      <c r="AB178" s="87" t="s">
        <v>118</v>
      </c>
      <c r="AC178" s="87" t="s">
        <v>304</v>
      </c>
    </row>
    <row r="179" spans="1:29" s="96" customFormat="1" hidden="1" outlineLevel="7" collapsed="1" x14ac:dyDescent="0.25">
      <c r="A179" s="100" t="s">
        <v>116</v>
      </c>
      <c r="B179" s="92">
        <v>0</v>
      </c>
      <c r="C179" s="92">
        <v>1644.37375</v>
      </c>
      <c r="D179" s="92">
        <v>0</v>
      </c>
      <c r="E179" s="92">
        <v>0</v>
      </c>
      <c r="F179" s="92">
        <v>0</v>
      </c>
      <c r="G179" s="92">
        <v>1644.37375</v>
      </c>
      <c r="H179" s="93" t="s">
        <v>304</v>
      </c>
      <c r="I179" s="93" t="s">
        <v>180</v>
      </c>
      <c r="J179" s="93" t="s">
        <v>507</v>
      </c>
      <c r="K179" s="92">
        <v>0</v>
      </c>
      <c r="L179" s="92">
        <v>0</v>
      </c>
      <c r="M179" s="93" t="s">
        <v>122</v>
      </c>
      <c r="N179" s="93" t="s">
        <v>135</v>
      </c>
      <c r="O179" s="93" t="s">
        <v>191</v>
      </c>
      <c r="P179" s="94">
        <v>44936</v>
      </c>
      <c r="Q179" s="94">
        <v>44936.000694444447</v>
      </c>
      <c r="R179" s="92">
        <v>0</v>
      </c>
      <c r="S179" s="93" t="s">
        <v>508</v>
      </c>
      <c r="T179" s="93" t="s">
        <v>141</v>
      </c>
      <c r="U179" s="93" t="s">
        <v>142</v>
      </c>
      <c r="V179" s="95">
        <v>44959.41286365741</v>
      </c>
      <c r="W179" s="93" t="s">
        <v>142</v>
      </c>
      <c r="X179" s="95">
        <v>44959.412867094907</v>
      </c>
      <c r="Y179" s="95">
        <v>44927</v>
      </c>
      <c r="Z179" s="95">
        <v>44958</v>
      </c>
      <c r="AA179" s="95">
        <v>44959.731264965274</v>
      </c>
      <c r="AB179" s="93" t="s">
        <v>118</v>
      </c>
      <c r="AC179" s="93" t="s">
        <v>304</v>
      </c>
    </row>
    <row r="180" spans="1:29" s="113" customFormat="1" hidden="1" outlineLevel="6" collapsed="1" x14ac:dyDescent="0.25">
      <c r="A180" s="121" t="s">
        <v>509</v>
      </c>
      <c r="B180" s="109">
        <v>0</v>
      </c>
      <c r="C180" s="109">
        <v>1634.48235</v>
      </c>
      <c r="D180" s="109">
        <v>0</v>
      </c>
      <c r="E180" s="109">
        <v>0</v>
      </c>
      <c r="F180" s="109">
        <v>0</v>
      </c>
      <c r="G180" s="109">
        <v>1634.48235</v>
      </c>
      <c r="H180" s="110" t="s">
        <v>304</v>
      </c>
      <c r="I180" s="110" t="s">
        <v>180</v>
      </c>
      <c r="J180" s="110" t="s">
        <v>509</v>
      </c>
      <c r="K180" s="109">
        <v>0</v>
      </c>
      <c r="L180" s="109">
        <v>0</v>
      </c>
      <c r="M180" s="110" t="s">
        <v>122</v>
      </c>
      <c r="N180" s="110" t="s">
        <v>135</v>
      </c>
      <c r="O180" s="110" t="s">
        <v>191</v>
      </c>
      <c r="P180" s="111">
        <v>44945</v>
      </c>
      <c r="Q180" s="111">
        <v>44945.000694444447</v>
      </c>
      <c r="R180" s="109">
        <v>0</v>
      </c>
      <c r="S180" s="110" t="s">
        <v>510</v>
      </c>
      <c r="T180" s="110" t="s">
        <v>141</v>
      </c>
      <c r="U180" s="110" t="s">
        <v>142</v>
      </c>
      <c r="V180" s="112">
        <v>44959.41286365741</v>
      </c>
      <c r="W180" s="110" t="s">
        <v>142</v>
      </c>
      <c r="X180" s="112">
        <v>44959.412867094907</v>
      </c>
      <c r="Y180" s="112">
        <v>44927</v>
      </c>
      <c r="Z180" s="112">
        <v>44958</v>
      </c>
      <c r="AA180" s="112">
        <v>44959.731264965274</v>
      </c>
      <c r="AB180" s="110" t="s">
        <v>118</v>
      </c>
      <c r="AC180" s="110" t="s">
        <v>304</v>
      </c>
    </row>
    <row r="181" spans="1:29" s="96" customFormat="1" hidden="1" outlineLevel="7" collapsed="1" x14ac:dyDescent="0.25">
      <c r="A181" s="100" t="s">
        <v>116</v>
      </c>
      <c r="B181" s="92">
        <v>0</v>
      </c>
      <c r="C181" s="92">
        <v>1634.48235</v>
      </c>
      <c r="D181" s="92">
        <v>0</v>
      </c>
      <c r="E181" s="92">
        <v>0</v>
      </c>
      <c r="F181" s="92">
        <v>0</v>
      </c>
      <c r="G181" s="92">
        <v>1634.48235</v>
      </c>
      <c r="H181" s="93" t="s">
        <v>304</v>
      </c>
      <c r="I181" s="93" t="s">
        <v>180</v>
      </c>
      <c r="J181" s="93" t="s">
        <v>509</v>
      </c>
      <c r="K181" s="92">
        <v>0</v>
      </c>
      <c r="L181" s="92">
        <v>0</v>
      </c>
      <c r="M181" s="93" t="s">
        <v>122</v>
      </c>
      <c r="N181" s="93" t="s">
        <v>135</v>
      </c>
      <c r="O181" s="93" t="s">
        <v>191</v>
      </c>
      <c r="P181" s="94">
        <v>44945</v>
      </c>
      <c r="Q181" s="94">
        <v>44945.000694444447</v>
      </c>
      <c r="R181" s="92">
        <v>0</v>
      </c>
      <c r="S181" s="93" t="s">
        <v>510</v>
      </c>
      <c r="T181" s="93" t="s">
        <v>141</v>
      </c>
      <c r="U181" s="93" t="s">
        <v>142</v>
      </c>
      <c r="V181" s="95">
        <v>44959.41286365741</v>
      </c>
      <c r="W181" s="93" t="s">
        <v>142</v>
      </c>
      <c r="X181" s="95">
        <v>44959.412867094907</v>
      </c>
      <c r="Y181" s="95">
        <v>44927</v>
      </c>
      <c r="Z181" s="95">
        <v>44958</v>
      </c>
      <c r="AA181" s="95">
        <v>44959.731264965274</v>
      </c>
      <c r="AB181" s="93" t="s">
        <v>118</v>
      </c>
      <c r="AC181" s="93" t="s">
        <v>304</v>
      </c>
    </row>
    <row r="182" spans="1:29" s="90" customFormat="1" hidden="1" outlineLevel="6" collapsed="1" x14ac:dyDescent="0.25">
      <c r="A182" s="99" t="s">
        <v>511</v>
      </c>
      <c r="B182" s="86">
        <v>0</v>
      </c>
      <c r="C182" s="86">
        <v>1616.0065300000001</v>
      </c>
      <c r="D182" s="86">
        <v>0</v>
      </c>
      <c r="E182" s="86">
        <v>0</v>
      </c>
      <c r="F182" s="86">
        <v>0</v>
      </c>
      <c r="G182" s="86">
        <v>1616.0065300000001</v>
      </c>
      <c r="H182" s="87" t="s">
        <v>304</v>
      </c>
      <c r="I182" s="87" t="s">
        <v>180</v>
      </c>
      <c r="J182" s="87" t="s">
        <v>511</v>
      </c>
      <c r="K182" s="86">
        <v>0</v>
      </c>
      <c r="L182" s="86">
        <v>0</v>
      </c>
      <c r="M182" s="87" t="s">
        <v>122</v>
      </c>
      <c r="N182" s="87" t="s">
        <v>135</v>
      </c>
      <c r="O182" s="87" t="s">
        <v>191</v>
      </c>
      <c r="P182" s="88">
        <v>44957</v>
      </c>
      <c r="Q182" s="88">
        <v>44957.000694444447</v>
      </c>
      <c r="R182" s="86">
        <v>0</v>
      </c>
      <c r="S182" s="87" t="s">
        <v>512</v>
      </c>
      <c r="T182" s="87" t="s">
        <v>141</v>
      </c>
      <c r="U182" s="87" t="s">
        <v>142</v>
      </c>
      <c r="V182" s="89">
        <v>44959.41286365741</v>
      </c>
      <c r="W182" s="87" t="s">
        <v>142</v>
      </c>
      <c r="X182" s="89">
        <v>44959.412867094907</v>
      </c>
      <c r="Y182" s="89">
        <v>44927</v>
      </c>
      <c r="Z182" s="89">
        <v>44958</v>
      </c>
      <c r="AA182" s="89">
        <v>44959.731264965274</v>
      </c>
      <c r="AB182" s="87" t="s">
        <v>118</v>
      </c>
      <c r="AC182" s="87" t="s">
        <v>304</v>
      </c>
    </row>
    <row r="183" spans="1:29" s="96" customFormat="1" hidden="1" outlineLevel="7" collapsed="1" x14ac:dyDescent="0.25">
      <c r="A183" s="100" t="s">
        <v>116</v>
      </c>
      <c r="B183" s="92">
        <v>0</v>
      </c>
      <c r="C183" s="92">
        <v>1616.0065300000001</v>
      </c>
      <c r="D183" s="92">
        <v>0</v>
      </c>
      <c r="E183" s="92">
        <v>0</v>
      </c>
      <c r="F183" s="92">
        <v>0</v>
      </c>
      <c r="G183" s="92">
        <v>1616.0065300000001</v>
      </c>
      <c r="H183" s="93" t="s">
        <v>304</v>
      </c>
      <c r="I183" s="93" t="s">
        <v>180</v>
      </c>
      <c r="J183" s="93" t="s">
        <v>511</v>
      </c>
      <c r="K183" s="92">
        <v>0</v>
      </c>
      <c r="L183" s="92">
        <v>0</v>
      </c>
      <c r="M183" s="93" t="s">
        <v>122</v>
      </c>
      <c r="N183" s="93" t="s">
        <v>135</v>
      </c>
      <c r="O183" s="93" t="s">
        <v>191</v>
      </c>
      <c r="P183" s="94">
        <v>44957</v>
      </c>
      <c r="Q183" s="94">
        <v>44957.000694444447</v>
      </c>
      <c r="R183" s="92">
        <v>0</v>
      </c>
      <c r="S183" s="93" t="s">
        <v>512</v>
      </c>
      <c r="T183" s="93" t="s">
        <v>141</v>
      </c>
      <c r="U183" s="93" t="s">
        <v>142</v>
      </c>
      <c r="V183" s="95">
        <v>44959.41286365741</v>
      </c>
      <c r="W183" s="93" t="s">
        <v>142</v>
      </c>
      <c r="X183" s="95">
        <v>44959.412867094907</v>
      </c>
      <c r="Y183" s="95">
        <v>44927</v>
      </c>
      <c r="Z183" s="95">
        <v>44958</v>
      </c>
      <c r="AA183" s="95">
        <v>44959.731264965274</v>
      </c>
      <c r="AB183" s="93" t="s">
        <v>118</v>
      </c>
      <c r="AC183" s="93" t="s">
        <v>304</v>
      </c>
    </row>
    <row r="184" spans="1:29" s="78" customFormat="1" hidden="1" outlineLevel="4" collapsed="1" x14ac:dyDescent="0.25">
      <c r="A184" s="97" t="s">
        <v>299</v>
      </c>
      <c r="B184" s="75">
        <v>0</v>
      </c>
      <c r="C184" s="75">
        <v>218519.35337</v>
      </c>
      <c r="D184" s="75">
        <v>0</v>
      </c>
      <c r="E184" s="75">
        <v>0</v>
      </c>
      <c r="F184" s="75">
        <v>0</v>
      </c>
      <c r="G184" s="75">
        <v>218519.35337</v>
      </c>
      <c r="H184" s="74" t="s">
        <v>299</v>
      </c>
      <c r="I184" s="74" t="s">
        <v>180</v>
      </c>
      <c r="J184" s="74" t="s">
        <v>116</v>
      </c>
      <c r="K184" s="75">
        <v>0</v>
      </c>
      <c r="L184" s="75">
        <v>0</v>
      </c>
      <c r="M184" s="74" t="s">
        <v>122</v>
      </c>
      <c r="N184" s="74" t="s">
        <v>135</v>
      </c>
      <c r="O184" s="74" t="s">
        <v>191</v>
      </c>
      <c r="P184" s="76" t="s">
        <v>116</v>
      </c>
      <c r="Q184" s="76" t="s">
        <v>116</v>
      </c>
      <c r="R184" s="75">
        <v>0</v>
      </c>
      <c r="S184" s="74" t="s">
        <v>300</v>
      </c>
      <c r="T184" s="74" t="s">
        <v>141</v>
      </c>
      <c r="U184" s="74" t="s">
        <v>142</v>
      </c>
      <c r="V184" s="77">
        <v>44959.41286365741</v>
      </c>
      <c r="W184" s="74" t="s">
        <v>142</v>
      </c>
      <c r="X184" s="77">
        <v>44959.412867094907</v>
      </c>
      <c r="Y184" s="77">
        <v>44927</v>
      </c>
      <c r="Z184" s="77">
        <v>44958</v>
      </c>
      <c r="AA184" s="77">
        <v>44959.731264965274</v>
      </c>
      <c r="AB184" s="74" t="s">
        <v>118</v>
      </c>
      <c r="AC184" s="74" t="s">
        <v>299</v>
      </c>
    </row>
    <row r="185" spans="1:29" s="84" customFormat="1" hidden="1" outlineLevel="5" collapsed="1" x14ac:dyDescent="0.25">
      <c r="A185" s="98" t="s">
        <v>122</v>
      </c>
      <c r="B185" s="80">
        <v>0</v>
      </c>
      <c r="C185" s="80">
        <v>218519.35337</v>
      </c>
      <c r="D185" s="80">
        <v>0</v>
      </c>
      <c r="E185" s="80">
        <v>0</v>
      </c>
      <c r="F185" s="80">
        <v>0</v>
      </c>
      <c r="G185" s="80">
        <v>218519.35337</v>
      </c>
      <c r="H185" s="81" t="s">
        <v>299</v>
      </c>
      <c r="I185" s="81" t="s">
        <v>180</v>
      </c>
      <c r="J185" s="81" t="s">
        <v>116</v>
      </c>
      <c r="K185" s="80">
        <v>0</v>
      </c>
      <c r="L185" s="80">
        <v>0</v>
      </c>
      <c r="M185" s="81" t="s">
        <v>122</v>
      </c>
      <c r="N185" s="81" t="s">
        <v>135</v>
      </c>
      <c r="O185" s="81" t="s">
        <v>191</v>
      </c>
      <c r="P185" s="82" t="s">
        <v>116</v>
      </c>
      <c r="Q185" s="82" t="s">
        <v>116</v>
      </c>
      <c r="R185" s="80">
        <v>0</v>
      </c>
      <c r="S185" s="81" t="s">
        <v>300</v>
      </c>
      <c r="T185" s="81" t="s">
        <v>141</v>
      </c>
      <c r="U185" s="81" t="s">
        <v>142</v>
      </c>
      <c r="V185" s="83">
        <v>44959.41286365741</v>
      </c>
      <c r="W185" s="81" t="s">
        <v>142</v>
      </c>
      <c r="X185" s="83">
        <v>44959.412867094907</v>
      </c>
      <c r="Y185" s="83">
        <v>44927</v>
      </c>
      <c r="Z185" s="83">
        <v>44958</v>
      </c>
      <c r="AA185" s="83">
        <v>44959.731264965274</v>
      </c>
      <c r="AB185" s="81" t="s">
        <v>118</v>
      </c>
      <c r="AC185" s="81" t="s">
        <v>299</v>
      </c>
    </row>
    <row r="186" spans="1:29" s="90" customFormat="1" hidden="1" outlineLevel="6" collapsed="1" x14ac:dyDescent="0.25">
      <c r="A186" s="99" t="s">
        <v>507</v>
      </c>
      <c r="B186" s="86">
        <v>0</v>
      </c>
      <c r="C186" s="86">
        <v>75035.545490000004</v>
      </c>
      <c r="D186" s="86">
        <v>0</v>
      </c>
      <c r="E186" s="86">
        <v>0</v>
      </c>
      <c r="F186" s="86">
        <v>0</v>
      </c>
      <c r="G186" s="86">
        <v>75035.545490000004</v>
      </c>
      <c r="H186" s="87" t="s">
        <v>299</v>
      </c>
      <c r="I186" s="87" t="s">
        <v>180</v>
      </c>
      <c r="J186" s="87" t="s">
        <v>507</v>
      </c>
      <c r="K186" s="86">
        <v>0</v>
      </c>
      <c r="L186" s="86">
        <v>0</v>
      </c>
      <c r="M186" s="87" t="s">
        <v>122</v>
      </c>
      <c r="N186" s="87" t="s">
        <v>135</v>
      </c>
      <c r="O186" s="87" t="s">
        <v>191</v>
      </c>
      <c r="P186" s="88">
        <v>44936</v>
      </c>
      <c r="Q186" s="88">
        <v>44936.000694444447</v>
      </c>
      <c r="R186" s="86">
        <v>0</v>
      </c>
      <c r="S186" s="87" t="s">
        <v>300</v>
      </c>
      <c r="T186" s="87" t="s">
        <v>141</v>
      </c>
      <c r="U186" s="87" t="s">
        <v>142</v>
      </c>
      <c r="V186" s="89">
        <v>44959.41286365741</v>
      </c>
      <c r="W186" s="87" t="s">
        <v>142</v>
      </c>
      <c r="X186" s="89">
        <v>44959.412867094907</v>
      </c>
      <c r="Y186" s="89">
        <v>44927</v>
      </c>
      <c r="Z186" s="89">
        <v>44958</v>
      </c>
      <c r="AA186" s="89">
        <v>44959.731264965274</v>
      </c>
      <c r="AB186" s="87" t="s">
        <v>118</v>
      </c>
      <c r="AC186" s="87" t="s">
        <v>299</v>
      </c>
    </row>
    <row r="187" spans="1:29" s="96" customFormat="1" hidden="1" outlineLevel="7" collapsed="1" x14ac:dyDescent="0.25">
      <c r="A187" s="100" t="s">
        <v>116</v>
      </c>
      <c r="B187" s="92">
        <v>0</v>
      </c>
      <c r="C187" s="92">
        <v>-20187.604719999999</v>
      </c>
      <c r="D187" s="92">
        <v>0</v>
      </c>
      <c r="E187" s="92">
        <v>0</v>
      </c>
      <c r="F187" s="92">
        <v>0</v>
      </c>
      <c r="G187" s="92">
        <v>-20187.604719999999</v>
      </c>
      <c r="H187" s="93" t="s">
        <v>299</v>
      </c>
      <c r="I187" s="93" t="s">
        <v>180</v>
      </c>
      <c r="J187" s="93" t="s">
        <v>507</v>
      </c>
      <c r="K187" s="92">
        <v>0</v>
      </c>
      <c r="L187" s="92">
        <v>0</v>
      </c>
      <c r="M187" s="93" t="s">
        <v>122</v>
      </c>
      <c r="N187" s="93" t="s">
        <v>135</v>
      </c>
      <c r="O187" s="93" t="s">
        <v>191</v>
      </c>
      <c r="P187" s="94">
        <v>44936</v>
      </c>
      <c r="Q187" s="94">
        <v>44936.000694444447</v>
      </c>
      <c r="R187" s="92">
        <v>0</v>
      </c>
      <c r="S187" s="93" t="s">
        <v>300</v>
      </c>
      <c r="T187" s="93" t="s">
        <v>141</v>
      </c>
      <c r="U187" s="93" t="s">
        <v>142</v>
      </c>
      <c r="V187" s="95">
        <v>44959.41286365741</v>
      </c>
      <c r="W187" s="93" t="s">
        <v>142</v>
      </c>
      <c r="X187" s="95">
        <v>44959.412867094907</v>
      </c>
      <c r="Y187" s="95">
        <v>44927</v>
      </c>
      <c r="Z187" s="95">
        <v>44958</v>
      </c>
      <c r="AA187" s="95">
        <v>44959.731264965274</v>
      </c>
      <c r="AB187" s="93" t="s">
        <v>118</v>
      </c>
      <c r="AC187" s="93" t="s">
        <v>299</v>
      </c>
    </row>
    <row r="188" spans="1:29" s="107" customFormat="1" hidden="1" outlineLevel="7" collapsed="1" x14ac:dyDescent="0.25">
      <c r="A188" s="102" t="s">
        <v>116</v>
      </c>
      <c r="B188" s="103">
        <v>0</v>
      </c>
      <c r="C188" s="103">
        <v>41636.934739999997</v>
      </c>
      <c r="D188" s="103">
        <v>0</v>
      </c>
      <c r="E188" s="103">
        <v>0</v>
      </c>
      <c r="F188" s="103">
        <v>0</v>
      </c>
      <c r="G188" s="103">
        <v>41636.934739999997</v>
      </c>
      <c r="H188" s="104" t="s">
        <v>299</v>
      </c>
      <c r="I188" s="104" t="s">
        <v>180</v>
      </c>
      <c r="J188" s="104" t="s">
        <v>507</v>
      </c>
      <c r="K188" s="103">
        <v>0</v>
      </c>
      <c r="L188" s="103">
        <v>0</v>
      </c>
      <c r="M188" s="104" t="s">
        <v>122</v>
      </c>
      <c r="N188" s="104" t="s">
        <v>135</v>
      </c>
      <c r="O188" s="104" t="s">
        <v>191</v>
      </c>
      <c r="P188" s="105">
        <v>44936</v>
      </c>
      <c r="Q188" s="105">
        <v>44936.000694444447</v>
      </c>
      <c r="R188" s="103">
        <v>0</v>
      </c>
      <c r="S188" s="104" t="s">
        <v>300</v>
      </c>
      <c r="T188" s="104" t="s">
        <v>141</v>
      </c>
      <c r="U188" s="104" t="s">
        <v>142</v>
      </c>
      <c r="V188" s="106">
        <v>44959.41286365741</v>
      </c>
      <c r="W188" s="104" t="s">
        <v>142</v>
      </c>
      <c r="X188" s="106">
        <v>44959.412867094907</v>
      </c>
      <c r="Y188" s="106">
        <v>44927</v>
      </c>
      <c r="Z188" s="106">
        <v>44958</v>
      </c>
      <c r="AA188" s="106">
        <v>44959.731264965274</v>
      </c>
      <c r="AB188" s="104" t="s">
        <v>118</v>
      </c>
      <c r="AC188" s="104" t="s">
        <v>299</v>
      </c>
    </row>
    <row r="189" spans="1:29" s="96" customFormat="1" hidden="1" outlineLevel="7" collapsed="1" x14ac:dyDescent="0.25">
      <c r="A189" s="100" t="s">
        <v>116</v>
      </c>
      <c r="B189" s="92">
        <v>0</v>
      </c>
      <c r="C189" s="92">
        <v>53586.215470000003</v>
      </c>
      <c r="D189" s="92">
        <v>0</v>
      </c>
      <c r="E189" s="92">
        <v>0</v>
      </c>
      <c r="F189" s="92">
        <v>0</v>
      </c>
      <c r="G189" s="92">
        <v>53586.215470000003</v>
      </c>
      <c r="H189" s="93" t="s">
        <v>299</v>
      </c>
      <c r="I189" s="93" t="s">
        <v>180</v>
      </c>
      <c r="J189" s="93" t="s">
        <v>507</v>
      </c>
      <c r="K189" s="92">
        <v>0</v>
      </c>
      <c r="L189" s="92">
        <v>0</v>
      </c>
      <c r="M189" s="93" t="s">
        <v>122</v>
      </c>
      <c r="N189" s="93" t="s">
        <v>135</v>
      </c>
      <c r="O189" s="93" t="s">
        <v>191</v>
      </c>
      <c r="P189" s="94">
        <v>44936</v>
      </c>
      <c r="Q189" s="94">
        <v>44936.000694444447</v>
      </c>
      <c r="R189" s="92">
        <v>0</v>
      </c>
      <c r="S189" s="93" t="s">
        <v>300</v>
      </c>
      <c r="T189" s="93" t="s">
        <v>141</v>
      </c>
      <c r="U189" s="93" t="s">
        <v>142</v>
      </c>
      <c r="V189" s="95">
        <v>44959.41286365741</v>
      </c>
      <c r="W189" s="93" t="s">
        <v>142</v>
      </c>
      <c r="X189" s="95">
        <v>44959.412867094907</v>
      </c>
      <c r="Y189" s="95">
        <v>44927</v>
      </c>
      <c r="Z189" s="95">
        <v>44958</v>
      </c>
      <c r="AA189" s="95">
        <v>44959.731264965274</v>
      </c>
      <c r="AB189" s="93" t="s">
        <v>118</v>
      </c>
      <c r="AC189" s="93" t="s">
        <v>299</v>
      </c>
    </row>
    <row r="190" spans="1:29" s="113" customFormat="1" hidden="1" outlineLevel="6" collapsed="1" x14ac:dyDescent="0.25">
      <c r="A190" s="121" t="s">
        <v>509</v>
      </c>
      <c r="B190" s="109">
        <v>0</v>
      </c>
      <c r="C190" s="109">
        <v>72149.685930000007</v>
      </c>
      <c r="D190" s="109">
        <v>0</v>
      </c>
      <c r="E190" s="109">
        <v>0</v>
      </c>
      <c r="F190" s="109">
        <v>0</v>
      </c>
      <c r="G190" s="109">
        <v>72149.685930000007</v>
      </c>
      <c r="H190" s="110" t="s">
        <v>299</v>
      </c>
      <c r="I190" s="110" t="s">
        <v>180</v>
      </c>
      <c r="J190" s="110" t="s">
        <v>509</v>
      </c>
      <c r="K190" s="109">
        <v>0</v>
      </c>
      <c r="L190" s="109">
        <v>0</v>
      </c>
      <c r="M190" s="110" t="s">
        <v>122</v>
      </c>
      <c r="N190" s="110" t="s">
        <v>135</v>
      </c>
      <c r="O190" s="110" t="s">
        <v>191</v>
      </c>
      <c r="P190" s="111">
        <v>44945</v>
      </c>
      <c r="Q190" s="111">
        <v>44945.000694444447</v>
      </c>
      <c r="R190" s="109">
        <v>0</v>
      </c>
      <c r="S190" s="110" t="s">
        <v>300</v>
      </c>
      <c r="T190" s="110" t="s">
        <v>141</v>
      </c>
      <c r="U190" s="110" t="s">
        <v>142</v>
      </c>
      <c r="V190" s="112">
        <v>44959.41286365741</v>
      </c>
      <c r="W190" s="110" t="s">
        <v>142</v>
      </c>
      <c r="X190" s="112">
        <v>44959.412867094907</v>
      </c>
      <c r="Y190" s="112">
        <v>44927</v>
      </c>
      <c r="Z190" s="112">
        <v>44958</v>
      </c>
      <c r="AA190" s="112">
        <v>44959.731264965274</v>
      </c>
      <c r="AB190" s="110" t="s">
        <v>118</v>
      </c>
      <c r="AC190" s="110" t="s">
        <v>299</v>
      </c>
    </row>
    <row r="191" spans="1:29" s="96" customFormat="1" hidden="1" outlineLevel="7" collapsed="1" x14ac:dyDescent="0.25">
      <c r="A191" s="100" t="s">
        <v>116</v>
      </c>
      <c r="B191" s="92">
        <v>0</v>
      </c>
      <c r="C191" s="92">
        <v>-20066.170320000001</v>
      </c>
      <c r="D191" s="92">
        <v>0</v>
      </c>
      <c r="E191" s="92">
        <v>0</v>
      </c>
      <c r="F191" s="92">
        <v>0</v>
      </c>
      <c r="G191" s="92">
        <v>-20066.170320000001</v>
      </c>
      <c r="H191" s="93" t="s">
        <v>299</v>
      </c>
      <c r="I191" s="93" t="s">
        <v>180</v>
      </c>
      <c r="J191" s="93" t="s">
        <v>509</v>
      </c>
      <c r="K191" s="92">
        <v>0</v>
      </c>
      <c r="L191" s="92">
        <v>0</v>
      </c>
      <c r="M191" s="93" t="s">
        <v>122</v>
      </c>
      <c r="N191" s="93" t="s">
        <v>135</v>
      </c>
      <c r="O191" s="93" t="s">
        <v>191</v>
      </c>
      <c r="P191" s="94">
        <v>44945</v>
      </c>
      <c r="Q191" s="94">
        <v>44945.000694444447</v>
      </c>
      <c r="R191" s="92">
        <v>0</v>
      </c>
      <c r="S191" s="93" t="s">
        <v>300</v>
      </c>
      <c r="T191" s="93" t="s">
        <v>141</v>
      </c>
      <c r="U191" s="93" t="s">
        <v>142</v>
      </c>
      <c r="V191" s="95">
        <v>44959.41286365741</v>
      </c>
      <c r="W191" s="93" t="s">
        <v>142</v>
      </c>
      <c r="X191" s="95">
        <v>44959.412867094907</v>
      </c>
      <c r="Y191" s="95">
        <v>44927</v>
      </c>
      <c r="Z191" s="95">
        <v>44958</v>
      </c>
      <c r="AA191" s="95">
        <v>44959.731264965274</v>
      </c>
      <c r="AB191" s="93" t="s">
        <v>118</v>
      </c>
      <c r="AC191" s="93" t="s">
        <v>299</v>
      </c>
    </row>
    <row r="192" spans="1:29" s="107" customFormat="1" hidden="1" outlineLevel="7" collapsed="1" x14ac:dyDescent="0.25">
      <c r="A192" s="102" t="s">
        <v>116</v>
      </c>
      <c r="B192" s="103">
        <v>0</v>
      </c>
      <c r="C192" s="103">
        <v>38951.977680000004</v>
      </c>
      <c r="D192" s="103">
        <v>0</v>
      </c>
      <c r="E192" s="103">
        <v>0</v>
      </c>
      <c r="F192" s="103">
        <v>0</v>
      </c>
      <c r="G192" s="103">
        <v>38951.977680000004</v>
      </c>
      <c r="H192" s="104" t="s">
        <v>299</v>
      </c>
      <c r="I192" s="104" t="s">
        <v>180</v>
      </c>
      <c r="J192" s="104" t="s">
        <v>509</v>
      </c>
      <c r="K192" s="103">
        <v>0</v>
      </c>
      <c r="L192" s="103">
        <v>0</v>
      </c>
      <c r="M192" s="104" t="s">
        <v>122</v>
      </c>
      <c r="N192" s="104" t="s">
        <v>135</v>
      </c>
      <c r="O192" s="104" t="s">
        <v>191</v>
      </c>
      <c r="P192" s="105">
        <v>44945</v>
      </c>
      <c r="Q192" s="105">
        <v>44945.000694444447</v>
      </c>
      <c r="R192" s="103">
        <v>0</v>
      </c>
      <c r="S192" s="104" t="s">
        <v>300</v>
      </c>
      <c r="T192" s="104" t="s">
        <v>141</v>
      </c>
      <c r="U192" s="104" t="s">
        <v>142</v>
      </c>
      <c r="V192" s="106">
        <v>44959.41286365741</v>
      </c>
      <c r="W192" s="104" t="s">
        <v>142</v>
      </c>
      <c r="X192" s="106">
        <v>44959.412867094907</v>
      </c>
      <c r="Y192" s="106">
        <v>44927</v>
      </c>
      <c r="Z192" s="106">
        <v>44958</v>
      </c>
      <c r="AA192" s="106">
        <v>44959.731264965274</v>
      </c>
      <c r="AB192" s="104" t="s">
        <v>118</v>
      </c>
      <c r="AC192" s="104" t="s">
        <v>299</v>
      </c>
    </row>
    <row r="193" spans="1:29" s="96" customFormat="1" hidden="1" outlineLevel="7" collapsed="1" x14ac:dyDescent="0.25">
      <c r="A193" s="100" t="s">
        <v>116</v>
      </c>
      <c r="B193" s="92">
        <v>0</v>
      </c>
      <c r="C193" s="92">
        <v>53263.878570000001</v>
      </c>
      <c r="D193" s="92">
        <v>0</v>
      </c>
      <c r="E193" s="92">
        <v>0</v>
      </c>
      <c r="F193" s="92">
        <v>0</v>
      </c>
      <c r="G193" s="92">
        <v>53263.878570000001</v>
      </c>
      <c r="H193" s="93" t="s">
        <v>299</v>
      </c>
      <c r="I193" s="93" t="s">
        <v>180</v>
      </c>
      <c r="J193" s="93" t="s">
        <v>509</v>
      </c>
      <c r="K193" s="92">
        <v>0</v>
      </c>
      <c r="L193" s="92">
        <v>0</v>
      </c>
      <c r="M193" s="93" t="s">
        <v>122</v>
      </c>
      <c r="N193" s="93" t="s">
        <v>135</v>
      </c>
      <c r="O193" s="93" t="s">
        <v>191</v>
      </c>
      <c r="P193" s="94">
        <v>44945</v>
      </c>
      <c r="Q193" s="94">
        <v>44945.000694444447</v>
      </c>
      <c r="R193" s="92">
        <v>0</v>
      </c>
      <c r="S193" s="93" t="s">
        <v>300</v>
      </c>
      <c r="T193" s="93" t="s">
        <v>141</v>
      </c>
      <c r="U193" s="93" t="s">
        <v>142</v>
      </c>
      <c r="V193" s="95">
        <v>44959.41286365741</v>
      </c>
      <c r="W193" s="93" t="s">
        <v>142</v>
      </c>
      <c r="X193" s="95">
        <v>44959.412867094907</v>
      </c>
      <c r="Y193" s="95">
        <v>44927</v>
      </c>
      <c r="Z193" s="95">
        <v>44958</v>
      </c>
      <c r="AA193" s="95">
        <v>44959.731264965274</v>
      </c>
      <c r="AB193" s="93" t="s">
        <v>118</v>
      </c>
      <c r="AC193" s="93" t="s">
        <v>299</v>
      </c>
    </row>
    <row r="194" spans="1:29" s="90" customFormat="1" hidden="1" outlineLevel="6" collapsed="1" x14ac:dyDescent="0.25">
      <c r="A194" s="99" t="s">
        <v>511</v>
      </c>
      <c r="B194" s="86">
        <v>0</v>
      </c>
      <c r="C194" s="86">
        <v>71334.121950000001</v>
      </c>
      <c r="D194" s="86">
        <v>0</v>
      </c>
      <c r="E194" s="86">
        <v>0</v>
      </c>
      <c r="F194" s="86">
        <v>0</v>
      </c>
      <c r="G194" s="86">
        <v>71334.121950000001</v>
      </c>
      <c r="H194" s="87" t="s">
        <v>299</v>
      </c>
      <c r="I194" s="87" t="s">
        <v>180</v>
      </c>
      <c r="J194" s="87" t="s">
        <v>511</v>
      </c>
      <c r="K194" s="86">
        <v>0</v>
      </c>
      <c r="L194" s="86">
        <v>0</v>
      </c>
      <c r="M194" s="87" t="s">
        <v>122</v>
      </c>
      <c r="N194" s="87" t="s">
        <v>135</v>
      </c>
      <c r="O194" s="87" t="s">
        <v>191</v>
      </c>
      <c r="P194" s="88">
        <v>44957</v>
      </c>
      <c r="Q194" s="88">
        <v>44957.000694444447</v>
      </c>
      <c r="R194" s="86">
        <v>0</v>
      </c>
      <c r="S194" s="87" t="s">
        <v>300</v>
      </c>
      <c r="T194" s="87" t="s">
        <v>141</v>
      </c>
      <c r="U194" s="87" t="s">
        <v>142</v>
      </c>
      <c r="V194" s="89">
        <v>44959.41286365741</v>
      </c>
      <c r="W194" s="87" t="s">
        <v>142</v>
      </c>
      <c r="X194" s="89">
        <v>44959.412867094907</v>
      </c>
      <c r="Y194" s="89">
        <v>44927</v>
      </c>
      <c r="Z194" s="89">
        <v>44958</v>
      </c>
      <c r="AA194" s="89">
        <v>44959.731264965274</v>
      </c>
      <c r="AB194" s="87" t="s">
        <v>118</v>
      </c>
      <c r="AC194" s="87" t="s">
        <v>299</v>
      </c>
    </row>
    <row r="195" spans="1:29" s="96" customFormat="1" hidden="1" outlineLevel="7" collapsed="1" x14ac:dyDescent="0.25">
      <c r="A195" s="100" t="s">
        <v>116</v>
      </c>
      <c r="B195" s="92">
        <v>0</v>
      </c>
      <c r="C195" s="92">
        <v>-19839.346799999999</v>
      </c>
      <c r="D195" s="92">
        <v>0</v>
      </c>
      <c r="E195" s="92">
        <v>0</v>
      </c>
      <c r="F195" s="92">
        <v>0</v>
      </c>
      <c r="G195" s="92">
        <v>-19839.346799999999</v>
      </c>
      <c r="H195" s="93" t="s">
        <v>299</v>
      </c>
      <c r="I195" s="93" t="s">
        <v>180</v>
      </c>
      <c r="J195" s="93" t="s">
        <v>511</v>
      </c>
      <c r="K195" s="92">
        <v>0</v>
      </c>
      <c r="L195" s="92">
        <v>0</v>
      </c>
      <c r="M195" s="93" t="s">
        <v>122</v>
      </c>
      <c r="N195" s="93" t="s">
        <v>135</v>
      </c>
      <c r="O195" s="93" t="s">
        <v>191</v>
      </c>
      <c r="P195" s="94">
        <v>44957</v>
      </c>
      <c r="Q195" s="94">
        <v>44957.000694444447</v>
      </c>
      <c r="R195" s="92">
        <v>0</v>
      </c>
      <c r="S195" s="93" t="s">
        <v>300</v>
      </c>
      <c r="T195" s="93" t="s">
        <v>141</v>
      </c>
      <c r="U195" s="93" t="s">
        <v>142</v>
      </c>
      <c r="V195" s="95">
        <v>44959.41286365741</v>
      </c>
      <c r="W195" s="93" t="s">
        <v>142</v>
      </c>
      <c r="X195" s="95">
        <v>44959.412867094907</v>
      </c>
      <c r="Y195" s="95">
        <v>44927</v>
      </c>
      <c r="Z195" s="95">
        <v>44958</v>
      </c>
      <c r="AA195" s="95">
        <v>44959.731264965274</v>
      </c>
      <c r="AB195" s="93" t="s">
        <v>118</v>
      </c>
      <c r="AC195" s="93" t="s">
        <v>299</v>
      </c>
    </row>
    <row r="196" spans="1:29" s="107" customFormat="1" hidden="1" outlineLevel="7" collapsed="1" x14ac:dyDescent="0.25">
      <c r="A196" s="102" t="s">
        <v>116</v>
      </c>
      <c r="B196" s="103">
        <v>0</v>
      </c>
      <c r="C196" s="103">
        <v>38511.673199999997</v>
      </c>
      <c r="D196" s="103">
        <v>0</v>
      </c>
      <c r="E196" s="103">
        <v>0</v>
      </c>
      <c r="F196" s="103">
        <v>0</v>
      </c>
      <c r="G196" s="103">
        <v>38511.673199999997</v>
      </c>
      <c r="H196" s="104" t="s">
        <v>299</v>
      </c>
      <c r="I196" s="104" t="s">
        <v>180</v>
      </c>
      <c r="J196" s="104" t="s">
        <v>511</v>
      </c>
      <c r="K196" s="103">
        <v>0</v>
      </c>
      <c r="L196" s="103">
        <v>0</v>
      </c>
      <c r="M196" s="104" t="s">
        <v>122</v>
      </c>
      <c r="N196" s="104" t="s">
        <v>135</v>
      </c>
      <c r="O196" s="104" t="s">
        <v>191</v>
      </c>
      <c r="P196" s="105">
        <v>44957</v>
      </c>
      <c r="Q196" s="105">
        <v>44957.000694444447</v>
      </c>
      <c r="R196" s="103">
        <v>0</v>
      </c>
      <c r="S196" s="104" t="s">
        <v>300</v>
      </c>
      <c r="T196" s="104" t="s">
        <v>141</v>
      </c>
      <c r="U196" s="104" t="s">
        <v>142</v>
      </c>
      <c r="V196" s="106">
        <v>44959.41286365741</v>
      </c>
      <c r="W196" s="104" t="s">
        <v>142</v>
      </c>
      <c r="X196" s="106">
        <v>44959.412867094907</v>
      </c>
      <c r="Y196" s="106">
        <v>44927</v>
      </c>
      <c r="Z196" s="106">
        <v>44958</v>
      </c>
      <c r="AA196" s="106">
        <v>44959.731264965274</v>
      </c>
      <c r="AB196" s="104" t="s">
        <v>118</v>
      </c>
      <c r="AC196" s="104" t="s">
        <v>299</v>
      </c>
    </row>
    <row r="197" spans="1:29" s="96" customFormat="1" hidden="1" outlineLevel="7" collapsed="1" x14ac:dyDescent="0.25">
      <c r="A197" s="100" t="s">
        <v>116</v>
      </c>
      <c r="B197" s="92">
        <v>0</v>
      </c>
      <c r="C197" s="92">
        <v>52661.795550000003</v>
      </c>
      <c r="D197" s="92">
        <v>0</v>
      </c>
      <c r="E197" s="92">
        <v>0</v>
      </c>
      <c r="F197" s="92">
        <v>0</v>
      </c>
      <c r="G197" s="92">
        <v>52661.795550000003</v>
      </c>
      <c r="H197" s="93" t="s">
        <v>299</v>
      </c>
      <c r="I197" s="93" t="s">
        <v>180</v>
      </c>
      <c r="J197" s="93" t="s">
        <v>511</v>
      </c>
      <c r="K197" s="92">
        <v>0</v>
      </c>
      <c r="L197" s="92">
        <v>0</v>
      </c>
      <c r="M197" s="93" t="s">
        <v>122</v>
      </c>
      <c r="N197" s="93" t="s">
        <v>135</v>
      </c>
      <c r="O197" s="93" t="s">
        <v>191</v>
      </c>
      <c r="P197" s="94">
        <v>44957</v>
      </c>
      <c r="Q197" s="94">
        <v>44957.000694444447</v>
      </c>
      <c r="R197" s="92">
        <v>0</v>
      </c>
      <c r="S197" s="93" t="s">
        <v>300</v>
      </c>
      <c r="T197" s="93" t="s">
        <v>141</v>
      </c>
      <c r="U197" s="93" t="s">
        <v>142</v>
      </c>
      <c r="V197" s="95">
        <v>44959.41286365741</v>
      </c>
      <c r="W197" s="93" t="s">
        <v>142</v>
      </c>
      <c r="X197" s="95">
        <v>44959.412867094907</v>
      </c>
      <c r="Y197" s="95">
        <v>44927</v>
      </c>
      <c r="Z197" s="95">
        <v>44958</v>
      </c>
      <c r="AA197" s="95">
        <v>44959.731264965274</v>
      </c>
      <c r="AB197" s="93" t="s">
        <v>118</v>
      </c>
      <c r="AC197" s="93" t="s">
        <v>299</v>
      </c>
    </row>
    <row r="198" spans="1:29" s="113" customFormat="1" outlineLevel="2" collapsed="1" x14ac:dyDescent="0.25">
      <c r="A198" s="108" t="s">
        <v>187</v>
      </c>
      <c r="B198" s="109">
        <v>0</v>
      </c>
      <c r="C198" s="109">
        <v>0</v>
      </c>
      <c r="D198" s="109">
        <v>0</v>
      </c>
      <c r="E198" s="109">
        <v>0</v>
      </c>
      <c r="F198" s="109">
        <v>0</v>
      </c>
      <c r="G198" s="109">
        <v>0</v>
      </c>
      <c r="H198" s="110" t="s">
        <v>120</v>
      </c>
      <c r="I198" s="110" t="s">
        <v>187</v>
      </c>
      <c r="J198" s="110" t="s">
        <v>116</v>
      </c>
      <c r="K198" s="109">
        <v>0</v>
      </c>
      <c r="L198" s="109">
        <v>0</v>
      </c>
      <c r="M198" s="110" t="s">
        <v>122</v>
      </c>
      <c r="N198" s="110" t="s">
        <v>135</v>
      </c>
      <c r="O198" s="110" t="s">
        <v>121</v>
      </c>
      <c r="P198" s="111">
        <v>44927</v>
      </c>
      <c r="Q198" s="111">
        <v>44928</v>
      </c>
      <c r="R198" s="109">
        <v>0</v>
      </c>
      <c r="S198" s="110" t="s">
        <v>116</v>
      </c>
      <c r="T198" s="110" t="s">
        <v>116</v>
      </c>
      <c r="U198" s="110" t="s">
        <v>142</v>
      </c>
      <c r="V198" s="112">
        <v>44896.156557291666</v>
      </c>
      <c r="W198" s="110" t="s">
        <v>116</v>
      </c>
      <c r="X198" s="110" t="s">
        <v>116</v>
      </c>
      <c r="Y198" s="112">
        <v>44927</v>
      </c>
      <c r="Z198" s="112">
        <v>44958</v>
      </c>
      <c r="AA198" s="112">
        <v>44959.731264965274</v>
      </c>
      <c r="AB198" s="110" t="s">
        <v>118</v>
      </c>
      <c r="AC198" s="110" t="s">
        <v>116</v>
      </c>
    </row>
    <row r="199" spans="1:29" s="96" customFormat="1" outlineLevel="3" collapsed="1" x14ac:dyDescent="0.25">
      <c r="A199" s="91" t="s">
        <v>121</v>
      </c>
      <c r="B199" s="92">
        <v>0</v>
      </c>
      <c r="C199" s="92">
        <v>0</v>
      </c>
      <c r="D199" s="92">
        <v>0</v>
      </c>
      <c r="E199" s="92">
        <v>0</v>
      </c>
      <c r="F199" s="92">
        <v>0</v>
      </c>
      <c r="G199" s="92">
        <v>0</v>
      </c>
      <c r="H199" s="93" t="s">
        <v>120</v>
      </c>
      <c r="I199" s="93" t="s">
        <v>187</v>
      </c>
      <c r="J199" s="93" t="s">
        <v>116</v>
      </c>
      <c r="K199" s="92">
        <v>0</v>
      </c>
      <c r="L199" s="92">
        <v>0</v>
      </c>
      <c r="M199" s="93" t="s">
        <v>122</v>
      </c>
      <c r="N199" s="93" t="s">
        <v>135</v>
      </c>
      <c r="O199" s="93" t="s">
        <v>121</v>
      </c>
      <c r="P199" s="94">
        <v>44927</v>
      </c>
      <c r="Q199" s="94">
        <v>44928</v>
      </c>
      <c r="R199" s="92">
        <v>0</v>
      </c>
      <c r="S199" s="93" t="s">
        <v>116</v>
      </c>
      <c r="T199" s="93" t="s">
        <v>116</v>
      </c>
      <c r="U199" s="93" t="s">
        <v>142</v>
      </c>
      <c r="V199" s="95">
        <v>44896.156557291666</v>
      </c>
      <c r="W199" s="93" t="s">
        <v>116</v>
      </c>
      <c r="X199" s="93" t="s">
        <v>116</v>
      </c>
      <c r="Y199" s="95">
        <v>44927</v>
      </c>
      <c r="Z199" s="95">
        <v>44958</v>
      </c>
      <c r="AA199" s="95">
        <v>44959.731264965274</v>
      </c>
      <c r="AB199" s="93" t="s">
        <v>118</v>
      </c>
      <c r="AC199" s="93" t="s">
        <v>116</v>
      </c>
    </row>
    <row r="200" spans="1:29" s="78" customFormat="1" outlineLevel="4" collapsed="1" x14ac:dyDescent="0.25">
      <c r="A200" s="97" t="s">
        <v>116</v>
      </c>
      <c r="B200" s="75">
        <v>0</v>
      </c>
      <c r="C200" s="75">
        <v>0</v>
      </c>
      <c r="D200" s="75">
        <v>0</v>
      </c>
      <c r="E200" s="75">
        <v>0</v>
      </c>
      <c r="F200" s="75">
        <v>0</v>
      </c>
      <c r="G200" s="75">
        <v>0</v>
      </c>
      <c r="H200" s="74" t="s">
        <v>120</v>
      </c>
      <c r="I200" s="74" t="s">
        <v>187</v>
      </c>
      <c r="J200" s="74" t="s">
        <v>116</v>
      </c>
      <c r="K200" s="75">
        <v>0</v>
      </c>
      <c r="L200" s="75">
        <v>0</v>
      </c>
      <c r="M200" s="74" t="s">
        <v>122</v>
      </c>
      <c r="N200" s="74" t="s">
        <v>135</v>
      </c>
      <c r="O200" s="74" t="s">
        <v>121</v>
      </c>
      <c r="P200" s="76">
        <v>44927</v>
      </c>
      <c r="Q200" s="76">
        <v>44928</v>
      </c>
      <c r="R200" s="75">
        <v>0</v>
      </c>
      <c r="S200" s="74" t="s">
        <v>116</v>
      </c>
      <c r="T200" s="74" t="s">
        <v>116</v>
      </c>
      <c r="U200" s="74" t="s">
        <v>142</v>
      </c>
      <c r="V200" s="77">
        <v>44896.156557291666</v>
      </c>
      <c r="W200" s="74" t="s">
        <v>116</v>
      </c>
      <c r="X200" s="74" t="s">
        <v>116</v>
      </c>
      <c r="Y200" s="77">
        <v>44927</v>
      </c>
      <c r="Z200" s="77">
        <v>44958</v>
      </c>
      <c r="AA200" s="77">
        <v>44959.731264965274</v>
      </c>
      <c r="AB200" s="74" t="s">
        <v>118</v>
      </c>
      <c r="AC200" s="74" t="s">
        <v>116</v>
      </c>
    </row>
    <row r="201" spans="1:29" s="84" customFormat="1" outlineLevel="5" collapsed="1" x14ac:dyDescent="0.25">
      <c r="A201" s="98" t="s">
        <v>122</v>
      </c>
      <c r="B201" s="80">
        <v>0</v>
      </c>
      <c r="C201" s="80">
        <v>0</v>
      </c>
      <c r="D201" s="80">
        <v>0</v>
      </c>
      <c r="E201" s="80">
        <v>0</v>
      </c>
      <c r="F201" s="80">
        <v>0</v>
      </c>
      <c r="G201" s="80">
        <v>0</v>
      </c>
      <c r="H201" s="81" t="s">
        <v>120</v>
      </c>
      <c r="I201" s="81" t="s">
        <v>187</v>
      </c>
      <c r="J201" s="81" t="s">
        <v>116</v>
      </c>
      <c r="K201" s="80">
        <v>0</v>
      </c>
      <c r="L201" s="80">
        <v>0</v>
      </c>
      <c r="M201" s="81" t="s">
        <v>122</v>
      </c>
      <c r="N201" s="81" t="s">
        <v>135</v>
      </c>
      <c r="O201" s="81" t="s">
        <v>121</v>
      </c>
      <c r="P201" s="82">
        <v>44927</v>
      </c>
      <c r="Q201" s="82">
        <v>44928</v>
      </c>
      <c r="R201" s="80">
        <v>0</v>
      </c>
      <c r="S201" s="81" t="s">
        <v>116</v>
      </c>
      <c r="T201" s="81" t="s">
        <v>116</v>
      </c>
      <c r="U201" s="81" t="s">
        <v>142</v>
      </c>
      <c r="V201" s="83">
        <v>44896.156557291666</v>
      </c>
      <c r="W201" s="81" t="s">
        <v>116</v>
      </c>
      <c r="X201" s="81" t="s">
        <v>116</v>
      </c>
      <c r="Y201" s="83">
        <v>44927</v>
      </c>
      <c r="Z201" s="83">
        <v>44958</v>
      </c>
      <c r="AA201" s="83">
        <v>44959.731264965274</v>
      </c>
      <c r="AB201" s="81" t="s">
        <v>118</v>
      </c>
      <c r="AC201" s="81" t="s">
        <v>116</v>
      </c>
    </row>
    <row r="202" spans="1:29" s="90" customFormat="1" outlineLevel="6" collapsed="1" x14ac:dyDescent="0.25">
      <c r="A202" s="99" t="s">
        <v>116</v>
      </c>
      <c r="B202" s="86">
        <v>0</v>
      </c>
      <c r="C202" s="86">
        <v>0</v>
      </c>
      <c r="D202" s="86">
        <v>0</v>
      </c>
      <c r="E202" s="86">
        <v>0</v>
      </c>
      <c r="F202" s="86">
        <v>0</v>
      </c>
      <c r="G202" s="86">
        <v>0</v>
      </c>
      <c r="H202" s="87" t="s">
        <v>120</v>
      </c>
      <c r="I202" s="87" t="s">
        <v>187</v>
      </c>
      <c r="J202" s="87" t="s">
        <v>116</v>
      </c>
      <c r="K202" s="86">
        <v>0</v>
      </c>
      <c r="L202" s="86">
        <v>0</v>
      </c>
      <c r="M202" s="87" t="s">
        <v>122</v>
      </c>
      <c r="N202" s="87" t="s">
        <v>135</v>
      </c>
      <c r="O202" s="87" t="s">
        <v>121</v>
      </c>
      <c r="P202" s="88">
        <v>44927</v>
      </c>
      <c r="Q202" s="88">
        <v>44928</v>
      </c>
      <c r="R202" s="86">
        <v>0</v>
      </c>
      <c r="S202" s="87" t="s">
        <v>116</v>
      </c>
      <c r="T202" s="87" t="s">
        <v>116</v>
      </c>
      <c r="U202" s="87" t="s">
        <v>142</v>
      </c>
      <c r="V202" s="89">
        <v>44896.156557291666</v>
      </c>
      <c r="W202" s="87" t="s">
        <v>116</v>
      </c>
      <c r="X202" s="87" t="s">
        <v>116</v>
      </c>
      <c r="Y202" s="89">
        <v>44927</v>
      </c>
      <c r="Z202" s="89">
        <v>44958</v>
      </c>
      <c r="AA202" s="89">
        <v>44959.731264965274</v>
      </c>
      <c r="AB202" s="87" t="s">
        <v>118</v>
      </c>
      <c r="AC202" s="87" t="s">
        <v>116</v>
      </c>
    </row>
    <row r="203" spans="1:29" s="96" customFormat="1" outlineLevel="7" collapsed="1" x14ac:dyDescent="0.25">
      <c r="A203" s="100" t="s">
        <v>116</v>
      </c>
      <c r="B203" s="92">
        <v>84601.495999999999</v>
      </c>
      <c r="C203" s="92">
        <v>5894825.7536899997</v>
      </c>
      <c r="D203" s="92">
        <v>0</v>
      </c>
      <c r="E203" s="92">
        <v>0</v>
      </c>
      <c r="F203" s="92">
        <v>84601.495999999999</v>
      </c>
      <c r="G203" s="92">
        <v>5894825.7536899997</v>
      </c>
      <c r="H203" s="93" t="s">
        <v>120</v>
      </c>
      <c r="I203" s="93" t="s">
        <v>187</v>
      </c>
      <c r="J203" s="93" t="s">
        <v>116</v>
      </c>
      <c r="K203" s="92">
        <v>69.677559291504707</v>
      </c>
      <c r="L203" s="92">
        <v>0</v>
      </c>
      <c r="M203" s="93" t="s">
        <v>122</v>
      </c>
      <c r="N203" s="93" t="s">
        <v>135</v>
      </c>
      <c r="O203" s="93" t="s">
        <v>121</v>
      </c>
      <c r="P203" s="94">
        <v>44927</v>
      </c>
      <c r="Q203" s="94">
        <v>44928</v>
      </c>
      <c r="R203" s="92">
        <v>0</v>
      </c>
      <c r="S203" s="93" t="s">
        <v>116</v>
      </c>
      <c r="T203" s="93" t="s">
        <v>116</v>
      </c>
      <c r="U203" s="93" t="s">
        <v>142</v>
      </c>
      <c r="V203" s="95">
        <v>44896.156557291666</v>
      </c>
      <c r="W203" s="93" t="s">
        <v>116</v>
      </c>
      <c r="X203" s="93" t="s">
        <v>116</v>
      </c>
      <c r="Y203" s="95">
        <v>44927</v>
      </c>
      <c r="Z203" s="95">
        <v>44958</v>
      </c>
      <c r="AA203" s="95">
        <v>44959.731264965274</v>
      </c>
      <c r="AB203" s="93" t="s">
        <v>118</v>
      </c>
      <c r="AC203" s="93" t="s">
        <v>116</v>
      </c>
    </row>
    <row r="204" spans="1:29" s="107" customFormat="1" outlineLevel="7" collapsed="1" x14ac:dyDescent="0.25">
      <c r="A204" s="102" t="s">
        <v>116</v>
      </c>
      <c r="B204" s="103">
        <v>-212057.56899999999</v>
      </c>
      <c r="C204" s="103">
        <v>-14637270.957040001</v>
      </c>
      <c r="D204" s="103">
        <v>0</v>
      </c>
      <c r="E204" s="103">
        <v>0</v>
      </c>
      <c r="F204" s="103">
        <v>-212057.56899999999</v>
      </c>
      <c r="G204" s="103">
        <v>-14637270.957040001</v>
      </c>
      <c r="H204" s="104" t="s">
        <v>120</v>
      </c>
      <c r="I204" s="104" t="s">
        <v>187</v>
      </c>
      <c r="J204" s="104" t="s">
        <v>116</v>
      </c>
      <c r="K204" s="103">
        <v>69.024987063960893</v>
      </c>
      <c r="L204" s="103">
        <v>0</v>
      </c>
      <c r="M204" s="104" t="s">
        <v>122</v>
      </c>
      <c r="N204" s="104" t="s">
        <v>135</v>
      </c>
      <c r="O204" s="104" t="s">
        <v>121</v>
      </c>
      <c r="P204" s="105">
        <v>44927</v>
      </c>
      <c r="Q204" s="105">
        <v>44928</v>
      </c>
      <c r="R204" s="103">
        <v>0</v>
      </c>
      <c r="S204" s="104" t="s">
        <v>116</v>
      </c>
      <c r="T204" s="104" t="s">
        <v>116</v>
      </c>
      <c r="U204" s="104" t="s">
        <v>142</v>
      </c>
      <c r="V204" s="106">
        <v>44896.156557291666</v>
      </c>
      <c r="W204" s="104" t="s">
        <v>116</v>
      </c>
      <c r="X204" s="104" t="s">
        <v>116</v>
      </c>
      <c r="Y204" s="106">
        <v>44927</v>
      </c>
      <c r="Z204" s="106">
        <v>44958</v>
      </c>
      <c r="AA204" s="106">
        <v>44959.731264965274</v>
      </c>
      <c r="AB204" s="104" t="s">
        <v>118</v>
      </c>
      <c r="AC204" s="104" t="s">
        <v>116</v>
      </c>
    </row>
    <row r="205" spans="1:29" s="96" customFormat="1" outlineLevel="7" collapsed="1" x14ac:dyDescent="0.25">
      <c r="A205" s="100" t="s">
        <v>116</v>
      </c>
      <c r="B205" s="92">
        <v>127456.073</v>
      </c>
      <c r="C205" s="92">
        <v>8742445.2033500001</v>
      </c>
      <c r="D205" s="92">
        <v>0</v>
      </c>
      <c r="E205" s="92">
        <v>0</v>
      </c>
      <c r="F205" s="92">
        <v>127456.073</v>
      </c>
      <c r="G205" s="92">
        <v>8742445.2033500001</v>
      </c>
      <c r="H205" s="93" t="s">
        <v>120</v>
      </c>
      <c r="I205" s="93" t="s">
        <v>187</v>
      </c>
      <c r="J205" s="93" t="s">
        <v>116</v>
      </c>
      <c r="K205" s="92">
        <v>68.591829306948796</v>
      </c>
      <c r="L205" s="92">
        <v>0</v>
      </c>
      <c r="M205" s="93" t="s">
        <v>122</v>
      </c>
      <c r="N205" s="93" t="s">
        <v>135</v>
      </c>
      <c r="O205" s="93" t="s">
        <v>121</v>
      </c>
      <c r="P205" s="94">
        <v>44927</v>
      </c>
      <c r="Q205" s="94">
        <v>44928</v>
      </c>
      <c r="R205" s="92">
        <v>0</v>
      </c>
      <c r="S205" s="93" t="s">
        <v>116</v>
      </c>
      <c r="T205" s="93" t="s">
        <v>116</v>
      </c>
      <c r="U205" s="93" t="s">
        <v>142</v>
      </c>
      <c r="V205" s="95">
        <v>44896.156557291666</v>
      </c>
      <c r="W205" s="93" t="s">
        <v>116</v>
      </c>
      <c r="X205" s="93" t="s">
        <v>116</v>
      </c>
      <c r="Y205" s="95">
        <v>44927</v>
      </c>
      <c r="Z205" s="95">
        <v>44958</v>
      </c>
      <c r="AA205" s="95">
        <v>44959.731264965274</v>
      </c>
      <c r="AB205" s="93" t="s">
        <v>118</v>
      </c>
      <c r="AC205" s="93" t="s">
        <v>116</v>
      </c>
    </row>
    <row r="206" spans="1:29" s="84" customFormat="1" outlineLevel="1" x14ac:dyDescent="0.25">
      <c r="A206" s="79" t="s">
        <v>216</v>
      </c>
      <c r="B206" s="80">
        <v>0</v>
      </c>
      <c r="C206" s="80">
        <v>0</v>
      </c>
      <c r="D206" s="80">
        <v>0</v>
      </c>
      <c r="E206" s="80">
        <v>0</v>
      </c>
      <c r="F206" s="80">
        <v>0</v>
      </c>
      <c r="G206" s="80">
        <v>0</v>
      </c>
      <c r="H206" s="81" t="s">
        <v>120</v>
      </c>
      <c r="I206" s="81" t="s">
        <v>217</v>
      </c>
      <c r="J206" s="81" t="s">
        <v>116</v>
      </c>
      <c r="K206" s="80">
        <v>0</v>
      </c>
      <c r="L206" s="80">
        <v>0</v>
      </c>
      <c r="M206" s="81" t="s">
        <v>122</v>
      </c>
      <c r="N206" s="81" t="s">
        <v>216</v>
      </c>
      <c r="O206" s="81" t="s">
        <v>121</v>
      </c>
      <c r="P206" s="82">
        <v>44927</v>
      </c>
      <c r="Q206" s="82">
        <v>44928</v>
      </c>
      <c r="R206" s="80">
        <v>0</v>
      </c>
      <c r="S206" s="81" t="s">
        <v>116</v>
      </c>
      <c r="T206" s="81" t="s">
        <v>116</v>
      </c>
      <c r="U206" s="81" t="s">
        <v>142</v>
      </c>
      <c r="V206" s="83">
        <v>44896.156557291666</v>
      </c>
      <c r="W206" s="81" t="s">
        <v>116</v>
      </c>
      <c r="X206" s="81" t="s">
        <v>116</v>
      </c>
      <c r="Y206" s="83">
        <v>44927</v>
      </c>
      <c r="Z206" s="83">
        <v>44958</v>
      </c>
      <c r="AA206" s="83">
        <v>44959.731264965274</v>
      </c>
      <c r="AB206" s="81" t="s">
        <v>118</v>
      </c>
      <c r="AC206" s="81" t="s">
        <v>116</v>
      </c>
    </row>
    <row r="207" spans="1:29" s="90" customFormat="1" hidden="1" outlineLevel="2" collapsed="1" x14ac:dyDescent="0.25">
      <c r="A207" s="85" t="s">
        <v>217</v>
      </c>
      <c r="B207" s="86">
        <v>0</v>
      </c>
      <c r="C207" s="86">
        <v>0</v>
      </c>
      <c r="D207" s="86">
        <v>0</v>
      </c>
      <c r="E207" s="86">
        <v>0</v>
      </c>
      <c r="F207" s="86">
        <v>0</v>
      </c>
      <c r="G207" s="86">
        <v>0</v>
      </c>
      <c r="H207" s="87" t="s">
        <v>120</v>
      </c>
      <c r="I207" s="87" t="s">
        <v>217</v>
      </c>
      <c r="J207" s="87" t="s">
        <v>116</v>
      </c>
      <c r="K207" s="86">
        <v>0</v>
      </c>
      <c r="L207" s="86">
        <v>0</v>
      </c>
      <c r="M207" s="87" t="s">
        <v>122</v>
      </c>
      <c r="N207" s="87" t="s">
        <v>216</v>
      </c>
      <c r="O207" s="87" t="s">
        <v>121</v>
      </c>
      <c r="P207" s="88">
        <v>44927</v>
      </c>
      <c r="Q207" s="88">
        <v>44928</v>
      </c>
      <c r="R207" s="86">
        <v>0</v>
      </c>
      <c r="S207" s="87" t="s">
        <v>116</v>
      </c>
      <c r="T207" s="87" t="s">
        <v>116</v>
      </c>
      <c r="U207" s="87" t="s">
        <v>142</v>
      </c>
      <c r="V207" s="89">
        <v>44896.156557291666</v>
      </c>
      <c r="W207" s="87" t="s">
        <v>116</v>
      </c>
      <c r="X207" s="87" t="s">
        <v>116</v>
      </c>
      <c r="Y207" s="89">
        <v>44927</v>
      </c>
      <c r="Z207" s="89">
        <v>44958</v>
      </c>
      <c r="AA207" s="89">
        <v>44959.731264965274</v>
      </c>
      <c r="AB207" s="87" t="s">
        <v>118</v>
      </c>
      <c r="AC207" s="87" t="s">
        <v>116</v>
      </c>
    </row>
    <row r="208" spans="1:29" s="96" customFormat="1" hidden="1" outlineLevel="3" collapsed="1" x14ac:dyDescent="0.25">
      <c r="A208" s="91" t="s">
        <v>121</v>
      </c>
      <c r="B208" s="92">
        <v>0</v>
      </c>
      <c r="C208" s="92">
        <v>0</v>
      </c>
      <c r="D208" s="92">
        <v>0</v>
      </c>
      <c r="E208" s="92">
        <v>0</v>
      </c>
      <c r="F208" s="92">
        <v>0</v>
      </c>
      <c r="G208" s="92">
        <v>0</v>
      </c>
      <c r="H208" s="93" t="s">
        <v>120</v>
      </c>
      <c r="I208" s="93" t="s">
        <v>217</v>
      </c>
      <c r="J208" s="93" t="s">
        <v>116</v>
      </c>
      <c r="K208" s="92">
        <v>0</v>
      </c>
      <c r="L208" s="92">
        <v>0</v>
      </c>
      <c r="M208" s="93" t="s">
        <v>122</v>
      </c>
      <c r="N208" s="93" t="s">
        <v>216</v>
      </c>
      <c r="O208" s="93" t="s">
        <v>121</v>
      </c>
      <c r="P208" s="94">
        <v>44927</v>
      </c>
      <c r="Q208" s="94">
        <v>44928</v>
      </c>
      <c r="R208" s="92">
        <v>0</v>
      </c>
      <c r="S208" s="93" t="s">
        <v>116</v>
      </c>
      <c r="T208" s="93" t="s">
        <v>116</v>
      </c>
      <c r="U208" s="93" t="s">
        <v>142</v>
      </c>
      <c r="V208" s="95">
        <v>44896.156557291666</v>
      </c>
      <c r="W208" s="93" t="s">
        <v>116</v>
      </c>
      <c r="X208" s="93" t="s">
        <v>116</v>
      </c>
      <c r="Y208" s="95">
        <v>44927</v>
      </c>
      <c r="Z208" s="95">
        <v>44958</v>
      </c>
      <c r="AA208" s="95">
        <v>44959.731264965274</v>
      </c>
      <c r="AB208" s="93" t="s">
        <v>118</v>
      </c>
      <c r="AC208" s="93" t="s">
        <v>116</v>
      </c>
    </row>
    <row r="209" spans="1:29" s="78" customFormat="1" hidden="1" outlineLevel="4" collapsed="1" x14ac:dyDescent="0.25">
      <c r="A209" s="97" t="s">
        <v>116</v>
      </c>
      <c r="B209" s="75">
        <v>0</v>
      </c>
      <c r="C209" s="75">
        <v>0</v>
      </c>
      <c r="D209" s="75">
        <v>0</v>
      </c>
      <c r="E209" s="75">
        <v>0</v>
      </c>
      <c r="F209" s="75">
        <v>0</v>
      </c>
      <c r="G209" s="75">
        <v>0</v>
      </c>
      <c r="H209" s="74" t="s">
        <v>120</v>
      </c>
      <c r="I209" s="74" t="s">
        <v>217</v>
      </c>
      <c r="J209" s="74" t="s">
        <v>116</v>
      </c>
      <c r="K209" s="75">
        <v>0</v>
      </c>
      <c r="L209" s="75">
        <v>0</v>
      </c>
      <c r="M209" s="74" t="s">
        <v>122</v>
      </c>
      <c r="N209" s="74" t="s">
        <v>216</v>
      </c>
      <c r="O209" s="74" t="s">
        <v>121</v>
      </c>
      <c r="P209" s="76">
        <v>44927</v>
      </c>
      <c r="Q209" s="76">
        <v>44928</v>
      </c>
      <c r="R209" s="75">
        <v>0</v>
      </c>
      <c r="S209" s="74" t="s">
        <v>116</v>
      </c>
      <c r="T209" s="74" t="s">
        <v>116</v>
      </c>
      <c r="U209" s="74" t="s">
        <v>142</v>
      </c>
      <c r="V209" s="77">
        <v>44896.156557291666</v>
      </c>
      <c r="W209" s="74" t="s">
        <v>116</v>
      </c>
      <c r="X209" s="74" t="s">
        <v>116</v>
      </c>
      <c r="Y209" s="77">
        <v>44927</v>
      </c>
      <c r="Z209" s="77">
        <v>44958</v>
      </c>
      <c r="AA209" s="77">
        <v>44959.731264965274</v>
      </c>
      <c r="AB209" s="74" t="s">
        <v>118</v>
      </c>
      <c r="AC209" s="74" t="s">
        <v>116</v>
      </c>
    </row>
    <row r="210" spans="1:29" s="84" customFormat="1" hidden="1" outlineLevel="5" collapsed="1" x14ac:dyDescent="0.25">
      <c r="A210" s="98" t="s">
        <v>122</v>
      </c>
      <c r="B210" s="80">
        <v>0</v>
      </c>
      <c r="C210" s="80">
        <v>0</v>
      </c>
      <c r="D210" s="80">
        <v>0</v>
      </c>
      <c r="E210" s="80">
        <v>0</v>
      </c>
      <c r="F210" s="80">
        <v>0</v>
      </c>
      <c r="G210" s="80">
        <v>0</v>
      </c>
      <c r="H210" s="81" t="s">
        <v>120</v>
      </c>
      <c r="I210" s="81" t="s">
        <v>217</v>
      </c>
      <c r="J210" s="81" t="s">
        <v>116</v>
      </c>
      <c r="K210" s="80">
        <v>0</v>
      </c>
      <c r="L210" s="80">
        <v>0</v>
      </c>
      <c r="M210" s="81" t="s">
        <v>122</v>
      </c>
      <c r="N210" s="81" t="s">
        <v>216</v>
      </c>
      <c r="O210" s="81" t="s">
        <v>121</v>
      </c>
      <c r="P210" s="82">
        <v>44927</v>
      </c>
      <c r="Q210" s="82">
        <v>44928</v>
      </c>
      <c r="R210" s="80">
        <v>0</v>
      </c>
      <c r="S210" s="81" t="s">
        <v>116</v>
      </c>
      <c r="T210" s="81" t="s">
        <v>116</v>
      </c>
      <c r="U210" s="81" t="s">
        <v>142</v>
      </c>
      <c r="V210" s="83">
        <v>44896.156557291666</v>
      </c>
      <c r="W210" s="81" t="s">
        <v>116</v>
      </c>
      <c r="X210" s="81" t="s">
        <v>116</v>
      </c>
      <c r="Y210" s="83">
        <v>44927</v>
      </c>
      <c r="Z210" s="83">
        <v>44958</v>
      </c>
      <c r="AA210" s="83">
        <v>44959.731264965274</v>
      </c>
      <c r="AB210" s="81" t="s">
        <v>118</v>
      </c>
      <c r="AC210" s="81" t="s">
        <v>116</v>
      </c>
    </row>
    <row r="211" spans="1:29" s="90" customFormat="1" hidden="1" outlineLevel="6" collapsed="1" x14ac:dyDescent="0.25">
      <c r="A211" s="99" t="s">
        <v>116</v>
      </c>
      <c r="B211" s="86">
        <v>0</v>
      </c>
      <c r="C211" s="86">
        <v>0</v>
      </c>
      <c r="D211" s="86">
        <v>0</v>
      </c>
      <c r="E211" s="86">
        <v>0</v>
      </c>
      <c r="F211" s="86">
        <v>0</v>
      </c>
      <c r="G211" s="86">
        <v>0</v>
      </c>
      <c r="H211" s="87" t="s">
        <v>120</v>
      </c>
      <c r="I211" s="87" t="s">
        <v>217</v>
      </c>
      <c r="J211" s="87" t="s">
        <v>116</v>
      </c>
      <c r="K211" s="86">
        <v>0</v>
      </c>
      <c r="L211" s="86">
        <v>0</v>
      </c>
      <c r="M211" s="87" t="s">
        <v>122</v>
      </c>
      <c r="N211" s="87" t="s">
        <v>216</v>
      </c>
      <c r="O211" s="87" t="s">
        <v>121</v>
      </c>
      <c r="P211" s="88">
        <v>44927</v>
      </c>
      <c r="Q211" s="88">
        <v>44928</v>
      </c>
      <c r="R211" s="86">
        <v>0</v>
      </c>
      <c r="S211" s="87" t="s">
        <v>116</v>
      </c>
      <c r="T211" s="87" t="s">
        <v>116</v>
      </c>
      <c r="U211" s="87" t="s">
        <v>142</v>
      </c>
      <c r="V211" s="89">
        <v>44896.156557291666</v>
      </c>
      <c r="W211" s="87" t="s">
        <v>116</v>
      </c>
      <c r="X211" s="87" t="s">
        <v>116</v>
      </c>
      <c r="Y211" s="89">
        <v>44927</v>
      </c>
      <c r="Z211" s="89">
        <v>44958</v>
      </c>
      <c r="AA211" s="89">
        <v>44959.731264965274</v>
      </c>
      <c r="AB211" s="87" t="s">
        <v>118</v>
      </c>
      <c r="AC211" s="87" t="s">
        <v>116</v>
      </c>
    </row>
    <row r="212" spans="1:29" s="96" customFormat="1" hidden="1" outlineLevel="7" collapsed="1" x14ac:dyDescent="0.25">
      <c r="A212" s="100" t="s">
        <v>116</v>
      </c>
      <c r="B212" s="92">
        <v>0</v>
      </c>
      <c r="C212" s="92">
        <v>0</v>
      </c>
      <c r="D212" s="92">
        <v>0</v>
      </c>
      <c r="E212" s="92">
        <v>0</v>
      </c>
      <c r="F212" s="92">
        <v>0</v>
      </c>
      <c r="G212" s="92">
        <v>0</v>
      </c>
      <c r="H212" s="93" t="s">
        <v>120</v>
      </c>
      <c r="I212" s="93" t="s">
        <v>217</v>
      </c>
      <c r="J212" s="93" t="s">
        <v>116</v>
      </c>
      <c r="K212" s="92">
        <v>0</v>
      </c>
      <c r="L212" s="92">
        <v>0</v>
      </c>
      <c r="M212" s="93" t="s">
        <v>122</v>
      </c>
      <c r="N212" s="93" t="s">
        <v>216</v>
      </c>
      <c r="O212" s="93" t="s">
        <v>121</v>
      </c>
      <c r="P212" s="94">
        <v>44927</v>
      </c>
      <c r="Q212" s="94">
        <v>44928</v>
      </c>
      <c r="R212" s="92">
        <v>0</v>
      </c>
      <c r="S212" s="93" t="s">
        <v>116</v>
      </c>
      <c r="T212" s="93" t="s">
        <v>116</v>
      </c>
      <c r="U212" s="93" t="s">
        <v>142</v>
      </c>
      <c r="V212" s="95">
        <v>44896.156557291666</v>
      </c>
      <c r="W212" s="93" t="s">
        <v>116</v>
      </c>
      <c r="X212" s="93" t="s">
        <v>116</v>
      </c>
      <c r="Y212" s="95">
        <v>44927</v>
      </c>
      <c r="Z212" s="95">
        <v>44958</v>
      </c>
      <c r="AA212" s="95">
        <v>44959.731264965274</v>
      </c>
      <c r="AB212" s="93" t="s">
        <v>118</v>
      </c>
      <c r="AC212" s="93" t="s">
        <v>116</v>
      </c>
    </row>
    <row r="213" spans="1:29" s="119" customFormat="1" outlineLevel="1" collapsed="1" x14ac:dyDescent="0.25">
      <c r="A213" s="114" t="s">
        <v>218</v>
      </c>
      <c r="B213" s="115">
        <v>0</v>
      </c>
      <c r="C213" s="115">
        <v>0</v>
      </c>
      <c r="D213" s="115">
        <v>0</v>
      </c>
      <c r="E213" s="115">
        <v>0</v>
      </c>
      <c r="F213" s="115">
        <v>0</v>
      </c>
      <c r="G213" s="115">
        <v>0</v>
      </c>
      <c r="H213" s="116" t="s">
        <v>120</v>
      </c>
      <c r="I213" s="116" t="s">
        <v>219</v>
      </c>
      <c r="J213" s="116" t="s">
        <v>116</v>
      </c>
      <c r="K213" s="115">
        <v>0</v>
      </c>
      <c r="L213" s="115">
        <v>0</v>
      </c>
      <c r="M213" s="116" t="s">
        <v>122</v>
      </c>
      <c r="N213" s="116" t="s">
        <v>218</v>
      </c>
      <c r="O213" s="116" t="s">
        <v>121</v>
      </c>
      <c r="P213" s="117">
        <v>44927</v>
      </c>
      <c r="Q213" s="117">
        <v>44928</v>
      </c>
      <c r="R213" s="115">
        <v>0</v>
      </c>
      <c r="S213" s="116" t="s">
        <v>116</v>
      </c>
      <c r="T213" s="116" t="s">
        <v>116</v>
      </c>
      <c r="U213" s="116" t="s">
        <v>142</v>
      </c>
      <c r="V213" s="118">
        <v>44896.156557291666</v>
      </c>
      <c r="W213" s="116" t="s">
        <v>116</v>
      </c>
      <c r="X213" s="116" t="s">
        <v>116</v>
      </c>
      <c r="Y213" s="118">
        <v>44927</v>
      </c>
      <c r="Z213" s="118">
        <v>44958</v>
      </c>
      <c r="AA213" s="118">
        <v>44959.731264965274</v>
      </c>
      <c r="AB213" s="116" t="s">
        <v>118</v>
      </c>
      <c r="AC213" s="116" t="s">
        <v>116</v>
      </c>
    </row>
    <row r="214" spans="1:29" s="90" customFormat="1" hidden="1" outlineLevel="2" collapsed="1" x14ac:dyDescent="0.25">
      <c r="A214" s="85" t="s">
        <v>219</v>
      </c>
      <c r="B214" s="86">
        <v>0</v>
      </c>
      <c r="C214" s="86">
        <v>0</v>
      </c>
      <c r="D214" s="86">
        <v>0</v>
      </c>
      <c r="E214" s="86">
        <v>0</v>
      </c>
      <c r="F214" s="86">
        <v>0</v>
      </c>
      <c r="G214" s="86">
        <v>0</v>
      </c>
      <c r="H214" s="87" t="s">
        <v>120</v>
      </c>
      <c r="I214" s="87" t="s">
        <v>219</v>
      </c>
      <c r="J214" s="87" t="s">
        <v>116</v>
      </c>
      <c r="K214" s="86">
        <v>0</v>
      </c>
      <c r="L214" s="86">
        <v>0</v>
      </c>
      <c r="M214" s="87" t="s">
        <v>122</v>
      </c>
      <c r="N214" s="87" t="s">
        <v>218</v>
      </c>
      <c r="O214" s="87" t="s">
        <v>121</v>
      </c>
      <c r="P214" s="88">
        <v>44927</v>
      </c>
      <c r="Q214" s="88">
        <v>44928</v>
      </c>
      <c r="R214" s="86">
        <v>0</v>
      </c>
      <c r="S214" s="87" t="s">
        <v>116</v>
      </c>
      <c r="T214" s="87" t="s">
        <v>116</v>
      </c>
      <c r="U214" s="87" t="s">
        <v>142</v>
      </c>
      <c r="V214" s="89">
        <v>44896.156557291666</v>
      </c>
      <c r="W214" s="87" t="s">
        <v>116</v>
      </c>
      <c r="X214" s="87" t="s">
        <v>116</v>
      </c>
      <c r="Y214" s="89">
        <v>44927</v>
      </c>
      <c r="Z214" s="89">
        <v>44958</v>
      </c>
      <c r="AA214" s="89">
        <v>44959.731264965274</v>
      </c>
      <c r="AB214" s="87" t="s">
        <v>118</v>
      </c>
      <c r="AC214" s="87" t="s">
        <v>116</v>
      </c>
    </row>
    <row r="215" spans="1:29" s="96" customFormat="1" hidden="1" outlineLevel="3" collapsed="1" x14ac:dyDescent="0.25">
      <c r="A215" s="91" t="s">
        <v>121</v>
      </c>
      <c r="B215" s="92">
        <v>0</v>
      </c>
      <c r="C215" s="92">
        <v>0</v>
      </c>
      <c r="D215" s="92">
        <v>0</v>
      </c>
      <c r="E215" s="92">
        <v>0</v>
      </c>
      <c r="F215" s="92">
        <v>0</v>
      </c>
      <c r="G215" s="92">
        <v>0</v>
      </c>
      <c r="H215" s="93" t="s">
        <v>120</v>
      </c>
      <c r="I215" s="93" t="s">
        <v>219</v>
      </c>
      <c r="J215" s="93" t="s">
        <v>116</v>
      </c>
      <c r="K215" s="92">
        <v>0</v>
      </c>
      <c r="L215" s="92">
        <v>0</v>
      </c>
      <c r="M215" s="93" t="s">
        <v>122</v>
      </c>
      <c r="N215" s="93" t="s">
        <v>218</v>
      </c>
      <c r="O215" s="93" t="s">
        <v>121</v>
      </c>
      <c r="P215" s="94">
        <v>44927</v>
      </c>
      <c r="Q215" s="94">
        <v>44928</v>
      </c>
      <c r="R215" s="92">
        <v>0</v>
      </c>
      <c r="S215" s="93" t="s">
        <v>116</v>
      </c>
      <c r="T215" s="93" t="s">
        <v>116</v>
      </c>
      <c r="U215" s="93" t="s">
        <v>142</v>
      </c>
      <c r="V215" s="95">
        <v>44896.156557291666</v>
      </c>
      <c r="W215" s="93" t="s">
        <v>116</v>
      </c>
      <c r="X215" s="93" t="s">
        <v>116</v>
      </c>
      <c r="Y215" s="95">
        <v>44927</v>
      </c>
      <c r="Z215" s="95">
        <v>44958</v>
      </c>
      <c r="AA215" s="95">
        <v>44959.731264965274</v>
      </c>
      <c r="AB215" s="93" t="s">
        <v>118</v>
      </c>
      <c r="AC215" s="93" t="s">
        <v>116</v>
      </c>
    </row>
    <row r="216" spans="1:29" s="78" customFormat="1" hidden="1" outlineLevel="4" collapsed="1" x14ac:dyDescent="0.25">
      <c r="A216" s="97" t="s">
        <v>116</v>
      </c>
      <c r="B216" s="75">
        <v>0</v>
      </c>
      <c r="C216" s="75">
        <v>0</v>
      </c>
      <c r="D216" s="75">
        <v>0</v>
      </c>
      <c r="E216" s="75">
        <v>0</v>
      </c>
      <c r="F216" s="75">
        <v>0</v>
      </c>
      <c r="G216" s="75">
        <v>0</v>
      </c>
      <c r="H216" s="74" t="s">
        <v>120</v>
      </c>
      <c r="I216" s="74" t="s">
        <v>219</v>
      </c>
      <c r="J216" s="74" t="s">
        <v>116</v>
      </c>
      <c r="K216" s="75">
        <v>0</v>
      </c>
      <c r="L216" s="75">
        <v>0</v>
      </c>
      <c r="M216" s="74" t="s">
        <v>122</v>
      </c>
      <c r="N216" s="74" t="s">
        <v>218</v>
      </c>
      <c r="O216" s="74" t="s">
        <v>121</v>
      </c>
      <c r="P216" s="76">
        <v>44927</v>
      </c>
      <c r="Q216" s="76">
        <v>44928</v>
      </c>
      <c r="R216" s="75">
        <v>0</v>
      </c>
      <c r="S216" s="74" t="s">
        <v>116</v>
      </c>
      <c r="T216" s="74" t="s">
        <v>116</v>
      </c>
      <c r="U216" s="74" t="s">
        <v>142</v>
      </c>
      <c r="V216" s="77">
        <v>44896.156557291666</v>
      </c>
      <c r="W216" s="74" t="s">
        <v>116</v>
      </c>
      <c r="X216" s="74" t="s">
        <v>116</v>
      </c>
      <c r="Y216" s="77">
        <v>44927</v>
      </c>
      <c r="Z216" s="77">
        <v>44958</v>
      </c>
      <c r="AA216" s="77">
        <v>44959.731264965274</v>
      </c>
      <c r="AB216" s="74" t="s">
        <v>118</v>
      </c>
      <c r="AC216" s="74" t="s">
        <v>116</v>
      </c>
    </row>
    <row r="217" spans="1:29" s="84" customFormat="1" hidden="1" outlineLevel="5" collapsed="1" x14ac:dyDescent="0.25">
      <c r="A217" s="98" t="s">
        <v>122</v>
      </c>
      <c r="B217" s="80">
        <v>0</v>
      </c>
      <c r="C217" s="80">
        <v>0</v>
      </c>
      <c r="D217" s="80">
        <v>0</v>
      </c>
      <c r="E217" s="80">
        <v>0</v>
      </c>
      <c r="F217" s="80">
        <v>0</v>
      </c>
      <c r="G217" s="80">
        <v>0</v>
      </c>
      <c r="H217" s="81" t="s">
        <v>120</v>
      </c>
      <c r="I217" s="81" t="s">
        <v>219</v>
      </c>
      <c r="J217" s="81" t="s">
        <v>116</v>
      </c>
      <c r="K217" s="80">
        <v>0</v>
      </c>
      <c r="L217" s="80">
        <v>0</v>
      </c>
      <c r="M217" s="81" t="s">
        <v>122</v>
      </c>
      <c r="N217" s="81" t="s">
        <v>218</v>
      </c>
      <c r="O217" s="81" t="s">
        <v>121</v>
      </c>
      <c r="P217" s="82">
        <v>44927</v>
      </c>
      <c r="Q217" s="82">
        <v>44928</v>
      </c>
      <c r="R217" s="80">
        <v>0</v>
      </c>
      <c r="S217" s="81" t="s">
        <v>116</v>
      </c>
      <c r="T217" s="81" t="s">
        <v>116</v>
      </c>
      <c r="U217" s="81" t="s">
        <v>142</v>
      </c>
      <c r="V217" s="83">
        <v>44896.156557291666</v>
      </c>
      <c r="W217" s="81" t="s">
        <v>116</v>
      </c>
      <c r="X217" s="81" t="s">
        <v>116</v>
      </c>
      <c r="Y217" s="83">
        <v>44927</v>
      </c>
      <c r="Z217" s="83">
        <v>44958</v>
      </c>
      <c r="AA217" s="83">
        <v>44959.731264965274</v>
      </c>
      <c r="AB217" s="81" t="s">
        <v>118</v>
      </c>
      <c r="AC217" s="81" t="s">
        <v>116</v>
      </c>
    </row>
    <row r="218" spans="1:29" s="90" customFormat="1" hidden="1" outlineLevel="6" collapsed="1" x14ac:dyDescent="0.25">
      <c r="A218" s="99" t="s">
        <v>116</v>
      </c>
      <c r="B218" s="86">
        <v>0</v>
      </c>
      <c r="C218" s="86">
        <v>0</v>
      </c>
      <c r="D218" s="86">
        <v>0</v>
      </c>
      <c r="E218" s="86">
        <v>0</v>
      </c>
      <c r="F218" s="86">
        <v>0</v>
      </c>
      <c r="G218" s="86">
        <v>0</v>
      </c>
      <c r="H218" s="87" t="s">
        <v>120</v>
      </c>
      <c r="I218" s="87" t="s">
        <v>219</v>
      </c>
      <c r="J218" s="87" t="s">
        <v>116</v>
      </c>
      <c r="K218" s="86">
        <v>0</v>
      </c>
      <c r="L218" s="86">
        <v>0</v>
      </c>
      <c r="M218" s="87" t="s">
        <v>122</v>
      </c>
      <c r="N218" s="87" t="s">
        <v>218</v>
      </c>
      <c r="O218" s="87" t="s">
        <v>121</v>
      </c>
      <c r="P218" s="88">
        <v>44927</v>
      </c>
      <c r="Q218" s="88">
        <v>44928</v>
      </c>
      <c r="R218" s="86">
        <v>0</v>
      </c>
      <c r="S218" s="87" t="s">
        <v>116</v>
      </c>
      <c r="T218" s="87" t="s">
        <v>116</v>
      </c>
      <c r="U218" s="87" t="s">
        <v>142</v>
      </c>
      <c r="V218" s="89">
        <v>44896.156557291666</v>
      </c>
      <c r="W218" s="87" t="s">
        <v>116</v>
      </c>
      <c r="X218" s="87" t="s">
        <v>116</v>
      </c>
      <c r="Y218" s="89">
        <v>44927</v>
      </c>
      <c r="Z218" s="89">
        <v>44958</v>
      </c>
      <c r="AA218" s="89">
        <v>44959.731264965274</v>
      </c>
      <c r="AB218" s="87" t="s">
        <v>118</v>
      </c>
      <c r="AC218" s="87" t="s">
        <v>116</v>
      </c>
    </row>
    <row r="219" spans="1:29" s="96" customFormat="1" hidden="1" outlineLevel="7" collapsed="1" x14ac:dyDescent="0.25">
      <c r="A219" s="100" t="s">
        <v>116</v>
      </c>
      <c r="B219" s="92">
        <v>-104430.91499999999</v>
      </c>
      <c r="C219" s="92">
        <v>-6397875.5281499997</v>
      </c>
      <c r="D219" s="92">
        <v>0</v>
      </c>
      <c r="E219" s="92">
        <v>0</v>
      </c>
      <c r="F219" s="92">
        <v>-104430.91499999999</v>
      </c>
      <c r="G219" s="92">
        <v>-6397875.5281499997</v>
      </c>
      <c r="H219" s="93" t="s">
        <v>120</v>
      </c>
      <c r="I219" s="93" t="s">
        <v>219</v>
      </c>
      <c r="J219" s="93" t="s">
        <v>116</v>
      </c>
      <c r="K219" s="92">
        <v>61.264191050609902</v>
      </c>
      <c r="L219" s="92">
        <v>0</v>
      </c>
      <c r="M219" s="93" t="s">
        <v>122</v>
      </c>
      <c r="N219" s="93" t="s">
        <v>218</v>
      </c>
      <c r="O219" s="93" t="s">
        <v>121</v>
      </c>
      <c r="P219" s="94">
        <v>44927</v>
      </c>
      <c r="Q219" s="94">
        <v>44928</v>
      </c>
      <c r="R219" s="92">
        <v>0</v>
      </c>
      <c r="S219" s="93" t="s">
        <v>116</v>
      </c>
      <c r="T219" s="93" t="s">
        <v>116</v>
      </c>
      <c r="U219" s="93" t="s">
        <v>142</v>
      </c>
      <c r="V219" s="95">
        <v>44896.156557291666</v>
      </c>
      <c r="W219" s="93" t="s">
        <v>116</v>
      </c>
      <c r="X219" s="93" t="s">
        <v>116</v>
      </c>
      <c r="Y219" s="95">
        <v>44927</v>
      </c>
      <c r="Z219" s="95">
        <v>44958</v>
      </c>
      <c r="AA219" s="95">
        <v>44959.731264965274</v>
      </c>
      <c r="AB219" s="93" t="s">
        <v>118</v>
      </c>
      <c r="AC219" s="93" t="s">
        <v>116</v>
      </c>
    </row>
    <row r="220" spans="1:29" s="107" customFormat="1" hidden="1" outlineLevel="7" collapsed="1" x14ac:dyDescent="0.25">
      <c r="A220" s="102" t="s">
        <v>116</v>
      </c>
      <c r="B220" s="103">
        <v>3301.7950000000001</v>
      </c>
      <c r="C220" s="103">
        <v>71596.570000000007</v>
      </c>
      <c r="D220" s="103">
        <v>0</v>
      </c>
      <c r="E220" s="103">
        <v>0</v>
      </c>
      <c r="F220" s="103">
        <v>3301.7950000000001</v>
      </c>
      <c r="G220" s="103">
        <v>71596.570000000007</v>
      </c>
      <c r="H220" s="104" t="s">
        <v>120</v>
      </c>
      <c r="I220" s="104" t="s">
        <v>219</v>
      </c>
      <c r="J220" s="104" t="s">
        <v>116</v>
      </c>
      <c r="K220" s="103">
        <v>21.684135447536899</v>
      </c>
      <c r="L220" s="103">
        <v>0</v>
      </c>
      <c r="M220" s="104" t="s">
        <v>122</v>
      </c>
      <c r="N220" s="104" t="s">
        <v>218</v>
      </c>
      <c r="O220" s="104" t="s">
        <v>121</v>
      </c>
      <c r="P220" s="105">
        <v>44927</v>
      </c>
      <c r="Q220" s="105">
        <v>44928</v>
      </c>
      <c r="R220" s="103">
        <v>0</v>
      </c>
      <c r="S220" s="104" t="s">
        <v>116</v>
      </c>
      <c r="T220" s="104" t="s">
        <v>116</v>
      </c>
      <c r="U220" s="104" t="s">
        <v>142</v>
      </c>
      <c r="V220" s="106">
        <v>44896.156557291666</v>
      </c>
      <c r="W220" s="104" t="s">
        <v>116</v>
      </c>
      <c r="X220" s="104" t="s">
        <v>116</v>
      </c>
      <c r="Y220" s="106">
        <v>44927</v>
      </c>
      <c r="Z220" s="106">
        <v>44958</v>
      </c>
      <c r="AA220" s="106">
        <v>44959.731264965274</v>
      </c>
      <c r="AB220" s="104" t="s">
        <v>118</v>
      </c>
      <c r="AC220" s="104" t="s">
        <v>116</v>
      </c>
    </row>
    <row r="221" spans="1:29" s="96" customFormat="1" hidden="1" outlineLevel="7" collapsed="1" x14ac:dyDescent="0.25">
      <c r="A221" s="100" t="s">
        <v>116</v>
      </c>
      <c r="B221" s="92">
        <v>61036</v>
      </c>
      <c r="C221" s="92">
        <v>3757988.2900399999</v>
      </c>
      <c r="D221" s="92">
        <v>0</v>
      </c>
      <c r="E221" s="92">
        <v>0</v>
      </c>
      <c r="F221" s="92">
        <v>61036</v>
      </c>
      <c r="G221" s="92">
        <v>3757988.2900399999</v>
      </c>
      <c r="H221" s="93" t="s">
        <v>120</v>
      </c>
      <c r="I221" s="93" t="s">
        <v>219</v>
      </c>
      <c r="J221" s="93" t="s">
        <v>116</v>
      </c>
      <c r="K221" s="92">
        <v>61.5700289999345</v>
      </c>
      <c r="L221" s="92">
        <v>0</v>
      </c>
      <c r="M221" s="93" t="s">
        <v>122</v>
      </c>
      <c r="N221" s="93" t="s">
        <v>218</v>
      </c>
      <c r="O221" s="93" t="s">
        <v>121</v>
      </c>
      <c r="P221" s="94">
        <v>44927</v>
      </c>
      <c r="Q221" s="94">
        <v>44928</v>
      </c>
      <c r="R221" s="92">
        <v>0</v>
      </c>
      <c r="S221" s="93" t="s">
        <v>116</v>
      </c>
      <c r="T221" s="93" t="s">
        <v>116</v>
      </c>
      <c r="U221" s="93" t="s">
        <v>142</v>
      </c>
      <c r="V221" s="95">
        <v>44896.156557291666</v>
      </c>
      <c r="W221" s="93" t="s">
        <v>116</v>
      </c>
      <c r="X221" s="93" t="s">
        <v>116</v>
      </c>
      <c r="Y221" s="95">
        <v>44927</v>
      </c>
      <c r="Z221" s="95">
        <v>44958</v>
      </c>
      <c r="AA221" s="95">
        <v>44959.731264965274</v>
      </c>
      <c r="AB221" s="93" t="s">
        <v>118</v>
      </c>
      <c r="AC221" s="93" t="s">
        <v>116</v>
      </c>
    </row>
    <row r="222" spans="1:29" s="107" customFormat="1" hidden="1" outlineLevel="7" collapsed="1" x14ac:dyDescent="0.25">
      <c r="A222" s="102" t="s">
        <v>116</v>
      </c>
      <c r="B222" s="103">
        <v>146976</v>
      </c>
      <c r="C222" s="103">
        <v>9053984.4145599995</v>
      </c>
      <c r="D222" s="103">
        <v>0</v>
      </c>
      <c r="E222" s="103">
        <v>0</v>
      </c>
      <c r="F222" s="103">
        <v>146976</v>
      </c>
      <c r="G222" s="103">
        <v>9053984.4145599995</v>
      </c>
      <c r="H222" s="104" t="s">
        <v>120</v>
      </c>
      <c r="I222" s="104" t="s">
        <v>219</v>
      </c>
      <c r="J222" s="104" t="s">
        <v>116</v>
      </c>
      <c r="K222" s="103">
        <v>61.601788146091899</v>
      </c>
      <c r="L222" s="103">
        <v>0</v>
      </c>
      <c r="M222" s="104" t="s">
        <v>122</v>
      </c>
      <c r="N222" s="104" t="s">
        <v>218</v>
      </c>
      <c r="O222" s="104" t="s">
        <v>121</v>
      </c>
      <c r="P222" s="105">
        <v>44927</v>
      </c>
      <c r="Q222" s="105">
        <v>44928</v>
      </c>
      <c r="R222" s="103">
        <v>0</v>
      </c>
      <c r="S222" s="104" t="s">
        <v>116</v>
      </c>
      <c r="T222" s="104" t="s">
        <v>116</v>
      </c>
      <c r="U222" s="104" t="s">
        <v>142</v>
      </c>
      <c r="V222" s="106">
        <v>44896.156557291666</v>
      </c>
      <c r="W222" s="104" t="s">
        <v>116</v>
      </c>
      <c r="X222" s="104" t="s">
        <v>116</v>
      </c>
      <c r="Y222" s="106">
        <v>44927</v>
      </c>
      <c r="Z222" s="106">
        <v>44958</v>
      </c>
      <c r="AA222" s="106">
        <v>44959.731264965274</v>
      </c>
      <c r="AB222" s="104" t="s">
        <v>118</v>
      </c>
      <c r="AC222" s="104" t="s">
        <v>116</v>
      </c>
    </row>
    <row r="223" spans="1:29" s="96" customFormat="1" hidden="1" outlineLevel="7" collapsed="1" x14ac:dyDescent="0.25">
      <c r="A223" s="100" t="s">
        <v>116</v>
      </c>
      <c r="B223" s="92">
        <v>-70293.695999999996</v>
      </c>
      <c r="C223" s="92">
        <v>-4354916.8878300004</v>
      </c>
      <c r="D223" s="92">
        <v>0</v>
      </c>
      <c r="E223" s="92">
        <v>0</v>
      </c>
      <c r="F223" s="92">
        <v>-70293.695999999996</v>
      </c>
      <c r="G223" s="92">
        <v>-4354916.8878300004</v>
      </c>
      <c r="H223" s="93" t="s">
        <v>120</v>
      </c>
      <c r="I223" s="93" t="s">
        <v>219</v>
      </c>
      <c r="J223" s="93" t="s">
        <v>116</v>
      </c>
      <c r="K223" s="92">
        <v>61.9531641618332</v>
      </c>
      <c r="L223" s="92">
        <v>0</v>
      </c>
      <c r="M223" s="93" t="s">
        <v>122</v>
      </c>
      <c r="N223" s="93" t="s">
        <v>218</v>
      </c>
      <c r="O223" s="93" t="s">
        <v>121</v>
      </c>
      <c r="P223" s="94">
        <v>44927</v>
      </c>
      <c r="Q223" s="94">
        <v>44928</v>
      </c>
      <c r="R223" s="92">
        <v>0</v>
      </c>
      <c r="S223" s="93" t="s">
        <v>116</v>
      </c>
      <c r="T223" s="93" t="s">
        <v>116</v>
      </c>
      <c r="U223" s="93" t="s">
        <v>142</v>
      </c>
      <c r="V223" s="95">
        <v>44896.156557291666</v>
      </c>
      <c r="W223" s="93" t="s">
        <v>116</v>
      </c>
      <c r="X223" s="93" t="s">
        <v>116</v>
      </c>
      <c r="Y223" s="95">
        <v>44927</v>
      </c>
      <c r="Z223" s="95">
        <v>44958</v>
      </c>
      <c r="AA223" s="95">
        <v>44959.731264965274</v>
      </c>
      <c r="AB223" s="93" t="s">
        <v>118</v>
      </c>
      <c r="AC223" s="93" t="s">
        <v>116</v>
      </c>
    </row>
    <row r="224" spans="1:29" s="107" customFormat="1" hidden="1" outlineLevel="7" collapsed="1" x14ac:dyDescent="0.25">
      <c r="A224" s="102" t="s">
        <v>116</v>
      </c>
      <c r="B224" s="103">
        <v>-34393.35</v>
      </c>
      <c r="C224" s="103">
        <v>-2130776.8586200001</v>
      </c>
      <c r="D224" s="103">
        <v>0</v>
      </c>
      <c r="E224" s="103">
        <v>0</v>
      </c>
      <c r="F224" s="103">
        <v>-34393.35</v>
      </c>
      <c r="G224" s="103">
        <v>-2130776.8586200001</v>
      </c>
      <c r="H224" s="104" t="s">
        <v>120</v>
      </c>
      <c r="I224" s="104" t="s">
        <v>219</v>
      </c>
      <c r="J224" s="104" t="s">
        <v>116</v>
      </c>
      <c r="K224" s="103">
        <v>61.953164161676597</v>
      </c>
      <c r="L224" s="103">
        <v>0</v>
      </c>
      <c r="M224" s="104" t="s">
        <v>122</v>
      </c>
      <c r="N224" s="104" t="s">
        <v>218</v>
      </c>
      <c r="O224" s="104" t="s">
        <v>121</v>
      </c>
      <c r="P224" s="105">
        <v>44927</v>
      </c>
      <c r="Q224" s="105">
        <v>44928</v>
      </c>
      <c r="R224" s="103">
        <v>0</v>
      </c>
      <c r="S224" s="104" t="s">
        <v>116</v>
      </c>
      <c r="T224" s="104" t="s">
        <v>116</v>
      </c>
      <c r="U224" s="104" t="s">
        <v>142</v>
      </c>
      <c r="V224" s="106">
        <v>44896.156557291666</v>
      </c>
      <c r="W224" s="104" t="s">
        <v>116</v>
      </c>
      <c r="X224" s="104" t="s">
        <v>116</v>
      </c>
      <c r="Y224" s="106">
        <v>44927</v>
      </c>
      <c r="Z224" s="106">
        <v>44958</v>
      </c>
      <c r="AA224" s="106">
        <v>44959.731264965274</v>
      </c>
      <c r="AB224" s="104" t="s">
        <v>118</v>
      </c>
      <c r="AC224" s="104" t="s">
        <v>116</v>
      </c>
    </row>
    <row r="225" spans="1:29" s="96" customFormat="1" hidden="1" outlineLevel="7" collapsed="1" x14ac:dyDescent="0.25">
      <c r="A225" s="100" t="s">
        <v>116</v>
      </c>
      <c r="B225" s="92">
        <v>-2195.8339999999998</v>
      </c>
      <c r="C225" s="92">
        <v>0</v>
      </c>
      <c r="D225" s="92">
        <v>0</v>
      </c>
      <c r="E225" s="92">
        <v>0</v>
      </c>
      <c r="F225" s="92">
        <v>-2195.8339999999998</v>
      </c>
      <c r="G225" s="92">
        <v>0</v>
      </c>
      <c r="H225" s="93" t="s">
        <v>120</v>
      </c>
      <c r="I225" s="93" t="s">
        <v>219</v>
      </c>
      <c r="J225" s="93" t="s">
        <v>116</v>
      </c>
      <c r="K225" s="92">
        <v>0</v>
      </c>
      <c r="L225" s="92">
        <v>0</v>
      </c>
      <c r="M225" s="93" t="s">
        <v>122</v>
      </c>
      <c r="N225" s="93" t="s">
        <v>218</v>
      </c>
      <c r="O225" s="93" t="s">
        <v>121</v>
      </c>
      <c r="P225" s="94">
        <v>44927</v>
      </c>
      <c r="Q225" s="94">
        <v>44928</v>
      </c>
      <c r="R225" s="92">
        <v>0</v>
      </c>
      <c r="S225" s="93" t="s">
        <v>116</v>
      </c>
      <c r="T225" s="93" t="s">
        <v>116</v>
      </c>
      <c r="U225" s="93" t="s">
        <v>142</v>
      </c>
      <c r="V225" s="95">
        <v>44896.156557291666</v>
      </c>
      <c r="W225" s="93" t="s">
        <v>116</v>
      </c>
      <c r="X225" s="93" t="s">
        <v>116</v>
      </c>
      <c r="Y225" s="95">
        <v>44927</v>
      </c>
      <c r="Z225" s="95">
        <v>44958</v>
      </c>
      <c r="AA225" s="95">
        <v>44959.731264965274</v>
      </c>
      <c r="AB225" s="93" t="s">
        <v>118</v>
      </c>
      <c r="AC225" s="93" t="s">
        <v>116</v>
      </c>
    </row>
    <row r="226" spans="1:29" s="84" customFormat="1" outlineLevel="1" collapsed="1" x14ac:dyDescent="0.25">
      <c r="A226" s="79" t="s">
        <v>110</v>
      </c>
      <c r="B226" s="80">
        <v>0</v>
      </c>
      <c r="C226" s="80">
        <v>0</v>
      </c>
      <c r="D226" s="80">
        <v>0</v>
      </c>
      <c r="E226" s="80">
        <v>0</v>
      </c>
      <c r="F226" s="80">
        <v>0</v>
      </c>
      <c r="G226" s="80">
        <v>0</v>
      </c>
      <c r="H226" s="81" t="s">
        <v>120</v>
      </c>
      <c r="I226" s="81" t="s">
        <v>225</v>
      </c>
      <c r="J226" s="81" t="s">
        <v>116</v>
      </c>
      <c r="K226" s="80">
        <v>0</v>
      </c>
      <c r="L226" s="80">
        <v>0</v>
      </c>
      <c r="M226" s="81" t="s">
        <v>127</v>
      </c>
      <c r="N226" s="81" t="s">
        <v>110</v>
      </c>
      <c r="O226" s="81" t="s">
        <v>121</v>
      </c>
      <c r="P226" s="82">
        <v>44927</v>
      </c>
      <c r="Q226" s="82">
        <v>44928</v>
      </c>
      <c r="R226" s="80">
        <v>0</v>
      </c>
      <c r="S226" s="81" t="s">
        <v>116</v>
      </c>
      <c r="T226" s="81" t="s">
        <v>116</v>
      </c>
      <c r="U226" s="81" t="s">
        <v>142</v>
      </c>
      <c r="V226" s="83">
        <v>44896.156557291666</v>
      </c>
      <c r="W226" s="81" t="s">
        <v>116</v>
      </c>
      <c r="X226" s="81" t="s">
        <v>116</v>
      </c>
      <c r="Y226" s="83">
        <v>44927</v>
      </c>
      <c r="Z226" s="83">
        <v>44958</v>
      </c>
      <c r="AA226" s="83">
        <v>44959.731264965274</v>
      </c>
      <c r="AB226" s="81" t="s">
        <v>118</v>
      </c>
      <c r="AC226" s="81" t="s">
        <v>116</v>
      </c>
    </row>
    <row r="227" spans="1:29" s="90" customFormat="1" hidden="1" outlineLevel="2" collapsed="1" x14ac:dyDescent="0.25">
      <c r="A227" s="85" t="s">
        <v>225</v>
      </c>
      <c r="B227" s="86">
        <v>0</v>
      </c>
      <c r="C227" s="86">
        <v>0</v>
      </c>
      <c r="D227" s="86">
        <v>0</v>
      </c>
      <c r="E227" s="86">
        <v>0</v>
      </c>
      <c r="F227" s="86">
        <v>0</v>
      </c>
      <c r="G227" s="86">
        <v>0</v>
      </c>
      <c r="H227" s="87" t="s">
        <v>120</v>
      </c>
      <c r="I227" s="87" t="s">
        <v>225</v>
      </c>
      <c r="J227" s="87" t="s">
        <v>116</v>
      </c>
      <c r="K227" s="86">
        <v>0</v>
      </c>
      <c r="L227" s="86">
        <v>0</v>
      </c>
      <c r="M227" s="87" t="s">
        <v>127</v>
      </c>
      <c r="N227" s="87" t="s">
        <v>110</v>
      </c>
      <c r="O227" s="87" t="s">
        <v>121</v>
      </c>
      <c r="P227" s="88">
        <v>44927</v>
      </c>
      <c r="Q227" s="88">
        <v>44928</v>
      </c>
      <c r="R227" s="86">
        <v>0</v>
      </c>
      <c r="S227" s="87" t="s">
        <v>116</v>
      </c>
      <c r="T227" s="87" t="s">
        <v>116</v>
      </c>
      <c r="U227" s="87" t="s">
        <v>142</v>
      </c>
      <c r="V227" s="89">
        <v>44896.156557291666</v>
      </c>
      <c r="W227" s="87" t="s">
        <v>116</v>
      </c>
      <c r="X227" s="87" t="s">
        <v>116</v>
      </c>
      <c r="Y227" s="89">
        <v>44927</v>
      </c>
      <c r="Z227" s="89">
        <v>44958</v>
      </c>
      <c r="AA227" s="89">
        <v>44959.731264965274</v>
      </c>
      <c r="AB227" s="87" t="s">
        <v>118</v>
      </c>
      <c r="AC227" s="87" t="s">
        <v>116</v>
      </c>
    </row>
    <row r="228" spans="1:29" s="96" customFormat="1" hidden="1" outlineLevel="3" collapsed="1" x14ac:dyDescent="0.25">
      <c r="A228" s="91" t="s">
        <v>121</v>
      </c>
      <c r="B228" s="92">
        <v>0</v>
      </c>
      <c r="C228" s="92">
        <v>0</v>
      </c>
      <c r="D228" s="92">
        <v>0</v>
      </c>
      <c r="E228" s="92">
        <v>0</v>
      </c>
      <c r="F228" s="92">
        <v>0</v>
      </c>
      <c r="G228" s="92">
        <v>0</v>
      </c>
      <c r="H228" s="93" t="s">
        <v>120</v>
      </c>
      <c r="I228" s="93" t="s">
        <v>225</v>
      </c>
      <c r="J228" s="93" t="s">
        <v>116</v>
      </c>
      <c r="K228" s="92">
        <v>0</v>
      </c>
      <c r="L228" s="92">
        <v>0</v>
      </c>
      <c r="M228" s="93" t="s">
        <v>127</v>
      </c>
      <c r="N228" s="93" t="s">
        <v>110</v>
      </c>
      <c r="O228" s="93" t="s">
        <v>121</v>
      </c>
      <c r="P228" s="94">
        <v>44927</v>
      </c>
      <c r="Q228" s="94">
        <v>44928</v>
      </c>
      <c r="R228" s="92">
        <v>0</v>
      </c>
      <c r="S228" s="93" t="s">
        <v>116</v>
      </c>
      <c r="T228" s="93" t="s">
        <v>116</v>
      </c>
      <c r="U228" s="93" t="s">
        <v>142</v>
      </c>
      <c r="V228" s="95">
        <v>44896.156557291666</v>
      </c>
      <c r="W228" s="93" t="s">
        <v>116</v>
      </c>
      <c r="X228" s="93" t="s">
        <v>116</v>
      </c>
      <c r="Y228" s="95">
        <v>44927</v>
      </c>
      <c r="Z228" s="95">
        <v>44958</v>
      </c>
      <c r="AA228" s="95">
        <v>44959.731264965274</v>
      </c>
      <c r="AB228" s="93" t="s">
        <v>118</v>
      </c>
      <c r="AC228" s="93" t="s">
        <v>116</v>
      </c>
    </row>
    <row r="229" spans="1:29" s="78" customFormat="1" hidden="1" outlineLevel="4" collapsed="1" x14ac:dyDescent="0.25">
      <c r="A229" s="97" t="s">
        <v>116</v>
      </c>
      <c r="B229" s="75">
        <v>0</v>
      </c>
      <c r="C229" s="75">
        <v>0</v>
      </c>
      <c r="D229" s="75">
        <v>0</v>
      </c>
      <c r="E229" s="75">
        <v>0</v>
      </c>
      <c r="F229" s="75">
        <v>0</v>
      </c>
      <c r="G229" s="75">
        <v>0</v>
      </c>
      <c r="H229" s="74" t="s">
        <v>120</v>
      </c>
      <c r="I229" s="74" t="s">
        <v>225</v>
      </c>
      <c r="J229" s="74" t="s">
        <v>116</v>
      </c>
      <c r="K229" s="75">
        <v>0</v>
      </c>
      <c r="L229" s="75">
        <v>0</v>
      </c>
      <c r="M229" s="74" t="s">
        <v>127</v>
      </c>
      <c r="N229" s="74" t="s">
        <v>110</v>
      </c>
      <c r="O229" s="74" t="s">
        <v>121</v>
      </c>
      <c r="P229" s="76">
        <v>44927</v>
      </c>
      <c r="Q229" s="76">
        <v>44928</v>
      </c>
      <c r="R229" s="75">
        <v>0</v>
      </c>
      <c r="S229" s="74" t="s">
        <v>116</v>
      </c>
      <c r="T229" s="74" t="s">
        <v>116</v>
      </c>
      <c r="U229" s="74" t="s">
        <v>142</v>
      </c>
      <c r="V229" s="77">
        <v>44896.156557291666</v>
      </c>
      <c r="W229" s="74" t="s">
        <v>116</v>
      </c>
      <c r="X229" s="74" t="s">
        <v>116</v>
      </c>
      <c r="Y229" s="77">
        <v>44927</v>
      </c>
      <c r="Z229" s="77">
        <v>44958</v>
      </c>
      <c r="AA229" s="77">
        <v>44959.731264965274</v>
      </c>
      <c r="AB229" s="74" t="s">
        <v>118</v>
      </c>
      <c r="AC229" s="74" t="s">
        <v>116</v>
      </c>
    </row>
    <row r="230" spans="1:29" s="84" customFormat="1" hidden="1" outlineLevel="5" collapsed="1" x14ac:dyDescent="0.25">
      <c r="A230" s="98" t="s">
        <v>127</v>
      </c>
      <c r="B230" s="80">
        <v>0</v>
      </c>
      <c r="C230" s="80">
        <v>0</v>
      </c>
      <c r="D230" s="80">
        <v>0</v>
      </c>
      <c r="E230" s="80">
        <v>0</v>
      </c>
      <c r="F230" s="80">
        <v>0</v>
      </c>
      <c r="G230" s="80">
        <v>0</v>
      </c>
      <c r="H230" s="81" t="s">
        <v>120</v>
      </c>
      <c r="I230" s="81" t="s">
        <v>225</v>
      </c>
      <c r="J230" s="81" t="s">
        <v>116</v>
      </c>
      <c r="K230" s="80">
        <v>0</v>
      </c>
      <c r="L230" s="80">
        <v>0</v>
      </c>
      <c r="M230" s="81" t="s">
        <v>127</v>
      </c>
      <c r="N230" s="81" t="s">
        <v>110</v>
      </c>
      <c r="O230" s="81" t="s">
        <v>121</v>
      </c>
      <c r="P230" s="82">
        <v>44927</v>
      </c>
      <c r="Q230" s="82">
        <v>44928</v>
      </c>
      <c r="R230" s="80">
        <v>0</v>
      </c>
      <c r="S230" s="81" t="s">
        <v>116</v>
      </c>
      <c r="T230" s="81" t="s">
        <v>116</v>
      </c>
      <c r="U230" s="81" t="s">
        <v>142</v>
      </c>
      <c r="V230" s="83">
        <v>44896.156557291666</v>
      </c>
      <c r="W230" s="81" t="s">
        <v>116</v>
      </c>
      <c r="X230" s="81" t="s">
        <v>116</v>
      </c>
      <c r="Y230" s="83">
        <v>44927</v>
      </c>
      <c r="Z230" s="83">
        <v>44958</v>
      </c>
      <c r="AA230" s="83">
        <v>44959.731264965274</v>
      </c>
      <c r="AB230" s="81" t="s">
        <v>118</v>
      </c>
      <c r="AC230" s="81" t="s">
        <v>116</v>
      </c>
    </row>
    <row r="231" spans="1:29" s="90" customFormat="1" hidden="1" outlineLevel="6" collapsed="1" x14ac:dyDescent="0.25">
      <c r="A231" s="99" t="s">
        <v>116</v>
      </c>
      <c r="B231" s="86">
        <v>0</v>
      </c>
      <c r="C231" s="86">
        <v>0</v>
      </c>
      <c r="D231" s="86">
        <v>0</v>
      </c>
      <c r="E231" s="86">
        <v>0</v>
      </c>
      <c r="F231" s="86">
        <v>0</v>
      </c>
      <c r="G231" s="86">
        <v>0</v>
      </c>
      <c r="H231" s="87" t="s">
        <v>120</v>
      </c>
      <c r="I231" s="87" t="s">
        <v>225</v>
      </c>
      <c r="J231" s="87" t="s">
        <v>116</v>
      </c>
      <c r="K231" s="86">
        <v>0</v>
      </c>
      <c r="L231" s="86">
        <v>0</v>
      </c>
      <c r="M231" s="87" t="s">
        <v>127</v>
      </c>
      <c r="N231" s="87" t="s">
        <v>110</v>
      </c>
      <c r="O231" s="87" t="s">
        <v>121</v>
      </c>
      <c r="P231" s="88">
        <v>44927</v>
      </c>
      <c r="Q231" s="88">
        <v>44928</v>
      </c>
      <c r="R231" s="86">
        <v>0</v>
      </c>
      <c r="S231" s="87" t="s">
        <v>116</v>
      </c>
      <c r="T231" s="87" t="s">
        <v>116</v>
      </c>
      <c r="U231" s="87" t="s">
        <v>142</v>
      </c>
      <c r="V231" s="89">
        <v>44896.156557291666</v>
      </c>
      <c r="W231" s="87" t="s">
        <v>116</v>
      </c>
      <c r="X231" s="87" t="s">
        <v>116</v>
      </c>
      <c r="Y231" s="89">
        <v>44927</v>
      </c>
      <c r="Z231" s="89">
        <v>44958</v>
      </c>
      <c r="AA231" s="89">
        <v>44959.731264965274</v>
      </c>
      <c r="AB231" s="87" t="s">
        <v>118</v>
      </c>
      <c r="AC231" s="87" t="s">
        <v>116</v>
      </c>
    </row>
    <row r="232" spans="1:29" s="96" customFormat="1" hidden="1" outlineLevel="7" collapsed="1" x14ac:dyDescent="0.25">
      <c r="A232" s="100" t="s">
        <v>116</v>
      </c>
      <c r="B232" s="92">
        <v>0</v>
      </c>
      <c r="C232" s="92">
        <v>-279725.36</v>
      </c>
      <c r="D232" s="92">
        <v>0</v>
      </c>
      <c r="E232" s="92">
        <v>0</v>
      </c>
      <c r="F232" s="92">
        <v>0</v>
      </c>
      <c r="G232" s="92">
        <v>-279725.36</v>
      </c>
      <c r="H232" s="93" t="s">
        <v>120</v>
      </c>
      <c r="I232" s="93" t="s">
        <v>225</v>
      </c>
      <c r="J232" s="93" t="s">
        <v>116</v>
      </c>
      <c r="K232" s="92">
        <v>0</v>
      </c>
      <c r="L232" s="92">
        <v>0</v>
      </c>
      <c r="M232" s="93" t="s">
        <v>127</v>
      </c>
      <c r="N232" s="93" t="s">
        <v>110</v>
      </c>
      <c r="O232" s="93" t="s">
        <v>121</v>
      </c>
      <c r="P232" s="94">
        <v>44927</v>
      </c>
      <c r="Q232" s="94">
        <v>44928</v>
      </c>
      <c r="R232" s="92">
        <v>0</v>
      </c>
      <c r="S232" s="93" t="s">
        <v>116</v>
      </c>
      <c r="T232" s="93" t="s">
        <v>116</v>
      </c>
      <c r="U232" s="93" t="s">
        <v>142</v>
      </c>
      <c r="V232" s="95">
        <v>44896.156557291666</v>
      </c>
      <c r="W232" s="93" t="s">
        <v>116</v>
      </c>
      <c r="X232" s="93" t="s">
        <v>116</v>
      </c>
      <c r="Y232" s="95">
        <v>44927</v>
      </c>
      <c r="Z232" s="95">
        <v>44958</v>
      </c>
      <c r="AA232" s="95">
        <v>44959.731264965274</v>
      </c>
      <c r="AB232" s="93" t="s">
        <v>118</v>
      </c>
      <c r="AC232" s="93" t="s">
        <v>116</v>
      </c>
    </row>
    <row r="233" spans="1:29" s="107" customFormat="1" hidden="1" outlineLevel="7" collapsed="1" x14ac:dyDescent="0.25">
      <c r="A233" s="102" t="s">
        <v>116</v>
      </c>
      <c r="B233" s="103">
        <v>-888385.49199999997</v>
      </c>
      <c r="C233" s="103">
        <v>-61790289.02922</v>
      </c>
      <c r="D233" s="103">
        <v>0</v>
      </c>
      <c r="E233" s="103">
        <v>0</v>
      </c>
      <c r="F233" s="103">
        <v>-888385.49199999997</v>
      </c>
      <c r="G233" s="103">
        <v>-61790289.02922</v>
      </c>
      <c r="H233" s="104" t="s">
        <v>120</v>
      </c>
      <c r="I233" s="104" t="s">
        <v>225</v>
      </c>
      <c r="J233" s="104" t="s">
        <v>116</v>
      </c>
      <c r="K233" s="103">
        <v>69.553464780377098</v>
      </c>
      <c r="L233" s="103">
        <v>0</v>
      </c>
      <c r="M233" s="104" t="s">
        <v>127</v>
      </c>
      <c r="N233" s="104" t="s">
        <v>110</v>
      </c>
      <c r="O233" s="104" t="s">
        <v>121</v>
      </c>
      <c r="P233" s="105">
        <v>44927</v>
      </c>
      <c r="Q233" s="105">
        <v>44928</v>
      </c>
      <c r="R233" s="103">
        <v>0</v>
      </c>
      <c r="S233" s="104" t="s">
        <v>116</v>
      </c>
      <c r="T233" s="104" t="s">
        <v>116</v>
      </c>
      <c r="U233" s="104" t="s">
        <v>142</v>
      </c>
      <c r="V233" s="106">
        <v>44896.156557291666</v>
      </c>
      <c r="W233" s="104" t="s">
        <v>116</v>
      </c>
      <c r="X233" s="104" t="s">
        <v>116</v>
      </c>
      <c r="Y233" s="106">
        <v>44927</v>
      </c>
      <c r="Z233" s="106">
        <v>44958</v>
      </c>
      <c r="AA233" s="106">
        <v>44959.731264965274</v>
      </c>
      <c r="AB233" s="104" t="s">
        <v>118</v>
      </c>
      <c r="AC233" s="104" t="s">
        <v>116</v>
      </c>
    </row>
    <row r="234" spans="1:29" s="96" customFormat="1" hidden="1" outlineLevel="7" collapsed="1" x14ac:dyDescent="0.25">
      <c r="A234" s="100" t="s">
        <v>116</v>
      </c>
      <c r="B234" s="92">
        <v>654733.24899999995</v>
      </c>
      <c r="C234" s="92">
        <v>42231875.412660003</v>
      </c>
      <c r="D234" s="92">
        <v>0</v>
      </c>
      <c r="E234" s="92">
        <v>0</v>
      </c>
      <c r="F234" s="92">
        <v>654733.24899999995</v>
      </c>
      <c r="G234" s="92">
        <v>42231875.412660003</v>
      </c>
      <c r="H234" s="93" t="s">
        <v>120</v>
      </c>
      <c r="I234" s="93" t="s">
        <v>225</v>
      </c>
      <c r="J234" s="93" t="s">
        <v>116</v>
      </c>
      <c r="K234" s="92">
        <v>64.502414498060702</v>
      </c>
      <c r="L234" s="92">
        <v>0</v>
      </c>
      <c r="M234" s="93" t="s">
        <v>127</v>
      </c>
      <c r="N234" s="93" t="s">
        <v>110</v>
      </c>
      <c r="O234" s="93" t="s">
        <v>121</v>
      </c>
      <c r="P234" s="94">
        <v>44927</v>
      </c>
      <c r="Q234" s="94">
        <v>44928</v>
      </c>
      <c r="R234" s="92">
        <v>0</v>
      </c>
      <c r="S234" s="93" t="s">
        <v>116</v>
      </c>
      <c r="T234" s="93" t="s">
        <v>116</v>
      </c>
      <c r="U234" s="93" t="s">
        <v>142</v>
      </c>
      <c r="V234" s="95">
        <v>44896.156557291666</v>
      </c>
      <c r="W234" s="93" t="s">
        <v>116</v>
      </c>
      <c r="X234" s="93" t="s">
        <v>116</v>
      </c>
      <c r="Y234" s="95">
        <v>44927</v>
      </c>
      <c r="Z234" s="95">
        <v>44958</v>
      </c>
      <c r="AA234" s="95">
        <v>44959.731264965274</v>
      </c>
      <c r="AB234" s="93" t="s">
        <v>118</v>
      </c>
      <c r="AC234" s="93" t="s">
        <v>116</v>
      </c>
    </row>
    <row r="235" spans="1:29" s="107" customFormat="1" hidden="1" outlineLevel="7" collapsed="1" x14ac:dyDescent="0.25">
      <c r="A235" s="102" t="s">
        <v>116</v>
      </c>
      <c r="B235" s="103">
        <v>233652.24299999999</v>
      </c>
      <c r="C235" s="103">
        <v>19838138.97656</v>
      </c>
      <c r="D235" s="103">
        <v>0</v>
      </c>
      <c r="E235" s="103">
        <v>0</v>
      </c>
      <c r="F235" s="103">
        <v>233652.24299999999</v>
      </c>
      <c r="G235" s="103">
        <v>19838138.97656</v>
      </c>
      <c r="H235" s="104" t="s">
        <v>120</v>
      </c>
      <c r="I235" s="104" t="s">
        <v>225</v>
      </c>
      <c r="J235" s="104" t="s">
        <v>116</v>
      </c>
      <c r="K235" s="103">
        <v>84.904551832442706</v>
      </c>
      <c r="L235" s="103">
        <v>0</v>
      </c>
      <c r="M235" s="104" t="s">
        <v>127</v>
      </c>
      <c r="N235" s="104" t="s">
        <v>110</v>
      </c>
      <c r="O235" s="104" t="s">
        <v>121</v>
      </c>
      <c r="P235" s="105">
        <v>44927</v>
      </c>
      <c r="Q235" s="105">
        <v>44928</v>
      </c>
      <c r="R235" s="103">
        <v>0</v>
      </c>
      <c r="S235" s="104" t="s">
        <v>116</v>
      </c>
      <c r="T235" s="104" t="s">
        <v>116</v>
      </c>
      <c r="U235" s="104" t="s">
        <v>142</v>
      </c>
      <c r="V235" s="106">
        <v>44896.156557291666</v>
      </c>
      <c r="W235" s="104" t="s">
        <v>116</v>
      </c>
      <c r="X235" s="104" t="s">
        <v>116</v>
      </c>
      <c r="Y235" s="106">
        <v>44927</v>
      </c>
      <c r="Z235" s="106">
        <v>44958</v>
      </c>
      <c r="AA235" s="106">
        <v>44959.731264965274</v>
      </c>
      <c r="AB235" s="104" t="s">
        <v>118</v>
      </c>
      <c r="AC235" s="104" t="s">
        <v>116</v>
      </c>
    </row>
    <row r="236" spans="1:29" s="119" customFormat="1" outlineLevel="1" collapsed="1" x14ac:dyDescent="0.25">
      <c r="A236" s="114" t="s">
        <v>229</v>
      </c>
      <c r="B236" s="115">
        <v>0</v>
      </c>
      <c r="C236" s="115">
        <v>0</v>
      </c>
      <c r="D236" s="115">
        <v>0</v>
      </c>
      <c r="E236" s="115">
        <v>0</v>
      </c>
      <c r="F236" s="115">
        <v>0</v>
      </c>
      <c r="G236" s="115">
        <v>0</v>
      </c>
      <c r="H236" s="116" t="s">
        <v>120</v>
      </c>
      <c r="I236" s="116" t="s">
        <v>116</v>
      </c>
      <c r="J236" s="116" t="s">
        <v>116</v>
      </c>
      <c r="K236" s="115">
        <v>0</v>
      </c>
      <c r="L236" s="115">
        <v>0</v>
      </c>
      <c r="M236" s="116" t="s">
        <v>116</v>
      </c>
      <c r="N236" s="116" t="s">
        <v>229</v>
      </c>
      <c r="O236" s="116" t="s">
        <v>121</v>
      </c>
      <c r="P236" s="117">
        <v>44927</v>
      </c>
      <c r="Q236" s="117">
        <v>44928</v>
      </c>
      <c r="R236" s="115">
        <v>0</v>
      </c>
      <c r="S236" s="116" t="s">
        <v>116</v>
      </c>
      <c r="T236" s="116" t="s">
        <v>116</v>
      </c>
      <c r="U236" s="116" t="s">
        <v>142</v>
      </c>
      <c r="V236" s="118">
        <v>44896.156557291666</v>
      </c>
      <c r="W236" s="116" t="s">
        <v>116</v>
      </c>
      <c r="X236" s="116" t="s">
        <v>116</v>
      </c>
      <c r="Y236" s="118">
        <v>44927</v>
      </c>
      <c r="Z236" s="118">
        <v>44958</v>
      </c>
      <c r="AA236" s="118">
        <v>44959.731264965274</v>
      </c>
      <c r="AB236" s="116" t="s">
        <v>118</v>
      </c>
      <c r="AC236" s="116" t="s">
        <v>116</v>
      </c>
    </row>
    <row r="237" spans="1:29" s="90" customFormat="1" hidden="1" outlineLevel="2" collapsed="1" x14ac:dyDescent="0.25">
      <c r="A237" s="85" t="s">
        <v>230</v>
      </c>
      <c r="B237" s="86">
        <v>0</v>
      </c>
      <c r="C237" s="86">
        <v>0</v>
      </c>
      <c r="D237" s="86">
        <v>0</v>
      </c>
      <c r="E237" s="86">
        <v>0</v>
      </c>
      <c r="F237" s="86">
        <v>0</v>
      </c>
      <c r="G237" s="86">
        <v>0</v>
      </c>
      <c r="H237" s="87" t="s">
        <v>120</v>
      </c>
      <c r="I237" s="87" t="s">
        <v>230</v>
      </c>
      <c r="J237" s="87" t="s">
        <v>116</v>
      </c>
      <c r="K237" s="86">
        <v>0</v>
      </c>
      <c r="L237" s="86">
        <v>0</v>
      </c>
      <c r="M237" s="87" t="s">
        <v>122</v>
      </c>
      <c r="N237" s="87" t="s">
        <v>229</v>
      </c>
      <c r="O237" s="87" t="s">
        <v>121</v>
      </c>
      <c r="P237" s="88">
        <v>44927</v>
      </c>
      <c r="Q237" s="88">
        <v>44928</v>
      </c>
      <c r="R237" s="86">
        <v>0</v>
      </c>
      <c r="S237" s="87" t="s">
        <v>116</v>
      </c>
      <c r="T237" s="87" t="s">
        <v>116</v>
      </c>
      <c r="U237" s="87" t="s">
        <v>142</v>
      </c>
      <c r="V237" s="89">
        <v>44896.156557291666</v>
      </c>
      <c r="W237" s="87" t="s">
        <v>116</v>
      </c>
      <c r="X237" s="87" t="s">
        <v>116</v>
      </c>
      <c r="Y237" s="89">
        <v>44927</v>
      </c>
      <c r="Z237" s="89">
        <v>44958</v>
      </c>
      <c r="AA237" s="89">
        <v>44959.731264965274</v>
      </c>
      <c r="AB237" s="87" t="s">
        <v>118</v>
      </c>
      <c r="AC237" s="87" t="s">
        <v>116</v>
      </c>
    </row>
    <row r="238" spans="1:29" s="96" customFormat="1" hidden="1" outlineLevel="3" collapsed="1" x14ac:dyDescent="0.25">
      <c r="A238" s="91" t="s">
        <v>121</v>
      </c>
      <c r="B238" s="92">
        <v>0</v>
      </c>
      <c r="C238" s="92">
        <v>0</v>
      </c>
      <c r="D238" s="92">
        <v>0</v>
      </c>
      <c r="E238" s="92">
        <v>0</v>
      </c>
      <c r="F238" s="92">
        <v>0</v>
      </c>
      <c r="G238" s="92">
        <v>0</v>
      </c>
      <c r="H238" s="93" t="s">
        <v>120</v>
      </c>
      <c r="I238" s="93" t="s">
        <v>230</v>
      </c>
      <c r="J238" s="93" t="s">
        <v>116</v>
      </c>
      <c r="K238" s="92">
        <v>0</v>
      </c>
      <c r="L238" s="92">
        <v>0</v>
      </c>
      <c r="M238" s="93" t="s">
        <v>122</v>
      </c>
      <c r="N238" s="93" t="s">
        <v>229</v>
      </c>
      <c r="O238" s="93" t="s">
        <v>121</v>
      </c>
      <c r="P238" s="94">
        <v>44927</v>
      </c>
      <c r="Q238" s="94">
        <v>44928</v>
      </c>
      <c r="R238" s="92">
        <v>0</v>
      </c>
      <c r="S238" s="93" t="s">
        <v>116</v>
      </c>
      <c r="T238" s="93" t="s">
        <v>116</v>
      </c>
      <c r="U238" s="93" t="s">
        <v>142</v>
      </c>
      <c r="V238" s="95">
        <v>44896.156557291666</v>
      </c>
      <c r="W238" s="93" t="s">
        <v>116</v>
      </c>
      <c r="X238" s="93" t="s">
        <v>116</v>
      </c>
      <c r="Y238" s="95">
        <v>44927</v>
      </c>
      <c r="Z238" s="95">
        <v>44958</v>
      </c>
      <c r="AA238" s="95">
        <v>44959.731264965274</v>
      </c>
      <c r="AB238" s="93" t="s">
        <v>118</v>
      </c>
      <c r="AC238" s="93" t="s">
        <v>116</v>
      </c>
    </row>
    <row r="239" spans="1:29" s="78" customFormat="1" hidden="1" outlineLevel="4" collapsed="1" x14ac:dyDescent="0.25">
      <c r="A239" s="97" t="s">
        <v>116</v>
      </c>
      <c r="B239" s="75">
        <v>0</v>
      </c>
      <c r="C239" s="75">
        <v>0</v>
      </c>
      <c r="D239" s="75">
        <v>0</v>
      </c>
      <c r="E239" s="75">
        <v>0</v>
      </c>
      <c r="F239" s="75">
        <v>0</v>
      </c>
      <c r="G239" s="75">
        <v>0</v>
      </c>
      <c r="H239" s="74" t="s">
        <v>120</v>
      </c>
      <c r="I239" s="74" t="s">
        <v>230</v>
      </c>
      <c r="J239" s="74" t="s">
        <v>116</v>
      </c>
      <c r="K239" s="75">
        <v>0</v>
      </c>
      <c r="L239" s="75">
        <v>0</v>
      </c>
      <c r="M239" s="74" t="s">
        <v>122</v>
      </c>
      <c r="N239" s="74" t="s">
        <v>229</v>
      </c>
      <c r="O239" s="74" t="s">
        <v>121</v>
      </c>
      <c r="P239" s="76">
        <v>44927</v>
      </c>
      <c r="Q239" s="76">
        <v>44928</v>
      </c>
      <c r="R239" s="75">
        <v>0</v>
      </c>
      <c r="S239" s="74" t="s">
        <v>116</v>
      </c>
      <c r="T239" s="74" t="s">
        <v>116</v>
      </c>
      <c r="U239" s="74" t="s">
        <v>142</v>
      </c>
      <c r="V239" s="77">
        <v>44896.156557291666</v>
      </c>
      <c r="W239" s="74" t="s">
        <v>116</v>
      </c>
      <c r="X239" s="74" t="s">
        <v>116</v>
      </c>
      <c r="Y239" s="77">
        <v>44927</v>
      </c>
      <c r="Z239" s="77">
        <v>44958</v>
      </c>
      <c r="AA239" s="77">
        <v>44959.731264965274</v>
      </c>
      <c r="AB239" s="74" t="s">
        <v>118</v>
      </c>
      <c r="AC239" s="74" t="s">
        <v>116</v>
      </c>
    </row>
    <row r="240" spans="1:29" s="84" customFormat="1" hidden="1" outlineLevel="5" collapsed="1" x14ac:dyDescent="0.25">
      <c r="A240" s="98" t="s">
        <v>122</v>
      </c>
      <c r="B240" s="80">
        <v>0</v>
      </c>
      <c r="C240" s="80">
        <v>0</v>
      </c>
      <c r="D240" s="80">
        <v>0</v>
      </c>
      <c r="E240" s="80">
        <v>0</v>
      </c>
      <c r="F240" s="80">
        <v>0</v>
      </c>
      <c r="G240" s="80">
        <v>0</v>
      </c>
      <c r="H240" s="81" t="s">
        <v>120</v>
      </c>
      <c r="I240" s="81" t="s">
        <v>230</v>
      </c>
      <c r="J240" s="81" t="s">
        <v>116</v>
      </c>
      <c r="K240" s="80">
        <v>0</v>
      </c>
      <c r="L240" s="80">
        <v>0</v>
      </c>
      <c r="M240" s="81" t="s">
        <v>122</v>
      </c>
      <c r="N240" s="81" t="s">
        <v>229</v>
      </c>
      <c r="O240" s="81" t="s">
        <v>121</v>
      </c>
      <c r="P240" s="82">
        <v>44927</v>
      </c>
      <c r="Q240" s="82">
        <v>44928</v>
      </c>
      <c r="R240" s="80">
        <v>0</v>
      </c>
      <c r="S240" s="81" t="s">
        <v>116</v>
      </c>
      <c r="T240" s="81" t="s">
        <v>116</v>
      </c>
      <c r="U240" s="81" t="s">
        <v>142</v>
      </c>
      <c r="V240" s="83">
        <v>44896.156557291666</v>
      </c>
      <c r="W240" s="81" t="s">
        <v>116</v>
      </c>
      <c r="X240" s="81" t="s">
        <v>116</v>
      </c>
      <c r="Y240" s="83">
        <v>44927</v>
      </c>
      <c r="Z240" s="83">
        <v>44958</v>
      </c>
      <c r="AA240" s="83">
        <v>44959.731264965274</v>
      </c>
      <c r="AB240" s="81" t="s">
        <v>118</v>
      </c>
      <c r="AC240" s="81" t="s">
        <v>116</v>
      </c>
    </row>
    <row r="241" spans="1:29" s="90" customFormat="1" hidden="1" outlineLevel="6" collapsed="1" x14ac:dyDescent="0.25">
      <c r="A241" s="99" t="s">
        <v>116</v>
      </c>
      <c r="B241" s="86">
        <v>0</v>
      </c>
      <c r="C241" s="86">
        <v>0</v>
      </c>
      <c r="D241" s="86">
        <v>0</v>
      </c>
      <c r="E241" s="86">
        <v>0</v>
      </c>
      <c r="F241" s="86">
        <v>0</v>
      </c>
      <c r="G241" s="86">
        <v>0</v>
      </c>
      <c r="H241" s="87" t="s">
        <v>120</v>
      </c>
      <c r="I241" s="87" t="s">
        <v>230</v>
      </c>
      <c r="J241" s="87" t="s">
        <v>116</v>
      </c>
      <c r="K241" s="86">
        <v>0</v>
      </c>
      <c r="L241" s="86">
        <v>0</v>
      </c>
      <c r="M241" s="87" t="s">
        <v>122</v>
      </c>
      <c r="N241" s="87" t="s">
        <v>229</v>
      </c>
      <c r="O241" s="87" t="s">
        <v>121</v>
      </c>
      <c r="P241" s="88">
        <v>44927</v>
      </c>
      <c r="Q241" s="88">
        <v>44928</v>
      </c>
      <c r="R241" s="86">
        <v>0</v>
      </c>
      <c r="S241" s="87" t="s">
        <v>116</v>
      </c>
      <c r="T241" s="87" t="s">
        <v>116</v>
      </c>
      <c r="U241" s="87" t="s">
        <v>142</v>
      </c>
      <c r="V241" s="89">
        <v>44896.156557291666</v>
      </c>
      <c r="W241" s="87" t="s">
        <v>116</v>
      </c>
      <c r="X241" s="87" t="s">
        <v>116</v>
      </c>
      <c r="Y241" s="89">
        <v>44927</v>
      </c>
      <c r="Z241" s="89">
        <v>44958</v>
      </c>
      <c r="AA241" s="89">
        <v>44959.731264965274</v>
      </c>
      <c r="AB241" s="87" t="s">
        <v>118</v>
      </c>
      <c r="AC241" s="87" t="s">
        <v>116</v>
      </c>
    </row>
    <row r="242" spans="1:29" s="96" customFormat="1" hidden="1" outlineLevel="7" collapsed="1" x14ac:dyDescent="0.25">
      <c r="A242" s="100" t="s">
        <v>116</v>
      </c>
      <c r="B242" s="92">
        <v>0</v>
      </c>
      <c r="C242" s="92">
        <v>0</v>
      </c>
      <c r="D242" s="92">
        <v>0</v>
      </c>
      <c r="E242" s="92">
        <v>0</v>
      </c>
      <c r="F242" s="92">
        <v>0</v>
      </c>
      <c r="G242" s="92">
        <v>0</v>
      </c>
      <c r="H242" s="93" t="s">
        <v>120</v>
      </c>
      <c r="I242" s="93" t="s">
        <v>230</v>
      </c>
      <c r="J242" s="93" t="s">
        <v>116</v>
      </c>
      <c r="K242" s="92">
        <v>0</v>
      </c>
      <c r="L242" s="92">
        <v>0</v>
      </c>
      <c r="M242" s="93" t="s">
        <v>122</v>
      </c>
      <c r="N242" s="93" t="s">
        <v>229</v>
      </c>
      <c r="O242" s="93" t="s">
        <v>121</v>
      </c>
      <c r="P242" s="94">
        <v>44927</v>
      </c>
      <c r="Q242" s="94">
        <v>44928</v>
      </c>
      <c r="R242" s="92">
        <v>0</v>
      </c>
      <c r="S242" s="93" t="s">
        <v>116</v>
      </c>
      <c r="T242" s="93" t="s">
        <v>116</v>
      </c>
      <c r="U242" s="93" t="s">
        <v>142</v>
      </c>
      <c r="V242" s="95">
        <v>44896.156557291666</v>
      </c>
      <c r="W242" s="93" t="s">
        <v>116</v>
      </c>
      <c r="X242" s="93" t="s">
        <v>116</v>
      </c>
      <c r="Y242" s="95">
        <v>44927</v>
      </c>
      <c r="Z242" s="95">
        <v>44958</v>
      </c>
      <c r="AA242" s="95">
        <v>44959.731264965274</v>
      </c>
      <c r="AB242" s="93" t="s">
        <v>118</v>
      </c>
      <c r="AC242" s="93" t="s">
        <v>116</v>
      </c>
    </row>
    <row r="243" spans="1:29" s="113" customFormat="1" hidden="1" outlineLevel="2" collapsed="1" x14ac:dyDescent="0.25">
      <c r="A243" s="108" t="s">
        <v>229</v>
      </c>
      <c r="B243" s="109">
        <v>0</v>
      </c>
      <c r="C243" s="109">
        <v>0</v>
      </c>
      <c r="D243" s="109">
        <v>0</v>
      </c>
      <c r="E243" s="109">
        <v>0</v>
      </c>
      <c r="F243" s="109">
        <v>0</v>
      </c>
      <c r="G243" s="109">
        <v>0</v>
      </c>
      <c r="H243" s="110" t="s">
        <v>120</v>
      </c>
      <c r="I243" s="110" t="s">
        <v>229</v>
      </c>
      <c r="J243" s="110" t="s">
        <v>116</v>
      </c>
      <c r="K243" s="109">
        <v>0</v>
      </c>
      <c r="L243" s="109">
        <v>0</v>
      </c>
      <c r="M243" s="110" t="s">
        <v>116</v>
      </c>
      <c r="N243" s="110" t="s">
        <v>229</v>
      </c>
      <c r="O243" s="110" t="s">
        <v>121</v>
      </c>
      <c r="P243" s="111">
        <v>44927</v>
      </c>
      <c r="Q243" s="111">
        <v>44928</v>
      </c>
      <c r="R243" s="109">
        <v>0</v>
      </c>
      <c r="S243" s="110" t="s">
        <v>116</v>
      </c>
      <c r="T243" s="110" t="s">
        <v>116</v>
      </c>
      <c r="U243" s="110" t="s">
        <v>142</v>
      </c>
      <c r="V243" s="112">
        <v>44896.156557291666</v>
      </c>
      <c r="W243" s="110" t="s">
        <v>116</v>
      </c>
      <c r="X243" s="110" t="s">
        <v>116</v>
      </c>
      <c r="Y243" s="112">
        <v>44927</v>
      </c>
      <c r="Z243" s="112">
        <v>44958</v>
      </c>
      <c r="AA243" s="112">
        <v>44959.731264965274</v>
      </c>
      <c r="AB243" s="110" t="s">
        <v>118</v>
      </c>
      <c r="AC243" s="110" t="s">
        <v>116</v>
      </c>
    </row>
    <row r="244" spans="1:29" s="96" customFormat="1" hidden="1" outlineLevel="3" collapsed="1" x14ac:dyDescent="0.25">
      <c r="A244" s="91" t="s">
        <v>121</v>
      </c>
      <c r="B244" s="92">
        <v>0</v>
      </c>
      <c r="C244" s="92">
        <v>0</v>
      </c>
      <c r="D244" s="92">
        <v>0</v>
      </c>
      <c r="E244" s="92">
        <v>0</v>
      </c>
      <c r="F244" s="92">
        <v>0</v>
      </c>
      <c r="G244" s="92">
        <v>0</v>
      </c>
      <c r="H244" s="93" t="s">
        <v>120</v>
      </c>
      <c r="I244" s="93" t="s">
        <v>229</v>
      </c>
      <c r="J244" s="93" t="s">
        <v>116</v>
      </c>
      <c r="K244" s="92">
        <v>0</v>
      </c>
      <c r="L244" s="92">
        <v>0</v>
      </c>
      <c r="M244" s="93" t="s">
        <v>116</v>
      </c>
      <c r="N244" s="93" t="s">
        <v>229</v>
      </c>
      <c r="O244" s="93" t="s">
        <v>121</v>
      </c>
      <c r="P244" s="94">
        <v>44927</v>
      </c>
      <c r="Q244" s="94">
        <v>44928</v>
      </c>
      <c r="R244" s="92">
        <v>0</v>
      </c>
      <c r="S244" s="93" t="s">
        <v>116</v>
      </c>
      <c r="T244" s="93" t="s">
        <v>116</v>
      </c>
      <c r="U244" s="93" t="s">
        <v>142</v>
      </c>
      <c r="V244" s="95">
        <v>44896.156557291666</v>
      </c>
      <c r="W244" s="93" t="s">
        <v>116</v>
      </c>
      <c r="X244" s="93" t="s">
        <v>116</v>
      </c>
      <c r="Y244" s="95">
        <v>44927</v>
      </c>
      <c r="Z244" s="95">
        <v>44958</v>
      </c>
      <c r="AA244" s="95">
        <v>44959.731264965274</v>
      </c>
      <c r="AB244" s="93" t="s">
        <v>118</v>
      </c>
      <c r="AC244" s="93" t="s">
        <v>116</v>
      </c>
    </row>
    <row r="245" spans="1:29" s="78" customFormat="1" hidden="1" outlineLevel="4" collapsed="1" x14ac:dyDescent="0.25">
      <c r="A245" s="97" t="s">
        <v>116</v>
      </c>
      <c r="B245" s="75">
        <v>0</v>
      </c>
      <c r="C245" s="75">
        <v>0</v>
      </c>
      <c r="D245" s="75">
        <v>0</v>
      </c>
      <c r="E245" s="75">
        <v>0</v>
      </c>
      <c r="F245" s="75">
        <v>0</v>
      </c>
      <c r="G245" s="75">
        <v>0</v>
      </c>
      <c r="H245" s="74" t="s">
        <v>120</v>
      </c>
      <c r="I245" s="74" t="s">
        <v>229</v>
      </c>
      <c r="J245" s="74" t="s">
        <v>116</v>
      </c>
      <c r="K245" s="75">
        <v>0</v>
      </c>
      <c r="L245" s="75">
        <v>0</v>
      </c>
      <c r="M245" s="74" t="s">
        <v>116</v>
      </c>
      <c r="N245" s="74" t="s">
        <v>229</v>
      </c>
      <c r="O245" s="74" t="s">
        <v>121</v>
      </c>
      <c r="P245" s="76">
        <v>44927</v>
      </c>
      <c r="Q245" s="76">
        <v>44928</v>
      </c>
      <c r="R245" s="75">
        <v>0</v>
      </c>
      <c r="S245" s="74" t="s">
        <v>116</v>
      </c>
      <c r="T245" s="74" t="s">
        <v>116</v>
      </c>
      <c r="U245" s="74" t="s">
        <v>142</v>
      </c>
      <c r="V245" s="77">
        <v>44896.156557291666</v>
      </c>
      <c r="W245" s="74" t="s">
        <v>116</v>
      </c>
      <c r="X245" s="74" t="s">
        <v>116</v>
      </c>
      <c r="Y245" s="77">
        <v>44927</v>
      </c>
      <c r="Z245" s="77">
        <v>44958</v>
      </c>
      <c r="AA245" s="77">
        <v>44959.731264965274</v>
      </c>
      <c r="AB245" s="74" t="s">
        <v>118</v>
      </c>
      <c r="AC245" s="74" t="s">
        <v>116</v>
      </c>
    </row>
    <row r="246" spans="1:29" s="84" customFormat="1" hidden="1" outlineLevel="5" collapsed="1" x14ac:dyDescent="0.25">
      <c r="A246" s="98" t="s">
        <v>122</v>
      </c>
      <c r="B246" s="80">
        <v>0</v>
      </c>
      <c r="C246" s="80">
        <v>0</v>
      </c>
      <c r="D246" s="80">
        <v>0</v>
      </c>
      <c r="E246" s="80">
        <v>0</v>
      </c>
      <c r="F246" s="80">
        <v>0</v>
      </c>
      <c r="G246" s="80">
        <v>0</v>
      </c>
      <c r="H246" s="81" t="s">
        <v>120</v>
      </c>
      <c r="I246" s="81" t="s">
        <v>229</v>
      </c>
      <c r="J246" s="81" t="s">
        <v>116</v>
      </c>
      <c r="K246" s="80">
        <v>0</v>
      </c>
      <c r="L246" s="80">
        <v>0</v>
      </c>
      <c r="M246" s="81" t="s">
        <v>122</v>
      </c>
      <c r="N246" s="81" t="s">
        <v>229</v>
      </c>
      <c r="O246" s="81" t="s">
        <v>121</v>
      </c>
      <c r="P246" s="82">
        <v>44927</v>
      </c>
      <c r="Q246" s="82">
        <v>44928</v>
      </c>
      <c r="R246" s="80">
        <v>0</v>
      </c>
      <c r="S246" s="81" t="s">
        <v>116</v>
      </c>
      <c r="T246" s="81" t="s">
        <v>116</v>
      </c>
      <c r="U246" s="81" t="s">
        <v>142</v>
      </c>
      <c r="V246" s="83">
        <v>44896.156557291666</v>
      </c>
      <c r="W246" s="81" t="s">
        <v>116</v>
      </c>
      <c r="X246" s="81" t="s">
        <v>116</v>
      </c>
      <c r="Y246" s="83">
        <v>44927</v>
      </c>
      <c r="Z246" s="83">
        <v>44958</v>
      </c>
      <c r="AA246" s="83">
        <v>44959.731264965274</v>
      </c>
      <c r="AB246" s="81" t="s">
        <v>118</v>
      </c>
      <c r="AC246" s="81" t="s">
        <v>116</v>
      </c>
    </row>
    <row r="247" spans="1:29" s="90" customFormat="1" hidden="1" outlineLevel="6" collapsed="1" x14ac:dyDescent="0.25">
      <c r="A247" s="99" t="s">
        <v>116</v>
      </c>
      <c r="B247" s="86">
        <v>0</v>
      </c>
      <c r="C247" s="86">
        <v>0</v>
      </c>
      <c r="D247" s="86">
        <v>0</v>
      </c>
      <c r="E247" s="86">
        <v>0</v>
      </c>
      <c r="F247" s="86">
        <v>0</v>
      </c>
      <c r="G247" s="86">
        <v>0</v>
      </c>
      <c r="H247" s="87" t="s">
        <v>120</v>
      </c>
      <c r="I247" s="87" t="s">
        <v>229</v>
      </c>
      <c r="J247" s="87" t="s">
        <v>116</v>
      </c>
      <c r="K247" s="86">
        <v>0</v>
      </c>
      <c r="L247" s="86">
        <v>0</v>
      </c>
      <c r="M247" s="87" t="s">
        <v>122</v>
      </c>
      <c r="N247" s="87" t="s">
        <v>229</v>
      </c>
      <c r="O247" s="87" t="s">
        <v>121</v>
      </c>
      <c r="P247" s="88">
        <v>44927</v>
      </c>
      <c r="Q247" s="88">
        <v>44928</v>
      </c>
      <c r="R247" s="86">
        <v>0</v>
      </c>
      <c r="S247" s="87" t="s">
        <v>116</v>
      </c>
      <c r="T247" s="87" t="s">
        <v>116</v>
      </c>
      <c r="U247" s="87" t="s">
        <v>142</v>
      </c>
      <c r="V247" s="89">
        <v>44896.156557291666</v>
      </c>
      <c r="W247" s="87" t="s">
        <v>116</v>
      </c>
      <c r="X247" s="87" t="s">
        <v>116</v>
      </c>
      <c r="Y247" s="89">
        <v>44927</v>
      </c>
      <c r="Z247" s="89">
        <v>44958</v>
      </c>
      <c r="AA247" s="89">
        <v>44959.731264965274</v>
      </c>
      <c r="AB247" s="87" t="s">
        <v>118</v>
      </c>
      <c r="AC247" s="87" t="s">
        <v>116</v>
      </c>
    </row>
    <row r="248" spans="1:29" s="96" customFormat="1" hidden="1" outlineLevel="7" collapsed="1" x14ac:dyDescent="0.25">
      <c r="A248" s="100" t="s">
        <v>116</v>
      </c>
      <c r="B248" s="92">
        <v>298274.61</v>
      </c>
      <c r="C248" s="92">
        <v>16313324.89254</v>
      </c>
      <c r="D248" s="92">
        <v>0</v>
      </c>
      <c r="E248" s="92">
        <v>0</v>
      </c>
      <c r="F248" s="92">
        <v>298274.61</v>
      </c>
      <c r="G248" s="92">
        <v>16313324.89254</v>
      </c>
      <c r="H248" s="93" t="s">
        <v>120</v>
      </c>
      <c r="I248" s="93" t="s">
        <v>229</v>
      </c>
      <c r="J248" s="93" t="s">
        <v>116</v>
      </c>
      <c r="K248" s="92">
        <v>54.692301475274803</v>
      </c>
      <c r="L248" s="92">
        <v>0</v>
      </c>
      <c r="M248" s="93" t="s">
        <v>122</v>
      </c>
      <c r="N248" s="93" t="s">
        <v>229</v>
      </c>
      <c r="O248" s="93" t="s">
        <v>121</v>
      </c>
      <c r="P248" s="94">
        <v>44927</v>
      </c>
      <c r="Q248" s="94">
        <v>44928</v>
      </c>
      <c r="R248" s="92">
        <v>0</v>
      </c>
      <c r="S248" s="93" t="s">
        <v>116</v>
      </c>
      <c r="T248" s="93" t="s">
        <v>116</v>
      </c>
      <c r="U248" s="93" t="s">
        <v>142</v>
      </c>
      <c r="V248" s="95">
        <v>44896.156557291666</v>
      </c>
      <c r="W248" s="93" t="s">
        <v>116</v>
      </c>
      <c r="X248" s="93" t="s">
        <v>116</v>
      </c>
      <c r="Y248" s="95">
        <v>44927</v>
      </c>
      <c r="Z248" s="95">
        <v>44958</v>
      </c>
      <c r="AA248" s="95">
        <v>44959.731264965274</v>
      </c>
      <c r="AB248" s="93" t="s">
        <v>118</v>
      </c>
      <c r="AC248" s="93" t="s">
        <v>116</v>
      </c>
    </row>
    <row r="249" spans="1:29" s="107" customFormat="1" hidden="1" outlineLevel="7" collapsed="1" x14ac:dyDescent="0.25">
      <c r="A249" s="102" t="s">
        <v>116</v>
      </c>
      <c r="B249" s="103">
        <v>-160178.32999999999</v>
      </c>
      <c r="C249" s="103">
        <v>-9056264.3785200007</v>
      </c>
      <c r="D249" s="103">
        <v>0</v>
      </c>
      <c r="E249" s="103">
        <v>0</v>
      </c>
      <c r="F249" s="103">
        <v>-160178.32999999999</v>
      </c>
      <c r="G249" s="103">
        <v>-9056264.3785200007</v>
      </c>
      <c r="H249" s="104" t="s">
        <v>120</v>
      </c>
      <c r="I249" s="104" t="s">
        <v>229</v>
      </c>
      <c r="J249" s="104" t="s">
        <v>116</v>
      </c>
      <c r="K249" s="103">
        <v>56.538636521681802</v>
      </c>
      <c r="L249" s="103">
        <v>0</v>
      </c>
      <c r="M249" s="104" t="s">
        <v>122</v>
      </c>
      <c r="N249" s="104" t="s">
        <v>229</v>
      </c>
      <c r="O249" s="104" t="s">
        <v>121</v>
      </c>
      <c r="P249" s="105">
        <v>44927</v>
      </c>
      <c r="Q249" s="105">
        <v>44928</v>
      </c>
      <c r="R249" s="103">
        <v>0</v>
      </c>
      <c r="S249" s="104" t="s">
        <v>116</v>
      </c>
      <c r="T249" s="104" t="s">
        <v>116</v>
      </c>
      <c r="U249" s="104" t="s">
        <v>142</v>
      </c>
      <c r="V249" s="106">
        <v>44896.156557291666</v>
      </c>
      <c r="W249" s="104" t="s">
        <v>116</v>
      </c>
      <c r="X249" s="104" t="s">
        <v>116</v>
      </c>
      <c r="Y249" s="106">
        <v>44927</v>
      </c>
      <c r="Z249" s="106">
        <v>44958</v>
      </c>
      <c r="AA249" s="106">
        <v>44959.731264965274</v>
      </c>
      <c r="AB249" s="104" t="s">
        <v>118</v>
      </c>
      <c r="AC249" s="104" t="s">
        <v>116</v>
      </c>
    </row>
    <row r="250" spans="1:29" s="96" customFormat="1" hidden="1" outlineLevel="7" collapsed="1" x14ac:dyDescent="0.25">
      <c r="A250" s="100" t="s">
        <v>116</v>
      </c>
      <c r="B250" s="92">
        <v>-379542.94699999999</v>
      </c>
      <c r="C250" s="92">
        <v>-21632971.94796</v>
      </c>
      <c r="D250" s="92">
        <v>0</v>
      </c>
      <c r="E250" s="92">
        <v>0</v>
      </c>
      <c r="F250" s="92">
        <v>-379542.94699999999</v>
      </c>
      <c r="G250" s="92">
        <v>-21632971.94796</v>
      </c>
      <c r="H250" s="93" t="s">
        <v>120</v>
      </c>
      <c r="I250" s="93" t="s">
        <v>229</v>
      </c>
      <c r="J250" s="93" t="s">
        <v>116</v>
      </c>
      <c r="K250" s="92">
        <v>56.997428404222198</v>
      </c>
      <c r="L250" s="92">
        <v>0</v>
      </c>
      <c r="M250" s="93" t="s">
        <v>122</v>
      </c>
      <c r="N250" s="93" t="s">
        <v>229</v>
      </c>
      <c r="O250" s="93" t="s">
        <v>121</v>
      </c>
      <c r="P250" s="94">
        <v>44927</v>
      </c>
      <c r="Q250" s="94">
        <v>44928</v>
      </c>
      <c r="R250" s="92">
        <v>0</v>
      </c>
      <c r="S250" s="93" t="s">
        <v>116</v>
      </c>
      <c r="T250" s="93" t="s">
        <v>116</v>
      </c>
      <c r="U250" s="93" t="s">
        <v>142</v>
      </c>
      <c r="V250" s="95">
        <v>44896.156557291666</v>
      </c>
      <c r="W250" s="93" t="s">
        <v>116</v>
      </c>
      <c r="X250" s="93" t="s">
        <v>116</v>
      </c>
      <c r="Y250" s="95">
        <v>44927</v>
      </c>
      <c r="Z250" s="95">
        <v>44958</v>
      </c>
      <c r="AA250" s="95">
        <v>44959.731264965274</v>
      </c>
      <c r="AB250" s="93" t="s">
        <v>118</v>
      </c>
      <c r="AC250" s="93" t="s">
        <v>116</v>
      </c>
    </row>
    <row r="251" spans="1:29" s="107" customFormat="1" hidden="1" outlineLevel="7" collapsed="1" x14ac:dyDescent="0.25">
      <c r="A251" s="102" t="s">
        <v>116</v>
      </c>
      <c r="B251" s="103">
        <v>256505.97</v>
      </c>
      <c r="C251" s="103">
        <v>15211869.05869</v>
      </c>
      <c r="D251" s="103">
        <v>0</v>
      </c>
      <c r="E251" s="103">
        <v>0</v>
      </c>
      <c r="F251" s="103">
        <v>256505.97</v>
      </c>
      <c r="G251" s="103">
        <v>15211869.05869</v>
      </c>
      <c r="H251" s="104" t="s">
        <v>120</v>
      </c>
      <c r="I251" s="104" t="s">
        <v>229</v>
      </c>
      <c r="J251" s="104" t="s">
        <v>116</v>
      </c>
      <c r="K251" s="103">
        <v>59.304152097083801</v>
      </c>
      <c r="L251" s="103">
        <v>0</v>
      </c>
      <c r="M251" s="104" t="s">
        <v>122</v>
      </c>
      <c r="N251" s="104" t="s">
        <v>229</v>
      </c>
      <c r="O251" s="104" t="s">
        <v>121</v>
      </c>
      <c r="P251" s="105">
        <v>44927</v>
      </c>
      <c r="Q251" s="105">
        <v>44928</v>
      </c>
      <c r="R251" s="103">
        <v>0</v>
      </c>
      <c r="S251" s="104" t="s">
        <v>116</v>
      </c>
      <c r="T251" s="104" t="s">
        <v>116</v>
      </c>
      <c r="U251" s="104" t="s">
        <v>142</v>
      </c>
      <c r="V251" s="106">
        <v>44896.156557291666</v>
      </c>
      <c r="W251" s="104" t="s">
        <v>116</v>
      </c>
      <c r="X251" s="104" t="s">
        <v>116</v>
      </c>
      <c r="Y251" s="106">
        <v>44927</v>
      </c>
      <c r="Z251" s="106">
        <v>44958</v>
      </c>
      <c r="AA251" s="106">
        <v>44959.731264965274</v>
      </c>
      <c r="AB251" s="104" t="s">
        <v>118</v>
      </c>
      <c r="AC251" s="104" t="s">
        <v>116</v>
      </c>
    </row>
    <row r="252" spans="1:29" s="96" customFormat="1" hidden="1" outlineLevel="7" collapsed="1" x14ac:dyDescent="0.25">
      <c r="A252" s="100" t="s">
        <v>116</v>
      </c>
      <c r="B252" s="92">
        <v>-15059.303</v>
      </c>
      <c r="C252" s="92">
        <v>-835957.62474999996</v>
      </c>
      <c r="D252" s="92">
        <v>0</v>
      </c>
      <c r="E252" s="92">
        <v>0</v>
      </c>
      <c r="F252" s="92">
        <v>-15059.303</v>
      </c>
      <c r="G252" s="92">
        <v>-835957.62474999996</v>
      </c>
      <c r="H252" s="93" t="s">
        <v>120</v>
      </c>
      <c r="I252" s="93" t="s">
        <v>229</v>
      </c>
      <c r="J252" s="93" t="s">
        <v>116</v>
      </c>
      <c r="K252" s="92">
        <v>55.511043555601503</v>
      </c>
      <c r="L252" s="92">
        <v>0</v>
      </c>
      <c r="M252" s="93" t="s">
        <v>122</v>
      </c>
      <c r="N252" s="93" t="s">
        <v>229</v>
      </c>
      <c r="O252" s="93" t="s">
        <v>121</v>
      </c>
      <c r="P252" s="94">
        <v>44927</v>
      </c>
      <c r="Q252" s="94">
        <v>44928</v>
      </c>
      <c r="R252" s="92">
        <v>0</v>
      </c>
      <c r="S252" s="93" t="s">
        <v>116</v>
      </c>
      <c r="T252" s="93" t="s">
        <v>116</v>
      </c>
      <c r="U252" s="93" t="s">
        <v>142</v>
      </c>
      <c r="V252" s="95">
        <v>44896.156557291666</v>
      </c>
      <c r="W252" s="93" t="s">
        <v>116</v>
      </c>
      <c r="X252" s="93" t="s">
        <v>116</v>
      </c>
      <c r="Y252" s="95">
        <v>44927</v>
      </c>
      <c r="Z252" s="95">
        <v>44958</v>
      </c>
      <c r="AA252" s="95">
        <v>44959.731264965274</v>
      </c>
      <c r="AB252" s="93" t="s">
        <v>118</v>
      </c>
      <c r="AC252" s="93" t="s">
        <v>116</v>
      </c>
    </row>
    <row r="253" spans="1:29" s="119" customFormat="1" hidden="1" outlineLevel="5" collapsed="1" x14ac:dyDescent="0.25">
      <c r="A253" s="120" t="s">
        <v>213</v>
      </c>
      <c r="B253" s="115">
        <v>0</v>
      </c>
      <c r="C253" s="115">
        <v>0</v>
      </c>
      <c r="D253" s="115">
        <v>0</v>
      </c>
      <c r="E253" s="115">
        <v>0</v>
      </c>
      <c r="F253" s="115">
        <v>0</v>
      </c>
      <c r="G253" s="115">
        <v>0</v>
      </c>
      <c r="H253" s="116" t="s">
        <v>120</v>
      </c>
      <c r="I253" s="116" t="s">
        <v>229</v>
      </c>
      <c r="J253" s="116" t="s">
        <v>116</v>
      </c>
      <c r="K253" s="115">
        <v>0</v>
      </c>
      <c r="L253" s="115">
        <v>0</v>
      </c>
      <c r="M253" s="116" t="s">
        <v>213</v>
      </c>
      <c r="N253" s="116" t="s">
        <v>229</v>
      </c>
      <c r="O253" s="116" t="s">
        <v>121</v>
      </c>
      <c r="P253" s="117">
        <v>44927</v>
      </c>
      <c r="Q253" s="117">
        <v>44928</v>
      </c>
      <c r="R253" s="115">
        <v>0</v>
      </c>
      <c r="S253" s="116" t="s">
        <v>116</v>
      </c>
      <c r="T253" s="116" t="s">
        <v>116</v>
      </c>
      <c r="U253" s="116" t="s">
        <v>142</v>
      </c>
      <c r="V253" s="118">
        <v>44896.156557291666</v>
      </c>
      <c r="W253" s="116" t="s">
        <v>116</v>
      </c>
      <c r="X253" s="116" t="s">
        <v>116</v>
      </c>
      <c r="Y253" s="118">
        <v>44927</v>
      </c>
      <c r="Z253" s="118">
        <v>44958</v>
      </c>
      <c r="AA253" s="118">
        <v>44959.731264965274</v>
      </c>
      <c r="AB253" s="116" t="s">
        <v>118</v>
      </c>
      <c r="AC253" s="116" t="s">
        <v>116</v>
      </c>
    </row>
    <row r="254" spans="1:29" s="90" customFormat="1" hidden="1" outlineLevel="6" collapsed="1" x14ac:dyDescent="0.25">
      <c r="A254" s="99" t="s">
        <v>116</v>
      </c>
      <c r="B254" s="86">
        <v>0</v>
      </c>
      <c r="C254" s="86">
        <v>0</v>
      </c>
      <c r="D254" s="86">
        <v>0</v>
      </c>
      <c r="E254" s="86">
        <v>0</v>
      </c>
      <c r="F254" s="86">
        <v>0</v>
      </c>
      <c r="G254" s="86">
        <v>0</v>
      </c>
      <c r="H254" s="87" t="s">
        <v>120</v>
      </c>
      <c r="I254" s="87" t="s">
        <v>229</v>
      </c>
      <c r="J254" s="87" t="s">
        <v>116</v>
      </c>
      <c r="K254" s="86">
        <v>0</v>
      </c>
      <c r="L254" s="86">
        <v>0</v>
      </c>
      <c r="M254" s="87" t="s">
        <v>213</v>
      </c>
      <c r="N254" s="87" t="s">
        <v>229</v>
      </c>
      <c r="O254" s="87" t="s">
        <v>121</v>
      </c>
      <c r="P254" s="88">
        <v>44927</v>
      </c>
      <c r="Q254" s="88">
        <v>44928</v>
      </c>
      <c r="R254" s="86">
        <v>0</v>
      </c>
      <c r="S254" s="87" t="s">
        <v>116</v>
      </c>
      <c r="T254" s="87" t="s">
        <v>116</v>
      </c>
      <c r="U254" s="87" t="s">
        <v>142</v>
      </c>
      <c r="V254" s="89">
        <v>44896.156557291666</v>
      </c>
      <c r="W254" s="87" t="s">
        <v>116</v>
      </c>
      <c r="X254" s="87" t="s">
        <v>116</v>
      </c>
      <c r="Y254" s="89">
        <v>44927</v>
      </c>
      <c r="Z254" s="89">
        <v>44958</v>
      </c>
      <c r="AA254" s="89">
        <v>44959.731264965274</v>
      </c>
      <c r="AB254" s="87" t="s">
        <v>118</v>
      </c>
      <c r="AC254" s="87" t="s">
        <v>116</v>
      </c>
    </row>
    <row r="255" spans="1:29" s="96" customFormat="1" hidden="1" outlineLevel="7" collapsed="1" x14ac:dyDescent="0.25">
      <c r="A255" s="100" t="s">
        <v>116</v>
      </c>
      <c r="B255" s="92">
        <v>-3360.931</v>
      </c>
      <c r="C255" s="92">
        <v>-586510.31073999999</v>
      </c>
      <c r="D255" s="92">
        <v>0</v>
      </c>
      <c r="E255" s="92">
        <v>0</v>
      </c>
      <c r="F255" s="92">
        <v>-3360.931</v>
      </c>
      <c r="G255" s="92">
        <v>-586510.31073999999</v>
      </c>
      <c r="H255" s="93" t="s">
        <v>120</v>
      </c>
      <c r="I255" s="93" t="s">
        <v>229</v>
      </c>
      <c r="J255" s="93" t="s">
        <v>116</v>
      </c>
      <c r="K255" s="92">
        <v>174.50828676340001</v>
      </c>
      <c r="L255" s="92">
        <v>0</v>
      </c>
      <c r="M255" s="93" t="s">
        <v>213</v>
      </c>
      <c r="N255" s="93" t="s">
        <v>229</v>
      </c>
      <c r="O255" s="93" t="s">
        <v>121</v>
      </c>
      <c r="P255" s="94">
        <v>44927</v>
      </c>
      <c r="Q255" s="94">
        <v>44928</v>
      </c>
      <c r="R255" s="92">
        <v>0</v>
      </c>
      <c r="S255" s="93" t="s">
        <v>116</v>
      </c>
      <c r="T255" s="93" t="s">
        <v>116</v>
      </c>
      <c r="U255" s="93" t="s">
        <v>142</v>
      </c>
      <c r="V255" s="95">
        <v>44896.156557291666</v>
      </c>
      <c r="W255" s="93" t="s">
        <v>116</v>
      </c>
      <c r="X255" s="93" t="s">
        <v>116</v>
      </c>
      <c r="Y255" s="95">
        <v>44927</v>
      </c>
      <c r="Z255" s="95">
        <v>44958</v>
      </c>
      <c r="AA255" s="95">
        <v>44959.731264965274</v>
      </c>
      <c r="AB255" s="93" t="s">
        <v>118</v>
      </c>
      <c r="AC255" s="93" t="s">
        <v>116</v>
      </c>
    </row>
    <row r="256" spans="1:29" s="107" customFormat="1" hidden="1" outlineLevel="7" collapsed="1" x14ac:dyDescent="0.25">
      <c r="A256" s="102" t="s">
        <v>116</v>
      </c>
      <c r="B256" s="103">
        <v>-195335.94099999999</v>
      </c>
      <c r="C256" s="103">
        <v>-11148575.389590001</v>
      </c>
      <c r="D256" s="103">
        <v>0</v>
      </c>
      <c r="E256" s="103">
        <v>0</v>
      </c>
      <c r="F256" s="103">
        <v>-195335.94099999999</v>
      </c>
      <c r="G256" s="103">
        <v>-11148575.389590001</v>
      </c>
      <c r="H256" s="104" t="s">
        <v>120</v>
      </c>
      <c r="I256" s="104" t="s">
        <v>229</v>
      </c>
      <c r="J256" s="104" t="s">
        <v>116</v>
      </c>
      <c r="K256" s="103">
        <v>57.0738561092042</v>
      </c>
      <c r="L256" s="103">
        <v>0</v>
      </c>
      <c r="M256" s="104" t="s">
        <v>213</v>
      </c>
      <c r="N256" s="104" t="s">
        <v>229</v>
      </c>
      <c r="O256" s="104" t="s">
        <v>121</v>
      </c>
      <c r="P256" s="105">
        <v>44927</v>
      </c>
      <c r="Q256" s="105">
        <v>44928</v>
      </c>
      <c r="R256" s="103">
        <v>0</v>
      </c>
      <c r="S256" s="104" t="s">
        <v>116</v>
      </c>
      <c r="T256" s="104" t="s">
        <v>116</v>
      </c>
      <c r="U256" s="104" t="s">
        <v>142</v>
      </c>
      <c r="V256" s="106">
        <v>44896.156557291666</v>
      </c>
      <c r="W256" s="104" t="s">
        <v>116</v>
      </c>
      <c r="X256" s="104" t="s">
        <v>116</v>
      </c>
      <c r="Y256" s="106">
        <v>44927</v>
      </c>
      <c r="Z256" s="106">
        <v>44958</v>
      </c>
      <c r="AA256" s="106">
        <v>44959.731264965274</v>
      </c>
      <c r="AB256" s="104" t="s">
        <v>118</v>
      </c>
      <c r="AC256" s="104" t="s">
        <v>116</v>
      </c>
    </row>
    <row r="257" spans="1:29" s="96" customFormat="1" hidden="1" outlineLevel="7" collapsed="1" x14ac:dyDescent="0.25">
      <c r="A257" s="100" t="s">
        <v>116</v>
      </c>
      <c r="B257" s="92">
        <v>28416.3</v>
      </c>
      <c r="C257" s="92">
        <v>592425.39800000004</v>
      </c>
      <c r="D257" s="92">
        <v>0</v>
      </c>
      <c r="E257" s="92">
        <v>0</v>
      </c>
      <c r="F257" s="92">
        <v>28416.3</v>
      </c>
      <c r="G257" s="92">
        <v>592425.39800000004</v>
      </c>
      <c r="H257" s="93" t="s">
        <v>120</v>
      </c>
      <c r="I257" s="93" t="s">
        <v>229</v>
      </c>
      <c r="J257" s="93" t="s">
        <v>116</v>
      </c>
      <c r="K257" s="92">
        <v>20.848083599905699</v>
      </c>
      <c r="L257" s="92">
        <v>0</v>
      </c>
      <c r="M257" s="93" t="s">
        <v>213</v>
      </c>
      <c r="N257" s="93" t="s">
        <v>229</v>
      </c>
      <c r="O257" s="93" t="s">
        <v>121</v>
      </c>
      <c r="P257" s="94">
        <v>44927</v>
      </c>
      <c r="Q257" s="94">
        <v>44928</v>
      </c>
      <c r="R257" s="92">
        <v>0</v>
      </c>
      <c r="S257" s="93" t="s">
        <v>116</v>
      </c>
      <c r="T257" s="93" t="s">
        <v>116</v>
      </c>
      <c r="U257" s="93" t="s">
        <v>142</v>
      </c>
      <c r="V257" s="95">
        <v>44896.156557291666</v>
      </c>
      <c r="W257" s="93" t="s">
        <v>116</v>
      </c>
      <c r="X257" s="93" t="s">
        <v>116</v>
      </c>
      <c r="Y257" s="95">
        <v>44927</v>
      </c>
      <c r="Z257" s="95">
        <v>44958</v>
      </c>
      <c r="AA257" s="95">
        <v>44959.731264965274</v>
      </c>
      <c r="AB257" s="93" t="s">
        <v>118</v>
      </c>
      <c r="AC257" s="93" t="s">
        <v>116</v>
      </c>
    </row>
    <row r="258" spans="1:29" s="107" customFormat="1" hidden="1" outlineLevel="7" collapsed="1" x14ac:dyDescent="0.25">
      <c r="A258" s="102" t="s">
        <v>116</v>
      </c>
      <c r="B258" s="103">
        <v>-67410.009000000005</v>
      </c>
      <c r="C258" s="103">
        <v>-4281639.5318900002</v>
      </c>
      <c r="D258" s="103">
        <v>0</v>
      </c>
      <c r="E258" s="103">
        <v>0</v>
      </c>
      <c r="F258" s="103">
        <v>-67410.009000000005</v>
      </c>
      <c r="G258" s="103">
        <v>-4281639.5318900002</v>
      </c>
      <c r="H258" s="104" t="s">
        <v>120</v>
      </c>
      <c r="I258" s="104" t="s">
        <v>229</v>
      </c>
      <c r="J258" s="104" t="s">
        <v>116</v>
      </c>
      <c r="K258" s="103">
        <v>63.5163768022936</v>
      </c>
      <c r="L258" s="103">
        <v>0</v>
      </c>
      <c r="M258" s="104" t="s">
        <v>213</v>
      </c>
      <c r="N258" s="104" t="s">
        <v>229</v>
      </c>
      <c r="O258" s="104" t="s">
        <v>121</v>
      </c>
      <c r="P258" s="105">
        <v>44927</v>
      </c>
      <c r="Q258" s="105">
        <v>44928</v>
      </c>
      <c r="R258" s="103">
        <v>0</v>
      </c>
      <c r="S258" s="104" t="s">
        <v>116</v>
      </c>
      <c r="T258" s="104" t="s">
        <v>116</v>
      </c>
      <c r="U258" s="104" t="s">
        <v>142</v>
      </c>
      <c r="V258" s="106">
        <v>44896.156557291666</v>
      </c>
      <c r="W258" s="104" t="s">
        <v>116</v>
      </c>
      <c r="X258" s="104" t="s">
        <v>116</v>
      </c>
      <c r="Y258" s="106">
        <v>44927</v>
      </c>
      <c r="Z258" s="106">
        <v>44958</v>
      </c>
      <c r="AA258" s="106">
        <v>44959.731264965274</v>
      </c>
      <c r="AB258" s="104" t="s">
        <v>118</v>
      </c>
      <c r="AC258" s="104" t="s">
        <v>116</v>
      </c>
    </row>
    <row r="259" spans="1:29" s="96" customFormat="1" hidden="1" outlineLevel="7" collapsed="1" x14ac:dyDescent="0.25">
      <c r="A259" s="100" t="s">
        <v>116</v>
      </c>
      <c r="B259" s="92">
        <v>237690.58100000001</v>
      </c>
      <c r="C259" s="92">
        <v>15424299.83422</v>
      </c>
      <c r="D259" s="92">
        <v>0</v>
      </c>
      <c r="E259" s="92">
        <v>0</v>
      </c>
      <c r="F259" s="92">
        <v>237690.58100000001</v>
      </c>
      <c r="G259" s="92">
        <v>15424299.83422</v>
      </c>
      <c r="H259" s="93" t="s">
        <v>120</v>
      </c>
      <c r="I259" s="93" t="s">
        <v>229</v>
      </c>
      <c r="J259" s="93" t="s">
        <v>116</v>
      </c>
      <c r="K259" s="92">
        <v>64.892347729252194</v>
      </c>
      <c r="L259" s="92">
        <v>0</v>
      </c>
      <c r="M259" s="93" t="s">
        <v>213</v>
      </c>
      <c r="N259" s="93" t="s">
        <v>229</v>
      </c>
      <c r="O259" s="93" t="s">
        <v>121</v>
      </c>
      <c r="P259" s="94">
        <v>44927</v>
      </c>
      <c r="Q259" s="94">
        <v>44928</v>
      </c>
      <c r="R259" s="92">
        <v>0</v>
      </c>
      <c r="S259" s="93" t="s">
        <v>116</v>
      </c>
      <c r="T259" s="93" t="s">
        <v>116</v>
      </c>
      <c r="U259" s="93" t="s">
        <v>142</v>
      </c>
      <c r="V259" s="95">
        <v>44896.156557291666</v>
      </c>
      <c r="W259" s="93" t="s">
        <v>116</v>
      </c>
      <c r="X259" s="93" t="s">
        <v>116</v>
      </c>
      <c r="Y259" s="95">
        <v>44927</v>
      </c>
      <c r="Z259" s="95">
        <v>44958</v>
      </c>
      <c r="AA259" s="95">
        <v>44959.731264965274</v>
      </c>
      <c r="AB259" s="93" t="s">
        <v>118</v>
      </c>
      <c r="AC259" s="93" t="s">
        <v>116</v>
      </c>
    </row>
    <row r="260" spans="1:29" s="84" customFormat="1" outlineLevel="1" collapsed="1" x14ac:dyDescent="0.25">
      <c r="A260" s="79" t="s">
        <v>241</v>
      </c>
      <c r="B260" s="80">
        <v>0</v>
      </c>
      <c r="C260" s="80">
        <v>6.5799999999999999E-3</v>
      </c>
      <c r="D260" s="80">
        <v>0</v>
      </c>
      <c r="E260" s="80">
        <v>0</v>
      </c>
      <c r="F260" s="80">
        <v>0</v>
      </c>
      <c r="G260" s="80">
        <v>6.5799999999999999E-3</v>
      </c>
      <c r="H260" s="81" t="s">
        <v>120</v>
      </c>
      <c r="I260" s="81" t="s">
        <v>116</v>
      </c>
      <c r="J260" s="81" t="s">
        <v>116</v>
      </c>
      <c r="K260" s="80">
        <v>0</v>
      </c>
      <c r="L260" s="80">
        <v>0</v>
      </c>
      <c r="M260" s="81" t="s">
        <v>116</v>
      </c>
      <c r="N260" s="81" t="s">
        <v>241</v>
      </c>
      <c r="O260" s="81" t="s">
        <v>121</v>
      </c>
      <c r="P260" s="82">
        <v>44927</v>
      </c>
      <c r="Q260" s="82">
        <v>44928</v>
      </c>
      <c r="R260" s="80">
        <v>0</v>
      </c>
      <c r="S260" s="81" t="s">
        <v>116</v>
      </c>
      <c r="T260" s="81" t="s">
        <v>116</v>
      </c>
      <c r="U260" s="81" t="s">
        <v>142</v>
      </c>
      <c r="V260" s="83">
        <v>44896.156557291666</v>
      </c>
      <c r="W260" s="81" t="s">
        <v>116</v>
      </c>
      <c r="X260" s="81" t="s">
        <v>116</v>
      </c>
      <c r="Y260" s="83">
        <v>44927</v>
      </c>
      <c r="Z260" s="83">
        <v>44958</v>
      </c>
      <c r="AA260" s="83">
        <v>44959.731264965274</v>
      </c>
      <c r="AB260" s="81" t="s">
        <v>118</v>
      </c>
      <c r="AC260" s="81" t="s">
        <v>116</v>
      </c>
    </row>
    <row r="261" spans="1:29" s="90" customFormat="1" outlineLevel="2" collapsed="1" x14ac:dyDescent="0.25">
      <c r="A261" s="85" t="s">
        <v>242</v>
      </c>
      <c r="B261" s="86">
        <v>0</v>
      </c>
      <c r="C261" s="86">
        <v>0</v>
      </c>
      <c r="D261" s="86">
        <v>0</v>
      </c>
      <c r="E261" s="86">
        <v>0</v>
      </c>
      <c r="F261" s="86">
        <v>0</v>
      </c>
      <c r="G261" s="86">
        <v>0</v>
      </c>
      <c r="H261" s="87" t="s">
        <v>120</v>
      </c>
      <c r="I261" s="87" t="s">
        <v>242</v>
      </c>
      <c r="J261" s="87" t="s">
        <v>116</v>
      </c>
      <c r="K261" s="86">
        <v>0</v>
      </c>
      <c r="L261" s="86">
        <v>0</v>
      </c>
      <c r="M261" s="87" t="s">
        <v>122</v>
      </c>
      <c r="N261" s="87" t="s">
        <v>241</v>
      </c>
      <c r="O261" s="87" t="s">
        <v>121</v>
      </c>
      <c r="P261" s="88">
        <v>44927</v>
      </c>
      <c r="Q261" s="88">
        <v>44928</v>
      </c>
      <c r="R261" s="86">
        <v>0</v>
      </c>
      <c r="S261" s="87" t="s">
        <v>116</v>
      </c>
      <c r="T261" s="87" t="s">
        <v>116</v>
      </c>
      <c r="U261" s="87" t="s">
        <v>142</v>
      </c>
      <c r="V261" s="89">
        <v>44896.156557291666</v>
      </c>
      <c r="W261" s="87" t="s">
        <v>116</v>
      </c>
      <c r="X261" s="87" t="s">
        <v>116</v>
      </c>
      <c r="Y261" s="89">
        <v>44927</v>
      </c>
      <c r="Z261" s="89">
        <v>44958</v>
      </c>
      <c r="AA261" s="89">
        <v>44959.731264965274</v>
      </c>
      <c r="AB261" s="87" t="s">
        <v>118</v>
      </c>
      <c r="AC261" s="87" t="s">
        <v>116</v>
      </c>
    </row>
    <row r="262" spans="1:29" s="96" customFormat="1" hidden="1" outlineLevel="3" collapsed="1" x14ac:dyDescent="0.25">
      <c r="A262" s="91" t="s">
        <v>121</v>
      </c>
      <c r="B262" s="92">
        <v>0</v>
      </c>
      <c r="C262" s="92">
        <v>0</v>
      </c>
      <c r="D262" s="92">
        <v>0</v>
      </c>
      <c r="E262" s="92">
        <v>0</v>
      </c>
      <c r="F262" s="92">
        <v>0</v>
      </c>
      <c r="G262" s="92">
        <v>0</v>
      </c>
      <c r="H262" s="93" t="s">
        <v>120</v>
      </c>
      <c r="I262" s="93" t="s">
        <v>242</v>
      </c>
      <c r="J262" s="93" t="s">
        <v>116</v>
      </c>
      <c r="K262" s="92">
        <v>0</v>
      </c>
      <c r="L262" s="92">
        <v>0</v>
      </c>
      <c r="M262" s="93" t="s">
        <v>122</v>
      </c>
      <c r="N262" s="93" t="s">
        <v>241</v>
      </c>
      <c r="O262" s="93" t="s">
        <v>121</v>
      </c>
      <c r="P262" s="94">
        <v>44927</v>
      </c>
      <c r="Q262" s="94">
        <v>44928</v>
      </c>
      <c r="R262" s="92">
        <v>0</v>
      </c>
      <c r="S262" s="93" t="s">
        <v>116</v>
      </c>
      <c r="T262" s="93" t="s">
        <v>116</v>
      </c>
      <c r="U262" s="93" t="s">
        <v>142</v>
      </c>
      <c r="V262" s="95">
        <v>44896.156557291666</v>
      </c>
      <c r="W262" s="93" t="s">
        <v>116</v>
      </c>
      <c r="X262" s="93" t="s">
        <v>116</v>
      </c>
      <c r="Y262" s="95">
        <v>44927</v>
      </c>
      <c r="Z262" s="95">
        <v>44958</v>
      </c>
      <c r="AA262" s="95">
        <v>44959.731264965274</v>
      </c>
      <c r="AB262" s="93" t="s">
        <v>118</v>
      </c>
      <c r="AC262" s="93" t="s">
        <v>116</v>
      </c>
    </row>
    <row r="263" spans="1:29" s="78" customFormat="1" hidden="1" outlineLevel="4" collapsed="1" x14ac:dyDescent="0.25">
      <c r="A263" s="97" t="s">
        <v>116</v>
      </c>
      <c r="B263" s="75">
        <v>0</v>
      </c>
      <c r="C263" s="75">
        <v>0</v>
      </c>
      <c r="D263" s="75">
        <v>0</v>
      </c>
      <c r="E263" s="75">
        <v>0</v>
      </c>
      <c r="F263" s="75">
        <v>0</v>
      </c>
      <c r="G263" s="75">
        <v>0</v>
      </c>
      <c r="H263" s="74" t="s">
        <v>120</v>
      </c>
      <c r="I263" s="74" t="s">
        <v>242</v>
      </c>
      <c r="J263" s="74" t="s">
        <v>116</v>
      </c>
      <c r="K263" s="75">
        <v>0</v>
      </c>
      <c r="L263" s="75">
        <v>0</v>
      </c>
      <c r="M263" s="74" t="s">
        <v>122</v>
      </c>
      <c r="N263" s="74" t="s">
        <v>241</v>
      </c>
      <c r="O263" s="74" t="s">
        <v>121</v>
      </c>
      <c r="P263" s="76">
        <v>44927</v>
      </c>
      <c r="Q263" s="76">
        <v>44928</v>
      </c>
      <c r="R263" s="75">
        <v>0</v>
      </c>
      <c r="S263" s="74" t="s">
        <v>116</v>
      </c>
      <c r="T263" s="74" t="s">
        <v>116</v>
      </c>
      <c r="U263" s="74" t="s">
        <v>142</v>
      </c>
      <c r="V263" s="77">
        <v>44896.156557291666</v>
      </c>
      <c r="W263" s="74" t="s">
        <v>116</v>
      </c>
      <c r="X263" s="74" t="s">
        <v>116</v>
      </c>
      <c r="Y263" s="77">
        <v>44927</v>
      </c>
      <c r="Z263" s="77">
        <v>44958</v>
      </c>
      <c r="AA263" s="77">
        <v>44959.731264965274</v>
      </c>
      <c r="AB263" s="74" t="s">
        <v>118</v>
      </c>
      <c r="AC263" s="74" t="s">
        <v>116</v>
      </c>
    </row>
    <row r="264" spans="1:29" s="84" customFormat="1" hidden="1" outlineLevel="5" collapsed="1" x14ac:dyDescent="0.25">
      <c r="A264" s="98" t="s">
        <v>122</v>
      </c>
      <c r="B264" s="80">
        <v>0</v>
      </c>
      <c r="C264" s="80">
        <v>0</v>
      </c>
      <c r="D264" s="80">
        <v>0</v>
      </c>
      <c r="E264" s="80">
        <v>0</v>
      </c>
      <c r="F264" s="80">
        <v>0</v>
      </c>
      <c r="G264" s="80">
        <v>0</v>
      </c>
      <c r="H264" s="81" t="s">
        <v>120</v>
      </c>
      <c r="I264" s="81" t="s">
        <v>242</v>
      </c>
      <c r="J264" s="81" t="s">
        <v>116</v>
      </c>
      <c r="K264" s="80">
        <v>0</v>
      </c>
      <c r="L264" s="80">
        <v>0</v>
      </c>
      <c r="M264" s="81" t="s">
        <v>122</v>
      </c>
      <c r="N264" s="81" t="s">
        <v>241</v>
      </c>
      <c r="O264" s="81" t="s">
        <v>121</v>
      </c>
      <c r="P264" s="82">
        <v>44927</v>
      </c>
      <c r="Q264" s="82">
        <v>44928</v>
      </c>
      <c r="R264" s="80">
        <v>0</v>
      </c>
      <c r="S264" s="81" t="s">
        <v>116</v>
      </c>
      <c r="T264" s="81" t="s">
        <v>116</v>
      </c>
      <c r="U264" s="81" t="s">
        <v>142</v>
      </c>
      <c r="V264" s="83">
        <v>44896.156557291666</v>
      </c>
      <c r="W264" s="81" t="s">
        <v>116</v>
      </c>
      <c r="X264" s="81" t="s">
        <v>116</v>
      </c>
      <c r="Y264" s="83">
        <v>44927</v>
      </c>
      <c r="Z264" s="83">
        <v>44958</v>
      </c>
      <c r="AA264" s="83">
        <v>44959.731264965274</v>
      </c>
      <c r="AB264" s="81" t="s">
        <v>118</v>
      </c>
      <c r="AC264" s="81" t="s">
        <v>116</v>
      </c>
    </row>
    <row r="265" spans="1:29" s="90" customFormat="1" hidden="1" outlineLevel="6" collapsed="1" x14ac:dyDescent="0.25">
      <c r="A265" s="99" t="s">
        <v>116</v>
      </c>
      <c r="B265" s="86">
        <v>0</v>
      </c>
      <c r="C265" s="86">
        <v>0</v>
      </c>
      <c r="D265" s="86">
        <v>0</v>
      </c>
      <c r="E265" s="86">
        <v>0</v>
      </c>
      <c r="F265" s="86">
        <v>0</v>
      </c>
      <c r="G265" s="86">
        <v>0</v>
      </c>
      <c r="H265" s="87" t="s">
        <v>120</v>
      </c>
      <c r="I265" s="87" t="s">
        <v>242</v>
      </c>
      <c r="J265" s="87" t="s">
        <v>116</v>
      </c>
      <c r="K265" s="86">
        <v>0</v>
      </c>
      <c r="L265" s="86">
        <v>0</v>
      </c>
      <c r="M265" s="87" t="s">
        <v>122</v>
      </c>
      <c r="N265" s="87" t="s">
        <v>241</v>
      </c>
      <c r="O265" s="87" t="s">
        <v>121</v>
      </c>
      <c r="P265" s="88">
        <v>44927</v>
      </c>
      <c r="Q265" s="88">
        <v>44928</v>
      </c>
      <c r="R265" s="86">
        <v>0</v>
      </c>
      <c r="S265" s="87" t="s">
        <v>116</v>
      </c>
      <c r="T265" s="87" t="s">
        <v>116</v>
      </c>
      <c r="U265" s="87" t="s">
        <v>142</v>
      </c>
      <c r="V265" s="89">
        <v>44896.156557291666</v>
      </c>
      <c r="W265" s="87" t="s">
        <v>116</v>
      </c>
      <c r="X265" s="87" t="s">
        <v>116</v>
      </c>
      <c r="Y265" s="89">
        <v>44927</v>
      </c>
      <c r="Z265" s="89">
        <v>44958</v>
      </c>
      <c r="AA265" s="89">
        <v>44959.731264965274</v>
      </c>
      <c r="AB265" s="87" t="s">
        <v>118</v>
      </c>
      <c r="AC265" s="87" t="s">
        <v>116</v>
      </c>
    </row>
    <row r="266" spans="1:29" s="96" customFormat="1" hidden="1" outlineLevel="7" collapsed="1" x14ac:dyDescent="0.25">
      <c r="A266" s="100" t="s">
        <v>116</v>
      </c>
      <c r="B266" s="92">
        <v>14383.044</v>
      </c>
      <c r="C266" s="92">
        <v>1246387.21529</v>
      </c>
      <c r="D266" s="92">
        <v>0</v>
      </c>
      <c r="E266" s="92">
        <v>0</v>
      </c>
      <c r="F266" s="92">
        <v>14383.044</v>
      </c>
      <c r="G266" s="92">
        <v>1246387.21529</v>
      </c>
      <c r="H266" s="93" t="s">
        <v>120</v>
      </c>
      <c r="I266" s="93" t="s">
        <v>242</v>
      </c>
      <c r="J266" s="93" t="s">
        <v>116</v>
      </c>
      <c r="K266" s="92">
        <v>86.656705999786993</v>
      </c>
      <c r="L266" s="92">
        <v>0</v>
      </c>
      <c r="M266" s="93" t="s">
        <v>122</v>
      </c>
      <c r="N266" s="93" t="s">
        <v>241</v>
      </c>
      <c r="O266" s="93" t="s">
        <v>121</v>
      </c>
      <c r="P266" s="94">
        <v>44927</v>
      </c>
      <c r="Q266" s="94">
        <v>44928</v>
      </c>
      <c r="R266" s="92">
        <v>0</v>
      </c>
      <c r="S266" s="93" t="s">
        <v>116</v>
      </c>
      <c r="T266" s="93" t="s">
        <v>116</v>
      </c>
      <c r="U266" s="93" t="s">
        <v>142</v>
      </c>
      <c r="V266" s="95">
        <v>44896.156557291666</v>
      </c>
      <c r="W266" s="93" t="s">
        <v>116</v>
      </c>
      <c r="X266" s="93" t="s">
        <v>116</v>
      </c>
      <c r="Y266" s="95">
        <v>44927</v>
      </c>
      <c r="Z266" s="95">
        <v>44958</v>
      </c>
      <c r="AA266" s="95">
        <v>44959.731264965274</v>
      </c>
      <c r="AB266" s="93" t="s">
        <v>118</v>
      </c>
      <c r="AC266" s="93" t="s">
        <v>116</v>
      </c>
    </row>
    <row r="267" spans="1:29" s="107" customFormat="1" hidden="1" outlineLevel="7" collapsed="1" x14ac:dyDescent="0.25">
      <c r="A267" s="102" t="s">
        <v>116</v>
      </c>
      <c r="B267" s="103">
        <v>-15325.51</v>
      </c>
      <c r="C267" s="103">
        <v>-1292686.80529</v>
      </c>
      <c r="D267" s="103">
        <v>0</v>
      </c>
      <c r="E267" s="103">
        <v>0</v>
      </c>
      <c r="F267" s="103">
        <v>-15325.51</v>
      </c>
      <c r="G267" s="103">
        <v>-1292686.80529</v>
      </c>
      <c r="H267" s="104" t="s">
        <v>120</v>
      </c>
      <c r="I267" s="104" t="s">
        <v>242</v>
      </c>
      <c r="J267" s="104" t="s">
        <v>116</v>
      </c>
      <c r="K267" s="103">
        <v>84.348697386905897</v>
      </c>
      <c r="L267" s="103">
        <v>0</v>
      </c>
      <c r="M267" s="104" t="s">
        <v>122</v>
      </c>
      <c r="N267" s="104" t="s">
        <v>241</v>
      </c>
      <c r="O267" s="104" t="s">
        <v>121</v>
      </c>
      <c r="P267" s="105">
        <v>44927</v>
      </c>
      <c r="Q267" s="105">
        <v>44928</v>
      </c>
      <c r="R267" s="103">
        <v>0</v>
      </c>
      <c r="S267" s="104" t="s">
        <v>116</v>
      </c>
      <c r="T267" s="104" t="s">
        <v>116</v>
      </c>
      <c r="U267" s="104" t="s">
        <v>142</v>
      </c>
      <c r="V267" s="106">
        <v>44896.156557291666</v>
      </c>
      <c r="W267" s="104" t="s">
        <v>116</v>
      </c>
      <c r="X267" s="104" t="s">
        <v>116</v>
      </c>
      <c r="Y267" s="106">
        <v>44927</v>
      </c>
      <c r="Z267" s="106">
        <v>44958</v>
      </c>
      <c r="AA267" s="106">
        <v>44959.731264965274</v>
      </c>
      <c r="AB267" s="104" t="s">
        <v>118</v>
      </c>
      <c r="AC267" s="104" t="s">
        <v>116</v>
      </c>
    </row>
    <row r="268" spans="1:29" s="96" customFormat="1" hidden="1" outlineLevel="7" collapsed="1" x14ac:dyDescent="0.25">
      <c r="A268" s="100" t="s">
        <v>116</v>
      </c>
      <c r="B268" s="92">
        <v>942.46600000000001</v>
      </c>
      <c r="C268" s="92">
        <v>46299.59</v>
      </c>
      <c r="D268" s="92">
        <v>0</v>
      </c>
      <c r="E268" s="92">
        <v>0</v>
      </c>
      <c r="F268" s="92">
        <v>942.46600000000001</v>
      </c>
      <c r="G268" s="92">
        <v>46299.59</v>
      </c>
      <c r="H268" s="93" t="s">
        <v>120</v>
      </c>
      <c r="I268" s="93" t="s">
        <v>242</v>
      </c>
      <c r="J268" s="93" t="s">
        <v>116</v>
      </c>
      <c r="K268" s="92">
        <v>49.126005606568299</v>
      </c>
      <c r="L268" s="92">
        <v>0</v>
      </c>
      <c r="M268" s="93" t="s">
        <v>122</v>
      </c>
      <c r="N268" s="93" t="s">
        <v>241</v>
      </c>
      <c r="O268" s="93" t="s">
        <v>121</v>
      </c>
      <c r="P268" s="94">
        <v>44927</v>
      </c>
      <c r="Q268" s="94">
        <v>44928</v>
      </c>
      <c r="R268" s="92">
        <v>0</v>
      </c>
      <c r="S268" s="93" t="s">
        <v>116</v>
      </c>
      <c r="T268" s="93" t="s">
        <v>116</v>
      </c>
      <c r="U268" s="93" t="s">
        <v>142</v>
      </c>
      <c r="V268" s="95">
        <v>44896.156557291666</v>
      </c>
      <c r="W268" s="93" t="s">
        <v>116</v>
      </c>
      <c r="X268" s="93" t="s">
        <v>116</v>
      </c>
      <c r="Y268" s="95">
        <v>44927</v>
      </c>
      <c r="Z268" s="95">
        <v>44958</v>
      </c>
      <c r="AA268" s="95">
        <v>44959.731264965274</v>
      </c>
      <c r="AB268" s="93" t="s">
        <v>118</v>
      </c>
      <c r="AC268" s="93" t="s">
        <v>116</v>
      </c>
    </row>
    <row r="269" spans="1:29" s="113" customFormat="1" outlineLevel="2" collapsed="1" x14ac:dyDescent="0.25">
      <c r="A269" s="108" t="s">
        <v>275</v>
      </c>
      <c r="B269" s="109">
        <v>0</v>
      </c>
      <c r="C269" s="109">
        <v>4.4999999999999997E-3</v>
      </c>
      <c r="D269" s="109">
        <v>0</v>
      </c>
      <c r="E269" s="109">
        <v>0</v>
      </c>
      <c r="F269" s="109">
        <v>0</v>
      </c>
      <c r="G269" s="109">
        <v>4.4999999999999997E-3</v>
      </c>
      <c r="H269" s="110" t="s">
        <v>120</v>
      </c>
      <c r="I269" s="110" t="s">
        <v>275</v>
      </c>
      <c r="J269" s="110" t="s">
        <v>116</v>
      </c>
      <c r="K269" s="109">
        <v>0</v>
      </c>
      <c r="L269" s="109">
        <v>0</v>
      </c>
      <c r="M269" s="110" t="s">
        <v>213</v>
      </c>
      <c r="N269" s="110" t="s">
        <v>241</v>
      </c>
      <c r="O269" s="110" t="s">
        <v>121</v>
      </c>
      <c r="P269" s="111">
        <v>44927</v>
      </c>
      <c r="Q269" s="111">
        <v>44928</v>
      </c>
      <c r="R269" s="109">
        <v>0</v>
      </c>
      <c r="S269" s="110" t="s">
        <v>116</v>
      </c>
      <c r="T269" s="110" t="s">
        <v>116</v>
      </c>
      <c r="U269" s="110" t="s">
        <v>142</v>
      </c>
      <c r="V269" s="112">
        <v>44896.156557291666</v>
      </c>
      <c r="W269" s="110" t="s">
        <v>116</v>
      </c>
      <c r="X269" s="110" t="s">
        <v>116</v>
      </c>
      <c r="Y269" s="112">
        <v>44927</v>
      </c>
      <c r="Z269" s="112">
        <v>44958</v>
      </c>
      <c r="AA269" s="112">
        <v>44959.731264965274</v>
      </c>
      <c r="AB269" s="110" t="s">
        <v>118</v>
      </c>
      <c r="AC269" s="110" t="s">
        <v>116</v>
      </c>
    </row>
    <row r="270" spans="1:29" s="96" customFormat="1" hidden="1" outlineLevel="3" collapsed="1" x14ac:dyDescent="0.25">
      <c r="A270" s="91" t="s">
        <v>121</v>
      </c>
      <c r="B270" s="92">
        <v>0</v>
      </c>
      <c r="C270" s="92">
        <v>4.4999999999999997E-3</v>
      </c>
      <c r="D270" s="92">
        <v>0</v>
      </c>
      <c r="E270" s="92">
        <v>0</v>
      </c>
      <c r="F270" s="92">
        <v>0</v>
      </c>
      <c r="G270" s="92">
        <v>4.4999999999999997E-3</v>
      </c>
      <c r="H270" s="93" t="s">
        <v>120</v>
      </c>
      <c r="I270" s="93" t="s">
        <v>275</v>
      </c>
      <c r="J270" s="93" t="s">
        <v>116</v>
      </c>
      <c r="K270" s="92">
        <v>0</v>
      </c>
      <c r="L270" s="92">
        <v>0</v>
      </c>
      <c r="M270" s="93" t="s">
        <v>213</v>
      </c>
      <c r="N270" s="93" t="s">
        <v>241</v>
      </c>
      <c r="O270" s="93" t="s">
        <v>121</v>
      </c>
      <c r="P270" s="94">
        <v>44927</v>
      </c>
      <c r="Q270" s="94">
        <v>44928</v>
      </c>
      <c r="R270" s="92">
        <v>0</v>
      </c>
      <c r="S270" s="93" t="s">
        <v>116</v>
      </c>
      <c r="T270" s="93" t="s">
        <v>116</v>
      </c>
      <c r="U270" s="93" t="s">
        <v>142</v>
      </c>
      <c r="V270" s="95">
        <v>44896.156557291666</v>
      </c>
      <c r="W270" s="93" t="s">
        <v>116</v>
      </c>
      <c r="X270" s="93" t="s">
        <v>116</v>
      </c>
      <c r="Y270" s="95">
        <v>44927</v>
      </c>
      <c r="Z270" s="95">
        <v>44958</v>
      </c>
      <c r="AA270" s="95">
        <v>44959.731264965274</v>
      </c>
      <c r="AB270" s="93" t="s">
        <v>118</v>
      </c>
      <c r="AC270" s="93" t="s">
        <v>116</v>
      </c>
    </row>
    <row r="271" spans="1:29" s="78" customFormat="1" hidden="1" outlineLevel="4" collapsed="1" x14ac:dyDescent="0.25">
      <c r="A271" s="97" t="s">
        <v>116</v>
      </c>
      <c r="B271" s="75">
        <v>0</v>
      </c>
      <c r="C271" s="75">
        <v>4.4999999999999997E-3</v>
      </c>
      <c r="D271" s="75">
        <v>0</v>
      </c>
      <c r="E271" s="75">
        <v>0</v>
      </c>
      <c r="F271" s="75">
        <v>0</v>
      </c>
      <c r="G271" s="75">
        <v>4.4999999999999997E-3</v>
      </c>
      <c r="H271" s="74" t="s">
        <v>120</v>
      </c>
      <c r="I271" s="74" t="s">
        <v>275</v>
      </c>
      <c r="J271" s="74" t="s">
        <v>116</v>
      </c>
      <c r="K271" s="75">
        <v>0</v>
      </c>
      <c r="L271" s="75">
        <v>0</v>
      </c>
      <c r="M271" s="74" t="s">
        <v>213</v>
      </c>
      <c r="N271" s="74" t="s">
        <v>241</v>
      </c>
      <c r="O271" s="74" t="s">
        <v>121</v>
      </c>
      <c r="P271" s="76">
        <v>44927</v>
      </c>
      <c r="Q271" s="76">
        <v>44928</v>
      </c>
      <c r="R271" s="75">
        <v>0</v>
      </c>
      <c r="S271" s="74" t="s">
        <v>116</v>
      </c>
      <c r="T271" s="74" t="s">
        <v>116</v>
      </c>
      <c r="U271" s="74" t="s">
        <v>142</v>
      </c>
      <c r="V271" s="77">
        <v>44896.156557291666</v>
      </c>
      <c r="W271" s="74" t="s">
        <v>116</v>
      </c>
      <c r="X271" s="74" t="s">
        <v>116</v>
      </c>
      <c r="Y271" s="77">
        <v>44927</v>
      </c>
      <c r="Z271" s="77">
        <v>44958</v>
      </c>
      <c r="AA271" s="77">
        <v>44959.731264965274</v>
      </c>
      <c r="AB271" s="74" t="s">
        <v>118</v>
      </c>
      <c r="AC271" s="74" t="s">
        <v>116</v>
      </c>
    </row>
    <row r="272" spans="1:29" s="84" customFormat="1" hidden="1" outlineLevel="5" collapsed="1" x14ac:dyDescent="0.25">
      <c r="A272" s="98" t="s">
        <v>213</v>
      </c>
      <c r="B272" s="80">
        <v>0</v>
      </c>
      <c r="C272" s="80">
        <v>4.4999999999999997E-3</v>
      </c>
      <c r="D272" s="80">
        <v>0</v>
      </c>
      <c r="E272" s="80">
        <v>0</v>
      </c>
      <c r="F272" s="80">
        <v>0</v>
      </c>
      <c r="G272" s="80">
        <v>4.4999999999999997E-3</v>
      </c>
      <c r="H272" s="81" t="s">
        <v>120</v>
      </c>
      <c r="I272" s="81" t="s">
        <v>275</v>
      </c>
      <c r="J272" s="81" t="s">
        <v>116</v>
      </c>
      <c r="K272" s="80">
        <v>0</v>
      </c>
      <c r="L272" s="80">
        <v>0</v>
      </c>
      <c r="M272" s="81" t="s">
        <v>213</v>
      </c>
      <c r="N272" s="81" t="s">
        <v>241</v>
      </c>
      <c r="O272" s="81" t="s">
        <v>121</v>
      </c>
      <c r="P272" s="82">
        <v>44927</v>
      </c>
      <c r="Q272" s="82">
        <v>44928</v>
      </c>
      <c r="R272" s="80">
        <v>0</v>
      </c>
      <c r="S272" s="81" t="s">
        <v>116</v>
      </c>
      <c r="T272" s="81" t="s">
        <v>116</v>
      </c>
      <c r="U272" s="81" t="s">
        <v>142</v>
      </c>
      <c r="V272" s="83">
        <v>44896.156557291666</v>
      </c>
      <c r="W272" s="81" t="s">
        <v>116</v>
      </c>
      <c r="X272" s="81" t="s">
        <v>116</v>
      </c>
      <c r="Y272" s="83">
        <v>44927</v>
      </c>
      <c r="Z272" s="83">
        <v>44958</v>
      </c>
      <c r="AA272" s="83">
        <v>44959.731264965274</v>
      </c>
      <c r="AB272" s="81" t="s">
        <v>118</v>
      </c>
      <c r="AC272" s="81" t="s">
        <v>116</v>
      </c>
    </row>
    <row r="273" spans="1:29" s="90" customFormat="1" hidden="1" outlineLevel="6" collapsed="1" x14ac:dyDescent="0.25">
      <c r="A273" s="99" t="s">
        <v>116</v>
      </c>
      <c r="B273" s="86">
        <v>0</v>
      </c>
      <c r="C273" s="86">
        <v>4.4999999999999997E-3</v>
      </c>
      <c r="D273" s="86">
        <v>0</v>
      </c>
      <c r="E273" s="86">
        <v>0</v>
      </c>
      <c r="F273" s="86">
        <v>0</v>
      </c>
      <c r="G273" s="86">
        <v>4.4999999999999997E-3</v>
      </c>
      <c r="H273" s="87" t="s">
        <v>120</v>
      </c>
      <c r="I273" s="87" t="s">
        <v>275</v>
      </c>
      <c r="J273" s="87" t="s">
        <v>116</v>
      </c>
      <c r="K273" s="86">
        <v>0</v>
      </c>
      <c r="L273" s="86">
        <v>0</v>
      </c>
      <c r="M273" s="87" t="s">
        <v>213</v>
      </c>
      <c r="N273" s="87" t="s">
        <v>241</v>
      </c>
      <c r="O273" s="87" t="s">
        <v>121</v>
      </c>
      <c r="P273" s="88">
        <v>44927</v>
      </c>
      <c r="Q273" s="88">
        <v>44928</v>
      </c>
      <c r="R273" s="86">
        <v>0</v>
      </c>
      <c r="S273" s="87" t="s">
        <v>116</v>
      </c>
      <c r="T273" s="87" t="s">
        <v>116</v>
      </c>
      <c r="U273" s="87" t="s">
        <v>142</v>
      </c>
      <c r="V273" s="89">
        <v>44896.156557291666</v>
      </c>
      <c r="W273" s="87" t="s">
        <v>116</v>
      </c>
      <c r="X273" s="87" t="s">
        <v>116</v>
      </c>
      <c r="Y273" s="89">
        <v>44927</v>
      </c>
      <c r="Z273" s="89">
        <v>44958</v>
      </c>
      <c r="AA273" s="89">
        <v>44959.731264965274</v>
      </c>
      <c r="AB273" s="87" t="s">
        <v>118</v>
      </c>
      <c r="AC273" s="87" t="s">
        <v>116</v>
      </c>
    </row>
    <row r="274" spans="1:29" s="96" customFormat="1" hidden="1" outlineLevel="7" collapsed="1" x14ac:dyDescent="0.25">
      <c r="A274" s="100" t="s">
        <v>116</v>
      </c>
      <c r="B274" s="92">
        <v>60300.258999999998</v>
      </c>
      <c r="C274" s="92">
        <v>1725665.99602</v>
      </c>
      <c r="D274" s="92">
        <v>0</v>
      </c>
      <c r="E274" s="92">
        <v>0</v>
      </c>
      <c r="F274" s="92">
        <v>60300.258999999998</v>
      </c>
      <c r="G274" s="92">
        <v>1725665.99602</v>
      </c>
      <c r="H274" s="93" t="s">
        <v>120</v>
      </c>
      <c r="I274" s="93" t="s">
        <v>275</v>
      </c>
      <c r="J274" s="93" t="s">
        <v>116</v>
      </c>
      <c r="K274" s="92">
        <v>28.617886964963098</v>
      </c>
      <c r="L274" s="92">
        <v>0</v>
      </c>
      <c r="M274" s="93" t="s">
        <v>213</v>
      </c>
      <c r="N274" s="93" t="s">
        <v>241</v>
      </c>
      <c r="O274" s="93" t="s">
        <v>121</v>
      </c>
      <c r="P274" s="94">
        <v>44927</v>
      </c>
      <c r="Q274" s="94">
        <v>44928</v>
      </c>
      <c r="R274" s="92">
        <v>0</v>
      </c>
      <c r="S274" s="93" t="s">
        <v>116</v>
      </c>
      <c r="T274" s="93" t="s">
        <v>116</v>
      </c>
      <c r="U274" s="93" t="s">
        <v>142</v>
      </c>
      <c r="V274" s="95">
        <v>44896.156557291666</v>
      </c>
      <c r="W274" s="93" t="s">
        <v>116</v>
      </c>
      <c r="X274" s="93" t="s">
        <v>116</v>
      </c>
      <c r="Y274" s="95">
        <v>44927</v>
      </c>
      <c r="Z274" s="95">
        <v>44958</v>
      </c>
      <c r="AA274" s="95">
        <v>44959.731264965274</v>
      </c>
      <c r="AB274" s="93" t="s">
        <v>118</v>
      </c>
      <c r="AC274" s="93" t="s">
        <v>116</v>
      </c>
    </row>
    <row r="275" spans="1:29" s="107" customFormat="1" hidden="1" outlineLevel="7" collapsed="1" x14ac:dyDescent="0.25">
      <c r="A275" s="102" t="s">
        <v>116</v>
      </c>
      <c r="B275" s="103">
        <v>-295310.37599999999</v>
      </c>
      <c r="C275" s="103">
        <v>-17733734.981910001</v>
      </c>
      <c r="D275" s="103">
        <v>0</v>
      </c>
      <c r="E275" s="103">
        <v>0</v>
      </c>
      <c r="F275" s="103">
        <v>-295310.37599999999</v>
      </c>
      <c r="G275" s="103">
        <v>-17733734.981910001</v>
      </c>
      <c r="H275" s="104" t="s">
        <v>120</v>
      </c>
      <c r="I275" s="104" t="s">
        <v>275</v>
      </c>
      <c r="J275" s="104" t="s">
        <v>116</v>
      </c>
      <c r="K275" s="103">
        <v>60.051174706810798</v>
      </c>
      <c r="L275" s="103">
        <v>0</v>
      </c>
      <c r="M275" s="104" t="s">
        <v>213</v>
      </c>
      <c r="N275" s="104" t="s">
        <v>241</v>
      </c>
      <c r="O275" s="104" t="s">
        <v>121</v>
      </c>
      <c r="P275" s="105">
        <v>44927</v>
      </c>
      <c r="Q275" s="105">
        <v>44928</v>
      </c>
      <c r="R275" s="103">
        <v>0</v>
      </c>
      <c r="S275" s="104" t="s">
        <v>116</v>
      </c>
      <c r="T275" s="104" t="s">
        <v>116</v>
      </c>
      <c r="U275" s="104" t="s">
        <v>142</v>
      </c>
      <c r="V275" s="106">
        <v>44896.156557291666</v>
      </c>
      <c r="W275" s="104" t="s">
        <v>116</v>
      </c>
      <c r="X275" s="104" t="s">
        <v>116</v>
      </c>
      <c r="Y275" s="106">
        <v>44927</v>
      </c>
      <c r="Z275" s="106">
        <v>44958</v>
      </c>
      <c r="AA275" s="106">
        <v>44959.731264965274</v>
      </c>
      <c r="AB275" s="104" t="s">
        <v>118</v>
      </c>
      <c r="AC275" s="104" t="s">
        <v>116</v>
      </c>
    </row>
    <row r="276" spans="1:29" s="96" customFormat="1" hidden="1" outlineLevel="7" collapsed="1" x14ac:dyDescent="0.25">
      <c r="A276" s="100" t="s">
        <v>116</v>
      </c>
      <c r="B276" s="92">
        <v>-58338.063000000002</v>
      </c>
      <c r="C276" s="92">
        <v>-3384703.55</v>
      </c>
      <c r="D276" s="92">
        <v>0</v>
      </c>
      <c r="E276" s="92">
        <v>0</v>
      </c>
      <c r="F276" s="92">
        <v>-58338.063000000002</v>
      </c>
      <c r="G276" s="92">
        <v>-3384703.55</v>
      </c>
      <c r="H276" s="93" t="s">
        <v>120</v>
      </c>
      <c r="I276" s="93" t="s">
        <v>275</v>
      </c>
      <c r="J276" s="93" t="s">
        <v>116</v>
      </c>
      <c r="K276" s="92">
        <v>58.0187852654621</v>
      </c>
      <c r="L276" s="92">
        <v>0</v>
      </c>
      <c r="M276" s="93" t="s">
        <v>213</v>
      </c>
      <c r="N276" s="93" t="s">
        <v>241</v>
      </c>
      <c r="O276" s="93" t="s">
        <v>121</v>
      </c>
      <c r="P276" s="94">
        <v>44927</v>
      </c>
      <c r="Q276" s="94">
        <v>44928</v>
      </c>
      <c r="R276" s="92">
        <v>0</v>
      </c>
      <c r="S276" s="93" t="s">
        <v>116</v>
      </c>
      <c r="T276" s="93" t="s">
        <v>116</v>
      </c>
      <c r="U276" s="93" t="s">
        <v>142</v>
      </c>
      <c r="V276" s="95">
        <v>44896.156557291666</v>
      </c>
      <c r="W276" s="93" t="s">
        <v>116</v>
      </c>
      <c r="X276" s="93" t="s">
        <v>116</v>
      </c>
      <c r="Y276" s="95">
        <v>44927</v>
      </c>
      <c r="Z276" s="95">
        <v>44958</v>
      </c>
      <c r="AA276" s="95">
        <v>44959.731264965274</v>
      </c>
      <c r="AB276" s="93" t="s">
        <v>118</v>
      </c>
      <c r="AC276" s="93" t="s">
        <v>116</v>
      </c>
    </row>
    <row r="277" spans="1:29" s="107" customFormat="1" hidden="1" outlineLevel="7" collapsed="1" x14ac:dyDescent="0.25">
      <c r="A277" s="102" t="s">
        <v>116</v>
      </c>
      <c r="B277" s="103">
        <v>-23429.13</v>
      </c>
      <c r="C277" s="103">
        <v>-1845326.6753799999</v>
      </c>
      <c r="D277" s="103">
        <v>0</v>
      </c>
      <c r="E277" s="103">
        <v>0</v>
      </c>
      <c r="F277" s="103">
        <v>-23429.13</v>
      </c>
      <c r="G277" s="103">
        <v>-1845326.6753799999</v>
      </c>
      <c r="H277" s="104" t="s">
        <v>120</v>
      </c>
      <c r="I277" s="104" t="s">
        <v>275</v>
      </c>
      <c r="J277" s="104" t="s">
        <v>116</v>
      </c>
      <c r="K277" s="103">
        <v>78.762065658434594</v>
      </c>
      <c r="L277" s="103">
        <v>0</v>
      </c>
      <c r="M277" s="104" t="s">
        <v>213</v>
      </c>
      <c r="N277" s="104" t="s">
        <v>241</v>
      </c>
      <c r="O277" s="104" t="s">
        <v>121</v>
      </c>
      <c r="P277" s="105">
        <v>44927</v>
      </c>
      <c r="Q277" s="105">
        <v>44928</v>
      </c>
      <c r="R277" s="103">
        <v>0</v>
      </c>
      <c r="S277" s="104" t="s">
        <v>116</v>
      </c>
      <c r="T277" s="104" t="s">
        <v>116</v>
      </c>
      <c r="U277" s="104" t="s">
        <v>142</v>
      </c>
      <c r="V277" s="106">
        <v>44896.156557291666</v>
      </c>
      <c r="W277" s="104" t="s">
        <v>116</v>
      </c>
      <c r="X277" s="104" t="s">
        <v>116</v>
      </c>
      <c r="Y277" s="106">
        <v>44927</v>
      </c>
      <c r="Z277" s="106">
        <v>44958</v>
      </c>
      <c r="AA277" s="106">
        <v>44959.731264965274</v>
      </c>
      <c r="AB277" s="104" t="s">
        <v>118</v>
      </c>
      <c r="AC277" s="104" t="s">
        <v>116</v>
      </c>
    </row>
    <row r="278" spans="1:29" s="96" customFormat="1" hidden="1" outlineLevel="7" collapsed="1" x14ac:dyDescent="0.25">
      <c r="A278" s="100" t="s">
        <v>116</v>
      </c>
      <c r="B278" s="92">
        <v>316777.31</v>
      </c>
      <c r="C278" s="92">
        <v>21238099.215769999</v>
      </c>
      <c r="D278" s="92">
        <v>0</v>
      </c>
      <c r="E278" s="92">
        <v>0</v>
      </c>
      <c r="F278" s="92">
        <v>316777.31</v>
      </c>
      <c r="G278" s="92">
        <v>21238099.215769999</v>
      </c>
      <c r="H278" s="93" t="s">
        <v>120</v>
      </c>
      <c r="I278" s="93" t="s">
        <v>275</v>
      </c>
      <c r="J278" s="93" t="s">
        <v>116</v>
      </c>
      <c r="K278" s="92">
        <v>67.044256470799596</v>
      </c>
      <c r="L278" s="92">
        <v>0</v>
      </c>
      <c r="M278" s="93" t="s">
        <v>213</v>
      </c>
      <c r="N278" s="93" t="s">
        <v>241</v>
      </c>
      <c r="O278" s="93" t="s">
        <v>121</v>
      </c>
      <c r="P278" s="94">
        <v>44927</v>
      </c>
      <c r="Q278" s="94">
        <v>44928</v>
      </c>
      <c r="R278" s="92">
        <v>0</v>
      </c>
      <c r="S278" s="93" t="s">
        <v>116</v>
      </c>
      <c r="T278" s="93" t="s">
        <v>116</v>
      </c>
      <c r="U278" s="93" t="s">
        <v>142</v>
      </c>
      <c r="V278" s="95">
        <v>44896.156557291666</v>
      </c>
      <c r="W278" s="93" t="s">
        <v>116</v>
      </c>
      <c r="X278" s="93" t="s">
        <v>116</v>
      </c>
      <c r="Y278" s="95">
        <v>44927</v>
      </c>
      <c r="Z278" s="95">
        <v>44958</v>
      </c>
      <c r="AA278" s="95">
        <v>44959.731264965274</v>
      </c>
      <c r="AB278" s="93" t="s">
        <v>118</v>
      </c>
      <c r="AC278" s="93" t="s">
        <v>116</v>
      </c>
    </row>
    <row r="279" spans="1:29" s="90" customFormat="1" outlineLevel="2" collapsed="1" x14ac:dyDescent="0.25">
      <c r="A279" s="85" t="s">
        <v>281</v>
      </c>
      <c r="B279" s="86">
        <v>0</v>
      </c>
      <c r="C279" s="86">
        <v>2.0799999999999998E-3</v>
      </c>
      <c r="D279" s="86">
        <v>0</v>
      </c>
      <c r="E279" s="86">
        <v>0</v>
      </c>
      <c r="F279" s="86">
        <v>0</v>
      </c>
      <c r="G279" s="86">
        <v>2.0799999999999998E-3</v>
      </c>
      <c r="H279" s="87" t="s">
        <v>120</v>
      </c>
      <c r="I279" s="87" t="s">
        <v>281</v>
      </c>
      <c r="J279" s="87" t="s">
        <v>116</v>
      </c>
      <c r="K279" s="86">
        <v>0</v>
      </c>
      <c r="L279" s="86">
        <v>0</v>
      </c>
      <c r="M279" s="87" t="s">
        <v>213</v>
      </c>
      <c r="N279" s="87" t="s">
        <v>241</v>
      </c>
      <c r="O279" s="87" t="s">
        <v>121</v>
      </c>
      <c r="P279" s="88">
        <v>44927</v>
      </c>
      <c r="Q279" s="88">
        <v>44928</v>
      </c>
      <c r="R279" s="86">
        <v>0</v>
      </c>
      <c r="S279" s="87" t="s">
        <v>116</v>
      </c>
      <c r="T279" s="87" t="s">
        <v>116</v>
      </c>
      <c r="U279" s="87" t="s">
        <v>142</v>
      </c>
      <c r="V279" s="89">
        <v>44896.156557291666</v>
      </c>
      <c r="W279" s="87" t="s">
        <v>116</v>
      </c>
      <c r="X279" s="87" t="s">
        <v>116</v>
      </c>
      <c r="Y279" s="89">
        <v>44927</v>
      </c>
      <c r="Z279" s="89">
        <v>44958</v>
      </c>
      <c r="AA279" s="89">
        <v>44959.731264965274</v>
      </c>
      <c r="AB279" s="87" t="s">
        <v>118</v>
      </c>
      <c r="AC279" s="87" t="s">
        <v>116</v>
      </c>
    </row>
    <row r="280" spans="1:29" s="96" customFormat="1" hidden="1" outlineLevel="3" collapsed="1" x14ac:dyDescent="0.25">
      <c r="A280" s="91" t="s">
        <v>121</v>
      </c>
      <c r="B280" s="92">
        <v>0</v>
      </c>
      <c r="C280" s="92">
        <v>2.0799999999999998E-3</v>
      </c>
      <c r="D280" s="92">
        <v>0</v>
      </c>
      <c r="E280" s="92">
        <v>0</v>
      </c>
      <c r="F280" s="92">
        <v>0</v>
      </c>
      <c r="G280" s="92">
        <v>2.0799999999999998E-3</v>
      </c>
      <c r="H280" s="93" t="s">
        <v>120</v>
      </c>
      <c r="I280" s="93" t="s">
        <v>281</v>
      </c>
      <c r="J280" s="93" t="s">
        <v>116</v>
      </c>
      <c r="K280" s="92">
        <v>0</v>
      </c>
      <c r="L280" s="92">
        <v>0</v>
      </c>
      <c r="M280" s="93" t="s">
        <v>213</v>
      </c>
      <c r="N280" s="93" t="s">
        <v>241</v>
      </c>
      <c r="O280" s="93" t="s">
        <v>121</v>
      </c>
      <c r="P280" s="94">
        <v>44927</v>
      </c>
      <c r="Q280" s="94">
        <v>44928</v>
      </c>
      <c r="R280" s="92">
        <v>0</v>
      </c>
      <c r="S280" s="93" t="s">
        <v>116</v>
      </c>
      <c r="T280" s="93" t="s">
        <v>116</v>
      </c>
      <c r="U280" s="93" t="s">
        <v>142</v>
      </c>
      <c r="V280" s="95">
        <v>44896.156557291666</v>
      </c>
      <c r="W280" s="93" t="s">
        <v>116</v>
      </c>
      <c r="X280" s="93" t="s">
        <v>116</v>
      </c>
      <c r="Y280" s="95">
        <v>44927</v>
      </c>
      <c r="Z280" s="95">
        <v>44958</v>
      </c>
      <c r="AA280" s="95">
        <v>44959.731264965274</v>
      </c>
      <c r="AB280" s="93" t="s">
        <v>118</v>
      </c>
      <c r="AC280" s="93" t="s">
        <v>116</v>
      </c>
    </row>
    <row r="281" spans="1:29" s="78" customFormat="1" hidden="1" outlineLevel="4" collapsed="1" x14ac:dyDescent="0.25">
      <c r="A281" s="97" t="s">
        <v>116</v>
      </c>
      <c r="B281" s="75">
        <v>0</v>
      </c>
      <c r="C281" s="75">
        <v>2.0799999999999998E-3</v>
      </c>
      <c r="D281" s="75">
        <v>0</v>
      </c>
      <c r="E281" s="75">
        <v>0</v>
      </c>
      <c r="F281" s="75">
        <v>0</v>
      </c>
      <c r="G281" s="75">
        <v>2.0799999999999998E-3</v>
      </c>
      <c r="H281" s="74" t="s">
        <v>120</v>
      </c>
      <c r="I281" s="74" t="s">
        <v>281</v>
      </c>
      <c r="J281" s="74" t="s">
        <v>116</v>
      </c>
      <c r="K281" s="75">
        <v>0</v>
      </c>
      <c r="L281" s="75">
        <v>0</v>
      </c>
      <c r="M281" s="74" t="s">
        <v>213</v>
      </c>
      <c r="N281" s="74" t="s">
        <v>241</v>
      </c>
      <c r="O281" s="74" t="s">
        <v>121</v>
      </c>
      <c r="P281" s="76">
        <v>44927</v>
      </c>
      <c r="Q281" s="76">
        <v>44928</v>
      </c>
      <c r="R281" s="75">
        <v>0</v>
      </c>
      <c r="S281" s="74" t="s">
        <v>116</v>
      </c>
      <c r="T281" s="74" t="s">
        <v>116</v>
      </c>
      <c r="U281" s="74" t="s">
        <v>142</v>
      </c>
      <c r="V281" s="77">
        <v>44896.156557291666</v>
      </c>
      <c r="W281" s="74" t="s">
        <v>116</v>
      </c>
      <c r="X281" s="74" t="s">
        <v>116</v>
      </c>
      <c r="Y281" s="77">
        <v>44927</v>
      </c>
      <c r="Z281" s="77">
        <v>44958</v>
      </c>
      <c r="AA281" s="77">
        <v>44959.731264965274</v>
      </c>
      <c r="AB281" s="74" t="s">
        <v>118</v>
      </c>
      <c r="AC281" s="74" t="s">
        <v>116</v>
      </c>
    </row>
    <row r="282" spans="1:29" s="84" customFormat="1" hidden="1" outlineLevel="5" collapsed="1" x14ac:dyDescent="0.25">
      <c r="A282" s="98" t="s">
        <v>213</v>
      </c>
      <c r="B282" s="80">
        <v>0</v>
      </c>
      <c r="C282" s="80">
        <v>2.0799999999999998E-3</v>
      </c>
      <c r="D282" s="80">
        <v>0</v>
      </c>
      <c r="E282" s="80">
        <v>0</v>
      </c>
      <c r="F282" s="80">
        <v>0</v>
      </c>
      <c r="G282" s="80">
        <v>2.0799999999999998E-3</v>
      </c>
      <c r="H282" s="81" t="s">
        <v>120</v>
      </c>
      <c r="I282" s="81" t="s">
        <v>281</v>
      </c>
      <c r="J282" s="81" t="s">
        <v>116</v>
      </c>
      <c r="K282" s="80">
        <v>0</v>
      </c>
      <c r="L282" s="80">
        <v>0</v>
      </c>
      <c r="M282" s="81" t="s">
        <v>213</v>
      </c>
      <c r="N282" s="81" t="s">
        <v>241</v>
      </c>
      <c r="O282" s="81" t="s">
        <v>121</v>
      </c>
      <c r="P282" s="82">
        <v>44927</v>
      </c>
      <c r="Q282" s="82">
        <v>44928</v>
      </c>
      <c r="R282" s="80">
        <v>0</v>
      </c>
      <c r="S282" s="81" t="s">
        <v>116</v>
      </c>
      <c r="T282" s="81" t="s">
        <v>116</v>
      </c>
      <c r="U282" s="81" t="s">
        <v>142</v>
      </c>
      <c r="V282" s="83">
        <v>44896.156557291666</v>
      </c>
      <c r="W282" s="81" t="s">
        <v>116</v>
      </c>
      <c r="X282" s="81" t="s">
        <v>116</v>
      </c>
      <c r="Y282" s="83">
        <v>44927</v>
      </c>
      <c r="Z282" s="83">
        <v>44958</v>
      </c>
      <c r="AA282" s="83">
        <v>44959.731264965274</v>
      </c>
      <c r="AB282" s="81" t="s">
        <v>118</v>
      </c>
      <c r="AC282" s="81" t="s">
        <v>116</v>
      </c>
    </row>
    <row r="283" spans="1:29" s="90" customFormat="1" hidden="1" outlineLevel="6" collapsed="1" x14ac:dyDescent="0.25">
      <c r="A283" s="99" t="s">
        <v>116</v>
      </c>
      <c r="B283" s="86">
        <v>0</v>
      </c>
      <c r="C283" s="86">
        <v>2.0799999999999998E-3</v>
      </c>
      <c r="D283" s="86">
        <v>0</v>
      </c>
      <c r="E283" s="86">
        <v>0</v>
      </c>
      <c r="F283" s="86">
        <v>0</v>
      </c>
      <c r="G283" s="86">
        <v>2.0799999999999998E-3</v>
      </c>
      <c r="H283" s="87" t="s">
        <v>120</v>
      </c>
      <c r="I283" s="87" t="s">
        <v>281</v>
      </c>
      <c r="J283" s="87" t="s">
        <v>116</v>
      </c>
      <c r="K283" s="86">
        <v>0</v>
      </c>
      <c r="L283" s="86">
        <v>0</v>
      </c>
      <c r="M283" s="87" t="s">
        <v>213</v>
      </c>
      <c r="N283" s="87" t="s">
        <v>241</v>
      </c>
      <c r="O283" s="87" t="s">
        <v>121</v>
      </c>
      <c r="P283" s="88">
        <v>44927</v>
      </c>
      <c r="Q283" s="88">
        <v>44928</v>
      </c>
      <c r="R283" s="86">
        <v>0</v>
      </c>
      <c r="S283" s="87" t="s">
        <v>116</v>
      </c>
      <c r="T283" s="87" t="s">
        <v>116</v>
      </c>
      <c r="U283" s="87" t="s">
        <v>142</v>
      </c>
      <c r="V283" s="89">
        <v>44896.156557291666</v>
      </c>
      <c r="W283" s="87" t="s">
        <v>116</v>
      </c>
      <c r="X283" s="87" t="s">
        <v>116</v>
      </c>
      <c r="Y283" s="89">
        <v>44927</v>
      </c>
      <c r="Z283" s="89">
        <v>44958</v>
      </c>
      <c r="AA283" s="89">
        <v>44959.731264965274</v>
      </c>
      <c r="AB283" s="87" t="s">
        <v>118</v>
      </c>
      <c r="AC283" s="87" t="s">
        <v>116</v>
      </c>
    </row>
    <row r="284" spans="1:29" s="96" customFormat="1" hidden="1" outlineLevel="7" collapsed="1" x14ac:dyDescent="0.25">
      <c r="A284" s="100" t="s">
        <v>116</v>
      </c>
      <c r="B284" s="92">
        <v>-96911.19</v>
      </c>
      <c r="C284" s="92">
        <v>-2751585.0652999999</v>
      </c>
      <c r="D284" s="92">
        <v>0</v>
      </c>
      <c r="E284" s="92">
        <v>0</v>
      </c>
      <c r="F284" s="92">
        <v>-96911.19</v>
      </c>
      <c r="G284" s="92">
        <v>-2751585.0652999999</v>
      </c>
      <c r="H284" s="93" t="s">
        <v>120</v>
      </c>
      <c r="I284" s="93" t="s">
        <v>281</v>
      </c>
      <c r="J284" s="93" t="s">
        <v>116</v>
      </c>
      <c r="K284" s="92">
        <v>28.392851901828902</v>
      </c>
      <c r="L284" s="92">
        <v>0</v>
      </c>
      <c r="M284" s="93" t="s">
        <v>213</v>
      </c>
      <c r="N284" s="93" t="s">
        <v>241</v>
      </c>
      <c r="O284" s="93" t="s">
        <v>121</v>
      </c>
      <c r="P284" s="94">
        <v>44927</v>
      </c>
      <c r="Q284" s="94">
        <v>44928</v>
      </c>
      <c r="R284" s="92">
        <v>0</v>
      </c>
      <c r="S284" s="93" t="s">
        <v>116</v>
      </c>
      <c r="T284" s="93" t="s">
        <v>116</v>
      </c>
      <c r="U284" s="93" t="s">
        <v>142</v>
      </c>
      <c r="V284" s="95">
        <v>44896.156557291666</v>
      </c>
      <c r="W284" s="93" t="s">
        <v>116</v>
      </c>
      <c r="X284" s="93" t="s">
        <v>116</v>
      </c>
      <c r="Y284" s="95">
        <v>44927</v>
      </c>
      <c r="Z284" s="95">
        <v>44958</v>
      </c>
      <c r="AA284" s="95">
        <v>44959.731264965274</v>
      </c>
      <c r="AB284" s="93" t="s">
        <v>118</v>
      </c>
      <c r="AC284" s="93" t="s">
        <v>116</v>
      </c>
    </row>
    <row r="285" spans="1:29" s="107" customFormat="1" hidden="1" outlineLevel="7" collapsed="1" x14ac:dyDescent="0.25">
      <c r="A285" s="102" t="s">
        <v>116</v>
      </c>
      <c r="B285" s="103">
        <v>23708.411</v>
      </c>
      <c r="C285" s="103">
        <v>951469.45284000004</v>
      </c>
      <c r="D285" s="103">
        <v>0</v>
      </c>
      <c r="E285" s="103">
        <v>0</v>
      </c>
      <c r="F285" s="103">
        <v>23708.411</v>
      </c>
      <c r="G285" s="103">
        <v>951469.45284000004</v>
      </c>
      <c r="H285" s="104" t="s">
        <v>120</v>
      </c>
      <c r="I285" s="104" t="s">
        <v>281</v>
      </c>
      <c r="J285" s="104" t="s">
        <v>116</v>
      </c>
      <c r="K285" s="103">
        <v>40.132147736092499</v>
      </c>
      <c r="L285" s="103">
        <v>0</v>
      </c>
      <c r="M285" s="104" t="s">
        <v>213</v>
      </c>
      <c r="N285" s="104" t="s">
        <v>241</v>
      </c>
      <c r="O285" s="104" t="s">
        <v>121</v>
      </c>
      <c r="P285" s="105">
        <v>44927</v>
      </c>
      <c r="Q285" s="105">
        <v>44928</v>
      </c>
      <c r="R285" s="103">
        <v>0</v>
      </c>
      <c r="S285" s="104" t="s">
        <v>116</v>
      </c>
      <c r="T285" s="104" t="s">
        <v>116</v>
      </c>
      <c r="U285" s="104" t="s">
        <v>142</v>
      </c>
      <c r="V285" s="106">
        <v>44896.156557291666</v>
      </c>
      <c r="W285" s="104" t="s">
        <v>116</v>
      </c>
      <c r="X285" s="104" t="s">
        <v>116</v>
      </c>
      <c r="Y285" s="106">
        <v>44927</v>
      </c>
      <c r="Z285" s="106">
        <v>44958</v>
      </c>
      <c r="AA285" s="106">
        <v>44959.731264965274</v>
      </c>
      <c r="AB285" s="104" t="s">
        <v>118</v>
      </c>
      <c r="AC285" s="104" t="s">
        <v>116</v>
      </c>
    </row>
    <row r="286" spans="1:29" s="96" customFormat="1" hidden="1" outlineLevel="7" collapsed="1" x14ac:dyDescent="0.25">
      <c r="A286" s="100" t="s">
        <v>116</v>
      </c>
      <c r="B286" s="92">
        <v>-44265.445</v>
      </c>
      <c r="C286" s="92">
        <v>-3052203.76</v>
      </c>
      <c r="D286" s="92">
        <v>0</v>
      </c>
      <c r="E286" s="92">
        <v>0</v>
      </c>
      <c r="F286" s="92">
        <v>-44265.445</v>
      </c>
      <c r="G286" s="92">
        <v>-3052203.76</v>
      </c>
      <c r="H286" s="93" t="s">
        <v>120</v>
      </c>
      <c r="I286" s="93" t="s">
        <v>281</v>
      </c>
      <c r="J286" s="93" t="s">
        <v>116</v>
      </c>
      <c r="K286" s="92">
        <v>68.9522890823756</v>
      </c>
      <c r="L286" s="92">
        <v>0</v>
      </c>
      <c r="M286" s="93" t="s">
        <v>213</v>
      </c>
      <c r="N286" s="93" t="s">
        <v>241</v>
      </c>
      <c r="O286" s="93" t="s">
        <v>121</v>
      </c>
      <c r="P286" s="94">
        <v>44927</v>
      </c>
      <c r="Q286" s="94">
        <v>44928</v>
      </c>
      <c r="R286" s="92">
        <v>0</v>
      </c>
      <c r="S286" s="93" t="s">
        <v>116</v>
      </c>
      <c r="T286" s="93" t="s">
        <v>116</v>
      </c>
      <c r="U286" s="93" t="s">
        <v>142</v>
      </c>
      <c r="V286" s="95">
        <v>44896.156557291666</v>
      </c>
      <c r="W286" s="93" t="s">
        <v>116</v>
      </c>
      <c r="X286" s="93" t="s">
        <v>116</v>
      </c>
      <c r="Y286" s="95">
        <v>44927</v>
      </c>
      <c r="Z286" s="95">
        <v>44958</v>
      </c>
      <c r="AA286" s="95">
        <v>44959.731264965274</v>
      </c>
      <c r="AB286" s="93" t="s">
        <v>118</v>
      </c>
      <c r="AC286" s="93" t="s">
        <v>116</v>
      </c>
    </row>
    <row r="287" spans="1:29" s="107" customFormat="1" hidden="1" outlineLevel="7" collapsed="1" x14ac:dyDescent="0.25">
      <c r="A287" s="102" t="s">
        <v>116</v>
      </c>
      <c r="B287" s="103">
        <v>-18507.946</v>
      </c>
      <c r="C287" s="103">
        <v>-1025246.94596</v>
      </c>
      <c r="D287" s="103">
        <v>0</v>
      </c>
      <c r="E287" s="103">
        <v>0</v>
      </c>
      <c r="F287" s="103">
        <v>-18507.946</v>
      </c>
      <c r="G287" s="103">
        <v>-1025246.94596</v>
      </c>
      <c r="H287" s="104" t="s">
        <v>120</v>
      </c>
      <c r="I287" s="104" t="s">
        <v>281</v>
      </c>
      <c r="J287" s="104" t="s">
        <v>116</v>
      </c>
      <c r="K287" s="103">
        <v>55.3949609513665</v>
      </c>
      <c r="L287" s="103">
        <v>0</v>
      </c>
      <c r="M287" s="104" t="s">
        <v>213</v>
      </c>
      <c r="N287" s="104" t="s">
        <v>241</v>
      </c>
      <c r="O287" s="104" t="s">
        <v>121</v>
      </c>
      <c r="P287" s="105">
        <v>44927</v>
      </c>
      <c r="Q287" s="105">
        <v>44928</v>
      </c>
      <c r="R287" s="103">
        <v>0</v>
      </c>
      <c r="S287" s="104" t="s">
        <v>116</v>
      </c>
      <c r="T287" s="104" t="s">
        <v>116</v>
      </c>
      <c r="U287" s="104" t="s">
        <v>142</v>
      </c>
      <c r="V287" s="106">
        <v>44896.156557291666</v>
      </c>
      <c r="W287" s="104" t="s">
        <v>116</v>
      </c>
      <c r="X287" s="104" t="s">
        <v>116</v>
      </c>
      <c r="Y287" s="106">
        <v>44927</v>
      </c>
      <c r="Z287" s="106">
        <v>44958</v>
      </c>
      <c r="AA287" s="106">
        <v>44959.731264965274</v>
      </c>
      <c r="AB287" s="104" t="s">
        <v>118</v>
      </c>
      <c r="AC287" s="104" t="s">
        <v>116</v>
      </c>
    </row>
    <row r="288" spans="1:29" s="96" customFormat="1" hidden="1" outlineLevel="7" collapsed="1" x14ac:dyDescent="0.25">
      <c r="A288" s="100" t="s">
        <v>116</v>
      </c>
      <c r="B288" s="92">
        <v>135976.17000000001</v>
      </c>
      <c r="C288" s="92">
        <v>5877566.3205000004</v>
      </c>
      <c r="D288" s="92">
        <v>0</v>
      </c>
      <c r="E288" s="92">
        <v>0</v>
      </c>
      <c r="F288" s="92">
        <v>135976.17000000001</v>
      </c>
      <c r="G288" s="92">
        <v>5877566.3205000004</v>
      </c>
      <c r="H288" s="93" t="s">
        <v>120</v>
      </c>
      <c r="I288" s="93" t="s">
        <v>281</v>
      </c>
      <c r="J288" s="93" t="s">
        <v>116</v>
      </c>
      <c r="K288" s="92">
        <v>43.224973320692897</v>
      </c>
      <c r="L288" s="92">
        <v>0</v>
      </c>
      <c r="M288" s="93" t="s">
        <v>213</v>
      </c>
      <c r="N288" s="93" t="s">
        <v>241</v>
      </c>
      <c r="O288" s="93" t="s">
        <v>121</v>
      </c>
      <c r="P288" s="94">
        <v>44927</v>
      </c>
      <c r="Q288" s="94">
        <v>44928</v>
      </c>
      <c r="R288" s="92">
        <v>0</v>
      </c>
      <c r="S288" s="93" t="s">
        <v>116</v>
      </c>
      <c r="T288" s="93" t="s">
        <v>116</v>
      </c>
      <c r="U288" s="93" t="s">
        <v>142</v>
      </c>
      <c r="V288" s="95">
        <v>44896.156557291666</v>
      </c>
      <c r="W288" s="93" t="s">
        <v>116</v>
      </c>
      <c r="X288" s="93" t="s">
        <v>116</v>
      </c>
      <c r="Y288" s="95">
        <v>44927</v>
      </c>
      <c r="Z288" s="95">
        <v>44958</v>
      </c>
      <c r="AA288" s="95">
        <v>44959.731264965274</v>
      </c>
      <c r="AB288" s="93" t="s">
        <v>118</v>
      </c>
      <c r="AC288" s="93" t="s">
        <v>116</v>
      </c>
    </row>
    <row r="289" spans="1:29" s="113" customFormat="1" outlineLevel="2" collapsed="1" x14ac:dyDescent="0.25">
      <c r="A289" s="108" t="s">
        <v>287</v>
      </c>
      <c r="B289" s="109">
        <v>0</v>
      </c>
      <c r="C289" s="109">
        <v>0</v>
      </c>
      <c r="D289" s="109">
        <v>0</v>
      </c>
      <c r="E289" s="109">
        <v>0</v>
      </c>
      <c r="F289" s="109">
        <v>0</v>
      </c>
      <c r="G289" s="109">
        <v>0</v>
      </c>
      <c r="H289" s="110" t="s">
        <v>120</v>
      </c>
      <c r="I289" s="110" t="s">
        <v>287</v>
      </c>
      <c r="J289" s="110" t="s">
        <v>116</v>
      </c>
      <c r="K289" s="109">
        <v>0</v>
      </c>
      <c r="L289" s="109">
        <v>0</v>
      </c>
      <c r="M289" s="110" t="s">
        <v>213</v>
      </c>
      <c r="N289" s="110" t="s">
        <v>241</v>
      </c>
      <c r="O289" s="110" t="s">
        <v>121</v>
      </c>
      <c r="P289" s="111">
        <v>44927</v>
      </c>
      <c r="Q289" s="111">
        <v>44928</v>
      </c>
      <c r="R289" s="109">
        <v>0</v>
      </c>
      <c r="S289" s="110" t="s">
        <v>116</v>
      </c>
      <c r="T289" s="110" t="s">
        <v>116</v>
      </c>
      <c r="U289" s="110" t="s">
        <v>142</v>
      </c>
      <c r="V289" s="112">
        <v>44896.156557291666</v>
      </c>
      <c r="W289" s="110" t="s">
        <v>116</v>
      </c>
      <c r="X289" s="110" t="s">
        <v>116</v>
      </c>
      <c r="Y289" s="112">
        <v>44927</v>
      </c>
      <c r="Z289" s="112">
        <v>44958</v>
      </c>
      <c r="AA289" s="112">
        <v>44959.731264965274</v>
      </c>
      <c r="AB289" s="110" t="s">
        <v>118</v>
      </c>
      <c r="AC289" s="110" t="s">
        <v>116</v>
      </c>
    </row>
    <row r="290" spans="1:29" s="96" customFormat="1" hidden="1" outlineLevel="3" collapsed="1" x14ac:dyDescent="0.25">
      <c r="A290" s="91" t="s">
        <v>121</v>
      </c>
      <c r="B290" s="92">
        <v>0</v>
      </c>
      <c r="C290" s="92">
        <v>0</v>
      </c>
      <c r="D290" s="92">
        <v>0</v>
      </c>
      <c r="E290" s="92">
        <v>0</v>
      </c>
      <c r="F290" s="92">
        <v>0</v>
      </c>
      <c r="G290" s="92">
        <v>0</v>
      </c>
      <c r="H290" s="93" t="s">
        <v>120</v>
      </c>
      <c r="I290" s="93" t="s">
        <v>287</v>
      </c>
      <c r="J290" s="93" t="s">
        <v>116</v>
      </c>
      <c r="K290" s="92">
        <v>0</v>
      </c>
      <c r="L290" s="92">
        <v>0</v>
      </c>
      <c r="M290" s="93" t="s">
        <v>213</v>
      </c>
      <c r="N290" s="93" t="s">
        <v>241</v>
      </c>
      <c r="O290" s="93" t="s">
        <v>121</v>
      </c>
      <c r="P290" s="94">
        <v>44927</v>
      </c>
      <c r="Q290" s="94">
        <v>44928</v>
      </c>
      <c r="R290" s="92">
        <v>0</v>
      </c>
      <c r="S290" s="93" t="s">
        <v>116</v>
      </c>
      <c r="T290" s="93" t="s">
        <v>116</v>
      </c>
      <c r="U290" s="93" t="s">
        <v>142</v>
      </c>
      <c r="V290" s="95">
        <v>44896.156557291666</v>
      </c>
      <c r="W290" s="93" t="s">
        <v>116</v>
      </c>
      <c r="X290" s="93" t="s">
        <v>116</v>
      </c>
      <c r="Y290" s="95">
        <v>44927</v>
      </c>
      <c r="Z290" s="95">
        <v>44958</v>
      </c>
      <c r="AA290" s="95">
        <v>44959.731264965274</v>
      </c>
      <c r="AB290" s="93" t="s">
        <v>118</v>
      </c>
      <c r="AC290" s="93" t="s">
        <v>116</v>
      </c>
    </row>
    <row r="291" spans="1:29" s="78" customFormat="1" hidden="1" outlineLevel="4" collapsed="1" x14ac:dyDescent="0.25">
      <c r="A291" s="97" t="s">
        <v>116</v>
      </c>
      <c r="B291" s="75">
        <v>0</v>
      </c>
      <c r="C291" s="75">
        <v>0</v>
      </c>
      <c r="D291" s="75">
        <v>0</v>
      </c>
      <c r="E291" s="75">
        <v>0</v>
      </c>
      <c r="F291" s="75">
        <v>0</v>
      </c>
      <c r="G291" s="75">
        <v>0</v>
      </c>
      <c r="H291" s="74" t="s">
        <v>120</v>
      </c>
      <c r="I291" s="74" t="s">
        <v>287</v>
      </c>
      <c r="J291" s="74" t="s">
        <v>116</v>
      </c>
      <c r="K291" s="75">
        <v>0</v>
      </c>
      <c r="L291" s="75">
        <v>0</v>
      </c>
      <c r="M291" s="74" t="s">
        <v>213</v>
      </c>
      <c r="N291" s="74" t="s">
        <v>241</v>
      </c>
      <c r="O291" s="74" t="s">
        <v>121</v>
      </c>
      <c r="P291" s="76">
        <v>44927</v>
      </c>
      <c r="Q291" s="76">
        <v>44928</v>
      </c>
      <c r="R291" s="75">
        <v>0</v>
      </c>
      <c r="S291" s="74" t="s">
        <v>116</v>
      </c>
      <c r="T291" s="74" t="s">
        <v>116</v>
      </c>
      <c r="U291" s="74" t="s">
        <v>142</v>
      </c>
      <c r="V291" s="77">
        <v>44896.156557291666</v>
      </c>
      <c r="W291" s="74" t="s">
        <v>116</v>
      </c>
      <c r="X291" s="74" t="s">
        <v>116</v>
      </c>
      <c r="Y291" s="77">
        <v>44927</v>
      </c>
      <c r="Z291" s="77">
        <v>44958</v>
      </c>
      <c r="AA291" s="77">
        <v>44959.731264965274</v>
      </c>
      <c r="AB291" s="74" t="s">
        <v>118</v>
      </c>
      <c r="AC291" s="74" t="s">
        <v>116</v>
      </c>
    </row>
    <row r="292" spans="1:29" s="84" customFormat="1" hidden="1" outlineLevel="5" collapsed="1" x14ac:dyDescent="0.25">
      <c r="A292" s="98" t="s">
        <v>213</v>
      </c>
      <c r="B292" s="80">
        <v>0</v>
      </c>
      <c r="C292" s="80">
        <v>0</v>
      </c>
      <c r="D292" s="80">
        <v>0</v>
      </c>
      <c r="E292" s="80">
        <v>0</v>
      </c>
      <c r="F292" s="80">
        <v>0</v>
      </c>
      <c r="G292" s="80">
        <v>0</v>
      </c>
      <c r="H292" s="81" t="s">
        <v>120</v>
      </c>
      <c r="I292" s="81" t="s">
        <v>287</v>
      </c>
      <c r="J292" s="81" t="s">
        <v>116</v>
      </c>
      <c r="K292" s="80">
        <v>0</v>
      </c>
      <c r="L292" s="80">
        <v>0</v>
      </c>
      <c r="M292" s="81" t="s">
        <v>213</v>
      </c>
      <c r="N292" s="81" t="s">
        <v>241</v>
      </c>
      <c r="O292" s="81" t="s">
        <v>121</v>
      </c>
      <c r="P292" s="82">
        <v>44927</v>
      </c>
      <c r="Q292" s="82">
        <v>44928</v>
      </c>
      <c r="R292" s="80">
        <v>0</v>
      </c>
      <c r="S292" s="81" t="s">
        <v>116</v>
      </c>
      <c r="T292" s="81" t="s">
        <v>116</v>
      </c>
      <c r="U292" s="81" t="s">
        <v>142</v>
      </c>
      <c r="V292" s="83">
        <v>44896.156557291666</v>
      </c>
      <c r="W292" s="81" t="s">
        <v>116</v>
      </c>
      <c r="X292" s="81" t="s">
        <v>116</v>
      </c>
      <c r="Y292" s="83">
        <v>44927</v>
      </c>
      <c r="Z292" s="83">
        <v>44958</v>
      </c>
      <c r="AA292" s="83">
        <v>44959.731264965274</v>
      </c>
      <c r="AB292" s="81" t="s">
        <v>118</v>
      </c>
      <c r="AC292" s="81" t="s">
        <v>116</v>
      </c>
    </row>
    <row r="293" spans="1:29" s="90" customFormat="1" hidden="1" outlineLevel="6" collapsed="1" x14ac:dyDescent="0.25">
      <c r="A293" s="99" t="s">
        <v>116</v>
      </c>
      <c r="B293" s="86">
        <v>0</v>
      </c>
      <c r="C293" s="86">
        <v>0</v>
      </c>
      <c r="D293" s="86">
        <v>0</v>
      </c>
      <c r="E293" s="86">
        <v>0</v>
      </c>
      <c r="F293" s="86">
        <v>0</v>
      </c>
      <c r="G293" s="86">
        <v>0</v>
      </c>
      <c r="H293" s="87" t="s">
        <v>120</v>
      </c>
      <c r="I293" s="87" t="s">
        <v>287</v>
      </c>
      <c r="J293" s="87" t="s">
        <v>116</v>
      </c>
      <c r="K293" s="86">
        <v>0</v>
      </c>
      <c r="L293" s="86">
        <v>0</v>
      </c>
      <c r="M293" s="87" t="s">
        <v>213</v>
      </c>
      <c r="N293" s="87" t="s">
        <v>241</v>
      </c>
      <c r="O293" s="87" t="s">
        <v>121</v>
      </c>
      <c r="P293" s="88">
        <v>44927</v>
      </c>
      <c r="Q293" s="88">
        <v>44928</v>
      </c>
      <c r="R293" s="86">
        <v>0</v>
      </c>
      <c r="S293" s="87" t="s">
        <v>116</v>
      </c>
      <c r="T293" s="87" t="s">
        <v>116</v>
      </c>
      <c r="U293" s="87" t="s">
        <v>142</v>
      </c>
      <c r="V293" s="89">
        <v>44896.156557291666</v>
      </c>
      <c r="W293" s="87" t="s">
        <v>116</v>
      </c>
      <c r="X293" s="87" t="s">
        <v>116</v>
      </c>
      <c r="Y293" s="89">
        <v>44927</v>
      </c>
      <c r="Z293" s="89">
        <v>44958</v>
      </c>
      <c r="AA293" s="89">
        <v>44959.731264965274</v>
      </c>
      <c r="AB293" s="87" t="s">
        <v>118</v>
      </c>
      <c r="AC293" s="87" t="s">
        <v>116</v>
      </c>
    </row>
    <row r="294" spans="1:29" s="96" customFormat="1" hidden="1" outlineLevel="7" collapsed="1" x14ac:dyDescent="0.25">
      <c r="A294" s="100" t="s">
        <v>116</v>
      </c>
      <c r="B294" s="92">
        <v>0</v>
      </c>
      <c r="C294" s="92">
        <v>0</v>
      </c>
      <c r="D294" s="92">
        <v>0</v>
      </c>
      <c r="E294" s="92">
        <v>0</v>
      </c>
      <c r="F294" s="92">
        <v>0</v>
      </c>
      <c r="G294" s="92">
        <v>0</v>
      </c>
      <c r="H294" s="93" t="s">
        <v>120</v>
      </c>
      <c r="I294" s="93" t="s">
        <v>287</v>
      </c>
      <c r="J294" s="93" t="s">
        <v>116</v>
      </c>
      <c r="K294" s="92">
        <v>0</v>
      </c>
      <c r="L294" s="92">
        <v>0</v>
      </c>
      <c r="M294" s="93" t="s">
        <v>213</v>
      </c>
      <c r="N294" s="93" t="s">
        <v>241</v>
      </c>
      <c r="O294" s="93" t="s">
        <v>121</v>
      </c>
      <c r="P294" s="94">
        <v>44927</v>
      </c>
      <c r="Q294" s="94">
        <v>44928</v>
      </c>
      <c r="R294" s="92">
        <v>0</v>
      </c>
      <c r="S294" s="93" t="s">
        <v>116</v>
      </c>
      <c r="T294" s="93" t="s">
        <v>116</v>
      </c>
      <c r="U294" s="93" t="s">
        <v>142</v>
      </c>
      <c r="V294" s="95">
        <v>44896.156557291666</v>
      </c>
      <c r="W294" s="93" t="s">
        <v>116</v>
      </c>
      <c r="X294" s="93" t="s">
        <v>116</v>
      </c>
      <c r="Y294" s="95">
        <v>44927</v>
      </c>
      <c r="Z294" s="95">
        <v>44958</v>
      </c>
      <c r="AA294" s="95">
        <v>44959.731264965274</v>
      </c>
      <c r="AB294" s="93" t="s">
        <v>118</v>
      </c>
      <c r="AC294" s="93" t="s">
        <v>116</v>
      </c>
    </row>
    <row r="295" spans="1:29" s="90" customFormat="1" outlineLevel="2" collapsed="1" x14ac:dyDescent="0.25">
      <c r="A295" s="85" t="s">
        <v>246</v>
      </c>
      <c r="B295" s="86">
        <v>0</v>
      </c>
      <c r="C295" s="86">
        <v>0</v>
      </c>
      <c r="D295" s="86">
        <v>0</v>
      </c>
      <c r="E295" s="86">
        <v>0</v>
      </c>
      <c r="F295" s="86">
        <v>0</v>
      </c>
      <c r="G295" s="86">
        <v>0</v>
      </c>
      <c r="H295" s="87" t="s">
        <v>120</v>
      </c>
      <c r="I295" s="87" t="s">
        <v>246</v>
      </c>
      <c r="J295" s="87" t="s">
        <v>116</v>
      </c>
      <c r="K295" s="86">
        <v>0</v>
      </c>
      <c r="L295" s="86">
        <v>0</v>
      </c>
      <c r="M295" s="87" t="s">
        <v>122</v>
      </c>
      <c r="N295" s="87" t="s">
        <v>241</v>
      </c>
      <c r="O295" s="87" t="s">
        <v>121</v>
      </c>
      <c r="P295" s="88">
        <v>44927</v>
      </c>
      <c r="Q295" s="88">
        <v>44928</v>
      </c>
      <c r="R295" s="86">
        <v>0</v>
      </c>
      <c r="S295" s="87" t="s">
        <v>116</v>
      </c>
      <c r="T295" s="87" t="s">
        <v>116</v>
      </c>
      <c r="U295" s="87" t="s">
        <v>142</v>
      </c>
      <c r="V295" s="89">
        <v>44896.156557291666</v>
      </c>
      <c r="W295" s="87" t="s">
        <v>116</v>
      </c>
      <c r="X295" s="87" t="s">
        <v>116</v>
      </c>
      <c r="Y295" s="89">
        <v>44927</v>
      </c>
      <c r="Z295" s="89">
        <v>44958</v>
      </c>
      <c r="AA295" s="89">
        <v>44959.731264965274</v>
      </c>
      <c r="AB295" s="87" t="s">
        <v>118</v>
      </c>
      <c r="AC295" s="87" t="s">
        <v>116</v>
      </c>
    </row>
    <row r="296" spans="1:29" s="96" customFormat="1" hidden="1" outlineLevel="3" collapsed="1" x14ac:dyDescent="0.25">
      <c r="A296" s="91" t="s">
        <v>121</v>
      </c>
      <c r="B296" s="92">
        <v>0</v>
      </c>
      <c r="C296" s="92">
        <v>0</v>
      </c>
      <c r="D296" s="92">
        <v>0</v>
      </c>
      <c r="E296" s="92">
        <v>0</v>
      </c>
      <c r="F296" s="92">
        <v>0</v>
      </c>
      <c r="G296" s="92">
        <v>0</v>
      </c>
      <c r="H296" s="93" t="s">
        <v>120</v>
      </c>
      <c r="I296" s="93" t="s">
        <v>246</v>
      </c>
      <c r="J296" s="93" t="s">
        <v>116</v>
      </c>
      <c r="K296" s="92">
        <v>0</v>
      </c>
      <c r="L296" s="92">
        <v>0</v>
      </c>
      <c r="M296" s="93" t="s">
        <v>122</v>
      </c>
      <c r="N296" s="93" t="s">
        <v>241</v>
      </c>
      <c r="O296" s="93" t="s">
        <v>121</v>
      </c>
      <c r="P296" s="94">
        <v>44927</v>
      </c>
      <c r="Q296" s="94">
        <v>44928</v>
      </c>
      <c r="R296" s="92">
        <v>0</v>
      </c>
      <c r="S296" s="93" t="s">
        <v>116</v>
      </c>
      <c r="T296" s="93" t="s">
        <v>116</v>
      </c>
      <c r="U296" s="93" t="s">
        <v>142</v>
      </c>
      <c r="V296" s="95">
        <v>44896.156557291666</v>
      </c>
      <c r="W296" s="93" t="s">
        <v>116</v>
      </c>
      <c r="X296" s="93" t="s">
        <v>116</v>
      </c>
      <c r="Y296" s="95">
        <v>44927</v>
      </c>
      <c r="Z296" s="95">
        <v>44958</v>
      </c>
      <c r="AA296" s="95">
        <v>44959.731264965274</v>
      </c>
      <c r="AB296" s="93" t="s">
        <v>118</v>
      </c>
      <c r="AC296" s="93" t="s">
        <v>116</v>
      </c>
    </row>
    <row r="297" spans="1:29" s="78" customFormat="1" hidden="1" outlineLevel="4" collapsed="1" x14ac:dyDescent="0.25">
      <c r="A297" s="97" t="s">
        <v>116</v>
      </c>
      <c r="B297" s="75">
        <v>0</v>
      </c>
      <c r="C297" s="75">
        <v>0</v>
      </c>
      <c r="D297" s="75">
        <v>0</v>
      </c>
      <c r="E297" s="75">
        <v>0</v>
      </c>
      <c r="F297" s="75">
        <v>0</v>
      </c>
      <c r="G297" s="75">
        <v>0</v>
      </c>
      <c r="H297" s="74" t="s">
        <v>120</v>
      </c>
      <c r="I297" s="74" t="s">
        <v>246</v>
      </c>
      <c r="J297" s="74" t="s">
        <v>116</v>
      </c>
      <c r="K297" s="75">
        <v>0</v>
      </c>
      <c r="L297" s="75">
        <v>0</v>
      </c>
      <c r="M297" s="74" t="s">
        <v>122</v>
      </c>
      <c r="N297" s="74" t="s">
        <v>241</v>
      </c>
      <c r="O297" s="74" t="s">
        <v>121</v>
      </c>
      <c r="P297" s="76">
        <v>44927</v>
      </c>
      <c r="Q297" s="76">
        <v>44928</v>
      </c>
      <c r="R297" s="75">
        <v>0</v>
      </c>
      <c r="S297" s="74" t="s">
        <v>116</v>
      </c>
      <c r="T297" s="74" t="s">
        <v>116</v>
      </c>
      <c r="U297" s="74" t="s">
        <v>142</v>
      </c>
      <c r="V297" s="77">
        <v>44896.156557291666</v>
      </c>
      <c r="W297" s="74" t="s">
        <v>116</v>
      </c>
      <c r="X297" s="74" t="s">
        <v>116</v>
      </c>
      <c r="Y297" s="77">
        <v>44927</v>
      </c>
      <c r="Z297" s="77">
        <v>44958</v>
      </c>
      <c r="AA297" s="77">
        <v>44959.731264965274</v>
      </c>
      <c r="AB297" s="74" t="s">
        <v>118</v>
      </c>
      <c r="AC297" s="74" t="s">
        <v>116</v>
      </c>
    </row>
    <row r="298" spans="1:29" s="84" customFormat="1" hidden="1" outlineLevel="5" collapsed="1" x14ac:dyDescent="0.25">
      <c r="A298" s="98" t="s">
        <v>122</v>
      </c>
      <c r="B298" s="80">
        <v>0</v>
      </c>
      <c r="C298" s="80">
        <v>0</v>
      </c>
      <c r="D298" s="80">
        <v>0</v>
      </c>
      <c r="E298" s="80">
        <v>0</v>
      </c>
      <c r="F298" s="80">
        <v>0</v>
      </c>
      <c r="G298" s="80">
        <v>0</v>
      </c>
      <c r="H298" s="81" t="s">
        <v>120</v>
      </c>
      <c r="I298" s="81" t="s">
        <v>246</v>
      </c>
      <c r="J298" s="81" t="s">
        <v>116</v>
      </c>
      <c r="K298" s="80">
        <v>0</v>
      </c>
      <c r="L298" s="80">
        <v>0</v>
      </c>
      <c r="M298" s="81" t="s">
        <v>122</v>
      </c>
      <c r="N298" s="81" t="s">
        <v>241</v>
      </c>
      <c r="O298" s="81" t="s">
        <v>121</v>
      </c>
      <c r="P298" s="82">
        <v>44927</v>
      </c>
      <c r="Q298" s="82">
        <v>44928</v>
      </c>
      <c r="R298" s="80">
        <v>0</v>
      </c>
      <c r="S298" s="81" t="s">
        <v>116</v>
      </c>
      <c r="T298" s="81" t="s">
        <v>116</v>
      </c>
      <c r="U298" s="81" t="s">
        <v>142</v>
      </c>
      <c r="V298" s="83">
        <v>44896.156557291666</v>
      </c>
      <c r="W298" s="81" t="s">
        <v>116</v>
      </c>
      <c r="X298" s="81" t="s">
        <v>116</v>
      </c>
      <c r="Y298" s="83">
        <v>44927</v>
      </c>
      <c r="Z298" s="83">
        <v>44958</v>
      </c>
      <c r="AA298" s="83">
        <v>44959.731264965274</v>
      </c>
      <c r="AB298" s="81" t="s">
        <v>118</v>
      </c>
      <c r="AC298" s="81" t="s">
        <v>116</v>
      </c>
    </row>
    <row r="299" spans="1:29" s="90" customFormat="1" hidden="1" outlineLevel="6" collapsed="1" x14ac:dyDescent="0.25">
      <c r="A299" s="99" t="s">
        <v>116</v>
      </c>
      <c r="B299" s="86">
        <v>0</v>
      </c>
      <c r="C299" s="86">
        <v>0</v>
      </c>
      <c r="D299" s="86">
        <v>0</v>
      </c>
      <c r="E299" s="86">
        <v>0</v>
      </c>
      <c r="F299" s="86">
        <v>0</v>
      </c>
      <c r="G299" s="86">
        <v>0</v>
      </c>
      <c r="H299" s="87" t="s">
        <v>120</v>
      </c>
      <c r="I299" s="87" t="s">
        <v>246</v>
      </c>
      <c r="J299" s="87" t="s">
        <v>116</v>
      </c>
      <c r="K299" s="86">
        <v>0</v>
      </c>
      <c r="L299" s="86">
        <v>0</v>
      </c>
      <c r="M299" s="87" t="s">
        <v>122</v>
      </c>
      <c r="N299" s="87" t="s">
        <v>241</v>
      </c>
      <c r="O299" s="87" t="s">
        <v>121</v>
      </c>
      <c r="P299" s="88">
        <v>44927</v>
      </c>
      <c r="Q299" s="88">
        <v>44928</v>
      </c>
      <c r="R299" s="86">
        <v>0</v>
      </c>
      <c r="S299" s="87" t="s">
        <v>116</v>
      </c>
      <c r="T299" s="87" t="s">
        <v>116</v>
      </c>
      <c r="U299" s="87" t="s">
        <v>142</v>
      </c>
      <c r="V299" s="89">
        <v>44896.156557291666</v>
      </c>
      <c r="W299" s="87" t="s">
        <v>116</v>
      </c>
      <c r="X299" s="87" t="s">
        <v>116</v>
      </c>
      <c r="Y299" s="89">
        <v>44927</v>
      </c>
      <c r="Z299" s="89">
        <v>44958</v>
      </c>
      <c r="AA299" s="89">
        <v>44959.731264965274</v>
      </c>
      <c r="AB299" s="87" t="s">
        <v>118</v>
      </c>
      <c r="AC299" s="87" t="s">
        <v>116</v>
      </c>
    </row>
    <row r="300" spans="1:29" s="96" customFormat="1" hidden="1" outlineLevel="7" collapsed="1" x14ac:dyDescent="0.25">
      <c r="A300" s="100" t="s">
        <v>116</v>
      </c>
      <c r="B300" s="92">
        <v>152910.93700000001</v>
      </c>
      <c r="C300" s="92">
        <v>6981288.1213100003</v>
      </c>
      <c r="D300" s="92">
        <v>0</v>
      </c>
      <c r="E300" s="92">
        <v>0</v>
      </c>
      <c r="F300" s="92">
        <v>152910.93700000001</v>
      </c>
      <c r="G300" s="92">
        <v>6981288.1213100003</v>
      </c>
      <c r="H300" s="93" t="s">
        <v>120</v>
      </c>
      <c r="I300" s="93" t="s">
        <v>246</v>
      </c>
      <c r="J300" s="93" t="s">
        <v>116</v>
      </c>
      <c r="K300" s="92">
        <v>45.655910939254802</v>
      </c>
      <c r="L300" s="92">
        <v>0</v>
      </c>
      <c r="M300" s="93" t="s">
        <v>122</v>
      </c>
      <c r="N300" s="93" t="s">
        <v>241</v>
      </c>
      <c r="O300" s="93" t="s">
        <v>121</v>
      </c>
      <c r="P300" s="94">
        <v>44927</v>
      </c>
      <c r="Q300" s="94">
        <v>44928</v>
      </c>
      <c r="R300" s="92">
        <v>0</v>
      </c>
      <c r="S300" s="93" t="s">
        <v>116</v>
      </c>
      <c r="T300" s="93" t="s">
        <v>116</v>
      </c>
      <c r="U300" s="93" t="s">
        <v>142</v>
      </c>
      <c r="V300" s="95">
        <v>44896.156557291666</v>
      </c>
      <c r="W300" s="93" t="s">
        <v>116</v>
      </c>
      <c r="X300" s="93" t="s">
        <v>116</v>
      </c>
      <c r="Y300" s="95">
        <v>44927</v>
      </c>
      <c r="Z300" s="95">
        <v>44958</v>
      </c>
      <c r="AA300" s="95">
        <v>44959.731264965274</v>
      </c>
      <c r="AB300" s="93" t="s">
        <v>118</v>
      </c>
      <c r="AC300" s="93" t="s">
        <v>116</v>
      </c>
    </row>
    <row r="301" spans="1:29" s="107" customFormat="1" hidden="1" outlineLevel="7" collapsed="1" x14ac:dyDescent="0.25">
      <c r="A301" s="102" t="s">
        <v>116</v>
      </c>
      <c r="B301" s="103">
        <v>-702585.46</v>
      </c>
      <c r="C301" s="103">
        <v>-36836452.234109998</v>
      </c>
      <c r="D301" s="103">
        <v>0</v>
      </c>
      <c r="E301" s="103">
        <v>0</v>
      </c>
      <c r="F301" s="103">
        <v>-702585.46</v>
      </c>
      <c r="G301" s="103">
        <v>-36836452.234109998</v>
      </c>
      <c r="H301" s="104" t="s">
        <v>120</v>
      </c>
      <c r="I301" s="104" t="s">
        <v>246</v>
      </c>
      <c r="J301" s="104" t="s">
        <v>116</v>
      </c>
      <c r="K301" s="103">
        <v>52.429852781339903</v>
      </c>
      <c r="L301" s="103">
        <v>0</v>
      </c>
      <c r="M301" s="104" t="s">
        <v>122</v>
      </c>
      <c r="N301" s="104" t="s">
        <v>241</v>
      </c>
      <c r="O301" s="104" t="s">
        <v>121</v>
      </c>
      <c r="P301" s="105">
        <v>44927</v>
      </c>
      <c r="Q301" s="105">
        <v>44928</v>
      </c>
      <c r="R301" s="103">
        <v>0</v>
      </c>
      <c r="S301" s="104" t="s">
        <v>116</v>
      </c>
      <c r="T301" s="104" t="s">
        <v>116</v>
      </c>
      <c r="U301" s="104" t="s">
        <v>142</v>
      </c>
      <c r="V301" s="106">
        <v>44896.156557291666</v>
      </c>
      <c r="W301" s="104" t="s">
        <v>116</v>
      </c>
      <c r="X301" s="104" t="s">
        <v>116</v>
      </c>
      <c r="Y301" s="106">
        <v>44927</v>
      </c>
      <c r="Z301" s="106">
        <v>44958</v>
      </c>
      <c r="AA301" s="106">
        <v>44959.731264965274</v>
      </c>
      <c r="AB301" s="104" t="s">
        <v>118</v>
      </c>
      <c r="AC301" s="104" t="s">
        <v>116</v>
      </c>
    </row>
    <row r="302" spans="1:29" s="96" customFormat="1" hidden="1" outlineLevel="7" collapsed="1" x14ac:dyDescent="0.25">
      <c r="A302" s="100" t="s">
        <v>116</v>
      </c>
      <c r="B302" s="92">
        <v>437593.34499999997</v>
      </c>
      <c r="C302" s="92">
        <v>23806306.454190001</v>
      </c>
      <c r="D302" s="92">
        <v>0</v>
      </c>
      <c r="E302" s="92">
        <v>0</v>
      </c>
      <c r="F302" s="92">
        <v>437593.34499999997</v>
      </c>
      <c r="G302" s="92">
        <v>23806306.454190001</v>
      </c>
      <c r="H302" s="93" t="s">
        <v>120</v>
      </c>
      <c r="I302" s="93" t="s">
        <v>246</v>
      </c>
      <c r="J302" s="93" t="s">
        <v>116</v>
      </c>
      <c r="K302" s="92">
        <v>54.402807369453903</v>
      </c>
      <c r="L302" s="92">
        <v>0</v>
      </c>
      <c r="M302" s="93" t="s">
        <v>122</v>
      </c>
      <c r="N302" s="93" t="s">
        <v>241</v>
      </c>
      <c r="O302" s="93" t="s">
        <v>121</v>
      </c>
      <c r="P302" s="94">
        <v>44927</v>
      </c>
      <c r="Q302" s="94">
        <v>44928</v>
      </c>
      <c r="R302" s="92">
        <v>0</v>
      </c>
      <c r="S302" s="93" t="s">
        <v>116</v>
      </c>
      <c r="T302" s="93" t="s">
        <v>116</v>
      </c>
      <c r="U302" s="93" t="s">
        <v>142</v>
      </c>
      <c r="V302" s="95">
        <v>44896.156557291666</v>
      </c>
      <c r="W302" s="93" t="s">
        <v>116</v>
      </c>
      <c r="X302" s="93" t="s">
        <v>116</v>
      </c>
      <c r="Y302" s="95">
        <v>44927</v>
      </c>
      <c r="Z302" s="95">
        <v>44958</v>
      </c>
      <c r="AA302" s="95">
        <v>44959.731264965274</v>
      </c>
      <c r="AB302" s="93" t="s">
        <v>118</v>
      </c>
      <c r="AC302" s="93" t="s">
        <v>116</v>
      </c>
    </row>
    <row r="303" spans="1:29" s="107" customFormat="1" hidden="1" outlineLevel="7" collapsed="1" x14ac:dyDescent="0.25">
      <c r="A303" s="102" t="s">
        <v>116</v>
      </c>
      <c r="B303" s="103">
        <v>-614146.64199999999</v>
      </c>
      <c r="C303" s="103">
        <v>-33855542.490350001</v>
      </c>
      <c r="D303" s="103">
        <v>0</v>
      </c>
      <c r="E303" s="103">
        <v>0</v>
      </c>
      <c r="F303" s="103">
        <v>-614146.64199999999</v>
      </c>
      <c r="G303" s="103">
        <v>-33855542.490350001</v>
      </c>
      <c r="H303" s="104" t="s">
        <v>120</v>
      </c>
      <c r="I303" s="104" t="s">
        <v>246</v>
      </c>
      <c r="J303" s="104" t="s">
        <v>116</v>
      </c>
      <c r="K303" s="103">
        <v>55.126154203331097</v>
      </c>
      <c r="L303" s="103">
        <v>0</v>
      </c>
      <c r="M303" s="104" t="s">
        <v>122</v>
      </c>
      <c r="N303" s="104" t="s">
        <v>241</v>
      </c>
      <c r="O303" s="104" t="s">
        <v>121</v>
      </c>
      <c r="P303" s="105">
        <v>44927</v>
      </c>
      <c r="Q303" s="105">
        <v>44928</v>
      </c>
      <c r="R303" s="103">
        <v>0</v>
      </c>
      <c r="S303" s="104" t="s">
        <v>116</v>
      </c>
      <c r="T303" s="104" t="s">
        <v>116</v>
      </c>
      <c r="U303" s="104" t="s">
        <v>142</v>
      </c>
      <c r="V303" s="106">
        <v>44896.156557291666</v>
      </c>
      <c r="W303" s="104" t="s">
        <v>116</v>
      </c>
      <c r="X303" s="104" t="s">
        <v>116</v>
      </c>
      <c r="Y303" s="106">
        <v>44927</v>
      </c>
      <c r="Z303" s="106">
        <v>44958</v>
      </c>
      <c r="AA303" s="106">
        <v>44959.731264965274</v>
      </c>
      <c r="AB303" s="104" t="s">
        <v>118</v>
      </c>
      <c r="AC303" s="104" t="s">
        <v>116</v>
      </c>
    </row>
    <row r="304" spans="1:29" s="96" customFormat="1" hidden="1" outlineLevel="7" collapsed="1" x14ac:dyDescent="0.25">
      <c r="A304" s="100" t="s">
        <v>116</v>
      </c>
      <c r="B304" s="92">
        <v>46501.4</v>
      </c>
      <c r="C304" s="92">
        <v>2597563.54862</v>
      </c>
      <c r="D304" s="92">
        <v>0</v>
      </c>
      <c r="E304" s="92">
        <v>0</v>
      </c>
      <c r="F304" s="92">
        <v>46501.4</v>
      </c>
      <c r="G304" s="92">
        <v>2597563.54862</v>
      </c>
      <c r="H304" s="93" t="s">
        <v>120</v>
      </c>
      <c r="I304" s="93" t="s">
        <v>246</v>
      </c>
      <c r="J304" s="93" t="s">
        <v>116</v>
      </c>
      <c r="K304" s="92">
        <v>55.859899887315201</v>
      </c>
      <c r="L304" s="92">
        <v>0</v>
      </c>
      <c r="M304" s="93" t="s">
        <v>122</v>
      </c>
      <c r="N304" s="93" t="s">
        <v>241</v>
      </c>
      <c r="O304" s="93" t="s">
        <v>121</v>
      </c>
      <c r="P304" s="94">
        <v>44927</v>
      </c>
      <c r="Q304" s="94">
        <v>44928</v>
      </c>
      <c r="R304" s="92">
        <v>0</v>
      </c>
      <c r="S304" s="93" t="s">
        <v>116</v>
      </c>
      <c r="T304" s="93" t="s">
        <v>116</v>
      </c>
      <c r="U304" s="93" t="s">
        <v>142</v>
      </c>
      <c r="V304" s="95">
        <v>44896.156557291666</v>
      </c>
      <c r="W304" s="93" t="s">
        <v>116</v>
      </c>
      <c r="X304" s="93" t="s">
        <v>116</v>
      </c>
      <c r="Y304" s="95">
        <v>44927</v>
      </c>
      <c r="Z304" s="95">
        <v>44958</v>
      </c>
      <c r="AA304" s="95">
        <v>44959.731264965274</v>
      </c>
      <c r="AB304" s="93" t="s">
        <v>118</v>
      </c>
      <c r="AC304" s="93" t="s">
        <v>116</v>
      </c>
    </row>
    <row r="305" spans="1:29" s="107" customFormat="1" hidden="1" outlineLevel="7" collapsed="1" x14ac:dyDescent="0.25">
      <c r="A305" s="102" t="s">
        <v>116</v>
      </c>
      <c r="B305" s="103">
        <v>-19839.11</v>
      </c>
      <c r="C305" s="103">
        <v>-994361.11747000006</v>
      </c>
      <c r="D305" s="103">
        <v>0</v>
      </c>
      <c r="E305" s="103">
        <v>0</v>
      </c>
      <c r="F305" s="103">
        <v>-19839.11</v>
      </c>
      <c r="G305" s="103">
        <v>-994361.11747000006</v>
      </c>
      <c r="H305" s="104" t="s">
        <v>120</v>
      </c>
      <c r="I305" s="104" t="s">
        <v>246</v>
      </c>
      <c r="J305" s="104" t="s">
        <v>116</v>
      </c>
      <c r="K305" s="103">
        <v>50.121256319966001</v>
      </c>
      <c r="L305" s="103">
        <v>0</v>
      </c>
      <c r="M305" s="104" t="s">
        <v>122</v>
      </c>
      <c r="N305" s="104" t="s">
        <v>241</v>
      </c>
      <c r="O305" s="104" t="s">
        <v>121</v>
      </c>
      <c r="P305" s="105">
        <v>44927</v>
      </c>
      <c r="Q305" s="105">
        <v>44928</v>
      </c>
      <c r="R305" s="103">
        <v>0</v>
      </c>
      <c r="S305" s="104" t="s">
        <v>116</v>
      </c>
      <c r="T305" s="104" t="s">
        <v>116</v>
      </c>
      <c r="U305" s="104" t="s">
        <v>142</v>
      </c>
      <c r="V305" s="106">
        <v>44896.156557291666</v>
      </c>
      <c r="W305" s="104" t="s">
        <v>116</v>
      </c>
      <c r="X305" s="104" t="s">
        <v>116</v>
      </c>
      <c r="Y305" s="106">
        <v>44927</v>
      </c>
      <c r="Z305" s="106">
        <v>44958</v>
      </c>
      <c r="AA305" s="106">
        <v>44959.731264965274</v>
      </c>
      <c r="AB305" s="104" t="s">
        <v>118</v>
      </c>
      <c r="AC305" s="104" t="s">
        <v>116</v>
      </c>
    </row>
    <row r="306" spans="1:29" s="96" customFormat="1" hidden="1" outlineLevel="7" collapsed="1" x14ac:dyDescent="0.25">
      <c r="A306" s="100" t="s">
        <v>116</v>
      </c>
      <c r="B306" s="92">
        <v>699565.53</v>
      </c>
      <c r="C306" s="92">
        <v>38301197.717809997</v>
      </c>
      <c r="D306" s="92">
        <v>0</v>
      </c>
      <c r="E306" s="92">
        <v>0</v>
      </c>
      <c r="F306" s="92">
        <v>699565.53</v>
      </c>
      <c r="G306" s="92">
        <v>38301197.717809997</v>
      </c>
      <c r="H306" s="93" t="s">
        <v>120</v>
      </c>
      <c r="I306" s="93" t="s">
        <v>246</v>
      </c>
      <c r="J306" s="93" t="s">
        <v>116</v>
      </c>
      <c r="K306" s="92">
        <v>54.749978487090402</v>
      </c>
      <c r="L306" s="92">
        <v>0</v>
      </c>
      <c r="M306" s="93" t="s">
        <v>122</v>
      </c>
      <c r="N306" s="93" t="s">
        <v>241</v>
      </c>
      <c r="O306" s="93" t="s">
        <v>121</v>
      </c>
      <c r="P306" s="94">
        <v>44927</v>
      </c>
      <c r="Q306" s="94">
        <v>44928</v>
      </c>
      <c r="R306" s="92">
        <v>0</v>
      </c>
      <c r="S306" s="93" t="s">
        <v>116</v>
      </c>
      <c r="T306" s="93" t="s">
        <v>116</v>
      </c>
      <c r="U306" s="93" t="s">
        <v>142</v>
      </c>
      <c r="V306" s="95">
        <v>44896.156557291666</v>
      </c>
      <c r="W306" s="93" t="s">
        <v>116</v>
      </c>
      <c r="X306" s="93" t="s">
        <v>116</v>
      </c>
      <c r="Y306" s="95">
        <v>44927</v>
      </c>
      <c r="Z306" s="95">
        <v>44958</v>
      </c>
      <c r="AA306" s="95">
        <v>44959.731264965274</v>
      </c>
      <c r="AB306" s="93" t="s">
        <v>118</v>
      </c>
      <c r="AC306" s="93" t="s">
        <v>116</v>
      </c>
    </row>
    <row r="307" spans="1:29" s="113" customFormat="1" outlineLevel="2" collapsed="1" x14ac:dyDescent="0.25">
      <c r="A307" s="108" t="s">
        <v>254</v>
      </c>
      <c r="B307" s="109">
        <v>0</v>
      </c>
      <c r="C307" s="109">
        <v>0</v>
      </c>
      <c r="D307" s="109">
        <v>0</v>
      </c>
      <c r="E307" s="109">
        <v>0</v>
      </c>
      <c r="F307" s="109">
        <v>0</v>
      </c>
      <c r="G307" s="109">
        <v>0</v>
      </c>
      <c r="H307" s="110" t="s">
        <v>120</v>
      </c>
      <c r="I307" s="110" t="s">
        <v>254</v>
      </c>
      <c r="J307" s="110" t="s">
        <v>116</v>
      </c>
      <c r="K307" s="109">
        <v>0</v>
      </c>
      <c r="L307" s="109">
        <v>0</v>
      </c>
      <c r="M307" s="110" t="s">
        <v>122</v>
      </c>
      <c r="N307" s="110" t="s">
        <v>241</v>
      </c>
      <c r="O307" s="110" t="s">
        <v>121</v>
      </c>
      <c r="P307" s="111">
        <v>44927</v>
      </c>
      <c r="Q307" s="111">
        <v>44928</v>
      </c>
      <c r="R307" s="109">
        <v>0</v>
      </c>
      <c r="S307" s="110" t="s">
        <v>116</v>
      </c>
      <c r="T307" s="110" t="s">
        <v>116</v>
      </c>
      <c r="U307" s="110" t="s">
        <v>142</v>
      </c>
      <c r="V307" s="112">
        <v>44896.156557291666</v>
      </c>
      <c r="W307" s="110" t="s">
        <v>116</v>
      </c>
      <c r="X307" s="110" t="s">
        <v>116</v>
      </c>
      <c r="Y307" s="112">
        <v>44927</v>
      </c>
      <c r="Z307" s="112">
        <v>44958</v>
      </c>
      <c r="AA307" s="112">
        <v>44959.731264965274</v>
      </c>
      <c r="AB307" s="110" t="s">
        <v>118</v>
      </c>
      <c r="AC307" s="110" t="s">
        <v>116</v>
      </c>
    </row>
    <row r="308" spans="1:29" s="96" customFormat="1" hidden="1" outlineLevel="3" collapsed="1" x14ac:dyDescent="0.25">
      <c r="A308" s="91" t="s">
        <v>121</v>
      </c>
      <c r="B308" s="92">
        <v>0</v>
      </c>
      <c r="C308" s="92">
        <v>0</v>
      </c>
      <c r="D308" s="92">
        <v>0</v>
      </c>
      <c r="E308" s="92">
        <v>0</v>
      </c>
      <c r="F308" s="92">
        <v>0</v>
      </c>
      <c r="G308" s="92">
        <v>0</v>
      </c>
      <c r="H308" s="93" t="s">
        <v>120</v>
      </c>
      <c r="I308" s="93" t="s">
        <v>254</v>
      </c>
      <c r="J308" s="93" t="s">
        <v>116</v>
      </c>
      <c r="K308" s="92">
        <v>0</v>
      </c>
      <c r="L308" s="92">
        <v>0</v>
      </c>
      <c r="M308" s="93" t="s">
        <v>122</v>
      </c>
      <c r="N308" s="93" t="s">
        <v>241</v>
      </c>
      <c r="O308" s="93" t="s">
        <v>121</v>
      </c>
      <c r="P308" s="94">
        <v>44927</v>
      </c>
      <c r="Q308" s="94">
        <v>44928</v>
      </c>
      <c r="R308" s="92">
        <v>0</v>
      </c>
      <c r="S308" s="93" t="s">
        <v>116</v>
      </c>
      <c r="T308" s="93" t="s">
        <v>116</v>
      </c>
      <c r="U308" s="93" t="s">
        <v>142</v>
      </c>
      <c r="V308" s="95">
        <v>44896.156557291666</v>
      </c>
      <c r="W308" s="93" t="s">
        <v>116</v>
      </c>
      <c r="X308" s="93" t="s">
        <v>116</v>
      </c>
      <c r="Y308" s="95">
        <v>44927</v>
      </c>
      <c r="Z308" s="95">
        <v>44958</v>
      </c>
      <c r="AA308" s="95">
        <v>44959.731264965274</v>
      </c>
      <c r="AB308" s="93" t="s">
        <v>118</v>
      </c>
      <c r="AC308" s="93" t="s">
        <v>116</v>
      </c>
    </row>
    <row r="309" spans="1:29" s="78" customFormat="1" hidden="1" outlineLevel="4" collapsed="1" x14ac:dyDescent="0.25">
      <c r="A309" s="97" t="s">
        <v>116</v>
      </c>
      <c r="B309" s="75">
        <v>0</v>
      </c>
      <c r="C309" s="75">
        <v>0</v>
      </c>
      <c r="D309" s="75">
        <v>0</v>
      </c>
      <c r="E309" s="75">
        <v>0</v>
      </c>
      <c r="F309" s="75">
        <v>0</v>
      </c>
      <c r="G309" s="75">
        <v>0</v>
      </c>
      <c r="H309" s="74" t="s">
        <v>120</v>
      </c>
      <c r="I309" s="74" t="s">
        <v>254</v>
      </c>
      <c r="J309" s="74" t="s">
        <v>116</v>
      </c>
      <c r="K309" s="75">
        <v>0</v>
      </c>
      <c r="L309" s="75">
        <v>0</v>
      </c>
      <c r="M309" s="74" t="s">
        <v>122</v>
      </c>
      <c r="N309" s="74" t="s">
        <v>241</v>
      </c>
      <c r="O309" s="74" t="s">
        <v>121</v>
      </c>
      <c r="P309" s="76">
        <v>44927</v>
      </c>
      <c r="Q309" s="76">
        <v>44928</v>
      </c>
      <c r="R309" s="75">
        <v>0</v>
      </c>
      <c r="S309" s="74" t="s">
        <v>116</v>
      </c>
      <c r="T309" s="74" t="s">
        <v>116</v>
      </c>
      <c r="U309" s="74" t="s">
        <v>142</v>
      </c>
      <c r="V309" s="77">
        <v>44896.156557291666</v>
      </c>
      <c r="W309" s="74" t="s">
        <v>116</v>
      </c>
      <c r="X309" s="74" t="s">
        <v>116</v>
      </c>
      <c r="Y309" s="77">
        <v>44927</v>
      </c>
      <c r="Z309" s="77">
        <v>44958</v>
      </c>
      <c r="AA309" s="77">
        <v>44959.731264965274</v>
      </c>
      <c r="AB309" s="74" t="s">
        <v>118</v>
      </c>
      <c r="AC309" s="74" t="s">
        <v>116</v>
      </c>
    </row>
    <row r="310" spans="1:29" s="84" customFormat="1" hidden="1" outlineLevel="5" collapsed="1" x14ac:dyDescent="0.25">
      <c r="A310" s="98" t="s">
        <v>122</v>
      </c>
      <c r="B310" s="80">
        <v>0</v>
      </c>
      <c r="C310" s="80">
        <v>0</v>
      </c>
      <c r="D310" s="80">
        <v>0</v>
      </c>
      <c r="E310" s="80">
        <v>0</v>
      </c>
      <c r="F310" s="80">
        <v>0</v>
      </c>
      <c r="G310" s="80">
        <v>0</v>
      </c>
      <c r="H310" s="81" t="s">
        <v>120</v>
      </c>
      <c r="I310" s="81" t="s">
        <v>254</v>
      </c>
      <c r="J310" s="81" t="s">
        <v>116</v>
      </c>
      <c r="K310" s="80">
        <v>0</v>
      </c>
      <c r="L310" s="80">
        <v>0</v>
      </c>
      <c r="M310" s="81" t="s">
        <v>122</v>
      </c>
      <c r="N310" s="81" t="s">
        <v>241</v>
      </c>
      <c r="O310" s="81" t="s">
        <v>121</v>
      </c>
      <c r="P310" s="82">
        <v>44927</v>
      </c>
      <c r="Q310" s="82">
        <v>44928</v>
      </c>
      <c r="R310" s="80">
        <v>0</v>
      </c>
      <c r="S310" s="81" t="s">
        <v>116</v>
      </c>
      <c r="T310" s="81" t="s">
        <v>116</v>
      </c>
      <c r="U310" s="81" t="s">
        <v>142</v>
      </c>
      <c r="V310" s="83">
        <v>44896.156557291666</v>
      </c>
      <c r="W310" s="81" t="s">
        <v>116</v>
      </c>
      <c r="X310" s="81" t="s">
        <v>116</v>
      </c>
      <c r="Y310" s="83">
        <v>44927</v>
      </c>
      <c r="Z310" s="83">
        <v>44958</v>
      </c>
      <c r="AA310" s="83">
        <v>44959.731264965274</v>
      </c>
      <c r="AB310" s="81" t="s">
        <v>118</v>
      </c>
      <c r="AC310" s="81" t="s">
        <v>116</v>
      </c>
    </row>
    <row r="311" spans="1:29" s="90" customFormat="1" hidden="1" outlineLevel="6" collapsed="1" x14ac:dyDescent="0.25">
      <c r="A311" s="99" t="s">
        <v>116</v>
      </c>
      <c r="B311" s="86">
        <v>0</v>
      </c>
      <c r="C311" s="86">
        <v>0</v>
      </c>
      <c r="D311" s="86">
        <v>0</v>
      </c>
      <c r="E311" s="86">
        <v>0</v>
      </c>
      <c r="F311" s="86">
        <v>0</v>
      </c>
      <c r="G311" s="86">
        <v>0</v>
      </c>
      <c r="H311" s="87" t="s">
        <v>120</v>
      </c>
      <c r="I311" s="87" t="s">
        <v>254</v>
      </c>
      <c r="J311" s="87" t="s">
        <v>116</v>
      </c>
      <c r="K311" s="86">
        <v>0</v>
      </c>
      <c r="L311" s="86">
        <v>0</v>
      </c>
      <c r="M311" s="87" t="s">
        <v>122</v>
      </c>
      <c r="N311" s="87" t="s">
        <v>241</v>
      </c>
      <c r="O311" s="87" t="s">
        <v>121</v>
      </c>
      <c r="P311" s="88">
        <v>44927</v>
      </c>
      <c r="Q311" s="88">
        <v>44928</v>
      </c>
      <c r="R311" s="86">
        <v>0</v>
      </c>
      <c r="S311" s="87" t="s">
        <v>116</v>
      </c>
      <c r="T311" s="87" t="s">
        <v>116</v>
      </c>
      <c r="U311" s="87" t="s">
        <v>142</v>
      </c>
      <c r="V311" s="89">
        <v>44896.156557291666</v>
      </c>
      <c r="W311" s="87" t="s">
        <v>116</v>
      </c>
      <c r="X311" s="87" t="s">
        <v>116</v>
      </c>
      <c r="Y311" s="89">
        <v>44927</v>
      </c>
      <c r="Z311" s="89">
        <v>44958</v>
      </c>
      <c r="AA311" s="89">
        <v>44959.731264965274</v>
      </c>
      <c r="AB311" s="87" t="s">
        <v>118</v>
      </c>
      <c r="AC311" s="87" t="s">
        <v>116</v>
      </c>
    </row>
    <row r="312" spans="1:29" s="96" customFormat="1" hidden="1" outlineLevel="7" collapsed="1" x14ac:dyDescent="0.25">
      <c r="A312" s="100" t="s">
        <v>116</v>
      </c>
      <c r="B312" s="92">
        <v>-259861.12</v>
      </c>
      <c r="C312" s="92">
        <v>-15789930.44241</v>
      </c>
      <c r="D312" s="92">
        <v>0</v>
      </c>
      <c r="E312" s="92">
        <v>0</v>
      </c>
      <c r="F312" s="92">
        <v>-259861.12</v>
      </c>
      <c r="G312" s="92">
        <v>-15789930.44241</v>
      </c>
      <c r="H312" s="93" t="s">
        <v>120</v>
      </c>
      <c r="I312" s="93" t="s">
        <v>254</v>
      </c>
      <c r="J312" s="93" t="s">
        <v>116</v>
      </c>
      <c r="K312" s="92">
        <v>60.762958469547101</v>
      </c>
      <c r="L312" s="92">
        <v>0</v>
      </c>
      <c r="M312" s="93" t="s">
        <v>122</v>
      </c>
      <c r="N312" s="93" t="s">
        <v>241</v>
      </c>
      <c r="O312" s="93" t="s">
        <v>121</v>
      </c>
      <c r="P312" s="94">
        <v>44927</v>
      </c>
      <c r="Q312" s="94">
        <v>44928</v>
      </c>
      <c r="R312" s="92">
        <v>0</v>
      </c>
      <c r="S312" s="93" t="s">
        <v>116</v>
      </c>
      <c r="T312" s="93" t="s">
        <v>116</v>
      </c>
      <c r="U312" s="93" t="s">
        <v>142</v>
      </c>
      <c r="V312" s="95">
        <v>44896.156557291666</v>
      </c>
      <c r="W312" s="93" t="s">
        <v>116</v>
      </c>
      <c r="X312" s="93" t="s">
        <v>116</v>
      </c>
      <c r="Y312" s="95">
        <v>44927</v>
      </c>
      <c r="Z312" s="95">
        <v>44958</v>
      </c>
      <c r="AA312" s="95">
        <v>44959.731264965274</v>
      </c>
      <c r="AB312" s="93" t="s">
        <v>118</v>
      </c>
      <c r="AC312" s="93" t="s">
        <v>116</v>
      </c>
    </row>
    <row r="313" spans="1:29" s="107" customFormat="1" hidden="1" outlineLevel="7" collapsed="1" x14ac:dyDescent="0.25">
      <c r="A313" s="102" t="s">
        <v>116</v>
      </c>
      <c r="B313" s="103">
        <v>750.59</v>
      </c>
      <c r="C313" s="103">
        <v>29011.23</v>
      </c>
      <c r="D313" s="103">
        <v>0</v>
      </c>
      <c r="E313" s="103">
        <v>0</v>
      </c>
      <c r="F313" s="103">
        <v>750.59</v>
      </c>
      <c r="G313" s="103">
        <v>29011.23</v>
      </c>
      <c r="H313" s="104" t="s">
        <v>120</v>
      </c>
      <c r="I313" s="104" t="s">
        <v>254</v>
      </c>
      <c r="J313" s="104" t="s">
        <v>116</v>
      </c>
      <c r="K313" s="103">
        <v>38.651234362301601</v>
      </c>
      <c r="L313" s="103">
        <v>0</v>
      </c>
      <c r="M313" s="104" t="s">
        <v>122</v>
      </c>
      <c r="N313" s="104" t="s">
        <v>241</v>
      </c>
      <c r="O313" s="104" t="s">
        <v>121</v>
      </c>
      <c r="P313" s="105">
        <v>44927</v>
      </c>
      <c r="Q313" s="105">
        <v>44928</v>
      </c>
      <c r="R313" s="103">
        <v>0</v>
      </c>
      <c r="S313" s="104" t="s">
        <v>116</v>
      </c>
      <c r="T313" s="104" t="s">
        <v>116</v>
      </c>
      <c r="U313" s="104" t="s">
        <v>142</v>
      </c>
      <c r="V313" s="106">
        <v>44896.156557291666</v>
      </c>
      <c r="W313" s="104" t="s">
        <v>116</v>
      </c>
      <c r="X313" s="104" t="s">
        <v>116</v>
      </c>
      <c r="Y313" s="106">
        <v>44927</v>
      </c>
      <c r="Z313" s="106">
        <v>44958</v>
      </c>
      <c r="AA313" s="106">
        <v>44959.731264965274</v>
      </c>
      <c r="AB313" s="104" t="s">
        <v>118</v>
      </c>
      <c r="AC313" s="104" t="s">
        <v>116</v>
      </c>
    </row>
    <row r="314" spans="1:29" s="96" customFormat="1" hidden="1" outlineLevel="7" collapsed="1" x14ac:dyDescent="0.25">
      <c r="A314" s="100" t="s">
        <v>116</v>
      </c>
      <c r="B314" s="92">
        <v>128439.048</v>
      </c>
      <c r="C314" s="92">
        <v>7099882.7032300001</v>
      </c>
      <c r="D314" s="92">
        <v>0</v>
      </c>
      <c r="E314" s="92">
        <v>0</v>
      </c>
      <c r="F314" s="92">
        <v>128439.048</v>
      </c>
      <c r="G314" s="92">
        <v>7099882.7032300001</v>
      </c>
      <c r="H314" s="93" t="s">
        <v>120</v>
      </c>
      <c r="I314" s="93" t="s">
        <v>254</v>
      </c>
      <c r="J314" s="93" t="s">
        <v>116</v>
      </c>
      <c r="K314" s="92">
        <v>55.278225849431699</v>
      </c>
      <c r="L314" s="92">
        <v>0</v>
      </c>
      <c r="M314" s="93" t="s">
        <v>122</v>
      </c>
      <c r="N314" s="93" t="s">
        <v>241</v>
      </c>
      <c r="O314" s="93" t="s">
        <v>121</v>
      </c>
      <c r="P314" s="94">
        <v>44927</v>
      </c>
      <c r="Q314" s="94">
        <v>44928</v>
      </c>
      <c r="R314" s="92">
        <v>0</v>
      </c>
      <c r="S314" s="93" t="s">
        <v>116</v>
      </c>
      <c r="T314" s="93" t="s">
        <v>116</v>
      </c>
      <c r="U314" s="93" t="s">
        <v>142</v>
      </c>
      <c r="V314" s="95">
        <v>44896.156557291666</v>
      </c>
      <c r="W314" s="93" t="s">
        <v>116</v>
      </c>
      <c r="X314" s="93" t="s">
        <v>116</v>
      </c>
      <c r="Y314" s="95">
        <v>44927</v>
      </c>
      <c r="Z314" s="95">
        <v>44958</v>
      </c>
      <c r="AA314" s="95">
        <v>44959.731264965274</v>
      </c>
      <c r="AB314" s="93" t="s">
        <v>118</v>
      </c>
      <c r="AC314" s="93" t="s">
        <v>116</v>
      </c>
    </row>
    <row r="315" spans="1:29" s="107" customFormat="1" hidden="1" outlineLevel="7" collapsed="1" x14ac:dyDescent="0.25">
      <c r="A315" s="102" t="s">
        <v>116</v>
      </c>
      <c r="B315" s="103">
        <v>-38089.398000000001</v>
      </c>
      <c r="C315" s="103">
        <v>-2142262.3636099999</v>
      </c>
      <c r="D315" s="103">
        <v>0</v>
      </c>
      <c r="E315" s="103">
        <v>0</v>
      </c>
      <c r="F315" s="103">
        <v>-38089.398000000001</v>
      </c>
      <c r="G315" s="103">
        <v>-2142262.3636099999</v>
      </c>
      <c r="H315" s="104" t="s">
        <v>120</v>
      </c>
      <c r="I315" s="104" t="s">
        <v>254</v>
      </c>
      <c r="J315" s="104" t="s">
        <v>116</v>
      </c>
      <c r="K315" s="103">
        <v>56.243009238686298</v>
      </c>
      <c r="L315" s="103">
        <v>0</v>
      </c>
      <c r="M315" s="104" t="s">
        <v>122</v>
      </c>
      <c r="N315" s="104" t="s">
        <v>241</v>
      </c>
      <c r="O315" s="104" t="s">
        <v>121</v>
      </c>
      <c r="P315" s="105">
        <v>44927</v>
      </c>
      <c r="Q315" s="105">
        <v>44928</v>
      </c>
      <c r="R315" s="103">
        <v>0</v>
      </c>
      <c r="S315" s="104" t="s">
        <v>116</v>
      </c>
      <c r="T315" s="104" t="s">
        <v>116</v>
      </c>
      <c r="U315" s="104" t="s">
        <v>142</v>
      </c>
      <c r="V315" s="106">
        <v>44896.156557291666</v>
      </c>
      <c r="W315" s="104" t="s">
        <v>116</v>
      </c>
      <c r="X315" s="104" t="s">
        <v>116</v>
      </c>
      <c r="Y315" s="106">
        <v>44927</v>
      </c>
      <c r="Z315" s="106">
        <v>44958</v>
      </c>
      <c r="AA315" s="106">
        <v>44959.731264965274</v>
      </c>
      <c r="AB315" s="104" t="s">
        <v>118</v>
      </c>
      <c r="AC315" s="104" t="s">
        <v>116</v>
      </c>
    </row>
    <row r="316" spans="1:29" s="96" customFormat="1" hidden="1" outlineLevel="7" collapsed="1" x14ac:dyDescent="0.25">
      <c r="A316" s="100" t="s">
        <v>116</v>
      </c>
      <c r="B316" s="92">
        <v>168760.88</v>
      </c>
      <c r="C316" s="92">
        <v>10803298.872789999</v>
      </c>
      <c r="D316" s="92">
        <v>0</v>
      </c>
      <c r="E316" s="92">
        <v>0</v>
      </c>
      <c r="F316" s="92">
        <v>168760.88</v>
      </c>
      <c r="G316" s="92">
        <v>10803298.872789999</v>
      </c>
      <c r="H316" s="93" t="s">
        <v>120</v>
      </c>
      <c r="I316" s="93" t="s">
        <v>254</v>
      </c>
      <c r="J316" s="93" t="s">
        <v>116</v>
      </c>
      <c r="K316" s="92">
        <v>64.015421540762304</v>
      </c>
      <c r="L316" s="92">
        <v>0</v>
      </c>
      <c r="M316" s="93" t="s">
        <v>122</v>
      </c>
      <c r="N316" s="93" t="s">
        <v>241</v>
      </c>
      <c r="O316" s="93" t="s">
        <v>121</v>
      </c>
      <c r="P316" s="94">
        <v>44927</v>
      </c>
      <c r="Q316" s="94">
        <v>44928</v>
      </c>
      <c r="R316" s="92">
        <v>0</v>
      </c>
      <c r="S316" s="93" t="s">
        <v>116</v>
      </c>
      <c r="T316" s="93" t="s">
        <v>116</v>
      </c>
      <c r="U316" s="93" t="s">
        <v>142</v>
      </c>
      <c r="V316" s="95">
        <v>44896.156557291666</v>
      </c>
      <c r="W316" s="93" t="s">
        <v>116</v>
      </c>
      <c r="X316" s="93" t="s">
        <v>116</v>
      </c>
      <c r="Y316" s="95">
        <v>44927</v>
      </c>
      <c r="Z316" s="95">
        <v>44958</v>
      </c>
      <c r="AA316" s="95">
        <v>44959.731264965274</v>
      </c>
      <c r="AB316" s="93" t="s">
        <v>118</v>
      </c>
      <c r="AC316" s="93" t="s">
        <v>116</v>
      </c>
    </row>
    <row r="317" spans="1:29" s="90" customFormat="1" outlineLevel="2" collapsed="1" x14ac:dyDescent="0.25">
      <c r="A317" s="85" t="s">
        <v>260</v>
      </c>
      <c r="B317" s="86">
        <v>0</v>
      </c>
      <c r="C317" s="86">
        <v>0</v>
      </c>
      <c r="D317" s="86">
        <v>0</v>
      </c>
      <c r="E317" s="86">
        <v>0</v>
      </c>
      <c r="F317" s="86">
        <v>0</v>
      </c>
      <c r="G317" s="86">
        <v>0</v>
      </c>
      <c r="H317" s="87" t="s">
        <v>120</v>
      </c>
      <c r="I317" s="87" t="s">
        <v>260</v>
      </c>
      <c r="J317" s="87" t="s">
        <v>116</v>
      </c>
      <c r="K317" s="86">
        <v>0</v>
      </c>
      <c r="L317" s="86">
        <v>0</v>
      </c>
      <c r="M317" s="87" t="s">
        <v>122</v>
      </c>
      <c r="N317" s="87" t="s">
        <v>241</v>
      </c>
      <c r="O317" s="87" t="s">
        <v>121</v>
      </c>
      <c r="P317" s="88">
        <v>44927</v>
      </c>
      <c r="Q317" s="88">
        <v>44928</v>
      </c>
      <c r="R317" s="86">
        <v>0</v>
      </c>
      <c r="S317" s="87" t="s">
        <v>116</v>
      </c>
      <c r="T317" s="87" t="s">
        <v>116</v>
      </c>
      <c r="U317" s="87" t="s">
        <v>142</v>
      </c>
      <c r="V317" s="89">
        <v>44896.156557291666</v>
      </c>
      <c r="W317" s="87" t="s">
        <v>116</v>
      </c>
      <c r="X317" s="87" t="s">
        <v>116</v>
      </c>
      <c r="Y317" s="89">
        <v>44927</v>
      </c>
      <c r="Z317" s="89">
        <v>44958</v>
      </c>
      <c r="AA317" s="89">
        <v>44959.731264965274</v>
      </c>
      <c r="AB317" s="87" t="s">
        <v>118</v>
      </c>
      <c r="AC317" s="87" t="s">
        <v>116</v>
      </c>
    </row>
    <row r="318" spans="1:29" s="96" customFormat="1" hidden="1" outlineLevel="3" collapsed="1" x14ac:dyDescent="0.25">
      <c r="A318" s="91" t="s">
        <v>121</v>
      </c>
      <c r="B318" s="92">
        <v>0</v>
      </c>
      <c r="C318" s="92">
        <v>0</v>
      </c>
      <c r="D318" s="92">
        <v>0</v>
      </c>
      <c r="E318" s="92">
        <v>0</v>
      </c>
      <c r="F318" s="92">
        <v>0</v>
      </c>
      <c r="G318" s="92">
        <v>0</v>
      </c>
      <c r="H318" s="93" t="s">
        <v>120</v>
      </c>
      <c r="I318" s="93" t="s">
        <v>260</v>
      </c>
      <c r="J318" s="93" t="s">
        <v>116</v>
      </c>
      <c r="K318" s="92">
        <v>0</v>
      </c>
      <c r="L318" s="92">
        <v>0</v>
      </c>
      <c r="M318" s="93" t="s">
        <v>122</v>
      </c>
      <c r="N318" s="93" t="s">
        <v>241</v>
      </c>
      <c r="O318" s="93" t="s">
        <v>121</v>
      </c>
      <c r="P318" s="94">
        <v>44927</v>
      </c>
      <c r="Q318" s="94">
        <v>44928</v>
      </c>
      <c r="R318" s="92">
        <v>0</v>
      </c>
      <c r="S318" s="93" t="s">
        <v>116</v>
      </c>
      <c r="T318" s="93" t="s">
        <v>116</v>
      </c>
      <c r="U318" s="93" t="s">
        <v>142</v>
      </c>
      <c r="V318" s="95">
        <v>44896.156557291666</v>
      </c>
      <c r="W318" s="93" t="s">
        <v>116</v>
      </c>
      <c r="X318" s="93" t="s">
        <v>116</v>
      </c>
      <c r="Y318" s="95">
        <v>44927</v>
      </c>
      <c r="Z318" s="95">
        <v>44958</v>
      </c>
      <c r="AA318" s="95">
        <v>44959.731264965274</v>
      </c>
      <c r="AB318" s="93" t="s">
        <v>118</v>
      </c>
      <c r="AC318" s="93" t="s">
        <v>116</v>
      </c>
    </row>
    <row r="319" spans="1:29" s="78" customFormat="1" hidden="1" outlineLevel="4" collapsed="1" x14ac:dyDescent="0.25">
      <c r="A319" s="97" t="s">
        <v>116</v>
      </c>
      <c r="B319" s="75">
        <v>0</v>
      </c>
      <c r="C319" s="75">
        <v>0</v>
      </c>
      <c r="D319" s="75">
        <v>0</v>
      </c>
      <c r="E319" s="75">
        <v>0</v>
      </c>
      <c r="F319" s="75">
        <v>0</v>
      </c>
      <c r="G319" s="75">
        <v>0</v>
      </c>
      <c r="H319" s="74" t="s">
        <v>120</v>
      </c>
      <c r="I319" s="74" t="s">
        <v>260</v>
      </c>
      <c r="J319" s="74" t="s">
        <v>116</v>
      </c>
      <c r="K319" s="75">
        <v>0</v>
      </c>
      <c r="L319" s="75">
        <v>0</v>
      </c>
      <c r="M319" s="74" t="s">
        <v>122</v>
      </c>
      <c r="N319" s="74" t="s">
        <v>241</v>
      </c>
      <c r="O319" s="74" t="s">
        <v>121</v>
      </c>
      <c r="P319" s="76">
        <v>44927</v>
      </c>
      <c r="Q319" s="76">
        <v>44928</v>
      </c>
      <c r="R319" s="75">
        <v>0</v>
      </c>
      <c r="S319" s="74" t="s">
        <v>116</v>
      </c>
      <c r="T319" s="74" t="s">
        <v>116</v>
      </c>
      <c r="U319" s="74" t="s">
        <v>142</v>
      </c>
      <c r="V319" s="77">
        <v>44896.156557291666</v>
      </c>
      <c r="W319" s="74" t="s">
        <v>116</v>
      </c>
      <c r="X319" s="74" t="s">
        <v>116</v>
      </c>
      <c r="Y319" s="77">
        <v>44927</v>
      </c>
      <c r="Z319" s="77">
        <v>44958</v>
      </c>
      <c r="AA319" s="77">
        <v>44959.731264965274</v>
      </c>
      <c r="AB319" s="74" t="s">
        <v>118</v>
      </c>
      <c r="AC319" s="74" t="s">
        <v>116</v>
      </c>
    </row>
    <row r="320" spans="1:29" s="84" customFormat="1" hidden="1" outlineLevel="5" collapsed="1" x14ac:dyDescent="0.25">
      <c r="A320" s="98" t="s">
        <v>122</v>
      </c>
      <c r="B320" s="80">
        <v>0</v>
      </c>
      <c r="C320" s="80">
        <v>0</v>
      </c>
      <c r="D320" s="80">
        <v>0</v>
      </c>
      <c r="E320" s="80">
        <v>0</v>
      </c>
      <c r="F320" s="80">
        <v>0</v>
      </c>
      <c r="G320" s="80">
        <v>0</v>
      </c>
      <c r="H320" s="81" t="s">
        <v>120</v>
      </c>
      <c r="I320" s="81" t="s">
        <v>260</v>
      </c>
      <c r="J320" s="81" t="s">
        <v>116</v>
      </c>
      <c r="K320" s="80">
        <v>0</v>
      </c>
      <c r="L320" s="80">
        <v>0</v>
      </c>
      <c r="M320" s="81" t="s">
        <v>122</v>
      </c>
      <c r="N320" s="81" t="s">
        <v>241</v>
      </c>
      <c r="O320" s="81" t="s">
        <v>121</v>
      </c>
      <c r="P320" s="82">
        <v>44927</v>
      </c>
      <c r="Q320" s="82">
        <v>44928</v>
      </c>
      <c r="R320" s="80">
        <v>0</v>
      </c>
      <c r="S320" s="81" t="s">
        <v>116</v>
      </c>
      <c r="T320" s="81" t="s">
        <v>116</v>
      </c>
      <c r="U320" s="81" t="s">
        <v>142</v>
      </c>
      <c r="V320" s="83">
        <v>44896.156557291666</v>
      </c>
      <c r="W320" s="81" t="s">
        <v>116</v>
      </c>
      <c r="X320" s="81" t="s">
        <v>116</v>
      </c>
      <c r="Y320" s="83">
        <v>44927</v>
      </c>
      <c r="Z320" s="83">
        <v>44958</v>
      </c>
      <c r="AA320" s="83">
        <v>44959.731264965274</v>
      </c>
      <c r="AB320" s="81" t="s">
        <v>118</v>
      </c>
      <c r="AC320" s="81" t="s">
        <v>116</v>
      </c>
    </row>
    <row r="321" spans="1:29" s="90" customFormat="1" hidden="1" outlineLevel="6" collapsed="1" x14ac:dyDescent="0.25">
      <c r="A321" s="99" t="s">
        <v>116</v>
      </c>
      <c r="B321" s="86">
        <v>0</v>
      </c>
      <c r="C321" s="86">
        <v>0</v>
      </c>
      <c r="D321" s="86">
        <v>0</v>
      </c>
      <c r="E321" s="86">
        <v>0</v>
      </c>
      <c r="F321" s="86">
        <v>0</v>
      </c>
      <c r="G321" s="86">
        <v>0</v>
      </c>
      <c r="H321" s="87" t="s">
        <v>120</v>
      </c>
      <c r="I321" s="87" t="s">
        <v>260</v>
      </c>
      <c r="J321" s="87" t="s">
        <v>116</v>
      </c>
      <c r="K321" s="86">
        <v>0</v>
      </c>
      <c r="L321" s="86">
        <v>0</v>
      </c>
      <c r="M321" s="87" t="s">
        <v>122</v>
      </c>
      <c r="N321" s="87" t="s">
        <v>241</v>
      </c>
      <c r="O321" s="87" t="s">
        <v>121</v>
      </c>
      <c r="P321" s="88">
        <v>44927</v>
      </c>
      <c r="Q321" s="88">
        <v>44928</v>
      </c>
      <c r="R321" s="86">
        <v>0</v>
      </c>
      <c r="S321" s="87" t="s">
        <v>116</v>
      </c>
      <c r="T321" s="87" t="s">
        <v>116</v>
      </c>
      <c r="U321" s="87" t="s">
        <v>142</v>
      </c>
      <c r="V321" s="89">
        <v>44896.156557291666</v>
      </c>
      <c r="W321" s="87" t="s">
        <v>116</v>
      </c>
      <c r="X321" s="87" t="s">
        <v>116</v>
      </c>
      <c r="Y321" s="89">
        <v>44927</v>
      </c>
      <c r="Z321" s="89">
        <v>44958</v>
      </c>
      <c r="AA321" s="89">
        <v>44959.731264965274</v>
      </c>
      <c r="AB321" s="87" t="s">
        <v>118</v>
      </c>
      <c r="AC321" s="87" t="s">
        <v>116</v>
      </c>
    </row>
    <row r="322" spans="1:29" s="96" customFormat="1" hidden="1" outlineLevel="7" collapsed="1" x14ac:dyDescent="0.25">
      <c r="A322" s="100" t="s">
        <v>116</v>
      </c>
      <c r="B322" s="92">
        <v>-64536.483</v>
      </c>
      <c r="C322" s="92">
        <v>-4124677.3178400001</v>
      </c>
      <c r="D322" s="92">
        <v>0</v>
      </c>
      <c r="E322" s="92">
        <v>0</v>
      </c>
      <c r="F322" s="92">
        <v>-64536.483</v>
      </c>
      <c r="G322" s="92">
        <v>-4124677.3178400001</v>
      </c>
      <c r="H322" s="93" t="s">
        <v>120</v>
      </c>
      <c r="I322" s="93" t="s">
        <v>260</v>
      </c>
      <c r="J322" s="93" t="s">
        <v>116</v>
      </c>
      <c r="K322" s="92">
        <v>63.912334947660497</v>
      </c>
      <c r="L322" s="92">
        <v>0</v>
      </c>
      <c r="M322" s="93" t="s">
        <v>122</v>
      </c>
      <c r="N322" s="93" t="s">
        <v>241</v>
      </c>
      <c r="O322" s="93" t="s">
        <v>121</v>
      </c>
      <c r="P322" s="94">
        <v>44927</v>
      </c>
      <c r="Q322" s="94">
        <v>44928</v>
      </c>
      <c r="R322" s="92">
        <v>0</v>
      </c>
      <c r="S322" s="93" t="s">
        <v>116</v>
      </c>
      <c r="T322" s="93" t="s">
        <v>116</v>
      </c>
      <c r="U322" s="93" t="s">
        <v>142</v>
      </c>
      <c r="V322" s="95">
        <v>44896.156557291666</v>
      </c>
      <c r="W322" s="93" t="s">
        <v>116</v>
      </c>
      <c r="X322" s="93" t="s">
        <v>116</v>
      </c>
      <c r="Y322" s="95">
        <v>44927</v>
      </c>
      <c r="Z322" s="95">
        <v>44958</v>
      </c>
      <c r="AA322" s="95">
        <v>44959.731264965274</v>
      </c>
      <c r="AB322" s="93" t="s">
        <v>118</v>
      </c>
      <c r="AC322" s="93" t="s">
        <v>116</v>
      </c>
    </row>
    <row r="323" spans="1:29" s="107" customFormat="1" hidden="1" outlineLevel="7" collapsed="1" x14ac:dyDescent="0.25">
      <c r="A323" s="102" t="s">
        <v>116</v>
      </c>
      <c r="B323" s="103">
        <v>83417.254000000001</v>
      </c>
      <c r="C323" s="103">
        <v>5388026.5663599996</v>
      </c>
      <c r="D323" s="103">
        <v>0</v>
      </c>
      <c r="E323" s="103">
        <v>0</v>
      </c>
      <c r="F323" s="103">
        <v>83417.254000000001</v>
      </c>
      <c r="G323" s="103">
        <v>5388026.5663599996</v>
      </c>
      <c r="H323" s="104" t="s">
        <v>120</v>
      </c>
      <c r="I323" s="104" t="s">
        <v>260</v>
      </c>
      <c r="J323" s="104" t="s">
        <v>116</v>
      </c>
      <c r="K323" s="103">
        <v>64.5912722847482</v>
      </c>
      <c r="L323" s="103">
        <v>0</v>
      </c>
      <c r="M323" s="104" t="s">
        <v>122</v>
      </c>
      <c r="N323" s="104" t="s">
        <v>241</v>
      </c>
      <c r="O323" s="104" t="s">
        <v>121</v>
      </c>
      <c r="P323" s="105">
        <v>44927</v>
      </c>
      <c r="Q323" s="105">
        <v>44928</v>
      </c>
      <c r="R323" s="103">
        <v>0</v>
      </c>
      <c r="S323" s="104" t="s">
        <v>116</v>
      </c>
      <c r="T323" s="104" t="s">
        <v>116</v>
      </c>
      <c r="U323" s="104" t="s">
        <v>142</v>
      </c>
      <c r="V323" s="106">
        <v>44896.156557291666</v>
      </c>
      <c r="W323" s="104" t="s">
        <v>116</v>
      </c>
      <c r="X323" s="104" t="s">
        <v>116</v>
      </c>
      <c r="Y323" s="106">
        <v>44927</v>
      </c>
      <c r="Z323" s="106">
        <v>44958</v>
      </c>
      <c r="AA323" s="106">
        <v>44959.731264965274</v>
      </c>
      <c r="AB323" s="104" t="s">
        <v>118</v>
      </c>
      <c r="AC323" s="104" t="s">
        <v>116</v>
      </c>
    </row>
    <row r="324" spans="1:29" s="96" customFormat="1" hidden="1" outlineLevel="7" collapsed="1" x14ac:dyDescent="0.25">
      <c r="A324" s="100" t="s">
        <v>116</v>
      </c>
      <c r="B324" s="92">
        <v>-256.86099999999999</v>
      </c>
      <c r="C324" s="92">
        <v>-65553.919999999998</v>
      </c>
      <c r="D324" s="92">
        <v>0</v>
      </c>
      <c r="E324" s="92">
        <v>0</v>
      </c>
      <c r="F324" s="92">
        <v>-256.86099999999999</v>
      </c>
      <c r="G324" s="92">
        <v>-65553.919999999998</v>
      </c>
      <c r="H324" s="93" t="s">
        <v>120</v>
      </c>
      <c r="I324" s="93" t="s">
        <v>260</v>
      </c>
      <c r="J324" s="93" t="s">
        <v>116</v>
      </c>
      <c r="K324" s="92">
        <v>255.21165143793701</v>
      </c>
      <c r="L324" s="92">
        <v>0</v>
      </c>
      <c r="M324" s="93" t="s">
        <v>122</v>
      </c>
      <c r="N324" s="93" t="s">
        <v>241</v>
      </c>
      <c r="O324" s="93" t="s">
        <v>121</v>
      </c>
      <c r="P324" s="94">
        <v>44927</v>
      </c>
      <c r="Q324" s="94">
        <v>44928</v>
      </c>
      <c r="R324" s="92">
        <v>0</v>
      </c>
      <c r="S324" s="93" t="s">
        <v>116</v>
      </c>
      <c r="T324" s="93" t="s">
        <v>116</v>
      </c>
      <c r="U324" s="93" t="s">
        <v>142</v>
      </c>
      <c r="V324" s="95">
        <v>44896.156557291666</v>
      </c>
      <c r="W324" s="93" t="s">
        <v>116</v>
      </c>
      <c r="X324" s="93" t="s">
        <v>116</v>
      </c>
      <c r="Y324" s="95">
        <v>44927</v>
      </c>
      <c r="Z324" s="95">
        <v>44958</v>
      </c>
      <c r="AA324" s="95">
        <v>44959.731264965274</v>
      </c>
      <c r="AB324" s="93" t="s">
        <v>118</v>
      </c>
      <c r="AC324" s="93" t="s">
        <v>116</v>
      </c>
    </row>
    <row r="325" spans="1:29" s="107" customFormat="1" hidden="1" outlineLevel="7" collapsed="1" x14ac:dyDescent="0.25">
      <c r="A325" s="102" t="s">
        <v>116</v>
      </c>
      <c r="B325" s="103">
        <v>-18623.91</v>
      </c>
      <c r="C325" s="103">
        <v>-1197795.32852</v>
      </c>
      <c r="D325" s="103">
        <v>0</v>
      </c>
      <c r="E325" s="103">
        <v>0</v>
      </c>
      <c r="F325" s="103">
        <v>-18623.91</v>
      </c>
      <c r="G325" s="103">
        <v>-1197795.32852</v>
      </c>
      <c r="H325" s="104" t="s">
        <v>120</v>
      </c>
      <c r="I325" s="104" t="s">
        <v>260</v>
      </c>
      <c r="J325" s="104" t="s">
        <v>116</v>
      </c>
      <c r="K325" s="103">
        <v>64.314922511975197</v>
      </c>
      <c r="L325" s="103">
        <v>0</v>
      </c>
      <c r="M325" s="104" t="s">
        <v>122</v>
      </c>
      <c r="N325" s="104" t="s">
        <v>241</v>
      </c>
      <c r="O325" s="104" t="s">
        <v>121</v>
      </c>
      <c r="P325" s="105">
        <v>44927</v>
      </c>
      <c r="Q325" s="105">
        <v>44928</v>
      </c>
      <c r="R325" s="103">
        <v>0</v>
      </c>
      <c r="S325" s="104" t="s">
        <v>116</v>
      </c>
      <c r="T325" s="104" t="s">
        <v>116</v>
      </c>
      <c r="U325" s="104" t="s">
        <v>142</v>
      </c>
      <c r="V325" s="106">
        <v>44896.156557291666</v>
      </c>
      <c r="W325" s="104" t="s">
        <v>116</v>
      </c>
      <c r="X325" s="104" t="s">
        <v>116</v>
      </c>
      <c r="Y325" s="106">
        <v>44927</v>
      </c>
      <c r="Z325" s="106">
        <v>44958</v>
      </c>
      <c r="AA325" s="106">
        <v>44959.731264965274</v>
      </c>
      <c r="AB325" s="104" t="s">
        <v>118</v>
      </c>
      <c r="AC325" s="104" t="s">
        <v>116</v>
      </c>
    </row>
    <row r="326" spans="1:29" s="113" customFormat="1" outlineLevel="2" collapsed="1" x14ac:dyDescent="0.25">
      <c r="A326" s="108" t="s">
        <v>265</v>
      </c>
      <c r="B326" s="109">
        <v>0</v>
      </c>
      <c r="C326" s="109">
        <v>0</v>
      </c>
      <c r="D326" s="109">
        <v>0</v>
      </c>
      <c r="E326" s="109">
        <v>0</v>
      </c>
      <c r="F326" s="109">
        <v>0</v>
      </c>
      <c r="G326" s="109">
        <v>0</v>
      </c>
      <c r="H326" s="110" t="s">
        <v>120</v>
      </c>
      <c r="I326" s="110" t="s">
        <v>265</v>
      </c>
      <c r="J326" s="110" t="s">
        <v>116</v>
      </c>
      <c r="K326" s="109">
        <v>0</v>
      </c>
      <c r="L326" s="109">
        <v>0</v>
      </c>
      <c r="M326" s="110" t="s">
        <v>122</v>
      </c>
      <c r="N326" s="110" t="s">
        <v>241</v>
      </c>
      <c r="O326" s="110" t="s">
        <v>121</v>
      </c>
      <c r="P326" s="111">
        <v>44927</v>
      </c>
      <c r="Q326" s="111">
        <v>44928</v>
      </c>
      <c r="R326" s="109">
        <v>0</v>
      </c>
      <c r="S326" s="110" t="s">
        <v>116</v>
      </c>
      <c r="T326" s="110" t="s">
        <v>116</v>
      </c>
      <c r="U326" s="110" t="s">
        <v>142</v>
      </c>
      <c r="V326" s="112">
        <v>44896.156557291666</v>
      </c>
      <c r="W326" s="110" t="s">
        <v>116</v>
      </c>
      <c r="X326" s="110" t="s">
        <v>116</v>
      </c>
      <c r="Y326" s="112">
        <v>44927</v>
      </c>
      <c r="Z326" s="112">
        <v>44958</v>
      </c>
      <c r="AA326" s="112">
        <v>44959.731264965274</v>
      </c>
      <c r="AB326" s="110" t="s">
        <v>118</v>
      </c>
      <c r="AC326" s="110" t="s">
        <v>116</v>
      </c>
    </row>
    <row r="327" spans="1:29" s="96" customFormat="1" hidden="1" outlineLevel="3" collapsed="1" x14ac:dyDescent="0.25">
      <c r="A327" s="91" t="s">
        <v>121</v>
      </c>
      <c r="B327" s="92">
        <v>0</v>
      </c>
      <c r="C327" s="92">
        <v>0</v>
      </c>
      <c r="D327" s="92">
        <v>0</v>
      </c>
      <c r="E327" s="92">
        <v>0</v>
      </c>
      <c r="F327" s="92">
        <v>0</v>
      </c>
      <c r="G327" s="92">
        <v>0</v>
      </c>
      <c r="H327" s="93" t="s">
        <v>120</v>
      </c>
      <c r="I327" s="93" t="s">
        <v>265</v>
      </c>
      <c r="J327" s="93" t="s">
        <v>116</v>
      </c>
      <c r="K327" s="92">
        <v>0</v>
      </c>
      <c r="L327" s="92">
        <v>0</v>
      </c>
      <c r="M327" s="93" t="s">
        <v>122</v>
      </c>
      <c r="N327" s="93" t="s">
        <v>241</v>
      </c>
      <c r="O327" s="93" t="s">
        <v>121</v>
      </c>
      <c r="P327" s="94">
        <v>44927</v>
      </c>
      <c r="Q327" s="94">
        <v>44928</v>
      </c>
      <c r="R327" s="92">
        <v>0</v>
      </c>
      <c r="S327" s="93" t="s">
        <v>116</v>
      </c>
      <c r="T327" s="93" t="s">
        <v>116</v>
      </c>
      <c r="U327" s="93" t="s">
        <v>142</v>
      </c>
      <c r="V327" s="95">
        <v>44896.156557291666</v>
      </c>
      <c r="W327" s="93" t="s">
        <v>116</v>
      </c>
      <c r="X327" s="93" t="s">
        <v>116</v>
      </c>
      <c r="Y327" s="95">
        <v>44927</v>
      </c>
      <c r="Z327" s="95">
        <v>44958</v>
      </c>
      <c r="AA327" s="95">
        <v>44959.731264965274</v>
      </c>
      <c r="AB327" s="93" t="s">
        <v>118</v>
      </c>
      <c r="AC327" s="93" t="s">
        <v>116</v>
      </c>
    </row>
    <row r="328" spans="1:29" s="78" customFormat="1" hidden="1" outlineLevel="4" collapsed="1" x14ac:dyDescent="0.25">
      <c r="A328" s="97" t="s">
        <v>116</v>
      </c>
      <c r="B328" s="75">
        <v>0</v>
      </c>
      <c r="C328" s="75">
        <v>0</v>
      </c>
      <c r="D328" s="75">
        <v>0</v>
      </c>
      <c r="E328" s="75">
        <v>0</v>
      </c>
      <c r="F328" s="75">
        <v>0</v>
      </c>
      <c r="G328" s="75">
        <v>0</v>
      </c>
      <c r="H328" s="74" t="s">
        <v>120</v>
      </c>
      <c r="I328" s="74" t="s">
        <v>265</v>
      </c>
      <c r="J328" s="74" t="s">
        <v>116</v>
      </c>
      <c r="K328" s="75">
        <v>0</v>
      </c>
      <c r="L328" s="75">
        <v>0</v>
      </c>
      <c r="M328" s="74" t="s">
        <v>122</v>
      </c>
      <c r="N328" s="74" t="s">
        <v>241</v>
      </c>
      <c r="O328" s="74" t="s">
        <v>121</v>
      </c>
      <c r="P328" s="76">
        <v>44927</v>
      </c>
      <c r="Q328" s="76">
        <v>44928</v>
      </c>
      <c r="R328" s="75">
        <v>0</v>
      </c>
      <c r="S328" s="74" t="s">
        <v>116</v>
      </c>
      <c r="T328" s="74" t="s">
        <v>116</v>
      </c>
      <c r="U328" s="74" t="s">
        <v>142</v>
      </c>
      <c r="V328" s="77">
        <v>44896.156557291666</v>
      </c>
      <c r="W328" s="74" t="s">
        <v>116</v>
      </c>
      <c r="X328" s="74" t="s">
        <v>116</v>
      </c>
      <c r="Y328" s="77">
        <v>44927</v>
      </c>
      <c r="Z328" s="77">
        <v>44958</v>
      </c>
      <c r="AA328" s="77">
        <v>44959.731264965274</v>
      </c>
      <c r="AB328" s="74" t="s">
        <v>118</v>
      </c>
      <c r="AC328" s="74" t="s">
        <v>116</v>
      </c>
    </row>
    <row r="329" spans="1:29" s="84" customFormat="1" hidden="1" outlineLevel="5" collapsed="1" x14ac:dyDescent="0.25">
      <c r="A329" s="98" t="s">
        <v>122</v>
      </c>
      <c r="B329" s="80">
        <v>0</v>
      </c>
      <c r="C329" s="80">
        <v>0</v>
      </c>
      <c r="D329" s="80">
        <v>0</v>
      </c>
      <c r="E329" s="80">
        <v>0</v>
      </c>
      <c r="F329" s="80">
        <v>0</v>
      </c>
      <c r="G329" s="80">
        <v>0</v>
      </c>
      <c r="H329" s="81" t="s">
        <v>120</v>
      </c>
      <c r="I329" s="81" t="s">
        <v>265</v>
      </c>
      <c r="J329" s="81" t="s">
        <v>116</v>
      </c>
      <c r="K329" s="80">
        <v>0</v>
      </c>
      <c r="L329" s="80">
        <v>0</v>
      </c>
      <c r="M329" s="81" t="s">
        <v>122</v>
      </c>
      <c r="N329" s="81" t="s">
        <v>241</v>
      </c>
      <c r="O329" s="81" t="s">
        <v>121</v>
      </c>
      <c r="P329" s="82">
        <v>44927</v>
      </c>
      <c r="Q329" s="82">
        <v>44928</v>
      </c>
      <c r="R329" s="80">
        <v>0</v>
      </c>
      <c r="S329" s="81" t="s">
        <v>116</v>
      </c>
      <c r="T329" s="81" t="s">
        <v>116</v>
      </c>
      <c r="U329" s="81" t="s">
        <v>142</v>
      </c>
      <c r="V329" s="83">
        <v>44896.156557291666</v>
      </c>
      <c r="W329" s="81" t="s">
        <v>116</v>
      </c>
      <c r="X329" s="81" t="s">
        <v>116</v>
      </c>
      <c r="Y329" s="83">
        <v>44927</v>
      </c>
      <c r="Z329" s="83">
        <v>44958</v>
      </c>
      <c r="AA329" s="83">
        <v>44959.731264965274</v>
      </c>
      <c r="AB329" s="81" t="s">
        <v>118</v>
      </c>
      <c r="AC329" s="81" t="s">
        <v>116</v>
      </c>
    </row>
    <row r="330" spans="1:29" s="90" customFormat="1" hidden="1" outlineLevel="6" collapsed="1" x14ac:dyDescent="0.25">
      <c r="A330" s="99" t="s">
        <v>116</v>
      </c>
      <c r="B330" s="86">
        <v>0</v>
      </c>
      <c r="C330" s="86">
        <v>0</v>
      </c>
      <c r="D330" s="86">
        <v>0</v>
      </c>
      <c r="E330" s="86">
        <v>0</v>
      </c>
      <c r="F330" s="86">
        <v>0</v>
      </c>
      <c r="G330" s="86">
        <v>0</v>
      </c>
      <c r="H330" s="87" t="s">
        <v>120</v>
      </c>
      <c r="I330" s="87" t="s">
        <v>265</v>
      </c>
      <c r="J330" s="87" t="s">
        <v>116</v>
      </c>
      <c r="K330" s="86">
        <v>0</v>
      </c>
      <c r="L330" s="86">
        <v>0</v>
      </c>
      <c r="M330" s="87" t="s">
        <v>122</v>
      </c>
      <c r="N330" s="87" t="s">
        <v>241</v>
      </c>
      <c r="O330" s="87" t="s">
        <v>121</v>
      </c>
      <c r="P330" s="88">
        <v>44927</v>
      </c>
      <c r="Q330" s="88">
        <v>44928</v>
      </c>
      <c r="R330" s="86">
        <v>0</v>
      </c>
      <c r="S330" s="87" t="s">
        <v>116</v>
      </c>
      <c r="T330" s="87" t="s">
        <v>116</v>
      </c>
      <c r="U330" s="87" t="s">
        <v>142</v>
      </c>
      <c r="V330" s="89">
        <v>44896.156557291666</v>
      </c>
      <c r="W330" s="87" t="s">
        <v>116</v>
      </c>
      <c r="X330" s="87" t="s">
        <v>116</v>
      </c>
      <c r="Y330" s="89">
        <v>44927</v>
      </c>
      <c r="Z330" s="89">
        <v>44958</v>
      </c>
      <c r="AA330" s="89">
        <v>44959.731264965274</v>
      </c>
      <c r="AB330" s="87" t="s">
        <v>118</v>
      </c>
      <c r="AC330" s="87" t="s">
        <v>116</v>
      </c>
    </row>
    <row r="331" spans="1:29" s="96" customFormat="1" hidden="1" outlineLevel="7" collapsed="1" x14ac:dyDescent="0.25">
      <c r="A331" s="100" t="s">
        <v>116</v>
      </c>
      <c r="B331" s="92">
        <v>13679.61</v>
      </c>
      <c r="C331" s="92">
        <v>-117.64</v>
      </c>
      <c r="D331" s="92">
        <v>0</v>
      </c>
      <c r="E331" s="92">
        <v>0</v>
      </c>
      <c r="F331" s="92">
        <v>13679.61</v>
      </c>
      <c r="G331" s="92">
        <v>-117.64</v>
      </c>
      <c r="H331" s="93" t="s">
        <v>120</v>
      </c>
      <c r="I331" s="93" t="s">
        <v>265</v>
      </c>
      <c r="J331" s="93" t="s">
        <v>116</v>
      </c>
      <c r="K331" s="92">
        <v>-8.5996603704345392E-3</v>
      </c>
      <c r="L331" s="92">
        <v>0</v>
      </c>
      <c r="M331" s="93" t="s">
        <v>122</v>
      </c>
      <c r="N331" s="93" t="s">
        <v>241</v>
      </c>
      <c r="O331" s="93" t="s">
        <v>121</v>
      </c>
      <c r="P331" s="94">
        <v>44927</v>
      </c>
      <c r="Q331" s="94">
        <v>44928</v>
      </c>
      <c r="R331" s="92">
        <v>0</v>
      </c>
      <c r="S331" s="93" t="s">
        <v>116</v>
      </c>
      <c r="T331" s="93" t="s">
        <v>116</v>
      </c>
      <c r="U331" s="93" t="s">
        <v>142</v>
      </c>
      <c r="V331" s="95">
        <v>44896.156557291666</v>
      </c>
      <c r="W331" s="93" t="s">
        <v>116</v>
      </c>
      <c r="X331" s="93" t="s">
        <v>116</v>
      </c>
      <c r="Y331" s="95">
        <v>44927</v>
      </c>
      <c r="Z331" s="95">
        <v>44958</v>
      </c>
      <c r="AA331" s="95">
        <v>44959.731264965274</v>
      </c>
      <c r="AB331" s="93" t="s">
        <v>118</v>
      </c>
      <c r="AC331" s="93" t="s">
        <v>116</v>
      </c>
    </row>
    <row r="332" spans="1:29" s="107" customFormat="1" hidden="1" outlineLevel="7" collapsed="1" x14ac:dyDescent="0.25">
      <c r="A332" s="102" t="s">
        <v>116</v>
      </c>
      <c r="B332" s="103">
        <v>-37730.593000000001</v>
      </c>
      <c r="C332" s="103">
        <v>-1939925.3859999999</v>
      </c>
      <c r="D332" s="103">
        <v>0</v>
      </c>
      <c r="E332" s="103">
        <v>0</v>
      </c>
      <c r="F332" s="103">
        <v>-37730.593000000001</v>
      </c>
      <c r="G332" s="103">
        <v>-1939925.3859999999</v>
      </c>
      <c r="H332" s="104" t="s">
        <v>120</v>
      </c>
      <c r="I332" s="104" t="s">
        <v>265</v>
      </c>
      <c r="J332" s="104" t="s">
        <v>116</v>
      </c>
      <c r="K332" s="103">
        <v>51.4151841186276</v>
      </c>
      <c r="L332" s="103">
        <v>0</v>
      </c>
      <c r="M332" s="104" t="s">
        <v>122</v>
      </c>
      <c r="N332" s="104" t="s">
        <v>241</v>
      </c>
      <c r="O332" s="104" t="s">
        <v>121</v>
      </c>
      <c r="P332" s="105">
        <v>44927</v>
      </c>
      <c r="Q332" s="105">
        <v>44928</v>
      </c>
      <c r="R332" s="103">
        <v>0</v>
      </c>
      <c r="S332" s="104" t="s">
        <v>116</v>
      </c>
      <c r="T332" s="104" t="s">
        <v>116</v>
      </c>
      <c r="U332" s="104" t="s">
        <v>142</v>
      </c>
      <c r="V332" s="106">
        <v>44896.156557291666</v>
      </c>
      <c r="W332" s="104" t="s">
        <v>116</v>
      </c>
      <c r="X332" s="104" t="s">
        <v>116</v>
      </c>
      <c r="Y332" s="106">
        <v>44927</v>
      </c>
      <c r="Z332" s="106">
        <v>44958</v>
      </c>
      <c r="AA332" s="106">
        <v>44959.731264965274</v>
      </c>
      <c r="AB332" s="104" t="s">
        <v>118</v>
      </c>
      <c r="AC332" s="104" t="s">
        <v>116</v>
      </c>
    </row>
    <row r="333" spans="1:29" s="96" customFormat="1" hidden="1" outlineLevel="7" collapsed="1" x14ac:dyDescent="0.25">
      <c r="A333" s="100" t="s">
        <v>116</v>
      </c>
      <c r="B333" s="92">
        <v>-265060.10800000001</v>
      </c>
      <c r="C333" s="92">
        <v>-14186882.91525</v>
      </c>
      <c r="D333" s="92">
        <v>0</v>
      </c>
      <c r="E333" s="92">
        <v>0</v>
      </c>
      <c r="F333" s="92">
        <v>-265060.10800000001</v>
      </c>
      <c r="G333" s="92">
        <v>-14186882.91525</v>
      </c>
      <c r="H333" s="93" t="s">
        <v>120</v>
      </c>
      <c r="I333" s="93" t="s">
        <v>265</v>
      </c>
      <c r="J333" s="93" t="s">
        <v>116</v>
      </c>
      <c r="K333" s="92">
        <v>53.5232669385693</v>
      </c>
      <c r="L333" s="92">
        <v>0</v>
      </c>
      <c r="M333" s="93" t="s">
        <v>122</v>
      </c>
      <c r="N333" s="93" t="s">
        <v>241</v>
      </c>
      <c r="O333" s="93" t="s">
        <v>121</v>
      </c>
      <c r="P333" s="94">
        <v>44927</v>
      </c>
      <c r="Q333" s="94">
        <v>44928</v>
      </c>
      <c r="R333" s="92">
        <v>0</v>
      </c>
      <c r="S333" s="93" t="s">
        <v>116</v>
      </c>
      <c r="T333" s="93" t="s">
        <v>116</v>
      </c>
      <c r="U333" s="93" t="s">
        <v>142</v>
      </c>
      <c r="V333" s="95">
        <v>44896.156557291666</v>
      </c>
      <c r="W333" s="93" t="s">
        <v>116</v>
      </c>
      <c r="X333" s="93" t="s">
        <v>116</v>
      </c>
      <c r="Y333" s="95">
        <v>44927</v>
      </c>
      <c r="Z333" s="95">
        <v>44958</v>
      </c>
      <c r="AA333" s="95">
        <v>44959.731264965274</v>
      </c>
      <c r="AB333" s="93" t="s">
        <v>118</v>
      </c>
      <c r="AC333" s="93" t="s">
        <v>116</v>
      </c>
    </row>
    <row r="334" spans="1:29" s="107" customFormat="1" hidden="1" outlineLevel="7" collapsed="1" x14ac:dyDescent="0.25">
      <c r="A334" s="102" t="s">
        <v>116</v>
      </c>
      <c r="B334" s="103">
        <v>171928.63099999999</v>
      </c>
      <c r="C334" s="103">
        <v>9801047.7713799998</v>
      </c>
      <c r="D334" s="103">
        <v>0</v>
      </c>
      <c r="E334" s="103">
        <v>0</v>
      </c>
      <c r="F334" s="103">
        <v>171928.63099999999</v>
      </c>
      <c r="G334" s="103">
        <v>9801047.7713799998</v>
      </c>
      <c r="H334" s="104" t="s">
        <v>120</v>
      </c>
      <c r="I334" s="104" t="s">
        <v>265</v>
      </c>
      <c r="J334" s="104" t="s">
        <v>116</v>
      </c>
      <c r="K334" s="103">
        <v>57.006489927672398</v>
      </c>
      <c r="L334" s="103">
        <v>0</v>
      </c>
      <c r="M334" s="104" t="s">
        <v>122</v>
      </c>
      <c r="N334" s="104" t="s">
        <v>241</v>
      </c>
      <c r="O334" s="104" t="s">
        <v>121</v>
      </c>
      <c r="P334" s="105">
        <v>44927</v>
      </c>
      <c r="Q334" s="105">
        <v>44928</v>
      </c>
      <c r="R334" s="103">
        <v>0</v>
      </c>
      <c r="S334" s="104" t="s">
        <v>116</v>
      </c>
      <c r="T334" s="104" t="s">
        <v>116</v>
      </c>
      <c r="U334" s="104" t="s">
        <v>142</v>
      </c>
      <c r="V334" s="106">
        <v>44896.156557291666</v>
      </c>
      <c r="W334" s="104" t="s">
        <v>116</v>
      </c>
      <c r="X334" s="104" t="s">
        <v>116</v>
      </c>
      <c r="Y334" s="106">
        <v>44927</v>
      </c>
      <c r="Z334" s="106">
        <v>44958</v>
      </c>
      <c r="AA334" s="106">
        <v>44959.731264965274</v>
      </c>
      <c r="AB334" s="104" t="s">
        <v>118</v>
      </c>
      <c r="AC334" s="104" t="s">
        <v>116</v>
      </c>
    </row>
    <row r="335" spans="1:29" s="96" customFormat="1" hidden="1" outlineLevel="7" collapsed="1" x14ac:dyDescent="0.25">
      <c r="A335" s="100" t="s">
        <v>116</v>
      </c>
      <c r="B335" s="92">
        <v>117182.46</v>
      </c>
      <c r="C335" s="92">
        <v>6325878.1698700003</v>
      </c>
      <c r="D335" s="92">
        <v>0</v>
      </c>
      <c r="E335" s="92">
        <v>0</v>
      </c>
      <c r="F335" s="92">
        <v>117182.46</v>
      </c>
      <c r="G335" s="92">
        <v>6325878.1698700003</v>
      </c>
      <c r="H335" s="93" t="s">
        <v>120</v>
      </c>
      <c r="I335" s="93" t="s">
        <v>265</v>
      </c>
      <c r="J335" s="93" t="s">
        <v>116</v>
      </c>
      <c r="K335" s="92">
        <v>53.983148756819098</v>
      </c>
      <c r="L335" s="92">
        <v>0</v>
      </c>
      <c r="M335" s="93" t="s">
        <v>122</v>
      </c>
      <c r="N335" s="93" t="s">
        <v>241</v>
      </c>
      <c r="O335" s="93" t="s">
        <v>121</v>
      </c>
      <c r="P335" s="94">
        <v>44927</v>
      </c>
      <c r="Q335" s="94">
        <v>44928</v>
      </c>
      <c r="R335" s="92">
        <v>0</v>
      </c>
      <c r="S335" s="93" t="s">
        <v>116</v>
      </c>
      <c r="T335" s="93" t="s">
        <v>116</v>
      </c>
      <c r="U335" s="93" t="s">
        <v>142</v>
      </c>
      <c r="V335" s="95">
        <v>44896.156557291666</v>
      </c>
      <c r="W335" s="93" t="s">
        <v>116</v>
      </c>
      <c r="X335" s="93" t="s">
        <v>116</v>
      </c>
      <c r="Y335" s="95">
        <v>44927</v>
      </c>
      <c r="Z335" s="95">
        <v>44958</v>
      </c>
      <c r="AA335" s="95">
        <v>44959.731264965274</v>
      </c>
      <c r="AB335" s="93" t="s">
        <v>118</v>
      </c>
      <c r="AC335" s="93" t="s">
        <v>116</v>
      </c>
    </row>
    <row r="336" spans="1:29" s="90" customFormat="1" outlineLevel="2" collapsed="1" x14ac:dyDescent="0.25">
      <c r="A336" s="85" t="s">
        <v>271</v>
      </c>
      <c r="B336" s="86">
        <v>0</v>
      </c>
      <c r="C336" s="86">
        <v>0</v>
      </c>
      <c r="D336" s="86">
        <v>0</v>
      </c>
      <c r="E336" s="86">
        <v>0</v>
      </c>
      <c r="F336" s="86">
        <v>0</v>
      </c>
      <c r="G336" s="86">
        <v>0</v>
      </c>
      <c r="H336" s="87" t="s">
        <v>120</v>
      </c>
      <c r="I336" s="87" t="s">
        <v>271</v>
      </c>
      <c r="J336" s="87" t="s">
        <v>116</v>
      </c>
      <c r="K336" s="86">
        <v>0</v>
      </c>
      <c r="L336" s="86">
        <v>0</v>
      </c>
      <c r="M336" s="87" t="s">
        <v>122</v>
      </c>
      <c r="N336" s="87" t="s">
        <v>241</v>
      </c>
      <c r="O336" s="87" t="s">
        <v>121</v>
      </c>
      <c r="P336" s="88">
        <v>44927</v>
      </c>
      <c r="Q336" s="88">
        <v>44928</v>
      </c>
      <c r="R336" s="86">
        <v>0</v>
      </c>
      <c r="S336" s="87" t="s">
        <v>116</v>
      </c>
      <c r="T336" s="87" t="s">
        <v>116</v>
      </c>
      <c r="U336" s="87" t="s">
        <v>142</v>
      </c>
      <c r="V336" s="89">
        <v>44896.156557291666</v>
      </c>
      <c r="W336" s="87" t="s">
        <v>116</v>
      </c>
      <c r="X336" s="87" t="s">
        <v>116</v>
      </c>
      <c r="Y336" s="89">
        <v>44927</v>
      </c>
      <c r="Z336" s="89">
        <v>44958</v>
      </c>
      <c r="AA336" s="89">
        <v>44959.731264965274</v>
      </c>
      <c r="AB336" s="87" t="s">
        <v>118</v>
      </c>
      <c r="AC336" s="87" t="s">
        <v>116</v>
      </c>
    </row>
    <row r="337" spans="1:29" s="96" customFormat="1" outlineLevel="3" collapsed="1" x14ac:dyDescent="0.25">
      <c r="A337" s="91" t="s">
        <v>121</v>
      </c>
      <c r="B337" s="92">
        <v>0</v>
      </c>
      <c r="C337" s="92">
        <v>0</v>
      </c>
      <c r="D337" s="92">
        <v>0</v>
      </c>
      <c r="E337" s="92">
        <v>0</v>
      </c>
      <c r="F337" s="92">
        <v>0</v>
      </c>
      <c r="G337" s="92">
        <v>0</v>
      </c>
      <c r="H337" s="93" t="s">
        <v>120</v>
      </c>
      <c r="I337" s="93" t="s">
        <v>271</v>
      </c>
      <c r="J337" s="93" t="s">
        <v>116</v>
      </c>
      <c r="K337" s="92">
        <v>0</v>
      </c>
      <c r="L337" s="92">
        <v>0</v>
      </c>
      <c r="M337" s="93" t="s">
        <v>122</v>
      </c>
      <c r="N337" s="93" t="s">
        <v>241</v>
      </c>
      <c r="O337" s="93" t="s">
        <v>121</v>
      </c>
      <c r="P337" s="94">
        <v>44927</v>
      </c>
      <c r="Q337" s="94">
        <v>44928</v>
      </c>
      <c r="R337" s="92">
        <v>0</v>
      </c>
      <c r="S337" s="93" t="s">
        <v>116</v>
      </c>
      <c r="T337" s="93" t="s">
        <v>116</v>
      </c>
      <c r="U337" s="93" t="s">
        <v>142</v>
      </c>
      <c r="V337" s="95">
        <v>44896.156557291666</v>
      </c>
      <c r="W337" s="93" t="s">
        <v>116</v>
      </c>
      <c r="X337" s="93" t="s">
        <v>116</v>
      </c>
      <c r="Y337" s="95">
        <v>44927</v>
      </c>
      <c r="Z337" s="95">
        <v>44958</v>
      </c>
      <c r="AA337" s="95">
        <v>44959.731264965274</v>
      </c>
      <c r="AB337" s="93" t="s">
        <v>118</v>
      </c>
      <c r="AC337" s="93" t="s">
        <v>116</v>
      </c>
    </row>
    <row r="338" spans="1:29" s="78" customFormat="1" outlineLevel="4" collapsed="1" x14ac:dyDescent="0.25">
      <c r="A338" s="97" t="s">
        <v>116</v>
      </c>
      <c r="B338" s="75">
        <v>0</v>
      </c>
      <c r="C338" s="75">
        <v>0</v>
      </c>
      <c r="D338" s="75">
        <v>0</v>
      </c>
      <c r="E338" s="75">
        <v>0</v>
      </c>
      <c r="F338" s="75">
        <v>0</v>
      </c>
      <c r="G338" s="75">
        <v>0</v>
      </c>
      <c r="H338" s="74" t="s">
        <v>120</v>
      </c>
      <c r="I338" s="74" t="s">
        <v>271</v>
      </c>
      <c r="J338" s="74" t="s">
        <v>116</v>
      </c>
      <c r="K338" s="75">
        <v>0</v>
      </c>
      <c r="L338" s="75">
        <v>0</v>
      </c>
      <c r="M338" s="74" t="s">
        <v>122</v>
      </c>
      <c r="N338" s="74" t="s">
        <v>241</v>
      </c>
      <c r="O338" s="74" t="s">
        <v>121</v>
      </c>
      <c r="P338" s="76">
        <v>44927</v>
      </c>
      <c r="Q338" s="76">
        <v>44928</v>
      </c>
      <c r="R338" s="75">
        <v>0</v>
      </c>
      <c r="S338" s="74" t="s">
        <v>116</v>
      </c>
      <c r="T338" s="74" t="s">
        <v>116</v>
      </c>
      <c r="U338" s="74" t="s">
        <v>142</v>
      </c>
      <c r="V338" s="77">
        <v>44896.156557291666</v>
      </c>
      <c r="W338" s="74" t="s">
        <v>116</v>
      </c>
      <c r="X338" s="74" t="s">
        <v>116</v>
      </c>
      <c r="Y338" s="77">
        <v>44927</v>
      </c>
      <c r="Z338" s="77">
        <v>44958</v>
      </c>
      <c r="AA338" s="77">
        <v>44959.731264965274</v>
      </c>
      <c r="AB338" s="74" t="s">
        <v>118</v>
      </c>
      <c r="AC338" s="74" t="s">
        <v>116</v>
      </c>
    </row>
    <row r="339" spans="1:29" s="84" customFormat="1" outlineLevel="5" collapsed="1" x14ac:dyDescent="0.25">
      <c r="A339" s="98" t="s">
        <v>122</v>
      </c>
      <c r="B339" s="80">
        <v>0</v>
      </c>
      <c r="C339" s="80">
        <v>0</v>
      </c>
      <c r="D339" s="80">
        <v>0</v>
      </c>
      <c r="E339" s="80">
        <v>0</v>
      </c>
      <c r="F339" s="80">
        <v>0</v>
      </c>
      <c r="G339" s="80">
        <v>0</v>
      </c>
      <c r="H339" s="81" t="s">
        <v>120</v>
      </c>
      <c r="I339" s="81" t="s">
        <v>271</v>
      </c>
      <c r="J339" s="81" t="s">
        <v>116</v>
      </c>
      <c r="K339" s="80">
        <v>0</v>
      </c>
      <c r="L339" s="80">
        <v>0</v>
      </c>
      <c r="M339" s="81" t="s">
        <v>122</v>
      </c>
      <c r="N339" s="81" t="s">
        <v>241</v>
      </c>
      <c r="O339" s="81" t="s">
        <v>121</v>
      </c>
      <c r="P339" s="82">
        <v>44927</v>
      </c>
      <c r="Q339" s="82">
        <v>44928</v>
      </c>
      <c r="R339" s="80">
        <v>0</v>
      </c>
      <c r="S339" s="81" t="s">
        <v>116</v>
      </c>
      <c r="T339" s="81" t="s">
        <v>116</v>
      </c>
      <c r="U339" s="81" t="s">
        <v>142</v>
      </c>
      <c r="V339" s="83">
        <v>44896.156557291666</v>
      </c>
      <c r="W339" s="81" t="s">
        <v>116</v>
      </c>
      <c r="X339" s="81" t="s">
        <v>116</v>
      </c>
      <c r="Y339" s="83">
        <v>44927</v>
      </c>
      <c r="Z339" s="83">
        <v>44958</v>
      </c>
      <c r="AA339" s="83">
        <v>44959.731264965274</v>
      </c>
      <c r="AB339" s="81" t="s">
        <v>118</v>
      </c>
      <c r="AC339" s="81" t="s">
        <v>116</v>
      </c>
    </row>
    <row r="340" spans="1:29" s="90" customFormat="1" outlineLevel="6" collapsed="1" x14ac:dyDescent="0.25">
      <c r="A340" s="99" t="s">
        <v>116</v>
      </c>
      <c r="B340" s="86">
        <v>0</v>
      </c>
      <c r="C340" s="86">
        <v>0</v>
      </c>
      <c r="D340" s="86">
        <v>0</v>
      </c>
      <c r="E340" s="86">
        <v>0</v>
      </c>
      <c r="F340" s="86">
        <v>0</v>
      </c>
      <c r="G340" s="86">
        <v>0</v>
      </c>
      <c r="H340" s="87" t="s">
        <v>120</v>
      </c>
      <c r="I340" s="87" t="s">
        <v>271</v>
      </c>
      <c r="J340" s="87" t="s">
        <v>116</v>
      </c>
      <c r="K340" s="86">
        <v>0</v>
      </c>
      <c r="L340" s="86">
        <v>0</v>
      </c>
      <c r="M340" s="87" t="s">
        <v>122</v>
      </c>
      <c r="N340" s="87" t="s">
        <v>241</v>
      </c>
      <c r="O340" s="87" t="s">
        <v>121</v>
      </c>
      <c r="P340" s="88">
        <v>44927</v>
      </c>
      <c r="Q340" s="88">
        <v>44928</v>
      </c>
      <c r="R340" s="86">
        <v>0</v>
      </c>
      <c r="S340" s="87" t="s">
        <v>116</v>
      </c>
      <c r="T340" s="87" t="s">
        <v>116</v>
      </c>
      <c r="U340" s="87" t="s">
        <v>142</v>
      </c>
      <c r="V340" s="89">
        <v>44896.156557291666</v>
      </c>
      <c r="W340" s="87" t="s">
        <v>116</v>
      </c>
      <c r="X340" s="87" t="s">
        <v>116</v>
      </c>
      <c r="Y340" s="89">
        <v>44927</v>
      </c>
      <c r="Z340" s="89">
        <v>44958</v>
      </c>
      <c r="AA340" s="89">
        <v>44959.731264965274</v>
      </c>
      <c r="AB340" s="87" t="s">
        <v>118</v>
      </c>
      <c r="AC340" s="87" t="s">
        <v>116</v>
      </c>
    </row>
    <row r="341" spans="1:29" s="96" customFormat="1" outlineLevel="7" collapsed="1" x14ac:dyDescent="0.25">
      <c r="A341" s="100" t="s">
        <v>116</v>
      </c>
      <c r="B341" s="92">
        <v>6783.86</v>
      </c>
      <c r="C341" s="92">
        <v>355810.73716999998</v>
      </c>
      <c r="D341" s="92">
        <v>0</v>
      </c>
      <c r="E341" s="92">
        <v>0</v>
      </c>
      <c r="F341" s="92">
        <v>6783.86</v>
      </c>
      <c r="G341" s="92">
        <v>355810.73716999998</v>
      </c>
      <c r="H341" s="93" t="s">
        <v>120</v>
      </c>
      <c r="I341" s="93" t="s">
        <v>271</v>
      </c>
      <c r="J341" s="93" t="s">
        <v>116</v>
      </c>
      <c r="K341" s="92">
        <v>52.449599073388903</v>
      </c>
      <c r="L341" s="92">
        <v>0</v>
      </c>
      <c r="M341" s="93" t="s">
        <v>122</v>
      </c>
      <c r="N341" s="93" t="s">
        <v>241</v>
      </c>
      <c r="O341" s="93" t="s">
        <v>121</v>
      </c>
      <c r="P341" s="94">
        <v>44927</v>
      </c>
      <c r="Q341" s="94">
        <v>44928</v>
      </c>
      <c r="R341" s="92">
        <v>0</v>
      </c>
      <c r="S341" s="93" t="s">
        <v>116</v>
      </c>
      <c r="T341" s="93" t="s">
        <v>116</v>
      </c>
      <c r="U341" s="93" t="s">
        <v>142</v>
      </c>
      <c r="V341" s="95">
        <v>44896.156557291666</v>
      </c>
      <c r="W341" s="93" t="s">
        <v>116</v>
      </c>
      <c r="X341" s="93" t="s">
        <v>116</v>
      </c>
      <c r="Y341" s="95">
        <v>44927</v>
      </c>
      <c r="Z341" s="95">
        <v>44958</v>
      </c>
      <c r="AA341" s="95">
        <v>44959.731264965274</v>
      </c>
      <c r="AB341" s="93" t="s">
        <v>118</v>
      </c>
      <c r="AC341" s="93" t="s">
        <v>116</v>
      </c>
    </row>
    <row r="342" spans="1:29" s="107" customFormat="1" outlineLevel="7" collapsed="1" x14ac:dyDescent="0.25">
      <c r="A342" s="102" t="s">
        <v>116</v>
      </c>
      <c r="B342" s="103">
        <v>-36129.279999999999</v>
      </c>
      <c r="C342" s="103">
        <v>-1894006.7875999999</v>
      </c>
      <c r="D342" s="103">
        <v>0</v>
      </c>
      <c r="E342" s="103">
        <v>0</v>
      </c>
      <c r="F342" s="103">
        <v>-36129.279999999999</v>
      </c>
      <c r="G342" s="103">
        <v>-1894006.7875999999</v>
      </c>
      <c r="H342" s="104" t="s">
        <v>120</v>
      </c>
      <c r="I342" s="104" t="s">
        <v>271</v>
      </c>
      <c r="J342" s="104" t="s">
        <v>116</v>
      </c>
      <c r="K342" s="103">
        <v>52.423042684492998</v>
      </c>
      <c r="L342" s="103">
        <v>0</v>
      </c>
      <c r="M342" s="104" t="s">
        <v>122</v>
      </c>
      <c r="N342" s="104" t="s">
        <v>241</v>
      </c>
      <c r="O342" s="104" t="s">
        <v>121</v>
      </c>
      <c r="P342" s="105">
        <v>44927</v>
      </c>
      <c r="Q342" s="105">
        <v>44928</v>
      </c>
      <c r="R342" s="103">
        <v>0</v>
      </c>
      <c r="S342" s="104" t="s">
        <v>116</v>
      </c>
      <c r="T342" s="104" t="s">
        <v>116</v>
      </c>
      <c r="U342" s="104" t="s">
        <v>142</v>
      </c>
      <c r="V342" s="106">
        <v>44896.156557291666</v>
      </c>
      <c r="W342" s="104" t="s">
        <v>116</v>
      </c>
      <c r="X342" s="104" t="s">
        <v>116</v>
      </c>
      <c r="Y342" s="106">
        <v>44927</v>
      </c>
      <c r="Z342" s="106">
        <v>44958</v>
      </c>
      <c r="AA342" s="106">
        <v>44959.731264965274</v>
      </c>
      <c r="AB342" s="104" t="s">
        <v>118</v>
      </c>
      <c r="AC342" s="104" t="s">
        <v>116</v>
      </c>
    </row>
    <row r="343" spans="1:29" s="96" customFormat="1" outlineLevel="7" collapsed="1" x14ac:dyDescent="0.25">
      <c r="A343" s="100" t="s">
        <v>116</v>
      </c>
      <c r="B343" s="92">
        <v>38674.19</v>
      </c>
      <c r="C343" s="92">
        <v>2027377.2466500001</v>
      </c>
      <c r="D343" s="92">
        <v>0</v>
      </c>
      <c r="E343" s="92">
        <v>0</v>
      </c>
      <c r="F343" s="92">
        <v>38674.19</v>
      </c>
      <c r="G343" s="92">
        <v>2027377.2466500001</v>
      </c>
      <c r="H343" s="93" t="s">
        <v>120</v>
      </c>
      <c r="I343" s="93" t="s">
        <v>271</v>
      </c>
      <c r="J343" s="93" t="s">
        <v>116</v>
      </c>
      <c r="K343" s="92">
        <v>52.4219704834154</v>
      </c>
      <c r="L343" s="92">
        <v>0</v>
      </c>
      <c r="M343" s="93" t="s">
        <v>122</v>
      </c>
      <c r="N343" s="93" t="s">
        <v>241</v>
      </c>
      <c r="O343" s="93" t="s">
        <v>121</v>
      </c>
      <c r="P343" s="94">
        <v>44927</v>
      </c>
      <c r="Q343" s="94">
        <v>44928</v>
      </c>
      <c r="R343" s="92">
        <v>0</v>
      </c>
      <c r="S343" s="93" t="s">
        <v>116</v>
      </c>
      <c r="T343" s="93" t="s">
        <v>116</v>
      </c>
      <c r="U343" s="93" t="s">
        <v>142</v>
      </c>
      <c r="V343" s="95">
        <v>44896.156557291666</v>
      </c>
      <c r="W343" s="93" t="s">
        <v>116</v>
      </c>
      <c r="X343" s="93" t="s">
        <v>116</v>
      </c>
      <c r="Y343" s="95">
        <v>44927</v>
      </c>
      <c r="Z343" s="95">
        <v>44958</v>
      </c>
      <c r="AA343" s="95">
        <v>44959.731264965274</v>
      </c>
      <c r="AB343" s="93" t="s">
        <v>118</v>
      </c>
      <c r="AC343" s="93" t="s">
        <v>116</v>
      </c>
    </row>
    <row r="344" spans="1:29" s="107" customFormat="1" outlineLevel="7" collapsed="1" x14ac:dyDescent="0.25">
      <c r="A344" s="102" t="s">
        <v>116</v>
      </c>
      <c r="B344" s="103">
        <v>-9328.77</v>
      </c>
      <c r="C344" s="103">
        <v>-489181.19621999998</v>
      </c>
      <c r="D344" s="103">
        <v>0</v>
      </c>
      <c r="E344" s="103">
        <v>0</v>
      </c>
      <c r="F344" s="103">
        <v>-9328.77</v>
      </c>
      <c r="G344" s="103">
        <v>-489181.19621999998</v>
      </c>
      <c r="H344" s="104" t="s">
        <v>120</v>
      </c>
      <c r="I344" s="104" t="s">
        <v>271</v>
      </c>
      <c r="J344" s="104" t="s">
        <v>116</v>
      </c>
      <c r="K344" s="103">
        <v>52.437909415710799</v>
      </c>
      <c r="L344" s="103">
        <v>0</v>
      </c>
      <c r="M344" s="104" t="s">
        <v>122</v>
      </c>
      <c r="N344" s="104" t="s">
        <v>241</v>
      </c>
      <c r="O344" s="104" t="s">
        <v>121</v>
      </c>
      <c r="P344" s="105">
        <v>44927</v>
      </c>
      <c r="Q344" s="105">
        <v>44928</v>
      </c>
      <c r="R344" s="103">
        <v>0</v>
      </c>
      <c r="S344" s="104" t="s">
        <v>116</v>
      </c>
      <c r="T344" s="104" t="s">
        <v>116</v>
      </c>
      <c r="U344" s="104" t="s">
        <v>142</v>
      </c>
      <c r="V344" s="106">
        <v>44896.156557291666</v>
      </c>
      <c r="W344" s="104" t="s">
        <v>116</v>
      </c>
      <c r="X344" s="104" t="s">
        <v>116</v>
      </c>
      <c r="Y344" s="106">
        <v>44927</v>
      </c>
      <c r="Z344" s="106">
        <v>44958</v>
      </c>
      <c r="AA344" s="106">
        <v>44959.731264965274</v>
      </c>
      <c r="AB344" s="104" t="s">
        <v>118</v>
      </c>
      <c r="AC344" s="104" t="s">
        <v>116</v>
      </c>
    </row>
  </sheetData>
  <pageMargins left="0.7" right="0.7" top="0.75" bottom="0.75" header="0.3" footer="0.3"/>
  <pageSetup scale="48" orientation="portrait" horizontalDpi="1200" verticalDpi="1200" r:id="rId1"/>
  <colBreaks count="1" manualBreakCount="1">
    <brk id="15" max="1048575" man="1"/>
  </colBreaks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AAD28-586A-4DC6-B5F9-440E0516033A}">
  <dimension ref="A1:AC376"/>
  <sheetViews>
    <sheetView zoomScaleNormal="100" zoomScaleSheetLayoutView="80" workbookViewId="0"/>
  </sheetViews>
  <sheetFormatPr defaultRowHeight="15" outlineLevelRow="7" x14ac:dyDescent="0.25"/>
  <cols>
    <col min="1" max="1" width="24.453125" style="1" customWidth="1"/>
    <col min="2" max="2" width="9" style="130" customWidth="1"/>
    <col min="3" max="3" width="9.6328125" style="130" customWidth="1"/>
    <col min="4" max="4" width="11.6328125" style="130" customWidth="1"/>
    <col min="5" max="5" width="10.08984375" style="130" customWidth="1"/>
    <col min="6" max="6" width="7.90625" style="130" customWidth="1"/>
    <col min="7" max="7" width="9.6328125" style="130" customWidth="1"/>
    <col min="8" max="8" width="13.08984375" style="1" customWidth="1"/>
    <col min="9" max="9" width="13.90625" style="1" customWidth="1"/>
    <col min="10" max="10" width="7.54296875" style="1" customWidth="1"/>
    <col min="11" max="11" width="6.1796875" style="130" customWidth="1"/>
    <col min="12" max="12" width="12.08984375" style="130" customWidth="1"/>
    <col min="13" max="13" width="6.81640625" style="1" customWidth="1"/>
    <col min="14" max="14" width="6.08984375" style="1" customWidth="1"/>
    <col min="15" max="15" width="11.08984375" style="1" customWidth="1"/>
    <col min="16" max="17" width="9.6328125" style="131" customWidth="1"/>
    <col min="18" max="18" width="8" style="130" customWidth="1"/>
    <col min="19" max="19" width="5.6328125" style="1" customWidth="1"/>
    <col min="20" max="20" width="10.54296875" style="1" customWidth="1"/>
    <col min="21" max="21" width="18.6328125" style="1" customWidth="1"/>
    <col min="22" max="22" width="17.6328125" style="1" customWidth="1"/>
    <col min="23" max="23" width="18.6328125" style="1" customWidth="1"/>
    <col min="24" max="27" width="17.6328125" style="1" customWidth="1"/>
    <col min="28" max="28" width="4.36328125" style="1" customWidth="1"/>
    <col min="29" max="29" width="6.90625" style="1" customWidth="1"/>
  </cols>
  <sheetData>
    <row r="1" spans="1:29" s="73" customFormat="1" x14ac:dyDescent="0.25">
      <c r="A1" s="70" t="s">
        <v>76</v>
      </c>
      <c r="B1" s="71" t="s">
        <v>77</v>
      </c>
      <c r="C1" s="71" t="s">
        <v>78</v>
      </c>
      <c r="D1" s="71" t="s">
        <v>79</v>
      </c>
      <c r="E1" s="71" t="s">
        <v>80</v>
      </c>
      <c r="F1" s="71" t="s">
        <v>81</v>
      </c>
      <c r="G1" s="71" t="s">
        <v>82</v>
      </c>
      <c r="H1" s="70" t="s">
        <v>83</v>
      </c>
      <c r="I1" s="70" t="s">
        <v>84</v>
      </c>
      <c r="J1" s="70" t="s">
        <v>85</v>
      </c>
      <c r="K1" s="71" t="s">
        <v>86</v>
      </c>
      <c r="L1" s="71" t="s">
        <v>87</v>
      </c>
      <c r="M1" s="70" t="s">
        <v>88</v>
      </c>
      <c r="N1" s="70" t="s">
        <v>89</v>
      </c>
      <c r="O1" s="70" t="s">
        <v>90</v>
      </c>
      <c r="P1" s="72" t="s">
        <v>91</v>
      </c>
      <c r="Q1" s="72" t="s">
        <v>92</v>
      </c>
      <c r="R1" s="71" t="s">
        <v>93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70" t="s">
        <v>103</v>
      </c>
      <c r="AC1" s="70" t="s">
        <v>104</v>
      </c>
    </row>
    <row r="2" spans="1:29" s="78" customFormat="1" collapsed="1" x14ac:dyDescent="0.25">
      <c r="A2" s="74" t="s">
        <v>105</v>
      </c>
      <c r="B2" s="75">
        <v>-258.63</v>
      </c>
      <c r="C2" s="75">
        <v>-35859.22</v>
      </c>
      <c r="D2" s="75">
        <v>0</v>
      </c>
      <c r="E2" s="75">
        <v>0</v>
      </c>
      <c r="F2" s="75">
        <v>-258.63</v>
      </c>
      <c r="G2" s="75">
        <v>-35859.22</v>
      </c>
      <c r="H2" s="74" t="s">
        <v>106</v>
      </c>
      <c r="I2" s="74" t="s">
        <v>107</v>
      </c>
      <c r="J2" s="74" t="s">
        <v>513</v>
      </c>
      <c r="K2" s="75">
        <v>138.65065924293401</v>
      </c>
      <c r="L2" s="75">
        <v>0</v>
      </c>
      <c r="M2" s="74" t="s">
        <v>109</v>
      </c>
      <c r="N2" s="74" t="s">
        <v>110</v>
      </c>
      <c r="O2" s="74" t="s">
        <v>111</v>
      </c>
      <c r="P2" s="76">
        <v>44926</v>
      </c>
      <c r="Q2" s="76">
        <v>44926.000694444447</v>
      </c>
      <c r="R2" s="75">
        <v>0</v>
      </c>
      <c r="S2" s="74" t="s">
        <v>514</v>
      </c>
      <c r="T2" s="74" t="s">
        <v>113</v>
      </c>
      <c r="U2" s="74" t="s">
        <v>114</v>
      </c>
      <c r="V2" s="77">
        <v>44929.633067905095</v>
      </c>
      <c r="W2" s="74" t="s">
        <v>115</v>
      </c>
      <c r="X2" s="77">
        <v>44929.633236921298</v>
      </c>
      <c r="Y2" s="77">
        <v>44896</v>
      </c>
      <c r="Z2" s="77">
        <v>44927</v>
      </c>
      <c r="AA2" s="77">
        <v>44930.560376886569</v>
      </c>
      <c r="AB2" s="74" t="s">
        <v>105</v>
      </c>
      <c r="AC2" s="74" t="s">
        <v>116</v>
      </c>
    </row>
    <row r="3" spans="1:29" s="84" customFormat="1" hidden="1" outlineLevel="1" collapsed="1" x14ac:dyDescent="0.25">
      <c r="A3" s="79" t="s">
        <v>110</v>
      </c>
      <c r="B3" s="80">
        <v>-258.63</v>
      </c>
      <c r="C3" s="80">
        <v>-35859.22</v>
      </c>
      <c r="D3" s="80">
        <v>0</v>
      </c>
      <c r="E3" s="80">
        <v>0</v>
      </c>
      <c r="F3" s="80">
        <v>-258.63</v>
      </c>
      <c r="G3" s="80">
        <v>-35859.22</v>
      </c>
      <c r="H3" s="81" t="s">
        <v>106</v>
      </c>
      <c r="I3" s="81" t="s">
        <v>107</v>
      </c>
      <c r="J3" s="81" t="s">
        <v>513</v>
      </c>
      <c r="K3" s="80">
        <v>138.65065924293401</v>
      </c>
      <c r="L3" s="80">
        <v>0</v>
      </c>
      <c r="M3" s="81" t="s">
        <v>109</v>
      </c>
      <c r="N3" s="81" t="s">
        <v>110</v>
      </c>
      <c r="O3" s="81" t="s">
        <v>111</v>
      </c>
      <c r="P3" s="82">
        <v>44926</v>
      </c>
      <c r="Q3" s="82">
        <v>44926.000694444447</v>
      </c>
      <c r="R3" s="80">
        <v>0</v>
      </c>
      <c r="S3" s="81" t="s">
        <v>514</v>
      </c>
      <c r="T3" s="81" t="s">
        <v>113</v>
      </c>
      <c r="U3" s="81" t="s">
        <v>114</v>
      </c>
      <c r="V3" s="83">
        <v>44929.633067905095</v>
      </c>
      <c r="W3" s="81" t="s">
        <v>115</v>
      </c>
      <c r="X3" s="83">
        <v>44929.633236921298</v>
      </c>
      <c r="Y3" s="83">
        <v>44896</v>
      </c>
      <c r="Z3" s="83">
        <v>44927</v>
      </c>
      <c r="AA3" s="83">
        <v>44930.560376886569</v>
      </c>
      <c r="AB3" s="81" t="s">
        <v>105</v>
      </c>
      <c r="AC3" s="81" t="s">
        <v>116</v>
      </c>
    </row>
    <row r="4" spans="1:29" s="90" customFormat="1" hidden="1" outlineLevel="2" collapsed="1" x14ac:dyDescent="0.25">
      <c r="A4" s="85" t="s">
        <v>107</v>
      </c>
      <c r="B4" s="86">
        <v>-258.63</v>
      </c>
      <c r="C4" s="86">
        <v>-35859.22</v>
      </c>
      <c r="D4" s="86">
        <v>0</v>
      </c>
      <c r="E4" s="86">
        <v>0</v>
      </c>
      <c r="F4" s="86">
        <v>-258.63</v>
      </c>
      <c r="G4" s="86">
        <v>-35859.22</v>
      </c>
      <c r="H4" s="87" t="s">
        <v>106</v>
      </c>
      <c r="I4" s="87" t="s">
        <v>107</v>
      </c>
      <c r="J4" s="87" t="s">
        <v>513</v>
      </c>
      <c r="K4" s="86">
        <v>138.65065924293401</v>
      </c>
      <c r="L4" s="86">
        <v>0</v>
      </c>
      <c r="M4" s="87" t="s">
        <v>109</v>
      </c>
      <c r="N4" s="87" t="s">
        <v>110</v>
      </c>
      <c r="O4" s="87" t="s">
        <v>111</v>
      </c>
      <c r="P4" s="88">
        <v>44926</v>
      </c>
      <c r="Q4" s="88">
        <v>44926.000694444447</v>
      </c>
      <c r="R4" s="86">
        <v>0</v>
      </c>
      <c r="S4" s="87" t="s">
        <v>514</v>
      </c>
      <c r="T4" s="87" t="s">
        <v>113</v>
      </c>
      <c r="U4" s="87" t="s">
        <v>114</v>
      </c>
      <c r="V4" s="89">
        <v>44929.633067905095</v>
      </c>
      <c r="W4" s="87" t="s">
        <v>115</v>
      </c>
      <c r="X4" s="89">
        <v>44929.633236921298</v>
      </c>
      <c r="Y4" s="89">
        <v>44896</v>
      </c>
      <c r="Z4" s="89">
        <v>44927</v>
      </c>
      <c r="AA4" s="89">
        <v>44930.560376886569</v>
      </c>
      <c r="AB4" s="87" t="s">
        <v>105</v>
      </c>
      <c r="AC4" s="87" t="s">
        <v>116</v>
      </c>
    </row>
    <row r="5" spans="1:29" s="96" customFormat="1" hidden="1" outlineLevel="3" collapsed="1" x14ac:dyDescent="0.25">
      <c r="A5" s="91" t="s">
        <v>111</v>
      </c>
      <c r="B5" s="92">
        <v>-258.63</v>
      </c>
      <c r="C5" s="92">
        <v>-35859.22</v>
      </c>
      <c r="D5" s="92">
        <v>0</v>
      </c>
      <c r="E5" s="92">
        <v>0</v>
      </c>
      <c r="F5" s="92">
        <v>-258.63</v>
      </c>
      <c r="G5" s="92">
        <v>-35859.22</v>
      </c>
      <c r="H5" s="93" t="s">
        <v>106</v>
      </c>
      <c r="I5" s="93" t="s">
        <v>107</v>
      </c>
      <c r="J5" s="93" t="s">
        <v>513</v>
      </c>
      <c r="K5" s="92">
        <v>138.65065924293401</v>
      </c>
      <c r="L5" s="92">
        <v>0</v>
      </c>
      <c r="M5" s="93" t="s">
        <v>109</v>
      </c>
      <c r="N5" s="93" t="s">
        <v>110</v>
      </c>
      <c r="O5" s="93" t="s">
        <v>111</v>
      </c>
      <c r="P5" s="94">
        <v>44926</v>
      </c>
      <c r="Q5" s="94">
        <v>44926.000694444447</v>
      </c>
      <c r="R5" s="92">
        <v>0</v>
      </c>
      <c r="S5" s="93" t="s">
        <v>514</v>
      </c>
      <c r="T5" s="93" t="s">
        <v>113</v>
      </c>
      <c r="U5" s="93" t="s">
        <v>114</v>
      </c>
      <c r="V5" s="95">
        <v>44929.633067905095</v>
      </c>
      <c r="W5" s="93" t="s">
        <v>115</v>
      </c>
      <c r="X5" s="95">
        <v>44929.633236921298</v>
      </c>
      <c r="Y5" s="95">
        <v>44896</v>
      </c>
      <c r="Z5" s="95">
        <v>44927</v>
      </c>
      <c r="AA5" s="95">
        <v>44930.560376886569</v>
      </c>
      <c r="AB5" s="93" t="s">
        <v>105</v>
      </c>
      <c r="AC5" s="93" t="s">
        <v>116</v>
      </c>
    </row>
    <row r="6" spans="1:29" s="78" customFormat="1" hidden="1" outlineLevel="4" collapsed="1" x14ac:dyDescent="0.25">
      <c r="A6" s="97" t="s">
        <v>116</v>
      </c>
      <c r="B6" s="75">
        <v>-258.63</v>
      </c>
      <c r="C6" s="75">
        <v>-35859.22</v>
      </c>
      <c r="D6" s="75">
        <v>0</v>
      </c>
      <c r="E6" s="75">
        <v>0</v>
      </c>
      <c r="F6" s="75">
        <v>-258.63</v>
      </c>
      <c r="G6" s="75">
        <v>-35859.22</v>
      </c>
      <c r="H6" s="74" t="s">
        <v>106</v>
      </c>
      <c r="I6" s="74" t="s">
        <v>107</v>
      </c>
      <c r="J6" s="74" t="s">
        <v>513</v>
      </c>
      <c r="K6" s="75">
        <v>138.65065924293401</v>
      </c>
      <c r="L6" s="75">
        <v>0</v>
      </c>
      <c r="M6" s="74" t="s">
        <v>109</v>
      </c>
      <c r="N6" s="74" t="s">
        <v>110</v>
      </c>
      <c r="O6" s="74" t="s">
        <v>111</v>
      </c>
      <c r="P6" s="76">
        <v>44926</v>
      </c>
      <c r="Q6" s="76">
        <v>44926.000694444447</v>
      </c>
      <c r="R6" s="75">
        <v>0</v>
      </c>
      <c r="S6" s="74" t="s">
        <v>514</v>
      </c>
      <c r="T6" s="74" t="s">
        <v>113</v>
      </c>
      <c r="U6" s="74" t="s">
        <v>114</v>
      </c>
      <c r="V6" s="77">
        <v>44929.633067905095</v>
      </c>
      <c r="W6" s="74" t="s">
        <v>115</v>
      </c>
      <c r="X6" s="77">
        <v>44929.633236921298</v>
      </c>
      <c r="Y6" s="77">
        <v>44896</v>
      </c>
      <c r="Z6" s="77">
        <v>44927</v>
      </c>
      <c r="AA6" s="77">
        <v>44930.560376886569</v>
      </c>
      <c r="AB6" s="74" t="s">
        <v>105</v>
      </c>
      <c r="AC6" s="74" t="s">
        <v>116</v>
      </c>
    </row>
    <row r="7" spans="1:29" s="84" customFormat="1" hidden="1" outlineLevel="5" collapsed="1" x14ac:dyDescent="0.25">
      <c r="A7" s="98" t="s">
        <v>109</v>
      </c>
      <c r="B7" s="80">
        <v>-258.63</v>
      </c>
      <c r="C7" s="80">
        <v>-35859.22</v>
      </c>
      <c r="D7" s="80">
        <v>0</v>
      </c>
      <c r="E7" s="80">
        <v>0</v>
      </c>
      <c r="F7" s="80">
        <v>-258.63</v>
      </c>
      <c r="G7" s="80">
        <v>-35859.22</v>
      </c>
      <c r="H7" s="81" t="s">
        <v>106</v>
      </c>
      <c r="I7" s="81" t="s">
        <v>107</v>
      </c>
      <c r="J7" s="81" t="s">
        <v>513</v>
      </c>
      <c r="K7" s="80">
        <v>138.65065924293401</v>
      </c>
      <c r="L7" s="80">
        <v>0</v>
      </c>
      <c r="M7" s="81" t="s">
        <v>109</v>
      </c>
      <c r="N7" s="81" t="s">
        <v>110</v>
      </c>
      <c r="O7" s="81" t="s">
        <v>111</v>
      </c>
      <c r="P7" s="82">
        <v>44926</v>
      </c>
      <c r="Q7" s="82">
        <v>44926.000694444447</v>
      </c>
      <c r="R7" s="80">
        <v>0</v>
      </c>
      <c r="S7" s="81" t="s">
        <v>514</v>
      </c>
      <c r="T7" s="81" t="s">
        <v>113</v>
      </c>
      <c r="U7" s="81" t="s">
        <v>114</v>
      </c>
      <c r="V7" s="83">
        <v>44929.633067905095</v>
      </c>
      <c r="W7" s="81" t="s">
        <v>115</v>
      </c>
      <c r="X7" s="83">
        <v>44929.633236921298</v>
      </c>
      <c r="Y7" s="83">
        <v>44896</v>
      </c>
      <c r="Z7" s="83">
        <v>44927</v>
      </c>
      <c r="AA7" s="83">
        <v>44930.560376886569</v>
      </c>
      <c r="AB7" s="81" t="s">
        <v>105</v>
      </c>
      <c r="AC7" s="81" t="s">
        <v>116</v>
      </c>
    </row>
    <row r="8" spans="1:29" s="90" customFormat="1" hidden="1" outlineLevel="6" collapsed="1" x14ac:dyDescent="0.25">
      <c r="A8" s="99" t="s">
        <v>513</v>
      </c>
      <c r="B8" s="86">
        <v>-258.63</v>
      </c>
      <c r="C8" s="86">
        <v>-35859.22</v>
      </c>
      <c r="D8" s="86">
        <v>0</v>
      </c>
      <c r="E8" s="86">
        <v>0</v>
      </c>
      <c r="F8" s="86">
        <v>-258.63</v>
      </c>
      <c r="G8" s="86">
        <v>-35859.22</v>
      </c>
      <c r="H8" s="87" t="s">
        <v>106</v>
      </c>
      <c r="I8" s="87" t="s">
        <v>107</v>
      </c>
      <c r="J8" s="87" t="s">
        <v>513</v>
      </c>
      <c r="K8" s="86">
        <v>138.65065924293401</v>
      </c>
      <c r="L8" s="86">
        <v>0</v>
      </c>
      <c r="M8" s="87" t="s">
        <v>109</v>
      </c>
      <c r="N8" s="87" t="s">
        <v>110</v>
      </c>
      <c r="O8" s="87" t="s">
        <v>111</v>
      </c>
      <c r="P8" s="88">
        <v>44926</v>
      </c>
      <c r="Q8" s="88">
        <v>44926.000694444447</v>
      </c>
      <c r="R8" s="86">
        <v>0</v>
      </c>
      <c r="S8" s="87" t="s">
        <v>514</v>
      </c>
      <c r="T8" s="87" t="s">
        <v>113</v>
      </c>
      <c r="U8" s="87" t="s">
        <v>114</v>
      </c>
      <c r="V8" s="89">
        <v>44929.633067905095</v>
      </c>
      <c r="W8" s="87" t="s">
        <v>115</v>
      </c>
      <c r="X8" s="89">
        <v>44929.633236921298</v>
      </c>
      <c r="Y8" s="89">
        <v>44896</v>
      </c>
      <c r="Z8" s="89">
        <v>44927</v>
      </c>
      <c r="AA8" s="89">
        <v>44930.560376886569</v>
      </c>
      <c r="AB8" s="87" t="s">
        <v>105</v>
      </c>
      <c r="AC8" s="87" t="s">
        <v>116</v>
      </c>
    </row>
    <row r="9" spans="1:29" s="96" customFormat="1" hidden="1" outlineLevel="7" collapsed="1" x14ac:dyDescent="0.25">
      <c r="A9" s="100" t="s">
        <v>116</v>
      </c>
      <c r="B9" s="92">
        <v>-258.63</v>
      </c>
      <c r="C9" s="92">
        <v>-35859.22</v>
      </c>
      <c r="D9" s="92">
        <v>0</v>
      </c>
      <c r="E9" s="92">
        <v>0</v>
      </c>
      <c r="F9" s="92">
        <v>-258.63</v>
      </c>
      <c r="G9" s="92">
        <v>-35859.22</v>
      </c>
      <c r="H9" s="93" t="s">
        <v>106</v>
      </c>
      <c r="I9" s="93" t="s">
        <v>107</v>
      </c>
      <c r="J9" s="93" t="s">
        <v>513</v>
      </c>
      <c r="K9" s="92">
        <v>138.65065924293401</v>
      </c>
      <c r="L9" s="92">
        <v>0</v>
      </c>
      <c r="M9" s="93" t="s">
        <v>109</v>
      </c>
      <c r="N9" s="93" t="s">
        <v>110</v>
      </c>
      <c r="O9" s="93" t="s">
        <v>111</v>
      </c>
      <c r="P9" s="94">
        <v>44926</v>
      </c>
      <c r="Q9" s="94">
        <v>44926.000694444447</v>
      </c>
      <c r="R9" s="92">
        <v>0</v>
      </c>
      <c r="S9" s="93" t="s">
        <v>514</v>
      </c>
      <c r="T9" s="93" t="s">
        <v>113</v>
      </c>
      <c r="U9" s="93" t="s">
        <v>114</v>
      </c>
      <c r="V9" s="95">
        <v>44929.633067905095</v>
      </c>
      <c r="W9" s="93" t="s">
        <v>115</v>
      </c>
      <c r="X9" s="95">
        <v>44929.633236921298</v>
      </c>
      <c r="Y9" s="95">
        <v>44896</v>
      </c>
      <c r="Z9" s="95">
        <v>44927</v>
      </c>
      <c r="AA9" s="95">
        <v>44930.560376886569</v>
      </c>
      <c r="AB9" s="93" t="s">
        <v>105</v>
      </c>
      <c r="AC9" s="93" t="s">
        <v>116</v>
      </c>
    </row>
    <row r="10" spans="1:29" s="128" customFormat="1" collapsed="1" x14ac:dyDescent="0.25">
      <c r="A10" s="125" t="s">
        <v>118</v>
      </c>
      <c r="B10" s="124">
        <v>164980.51243999999</v>
      </c>
      <c r="C10" s="124">
        <v>14808490.337667</v>
      </c>
      <c r="D10" s="124">
        <v>11916.9</v>
      </c>
      <c r="E10" s="124">
        <v>774836.83799999999</v>
      </c>
      <c r="F10" s="124">
        <v>153063.61244</v>
      </c>
      <c r="G10" s="124">
        <v>14033653.499667</v>
      </c>
      <c r="H10" s="125" t="s">
        <v>116</v>
      </c>
      <c r="I10" s="125" t="s">
        <v>116</v>
      </c>
      <c r="J10" s="125" t="s">
        <v>116</v>
      </c>
      <c r="K10" s="124">
        <v>91.685105793306107</v>
      </c>
      <c r="L10" s="124">
        <v>65.02</v>
      </c>
      <c r="M10" s="125" t="s">
        <v>116</v>
      </c>
      <c r="N10" s="125" t="s">
        <v>116</v>
      </c>
      <c r="O10" s="125" t="s">
        <v>116</v>
      </c>
      <c r="P10" s="126" t="s">
        <v>116</v>
      </c>
      <c r="Q10" s="126" t="s">
        <v>116</v>
      </c>
      <c r="R10" s="124">
        <v>0</v>
      </c>
      <c r="S10" s="125" t="s">
        <v>116</v>
      </c>
      <c r="T10" s="125" t="s">
        <v>116</v>
      </c>
      <c r="U10" s="125" t="s">
        <v>116</v>
      </c>
      <c r="V10" s="125" t="s">
        <v>116</v>
      </c>
      <c r="W10" s="125" t="s">
        <v>116</v>
      </c>
      <c r="X10" s="125" t="s">
        <v>116</v>
      </c>
      <c r="Y10" s="127">
        <v>44896</v>
      </c>
      <c r="Z10" s="127">
        <v>44927</v>
      </c>
      <c r="AA10" s="127">
        <v>44930.560376886569</v>
      </c>
      <c r="AB10" s="125" t="s">
        <v>118</v>
      </c>
      <c r="AC10" s="125" t="s">
        <v>116</v>
      </c>
    </row>
    <row r="11" spans="1:29" s="84" customFormat="1" outlineLevel="1" collapsed="1" x14ac:dyDescent="0.25">
      <c r="A11" s="79" t="s">
        <v>119</v>
      </c>
      <c r="B11" s="80">
        <v>4.0000000000000003E-5</v>
      </c>
      <c r="C11" s="80">
        <v>2.9499999999999999E-3</v>
      </c>
      <c r="D11" s="80">
        <v>0</v>
      </c>
      <c r="E11" s="80">
        <v>0</v>
      </c>
      <c r="F11" s="80">
        <v>4.0000000000000003E-5</v>
      </c>
      <c r="G11" s="80">
        <v>2.9499999999999999E-3</v>
      </c>
      <c r="H11" s="81" t="s">
        <v>120</v>
      </c>
      <c r="I11" s="81" t="s">
        <v>116</v>
      </c>
      <c r="J11" s="81" t="s">
        <v>116</v>
      </c>
      <c r="K11" s="80">
        <v>73.75</v>
      </c>
      <c r="L11" s="80">
        <v>0</v>
      </c>
      <c r="M11" s="81" t="s">
        <v>116</v>
      </c>
      <c r="N11" s="81" t="s">
        <v>119</v>
      </c>
      <c r="O11" s="81" t="s">
        <v>121</v>
      </c>
      <c r="P11" s="82">
        <v>44896</v>
      </c>
      <c r="Q11" s="82">
        <v>44897</v>
      </c>
      <c r="R11" s="80">
        <v>0</v>
      </c>
      <c r="S11" s="81" t="s">
        <v>116</v>
      </c>
      <c r="T11" s="81" t="s">
        <v>116</v>
      </c>
      <c r="U11" s="81" t="s">
        <v>319</v>
      </c>
      <c r="V11" s="83">
        <v>44866.156452083334</v>
      </c>
      <c r="W11" s="81" t="s">
        <v>116</v>
      </c>
      <c r="X11" s="81" t="s">
        <v>116</v>
      </c>
      <c r="Y11" s="83">
        <v>44896</v>
      </c>
      <c r="Z11" s="83">
        <v>44927</v>
      </c>
      <c r="AA11" s="83">
        <v>44930.560376886569</v>
      </c>
      <c r="AB11" s="81" t="s">
        <v>118</v>
      </c>
      <c r="AC11" s="81" t="s">
        <v>116</v>
      </c>
    </row>
    <row r="12" spans="1:29" s="90" customFormat="1" hidden="1" outlineLevel="2" collapsed="1" x14ac:dyDescent="0.25">
      <c r="A12" s="85" t="s">
        <v>128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7" t="s">
        <v>120</v>
      </c>
      <c r="I12" s="87" t="s">
        <v>128</v>
      </c>
      <c r="J12" s="87" t="s">
        <v>116</v>
      </c>
      <c r="K12" s="86">
        <v>0</v>
      </c>
      <c r="L12" s="86">
        <v>0</v>
      </c>
      <c r="M12" s="87" t="s">
        <v>127</v>
      </c>
      <c r="N12" s="87" t="s">
        <v>119</v>
      </c>
      <c r="O12" s="87" t="s">
        <v>121</v>
      </c>
      <c r="P12" s="88">
        <v>44896</v>
      </c>
      <c r="Q12" s="88">
        <v>44897</v>
      </c>
      <c r="R12" s="86">
        <v>0</v>
      </c>
      <c r="S12" s="87" t="s">
        <v>116</v>
      </c>
      <c r="T12" s="87" t="s">
        <v>116</v>
      </c>
      <c r="U12" s="87" t="s">
        <v>319</v>
      </c>
      <c r="V12" s="89">
        <v>44866.156452083334</v>
      </c>
      <c r="W12" s="87" t="s">
        <v>116</v>
      </c>
      <c r="X12" s="87" t="s">
        <v>116</v>
      </c>
      <c r="Y12" s="89">
        <v>44896</v>
      </c>
      <c r="Z12" s="89">
        <v>44927</v>
      </c>
      <c r="AA12" s="89">
        <v>44930.560376886569</v>
      </c>
      <c r="AB12" s="87" t="s">
        <v>118</v>
      </c>
      <c r="AC12" s="87" t="s">
        <v>116</v>
      </c>
    </row>
    <row r="13" spans="1:29" s="96" customFormat="1" hidden="1" outlineLevel="3" collapsed="1" x14ac:dyDescent="0.25">
      <c r="A13" s="91" t="s">
        <v>121</v>
      </c>
      <c r="B13" s="92">
        <v>0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3" t="s">
        <v>120</v>
      </c>
      <c r="I13" s="93" t="s">
        <v>128</v>
      </c>
      <c r="J13" s="93" t="s">
        <v>116</v>
      </c>
      <c r="K13" s="92">
        <v>0</v>
      </c>
      <c r="L13" s="92">
        <v>0</v>
      </c>
      <c r="M13" s="93" t="s">
        <v>127</v>
      </c>
      <c r="N13" s="93" t="s">
        <v>119</v>
      </c>
      <c r="O13" s="93" t="s">
        <v>121</v>
      </c>
      <c r="P13" s="94">
        <v>44896</v>
      </c>
      <c r="Q13" s="94">
        <v>44897</v>
      </c>
      <c r="R13" s="92">
        <v>0</v>
      </c>
      <c r="S13" s="93" t="s">
        <v>116</v>
      </c>
      <c r="T13" s="93" t="s">
        <v>116</v>
      </c>
      <c r="U13" s="93" t="s">
        <v>319</v>
      </c>
      <c r="V13" s="95">
        <v>44866.156452083334</v>
      </c>
      <c r="W13" s="93" t="s">
        <v>116</v>
      </c>
      <c r="X13" s="93" t="s">
        <v>116</v>
      </c>
      <c r="Y13" s="95">
        <v>44896</v>
      </c>
      <c r="Z13" s="95">
        <v>44927</v>
      </c>
      <c r="AA13" s="95">
        <v>44930.560376886569</v>
      </c>
      <c r="AB13" s="93" t="s">
        <v>118</v>
      </c>
      <c r="AC13" s="93" t="s">
        <v>116</v>
      </c>
    </row>
    <row r="14" spans="1:29" s="78" customFormat="1" hidden="1" outlineLevel="4" collapsed="1" x14ac:dyDescent="0.25">
      <c r="A14" s="97" t="s">
        <v>116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74" t="s">
        <v>120</v>
      </c>
      <c r="I14" s="74" t="s">
        <v>128</v>
      </c>
      <c r="J14" s="74" t="s">
        <v>116</v>
      </c>
      <c r="K14" s="75">
        <v>0</v>
      </c>
      <c r="L14" s="75">
        <v>0</v>
      </c>
      <c r="M14" s="74" t="s">
        <v>127</v>
      </c>
      <c r="N14" s="74" t="s">
        <v>119</v>
      </c>
      <c r="O14" s="74" t="s">
        <v>121</v>
      </c>
      <c r="P14" s="76">
        <v>44896</v>
      </c>
      <c r="Q14" s="76">
        <v>44897</v>
      </c>
      <c r="R14" s="75">
        <v>0</v>
      </c>
      <c r="S14" s="74" t="s">
        <v>116</v>
      </c>
      <c r="T14" s="74" t="s">
        <v>116</v>
      </c>
      <c r="U14" s="74" t="s">
        <v>319</v>
      </c>
      <c r="V14" s="77">
        <v>44866.156452083334</v>
      </c>
      <c r="W14" s="74" t="s">
        <v>116</v>
      </c>
      <c r="X14" s="74" t="s">
        <v>116</v>
      </c>
      <c r="Y14" s="77">
        <v>44896</v>
      </c>
      <c r="Z14" s="77">
        <v>44927</v>
      </c>
      <c r="AA14" s="77">
        <v>44930.560376886569</v>
      </c>
      <c r="AB14" s="74" t="s">
        <v>118</v>
      </c>
      <c r="AC14" s="74" t="s">
        <v>116</v>
      </c>
    </row>
    <row r="15" spans="1:29" s="84" customFormat="1" hidden="1" outlineLevel="5" collapsed="1" x14ac:dyDescent="0.25">
      <c r="A15" s="98" t="s">
        <v>127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1" t="s">
        <v>120</v>
      </c>
      <c r="I15" s="81" t="s">
        <v>128</v>
      </c>
      <c r="J15" s="81" t="s">
        <v>116</v>
      </c>
      <c r="K15" s="80">
        <v>0</v>
      </c>
      <c r="L15" s="80">
        <v>0</v>
      </c>
      <c r="M15" s="81" t="s">
        <v>127</v>
      </c>
      <c r="N15" s="81" t="s">
        <v>119</v>
      </c>
      <c r="O15" s="81" t="s">
        <v>121</v>
      </c>
      <c r="P15" s="82">
        <v>44896</v>
      </c>
      <c r="Q15" s="82">
        <v>44897</v>
      </c>
      <c r="R15" s="80">
        <v>0</v>
      </c>
      <c r="S15" s="81" t="s">
        <v>116</v>
      </c>
      <c r="T15" s="81" t="s">
        <v>116</v>
      </c>
      <c r="U15" s="81" t="s">
        <v>319</v>
      </c>
      <c r="V15" s="83">
        <v>44866.156452083334</v>
      </c>
      <c r="W15" s="81" t="s">
        <v>116</v>
      </c>
      <c r="X15" s="81" t="s">
        <v>116</v>
      </c>
      <c r="Y15" s="83">
        <v>44896</v>
      </c>
      <c r="Z15" s="83">
        <v>44927</v>
      </c>
      <c r="AA15" s="83">
        <v>44930.560376886569</v>
      </c>
      <c r="AB15" s="81" t="s">
        <v>118</v>
      </c>
      <c r="AC15" s="81" t="s">
        <v>116</v>
      </c>
    </row>
    <row r="16" spans="1:29" s="90" customFormat="1" hidden="1" outlineLevel="6" collapsed="1" x14ac:dyDescent="0.25">
      <c r="A16" s="99" t="s">
        <v>116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7" t="s">
        <v>120</v>
      </c>
      <c r="I16" s="87" t="s">
        <v>128</v>
      </c>
      <c r="J16" s="87" t="s">
        <v>116</v>
      </c>
      <c r="K16" s="86">
        <v>0</v>
      </c>
      <c r="L16" s="86">
        <v>0</v>
      </c>
      <c r="M16" s="87" t="s">
        <v>127</v>
      </c>
      <c r="N16" s="87" t="s">
        <v>119</v>
      </c>
      <c r="O16" s="87" t="s">
        <v>121</v>
      </c>
      <c r="P16" s="88">
        <v>44896</v>
      </c>
      <c r="Q16" s="88">
        <v>44897</v>
      </c>
      <c r="R16" s="86">
        <v>0</v>
      </c>
      <c r="S16" s="87" t="s">
        <v>116</v>
      </c>
      <c r="T16" s="87" t="s">
        <v>116</v>
      </c>
      <c r="U16" s="87" t="s">
        <v>319</v>
      </c>
      <c r="V16" s="89">
        <v>44866.156452083334</v>
      </c>
      <c r="W16" s="87" t="s">
        <v>116</v>
      </c>
      <c r="X16" s="87" t="s">
        <v>116</v>
      </c>
      <c r="Y16" s="89">
        <v>44896</v>
      </c>
      <c r="Z16" s="89">
        <v>44927</v>
      </c>
      <c r="AA16" s="89">
        <v>44930.560376886569</v>
      </c>
      <c r="AB16" s="87" t="s">
        <v>118</v>
      </c>
      <c r="AC16" s="87" t="s">
        <v>116</v>
      </c>
    </row>
    <row r="17" spans="1:29" s="96" customFormat="1" hidden="1" outlineLevel="7" collapsed="1" x14ac:dyDescent="0.25">
      <c r="A17" s="100" t="s">
        <v>116</v>
      </c>
      <c r="B17" s="92">
        <v>209254.09</v>
      </c>
      <c r="C17" s="92">
        <v>12472407.47954</v>
      </c>
      <c r="D17" s="92">
        <v>0</v>
      </c>
      <c r="E17" s="92">
        <v>0</v>
      </c>
      <c r="F17" s="92">
        <v>209254.09</v>
      </c>
      <c r="G17" s="92">
        <v>12472407.47954</v>
      </c>
      <c r="H17" s="93" t="s">
        <v>120</v>
      </c>
      <c r="I17" s="93" t="s">
        <v>128</v>
      </c>
      <c r="J17" s="93" t="s">
        <v>116</v>
      </c>
      <c r="K17" s="92">
        <v>59.604127592153603</v>
      </c>
      <c r="L17" s="92">
        <v>0</v>
      </c>
      <c r="M17" s="93" t="s">
        <v>127</v>
      </c>
      <c r="N17" s="93" t="s">
        <v>119</v>
      </c>
      <c r="O17" s="93" t="s">
        <v>121</v>
      </c>
      <c r="P17" s="94">
        <v>44896</v>
      </c>
      <c r="Q17" s="94">
        <v>44897</v>
      </c>
      <c r="R17" s="92">
        <v>0</v>
      </c>
      <c r="S17" s="93" t="s">
        <v>116</v>
      </c>
      <c r="T17" s="93" t="s">
        <v>116</v>
      </c>
      <c r="U17" s="93" t="s">
        <v>319</v>
      </c>
      <c r="V17" s="95">
        <v>44866.156452083334</v>
      </c>
      <c r="W17" s="93" t="s">
        <v>116</v>
      </c>
      <c r="X17" s="93" t="s">
        <v>116</v>
      </c>
      <c r="Y17" s="95">
        <v>44896</v>
      </c>
      <c r="Z17" s="95">
        <v>44927</v>
      </c>
      <c r="AA17" s="95">
        <v>44930.560376886569</v>
      </c>
      <c r="AB17" s="93" t="s">
        <v>118</v>
      </c>
      <c r="AC17" s="93" t="s">
        <v>116</v>
      </c>
    </row>
    <row r="18" spans="1:29" s="107" customFormat="1" hidden="1" outlineLevel="7" collapsed="1" x14ac:dyDescent="0.25">
      <c r="A18" s="102" t="s">
        <v>116</v>
      </c>
      <c r="B18" s="103">
        <v>-654733.24899999995</v>
      </c>
      <c r="C18" s="103">
        <v>-38986635.830080003</v>
      </c>
      <c r="D18" s="103">
        <v>0</v>
      </c>
      <c r="E18" s="103">
        <v>0</v>
      </c>
      <c r="F18" s="103">
        <v>-654733.24899999995</v>
      </c>
      <c r="G18" s="103">
        <v>-38986635.830080003</v>
      </c>
      <c r="H18" s="104" t="s">
        <v>120</v>
      </c>
      <c r="I18" s="104" t="s">
        <v>128</v>
      </c>
      <c r="J18" s="104" t="s">
        <v>116</v>
      </c>
      <c r="K18" s="103">
        <v>59.545831664461602</v>
      </c>
      <c r="L18" s="103">
        <v>0</v>
      </c>
      <c r="M18" s="104" t="s">
        <v>127</v>
      </c>
      <c r="N18" s="104" t="s">
        <v>119</v>
      </c>
      <c r="O18" s="104" t="s">
        <v>121</v>
      </c>
      <c r="P18" s="105">
        <v>44896</v>
      </c>
      <c r="Q18" s="105">
        <v>44897</v>
      </c>
      <c r="R18" s="103">
        <v>0</v>
      </c>
      <c r="S18" s="104" t="s">
        <v>116</v>
      </c>
      <c r="T18" s="104" t="s">
        <v>116</v>
      </c>
      <c r="U18" s="104" t="s">
        <v>319</v>
      </c>
      <c r="V18" s="106">
        <v>44866.156452083334</v>
      </c>
      <c r="W18" s="104" t="s">
        <v>116</v>
      </c>
      <c r="X18" s="104" t="s">
        <v>116</v>
      </c>
      <c r="Y18" s="106">
        <v>44896</v>
      </c>
      <c r="Z18" s="106">
        <v>44927</v>
      </c>
      <c r="AA18" s="106">
        <v>44930.560376886569</v>
      </c>
      <c r="AB18" s="104" t="s">
        <v>118</v>
      </c>
      <c r="AC18" s="104" t="s">
        <v>116</v>
      </c>
    </row>
    <row r="19" spans="1:29" s="96" customFormat="1" hidden="1" outlineLevel="7" collapsed="1" x14ac:dyDescent="0.25">
      <c r="A19" s="100" t="s">
        <v>116</v>
      </c>
      <c r="B19" s="92">
        <v>-17773.1901</v>
      </c>
      <c r="C19" s="92">
        <v>-1149168.2384800001</v>
      </c>
      <c r="D19" s="92">
        <v>0</v>
      </c>
      <c r="E19" s="92">
        <v>0</v>
      </c>
      <c r="F19" s="92">
        <v>-17773.1901</v>
      </c>
      <c r="G19" s="92">
        <v>-1149168.2384800001</v>
      </c>
      <c r="H19" s="93" t="s">
        <v>120</v>
      </c>
      <c r="I19" s="93" t="s">
        <v>128</v>
      </c>
      <c r="J19" s="93" t="s">
        <v>116</v>
      </c>
      <c r="K19" s="92">
        <v>64.657398700754399</v>
      </c>
      <c r="L19" s="92">
        <v>0</v>
      </c>
      <c r="M19" s="93" t="s">
        <v>127</v>
      </c>
      <c r="N19" s="93" t="s">
        <v>119</v>
      </c>
      <c r="O19" s="93" t="s">
        <v>121</v>
      </c>
      <c r="P19" s="94">
        <v>44896</v>
      </c>
      <c r="Q19" s="94">
        <v>44897</v>
      </c>
      <c r="R19" s="92">
        <v>0</v>
      </c>
      <c r="S19" s="93" t="s">
        <v>116</v>
      </c>
      <c r="T19" s="93" t="s">
        <v>116</v>
      </c>
      <c r="U19" s="93" t="s">
        <v>319</v>
      </c>
      <c r="V19" s="95">
        <v>44866.156452083334</v>
      </c>
      <c r="W19" s="93" t="s">
        <v>116</v>
      </c>
      <c r="X19" s="93" t="s">
        <v>116</v>
      </c>
      <c r="Y19" s="95">
        <v>44896</v>
      </c>
      <c r="Z19" s="95">
        <v>44927</v>
      </c>
      <c r="AA19" s="95">
        <v>44930.560376886569</v>
      </c>
      <c r="AB19" s="93" t="s">
        <v>118</v>
      </c>
      <c r="AC19" s="93" t="s">
        <v>116</v>
      </c>
    </row>
    <row r="20" spans="1:29" s="107" customFormat="1" hidden="1" outlineLevel="7" collapsed="1" x14ac:dyDescent="0.25">
      <c r="A20" s="102" t="s">
        <v>116</v>
      </c>
      <c r="B20" s="103">
        <v>109347.0851</v>
      </c>
      <c r="C20" s="103">
        <v>8872906.1885899995</v>
      </c>
      <c r="D20" s="103">
        <v>0</v>
      </c>
      <c r="E20" s="103">
        <v>0</v>
      </c>
      <c r="F20" s="103">
        <v>109347.0851</v>
      </c>
      <c r="G20" s="103">
        <v>8872906.1885899995</v>
      </c>
      <c r="H20" s="104" t="s">
        <v>120</v>
      </c>
      <c r="I20" s="104" t="s">
        <v>128</v>
      </c>
      <c r="J20" s="104" t="s">
        <v>116</v>
      </c>
      <c r="K20" s="103">
        <v>81.144423561684903</v>
      </c>
      <c r="L20" s="103">
        <v>0</v>
      </c>
      <c r="M20" s="104" t="s">
        <v>127</v>
      </c>
      <c r="N20" s="104" t="s">
        <v>119</v>
      </c>
      <c r="O20" s="104" t="s">
        <v>121</v>
      </c>
      <c r="P20" s="105">
        <v>44896</v>
      </c>
      <c r="Q20" s="105">
        <v>44897</v>
      </c>
      <c r="R20" s="103">
        <v>0</v>
      </c>
      <c r="S20" s="104" t="s">
        <v>116</v>
      </c>
      <c r="T20" s="104" t="s">
        <v>116</v>
      </c>
      <c r="U20" s="104" t="s">
        <v>319</v>
      </c>
      <c r="V20" s="106">
        <v>44866.156452083334</v>
      </c>
      <c r="W20" s="104" t="s">
        <v>116</v>
      </c>
      <c r="X20" s="104" t="s">
        <v>116</v>
      </c>
      <c r="Y20" s="106">
        <v>44896</v>
      </c>
      <c r="Z20" s="106">
        <v>44927</v>
      </c>
      <c r="AA20" s="106">
        <v>44930.560376886569</v>
      </c>
      <c r="AB20" s="104" t="s">
        <v>118</v>
      </c>
      <c r="AC20" s="104" t="s">
        <v>116</v>
      </c>
    </row>
    <row r="21" spans="1:29" s="96" customFormat="1" hidden="1" outlineLevel="7" collapsed="1" x14ac:dyDescent="0.25">
      <c r="A21" s="100" t="s">
        <v>116</v>
      </c>
      <c r="B21" s="92">
        <v>587557.50699999998</v>
      </c>
      <c r="C21" s="92">
        <v>37500882.640589997</v>
      </c>
      <c r="D21" s="92">
        <v>0</v>
      </c>
      <c r="E21" s="92">
        <v>0</v>
      </c>
      <c r="F21" s="92">
        <v>587557.50699999998</v>
      </c>
      <c r="G21" s="92">
        <v>37500882.640589997</v>
      </c>
      <c r="H21" s="93" t="s">
        <v>120</v>
      </c>
      <c r="I21" s="93" t="s">
        <v>128</v>
      </c>
      <c r="J21" s="93" t="s">
        <v>116</v>
      </c>
      <c r="K21" s="92">
        <v>63.825042134284203</v>
      </c>
      <c r="L21" s="92">
        <v>0</v>
      </c>
      <c r="M21" s="93" t="s">
        <v>127</v>
      </c>
      <c r="N21" s="93" t="s">
        <v>119</v>
      </c>
      <c r="O21" s="93" t="s">
        <v>121</v>
      </c>
      <c r="P21" s="94">
        <v>44896</v>
      </c>
      <c r="Q21" s="94">
        <v>44897</v>
      </c>
      <c r="R21" s="92">
        <v>0</v>
      </c>
      <c r="S21" s="93" t="s">
        <v>116</v>
      </c>
      <c r="T21" s="93" t="s">
        <v>116</v>
      </c>
      <c r="U21" s="93" t="s">
        <v>319</v>
      </c>
      <c r="V21" s="95">
        <v>44866.156452083334</v>
      </c>
      <c r="W21" s="93" t="s">
        <v>116</v>
      </c>
      <c r="X21" s="93" t="s">
        <v>116</v>
      </c>
      <c r="Y21" s="95">
        <v>44896</v>
      </c>
      <c r="Z21" s="95">
        <v>44927</v>
      </c>
      <c r="AA21" s="95">
        <v>44930.560376886569</v>
      </c>
      <c r="AB21" s="93" t="s">
        <v>118</v>
      </c>
      <c r="AC21" s="93" t="s">
        <v>116</v>
      </c>
    </row>
    <row r="22" spans="1:29" s="107" customFormat="1" hidden="1" outlineLevel="7" collapsed="1" x14ac:dyDescent="0.25">
      <c r="A22" s="102" t="s">
        <v>116</v>
      </c>
      <c r="B22" s="103">
        <v>-233652.24299999999</v>
      </c>
      <c r="C22" s="103">
        <v>-18710392.24016</v>
      </c>
      <c r="D22" s="103">
        <v>0</v>
      </c>
      <c r="E22" s="103">
        <v>0</v>
      </c>
      <c r="F22" s="103">
        <v>-233652.24299999999</v>
      </c>
      <c r="G22" s="103">
        <v>-18710392.24016</v>
      </c>
      <c r="H22" s="104" t="s">
        <v>120</v>
      </c>
      <c r="I22" s="104" t="s">
        <v>128</v>
      </c>
      <c r="J22" s="104" t="s">
        <v>116</v>
      </c>
      <c r="K22" s="103">
        <v>80.077948321514697</v>
      </c>
      <c r="L22" s="103">
        <v>0</v>
      </c>
      <c r="M22" s="104" t="s">
        <v>127</v>
      </c>
      <c r="N22" s="104" t="s">
        <v>119</v>
      </c>
      <c r="O22" s="104" t="s">
        <v>121</v>
      </c>
      <c r="P22" s="105">
        <v>44896</v>
      </c>
      <c r="Q22" s="105">
        <v>44897</v>
      </c>
      <c r="R22" s="103">
        <v>0</v>
      </c>
      <c r="S22" s="104" t="s">
        <v>116</v>
      </c>
      <c r="T22" s="104" t="s">
        <v>116</v>
      </c>
      <c r="U22" s="104" t="s">
        <v>319</v>
      </c>
      <c r="V22" s="106">
        <v>44866.156452083334</v>
      </c>
      <c r="W22" s="104" t="s">
        <v>116</v>
      </c>
      <c r="X22" s="104" t="s">
        <v>116</v>
      </c>
      <c r="Y22" s="106">
        <v>44896</v>
      </c>
      <c r="Z22" s="106">
        <v>44927</v>
      </c>
      <c r="AA22" s="106">
        <v>44930.560376886569</v>
      </c>
      <c r="AB22" s="104" t="s">
        <v>118</v>
      </c>
      <c r="AC22" s="104" t="s">
        <v>116</v>
      </c>
    </row>
    <row r="23" spans="1:29" s="113" customFormat="1" hidden="1" outlineLevel="2" collapsed="1" x14ac:dyDescent="0.25">
      <c r="A23" s="108" t="s">
        <v>123</v>
      </c>
      <c r="B23" s="109">
        <v>4.0000000000000003E-5</v>
      </c>
      <c r="C23" s="109">
        <v>2.9499999999999999E-3</v>
      </c>
      <c r="D23" s="109">
        <v>0</v>
      </c>
      <c r="E23" s="109">
        <v>0</v>
      </c>
      <c r="F23" s="109">
        <v>4.0000000000000003E-5</v>
      </c>
      <c r="G23" s="109">
        <v>2.9499999999999999E-3</v>
      </c>
      <c r="H23" s="110" t="s">
        <v>120</v>
      </c>
      <c r="I23" s="110" t="s">
        <v>123</v>
      </c>
      <c r="J23" s="110" t="s">
        <v>116</v>
      </c>
      <c r="K23" s="109">
        <v>73.75</v>
      </c>
      <c r="L23" s="109">
        <v>0</v>
      </c>
      <c r="M23" s="110" t="s">
        <v>122</v>
      </c>
      <c r="N23" s="110" t="s">
        <v>119</v>
      </c>
      <c r="O23" s="110" t="s">
        <v>121</v>
      </c>
      <c r="P23" s="111">
        <v>44896</v>
      </c>
      <c r="Q23" s="111">
        <v>44897</v>
      </c>
      <c r="R23" s="109">
        <v>0</v>
      </c>
      <c r="S23" s="110" t="s">
        <v>116</v>
      </c>
      <c r="T23" s="110" t="s">
        <v>116</v>
      </c>
      <c r="U23" s="110" t="s">
        <v>319</v>
      </c>
      <c r="V23" s="112">
        <v>44866.156452083334</v>
      </c>
      <c r="W23" s="110" t="s">
        <v>116</v>
      </c>
      <c r="X23" s="110" t="s">
        <v>116</v>
      </c>
      <c r="Y23" s="112">
        <v>44896</v>
      </c>
      <c r="Z23" s="112">
        <v>44927</v>
      </c>
      <c r="AA23" s="112">
        <v>44930.560376886569</v>
      </c>
      <c r="AB23" s="110" t="s">
        <v>118</v>
      </c>
      <c r="AC23" s="110" t="s">
        <v>116</v>
      </c>
    </row>
    <row r="24" spans="1:29" s="96" customFormat="1" hidden="1" outlineLevel="3" collapsed="1" x14ac:dyDescent="0.25">
      <c r="A24" s="91" t="s">
        <v>121</v>
      </c>
      <c r="B24" s="92">
        <v>4.0000000000000003E-5</v>
      </c>
      <c r="C24" s="92">
        <v>2.9499999999999999E-3</v>
      </c>
      <c r="D24" s="92">
        <v>0</v>
      </c>
      <c r="E24" s="92">
        <v>0</v>
      </c>
      <c r="F24" s="92">
        <v>4.0000000000000003E-5</v>
      </c>
      <c r="G24" s="92">
        <v>2.9499999999999999E-3</v>
      </c>
      <c r="H24" s="93" t="s">
        <v>120</v>
      </c>
      <c r="I24" s="93" t="s">
        <v>123</v>
      </c>
      <c r="J24" s="93" t="s">
        <v>116</v>
      </c>
      <c r="K24" s="92">
        <v>73.75</v>
      </c>
      <c r="L24" s="92">
        <v>0</v>
      </c>
      <c r="M24" s="93" t="s">
        <v>122</v>
      </c>
      <c r="N24" s="93" t="s">
        <v>119</v>
      </c>
      <c r="O24" s="93" t="s">
        <v>121</v>
      </c>
      <c r="P24" s="94">
        <v>44896</v>
      </c>
      <c r="Q24" s="94">
        <v>44897</v>
      </c>
      <c r="R24" s="92">
        <v>0</v>
      </c>
      <c r="S24" s="93" t="s">
        <v>116</v>
      </c>
      <c r="T24" s="93" t="s">
        <v>116</v>
      </c>
      <c r="U24" s="93" t="s">
        <v>319</v>
      </c>
      <c r="V24" s="95">
        <v>44866.156452083334</v>
      </c>
      <c r="W24" s="93" t="s">
        <v>116</v>
      </c>
      <c r="X24" s="93" t="s">
        <v>116</v>
      </c>
      <c r="Y24" s="95">
        <v>44896</v>
      </c>
      <c r="Z24" s="95">
        <v>44927</v>
      </c>
      <c r="AA24" s="95">
        <v>44930.560376886569</v>
      </c>
      <c r="AB24" s="93" t="s">
        <v>118</v>
      </c>
      <c r="AC24" s="93" t="s">
        <v>116</v>
      </c>
    </row>
    <row r="25" spans="1:29" s="78" customFormat="1" hidden="1" outlineLevel="4" collapsed="1" x14ac:dyDescent="0.25">
      <c r="A25" s="97" t="s">
        <v>116</v>
      </c>
      <c r="B25" s="75">
        <v>4.0000000000000003E-5</v>
      </c>
      <c r="C25" s="75">
        <v>2.9499999999999999E-3</v>
      </c>
      <c r="D25" s="75">
        <v>0</v>
      </c>
      <c r="E25" s="75">
        <v>0</v>
      </c>
      <c r="F25" s="75">
        <v>4.0000000000000003E-5</v>
      </c>
      <c r="G25" s="75">
        <v>2.9499999999999999E-3</v>
      </c>
      <c r="H25" s="74" t="s">
        <v>120</v>
      </c>
      <c r="I25" s="74" t="s">
        <v>123</v>
      </c>
      <c r="J25" s="74" t="s">
        <v>116</v>
      </c>
      <c r="K25" s="75">
        <v>73.75</v>
      </c>
      <c r="L25" s="75">
        <v>0</v>
      </c>
      <c r="M25" s="74" t="s">
        <v>122</v>
      </c>
      <c r="N25" s="74" t="s">
        <v>119</v>
      </c>
      <c r="O25" s="74" t="s">
        <v>121</v>
      </c>
      <c r="P25" s="76">
        <v>44896</v>
      </c>
      <c r="Q25" s="76">
        <v>44897</v>
      </c>
      <c r="R25" s="75">
        <v>0</v>
      </c>
      <c r="S25" s="74" t="s">
        <v>116</v>
      </c>
      <c r="T25" s="74" t="s">
        <v>116</v>
      </c>
      <c r="U25" s="74" t="s">
        <v>319</v>
      </c>
      <c r="V25" s="77">
        <v>44866.156452083334</v>
      </c>
      <c r="W25" s="74" t="s">
        <v>116</v>
      </c>
      <c r="X25" s="74" t="s">
        <v>116</v>
      </c>
      <c r="Y25" s="77">
        <v>44896</v>
      </c>
      <c r="Z25" s="77">
        <v>44927</v>
      </c>
      <c r="AA25" s="77">
        <v>44930.560376886569</v>
      </c>
      <c r="AB25" s="74" t="s">
        <v>118</v>
      </c>
      <c r="AC25" s="74" t="s">
        <v>116</v>
      </c>
    </row>
    <row r="26" spans="1:29" s="84" customFormat="1" hidden="1" outlineLevel="5" collapsed="1" x14ac:dyDescent="0.25">
      <c r="A26" s="98" t="s">
        <v>122</v>
      </c>
      <c r="B26" s="80">
        <v>4.0000000000000003E-5</v>
      </c>
      <c r="C26" s="80">
        <v>2.9499999999999999E-3</v>
      </c>
      <c r="D26" s="80">
        <v>0</v>
      </c>
      <c r="E26" s="80">
        <v>0</v>
      </c>
      <c r="F26" s="80">
        <v>4.0000000000000003E-5</v>
      </c>
      <c r="G26" s="80">
        <v>2.9499999999999999E-3</v>
      </c>
      <c r="H26" s="81" t="s">
        <v>120</v>
      </c>
      <c r="I26" s="81" t="s">
        <v>123</v>
      </c>
      <c r="J26" s="81" t="s">
        <v>116</v>
      </c>
      <c r="K26" s="80">
        <v>73.75</v>
      </c>
      <c r="L26" s="80">
        <v>0</v>
      </c>
      <c r="M26" s="81" t="s">
        <v>122</v>
      </c>
      <c r="N26" s="81" t="s">
        <v>119</v>
      </c>
      <c r="O26" s="81" t="s">
        <v>121</v>
      </c>
      <c r="P26" s="82">
        <v>44896</v>
      </c>
      <c r="Q26" s="82">
        <v>44897</v>
      </c>
      <c r="R26" s="80">
        <v>0</v>
      </c>
      <c r="S26" s="81" t="s">
        <v>116</v>
      </c>
      <c r="T26" s="81" t="s">
        <v>116</v>
      </c>
      <c r="U26" s="81" t="s">
        <v>319</v>
      </c>
      <c r="V26" s="83">
        <v>44866.156452083334</v>
      </c>
      <c r="W26" s="81" t="s">
        <v>116</v>
      </c>
      <c r="X26" s="81" t="s">
        <v>116</v>
      </c>
      <c r="Y26" s="83">
        <v>44896</v>
      </c>
      <c r="Z26" s="83">
        <v>44927</v>
      </c>
      <c r="AA26" s="83">
        <v>44930.560376886569</v>
      </c>
      <c r="AB26" s="81" t="s">
        <v>118</v>
      </c>
      <c r="AC26" s="81" t="s">
        <v>116</v>
      </c>
    </row>
    <row r="27" spans="1:29" s="90" customFormat="1" hidden="1" outlineLevel="6" collapsed="1" x14ac:dyDescent="0.25">
      <c r="A27" s="99" t="s">
        <v>116</v>
      </c>
      <c r="B27" s="86">
        <v>4.0000000000000003E-5</v>
      </c>
      <c r="C27" s="86">
        <v>2.9499999999999999E-3</v>
      </c>
      <c r="D27" s="86">
        <v>0</v>
      </c>
      <c r="E27" s="86">
        <v>0</v>
      </c>
      <c r="F27" s="86">
        <v>4.0000000000000003E-5</v>
      </c>
      <c r="G27" s="86">
        <v>2.9499999999999999E-3</v>
      </c>
      <c r="H27" s="87" t="s">
        <v>120</v>
      </c>
      <c r="I27" s="87" t="s">
        <v>123</v>
      </c>
      <c r="J27" s="87" t="s">
        <v>116</v>
      </c>
      <c r="K27" s="86">
        <v>73.75</v>
      </c>
      <c r="L27" s="86">
        <v>0</v>
      </c>
      <c r="M27" s="87" t="s">
        <v>122</v>
      </c>
      <c r="N27" s="87" t="s">
        <v>119</v>
      </c>
      <c r="O27" s="87" t="s">
        <v>121</v>
      </c>
      <c r="P27" s="88">
        <v>44896</v>
      </c>
      <c r="Q27" s="88">
        <v>44897</v>
      </c>
      <c r="R27" s="86">
        <v>0</v>
      </c>
      <c r="S27" s="87" t="s">
        <v>116</v>
      </c>
      <c r="T27" s="87" t="s">
        <v>116</v>
      </c>
      <c r="U27" s="87" t="s">
        <v>319</v>
      </c>
      <c r="V27" s="89">
        <v>44866.156452083334</v>
      </c>
      <c r="W27" s="87" t="s">
        <v>116</v>
      </c>
      <c r="X27" s="87" t="s">
        <v>116</v>
      </c>
      <c r="Y27" s="89">
        <v>44896</v>
      </c>
      <c r="Z27" s="89">
        <v>44927</v>
      </c>
      <c r="AA27" s="89">
        <v>44930.560376886569</v>
      </c>
      <c r="AB27" s="87" t="s">
        <v>118</v>
      </c>
      <c r="AC27" s="87" t="s">
        <v>116</v>
      </c>
    </row>
    <row r="28" spans="1:29" s="96" customFormat="1" hidden="1" outlineLevel="7" collapsed="1" x14ac:dyDescent="0.25">
      <c r="A28" s="100" t="s">
        <v>116</v>
      </c>
      <c r="B28" s="92">
        <v>-158963.71160000001</v>
      </c>
      <c r="C28" s="92">
        <v>-11087205.828469999</v>
      </c>
      <c r="D28" s="92">
        <v>0</v>
      </c>
      <c r="E28" s="92">
        <v>0</v>
      </c>
      <c r="F28" s="92">
        <v>-158963.71160000001</v>
      </c>
      <c r="G28" s="92">
        <v>-11087205.828469999</v>
      </c>
      <c r="H28" s="93" t="s">
        <v>120</v>
      </c>
      <c r="I28" s="93" t="s">
        <v>123</v>
      </c>
      <c r="J28" s="93" t="s">
        <v>116</v>
      </c>
      <c r="K28" s="92">
        <v>69.746772498422203</v>
      </c>
      <c r="L28" s="92">
        <v>0</v>
      </c>
      <c r="M28" s="93" t="s">
        <v>122</v>
      </c>
      <c r="N28" s="93" t="s">
        <v>119</v>
      </c>
      <c r="O28" s="93" t="s">
        <v>121</v>
      </c>
      <c r="P28" s="94">
        <v>44896</v>
      </c>
      <c r="Q28" s="94">
        <v>44897</v>
      </c>
      <c r="R28" s="92">
        <v>0</v>
      </c>
      <c r="S28" s="93" t="s">
        <v>116</v>
      </c>
      <c r="T28" s="93" t="s">
        <v>116</v>
      </c>
      <c r="U28" s="93" t="s">
        <v>319</v>
      </c>
      <c r="V28" s="95">
        <v>44866.156452083334</v>
      </c>
      <c r="W28" s="93" t="s">
        <v>116</v>
      </c>
      <c r="X28" s="93" t="s">
        <v>116</v>
      </c>
      <c r="Y28" s="95">
        <v>44896</v>
      </c>
      <c r="Z28" s="95">
        <v>44927</v>
      </c>
      <c r="AA28" s="95">
        <v>44930.560376886569</v>
      </c>
      <c r="AB28" s="93" t="s">
        <v>118</v>
      </c>
      <c r="AC28" s="93" t="s">
        <v>116</v>
      </c>
    </row>
    <row r="29" spans="1:29" s="107" customFormat="1" hidden="1" outlineLevel="7" collapsed="1" x14ac:dyDescent="0.25">
      <c r="A29" s="102" t="s">
        <v>116</v>
      </c>
      <c r="B29" s="103">
        <v>4420.7043000000003</v>
      </c>
      <c r="C29" s="103">
        <v>-64306.62</v>
      </c>
      <c r="D29" s="103">
        <v>0</v>
      </c>
      <c r="E29" s="103">
        <v>0</v>
      </c>
      <c r="F29" s="103">
        <v>4420.7043000000003</v>
      </c>
      <c r="G29" s="103">
        <v>-64306.62</v>
      </c>
      <c r="H29" s="104" t="s">
        <v>120</v>
      </c>
      <c r="I29" s="104" t="s">
        <v>123</v>
      </c>
      <c r="J29" s="104" t="s">
        <v>116</v>
      </c>
      <c r="K29" s="103">
        <v>-14.5466911234031</v>
      </c>
      <c r="L29" s="103">
        <v>0</v>
      </c>
      <c r="M29" s="104" t="s">
        <v>122</v>
      </c>
      <c r="N29" s="104" t="s">
        <v>119</v>
      </c>
      <c r="O29" s="104" t="s">
        <v>121</v>
      </c>
      <c r="P29" s="105">
        <v>44896</v>
      </c>
      <c r="Q29" s="105">
        <v>44897</v>
      </c>
      <c r="R29" s="103">
        <v>0</v>
      </c>
      <c r="S29" s="104" t="s">
        <v>116</v>
      </c>
      <c r="T29" s="104" t="s">
        <v>116</v>
      </c>
      <c r="U29" s="104" t="s">
        <v>319</v>
      </c>
      <c r="V29" s="106">
        <v>44866.156452083334</v>
      </c>
      <c r="W29" s="104" t="s">
        <v>116</v>
      </c>
      <c r="X29" s="104" t="s">
        <v>116</v>
      </c>
      <c r="Y29" s="106">
        <v>44896</v>
      </c>
      <c r="Z29" s="106">
        <v>44927</v>
      </c>
      <c r="AA29" s="106">
        <v>44930.560376886569</v>
      </c>
      <c r="AB29" s="104" t="s">
        <v>118</v>
      </c>
      <c r="AC29" s="104" t="s">
        <v>116</v>
      </c>
    </row>
    <row r="30" spans="1:29" s="96" customFormat="1" hidden="1" outlineLevel="7" collapsed="1" x14ac:dyDescent="0.25">
      <c r="A30" s="100" t="s">
        <v>116</v>
      </c>
      <c r="B30" s="92">
        <v>154543.00734000001</v>
      </c>
      <c r="C30" s="92">
        <v>11151512.45142</v>
      </c>
      <c r="D30" s="92">
        <v>0</v>
      </c>
      <c r="E30" s="92">
        <v>0</v>
      </c>
      <c r="F30" s="92">
        <v>154543.00734000001</v>
      </c>
      <c r="G30" s="92">
        <v>11151512.45142</v>
      </c>
      <c r="H30" s="93" t="s">
        <v>120</v>
      </c>
      <c r="I30" s="93" t="s">
        <v>123</v>
      </c>
      <c r="J30" s="93" t="s">
        <v>116</v>
      </c>
      <c r="K30" s="92">
        <v>72.157987885445294</v>
      </c>
      <c r="L30" s="92">
        <v>0</v>
      </c>
      <c r="M30" s="93" t="s">
        <v>122</v>
      </c>
      <c r="N30" s="93" t="s">
        <v>119</v>
      </c>
      <c r="O30" s="93" t="s">
        <v>121</v>
      </c>
      <c r="P30" s="94">
        <v>44896</v>
      </c>
      <c r="Q30" s="94">
        <v>44897</v>
      </c>
      <c r="R30" s="92">
        <v>0</v>
      </c>
      <c r="S30" s="93" t="s">
        <v>116</v>
      </c>
      <c r="T30" s="93" t="s">
        <v>116</v>
      </c>
      <c r="U30" s="93" t="s">
        <v>319</v>
      </c>
      <c r="V30" s="95">
        <v>44866.156452083334</v>
      </c>
      <c r="W30" s="93" t="s">
        <v>116</v>
      </c>
      <c r="X30" s="93" t="s">
        <v>116</v>
      </c>
      <c r="Y30" s="95">
        <v>44896</v>
      </c>
      <c r="Z30" s="95">
        <v>44927</v>
      </c>
      <c r="AA30" s="95">
        <v>44930.560376886569</v>
      </c>
      <c r="AB30" s="93" t="s">
        <v>118</v>
      </c>
      <c r="AC30" s="93" t="s">
        <v>116</v>
      </c>
    </row>
    <row r="31" spans="1:29" s="119" customFormat="1" outlineLevel="1" collapsed="1" x14ac:dyDescent="0.25">
      <c r="A31" s="114" t="s">
        <v>135</v>
      </c>
      <c r="B31" s="115">
        <v>164980.51240000001</v>
      </c>
      <c r="C31" s="115">
        <v>14808490.328136999</v>
      </c>
      <c r="D31" s="115">
        <v>11916.9</v>
      </c>
      <c r="E31" s="115">
        <v>774836.83799999999</v>
      </c>
      <c r="F31" s="115">
        <v>153063.61240000001</v>
      </c>
      <c r="G31" s="115">
        <v>14033653.490137</v>
      </c>
      <c r="H31" s="116" t="s">
        <v>116</v>
      </c>
      <c r="I31" s="116" t="s">
        <v>116</v>
      </c>
      <c r="J31" s="116" t="s">
        <v>116</v>
      </c>
      <c r="K31" s="115">
        <v>91.6851057550044</v>
      </c>
      <c r="L31" s="115">
        <v>65.02</v>
      </c>
      <c r="M31" s="116" t="s">
        <v>116</v>
      </c>
      <c r="N31" s="116" t="s">
        <v>135</v>
      </c>
      <c r="O31" s="116" t="s">
        <v>116</v>
      </c>
      <c r="P31" s="117" t="s">
        <v>116</v>
      </c>
      <c r="Q31" s="117" t="s">
        <v>116</v>
      </c>
      <c r="R31" s="115">
        <v>0</v>
      </c>
      <c r="S31" s="116" t="s">
        <v>116</v>
      </c>
      <c r="T31" s="116" t="s">
        <v>116</v>
      </c>
      <c r="U31" s="116" t="s">
        <v>116</v>
      </c>
      <c r="V31" s="116" t="s">
        <v>116</v>
      </c>
      <c r="W31" s="116" t="s">
        <v>116</v>
      </c>
      <c r="X31" s="116" t="s">
        <v>116</v>
      </c>
      <c r="Y31" s="118">
        <v>44896</v>
      </c>
      <c r="Z31" s="118">
        <v>44927</v>
      </c>
      <c r="AA31" s="118">
        <v>44930.560376886569</v>
      </c>
      <c r="AB31" s="116" t="s">
        <v>118</v>
      </c>
      <c r="AC31" s="116" t="s">
        <v>116</v>
      </c>
    </row>
    <row r="32" spans="1:29" s="90" customFormat="1" outlineLevel="2" collapsed="1" x14ac:dyDescent="0.25">
      <c r="A32" s="85" t="s">
        <v>157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7" t="s">
        <v>120</v>
      </c>
      <c r="I32" s="87" t="s">
        <v>157</v>
      </c>
      <c r="J32" s="87" t="s">
        <v>116</v>
      </c>
      <c r="K32" s="86">
        <v>0</v>
      </c>
      <c r="L32" s="86">
        <v>0</v>
      </c>
      <c r="M32" s="87" t="s">
        <v>116</v>
      </c>
      <c r="N32" s="87" t="s">
        <v>135</v>
      </c>
      <c r="O32" s="87" t="s">
        <v>121</v>
      </c>
      <c r="P32" s="88">
        <v>44896</v>
      </c>
      <c r="Q32" s="88">
        <v>44897</v>
      </c>
      <c r="R32" s="86">
        <v>0</v>
      </c>
      <c r="S32" s="87" t="s">
        <v>116</v>
      </c>
      <c r="T32" s="87" t="s">
        <v>116</v>
      </c>
      <c r="U32" s="87" t="s">
        <v>319</v>
      </c>
      <c r="V32" s="89">
        <v>44866.156452083334</v>
      </c>
      <c r="W32" s="87" t="s">
        <v>116</v>
      </c>
      <c r="X32" s="87" t="s">
        <v>116</v>
      </c>
      <c r="Y32" s="89">
        <v>44896</v>
      </c>
      <c r="Z32" s="89">
        <v>44927</v>
      </c>
      <c r="AA32" s="89">
        <v>44930.560376886569</v>
      </c>
      <c r="AB32" s="87" t="s">
        <v>118</v>
      </c>
      <c r="AC32" s="87" t="s">
        <v>116</v>
      </c>
    </row>
    <row r="33" spans="1:29" s="96" customFormat="1" hidden="1" outlineLevel="3" collapsed="1" x14ac:dyDescent="0.25">
      <c r="A33" s="91" t="s">
        <v>121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3" t="s">
        <v>120</v>
      </c>
      <c r="I33" s="93" t="s">
        <v>157</v>
      </c>
      <c r="J33" s="93" t="s">
        <v>116</v>
      </c>
      <c r="K33" s="92">
        <v>0</v>
      </c>
      <c r="L33" s="92">
        <v>0</v>
      </c>
      <c r="M33" s="93" t="s">
        <v>116</v>
      </c>
      <c r="N33" s="93" t="s">
        <v>135</v>
      </c>
      <c r="O33" s="93" t="s">
        <v>121</v>
      </c>
      <c r="P33" s="94">
        <v>44896</v>
      </c>
      <c r="Q33" s="94">
        <v>44897</v>
      </c>
      <c r="R33" s="92">
        <v>0</v>
      </c>
      <c r="S33" s="93" t="s">
        <v>116</v>
      </c>
      <c r="T33" s="93" t="s">
        <v>116</v>
      </c>
      <c r="U33" s="93" t="s">
        <v>319</v>
      </c>
      <c r="V33" s="95">
        <v>44866.156452083334</v>
      </c>
      <c r="W33" s="93" t="s">
        <v>116</v>
      </c>
      <c r="X33" s="93" t="s">
        <v>116</v>
      </c>
      <c r="Y33" s="95">
        <v>44896</v>
      </c>
      <c r="Z33" s="95">
        <v>44927</v>
      </c>
      <c r="AA33" s="95">
        <v>44930.560376886569</v>
      </c>
      <c r="AB33" s="93" t="s">
        <v>118</v>
      </c>
      <c r="AC33" s="93" t="s">
        <v>116</v>
      </c>
    </row>
    <row r="34" spans="1:29" s="78" customFormat="1" hidden="1" outlineLevel="4" collapsed="1" x14ac:dyDescent="0.25">
      <c r="A34" s="97" t="s">
        <v>116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4" t="s">
        <v>120</v>
      </c>
      <c r="I34" s="74" t="s">
        <v>157</v>
      </c>
      <c r="J34" s="74" t="s">
        <v>116</v>
      </c>
      <c r="K34" s="75">
        <v>0</v>
      </c>
      <c r="L34" s="75">
        <v>0</v>
      </c>
      <c r="M34" s="74" t="s">
        <v>116</v>
      </c>
      <c r="N34" s="74" t="s">
        <v>135</v>
      </c>
      <c r="O34" s="74" t="s">
        <v>121</v>
      </c>
      <c r="P34" s="76">
        <v>44896</v>
      </c>
      <c r="Q34" s="76">
        <v>44897</v>
      </c>
      <c r="R34" s="75">
        <v>0</v>
      </c>
      <c r="S34" s="74" t="s">
        <v>116</v>
      </c>
      <c r="T34" s="74" t="s">
        <v>116</v>
      </c>
      <c r="U34" s="74" t="s">
        <v>319</v>
      </c>
      <c r="V34" s="77">
        <v>44866.156452083334</v>
      </c>
      <c r="W34" s="74" t="s">
        <v>116</v>
      </c>
      <c r="X34" s="74" t="s">
        <v>116</v>
      </c>
      <c r="Y34" s="77">
        <v>44896</v>
      </c>
      <c r="Z34" s="77">
        <v>44927</v>
      </c>
      <c r="AA34" s="77">
        <v>44930.560376886569</v>
      </c>
      <c r="AB34" s="74" t="s">
        <v>118</v>
      </c>
      <c r="AC34" s="74" t="s">
        <v>116</v>
      </c>
    </row>
    <row r="35" spans="1:29" s="84" customFormat="1" hidden="1" outlineLevel="5" collapsed="1" x14ac:dyDescent="0.25">
      <c r="A35" s="98" t="s">
        <v>122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1" t="s">
        <v>120</v>
      </c>
      <c r="I35" s="81" t="s">
        <v>157</v>
      </c>
      <c r="J35" s="81" t="s">
        <v>116</v>
      </c>
      <c r="K35" s="80">
        <v>0</v>
      </c>
      <c r="L35" s="80">
        <v>0</v>
      </c>
      <c r="M35" s="81" t="s">
        <v>122</v>
      </c>
      <c r="N35" s="81" t="s">
        <v>135</v>
      </c>
      <c r="O35" s="81" t="s">
        <v>121</v>
      </c>
      <c r="P35" s="82">
        <v>44896</v>
      </c>
      <c r="Q35" s="82">
        <v>44897</v>
      </c>
      <c r="R35" s="80">
        <v>0</v>
      </c>
      <c r="S35" s="81" t="s">
        <v>116</v>
      </c>
      <c r="T35" s="81" t="s">
        <v>116</v>
      </c>
      <c r="U35" s="81" t="s">
        <v>319</v>
      </c>
      <c r="V35" s="83">
        <v>44866.156452083334</v>
      </c>
      <c r="W35" s="81" t="s">
        <v>116</v>
      </c>
      <c r="X35" s="81" t="s">
        <v>116</v>
      </c>
      <c r="Y35" s="83">
        <v>44896</v>
      </c>
      <c r="Z35" s="83">
        <v>44927</v>
      </c>
      <c r="AA35" s="83">
        <v>44930.560376886569</v>
      </c>
      <c r="AB35" s="81" t="s">
        <v>118</v>
      </c>
      <c r="AC35" s="81" t="s">
        <v>116</v>
      </c>
    </row>
    <row r="36" spans="1:29" s="90" customFormat="1" hidden="1" outlineLevel="6" collapsed="1" x14ac:dyDescent="0.25">
      <c r="A36" s="99" t="s">
        <v>116</v>
      </c>
      <c r="B36" s="86">
        <v>0</v>
      </c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7" t="s">
        <v>120</v>
      </c>
      <c r="I36" s="87" t="s">
        <v>157</v>
      </c>
      <c r="J36" s="87" t="s">
        <v>116</v>
      </c>
      <c r="K36" s="86">
        <v>0</v>
      </c>
      <c r="L36" s="86">
        <v>0</v>
      </c>
      <c r="M36" s="87" t="s">
        <v>122</v>
      </c>
      <c r="N36" s="87" t="s">
        <v>135</v>
      </c>
      <c r="O36" s="87" t="s">
        <v>121</v>
      </c>
      <c r="P36" s="88">
        <v>44896</v>
      </c>
      <c r="Q36" s="88">
        <v>44897</v>
      </c>
      <c r="R36" s="86">
        <v>0</v>
      </c>
      <c r="S36" s="87" t="s">
        <v>116</v>
      </c>
      <c r="T36" s="87" t="s">
        <v>116</v>
      </c>
      <c r="U36" s="87" t="s">
        <v>319</v>
      </c>
      <c r="V36" s="89">
        <v>44866.156452083334</v>
      </c>
      <c r="W36" s="87" t="s">
        <v>116</v>
      </c>
      <c r="X36" s="87" t="s">
        <v>116</v>
      </c>
      <c r="Y36" s="89">
        <v>44896</v>
      </c>
      <c r="Z36" s="89">
        <v>44927</v>
      </c>
      <c r="AA36" s="89">
        <v>44930.560376886569</v>
      </c>
      <c r="AB36" s="87" t="s">
        <v>118</v>
      </c>
      <c r="AC36" s="87" t="s">
        <v>116</v>
      </c>
    </row>
    <row r="37" spans="1:29" s="96" customFormat="1" hidden="1" outlineLevel="7" collapsed="1" x14ac:dyDescent="0.25">
      <c r="A37" s="100" t="s">
        <v>116</v>
      </c>
      <c r="B37" s="92">
        <v>0</v>
      </c>
      <c r="C37" s="92">
        <v>14067.49898</v>
      </c>
      <c r="D37" s="92">
        <v>0</v>
      </c>
      <c r="E37" s="92">
        <v>0</v>
      </c>
      <c r="F37" s="92">
        <v>0</v>
      </c>
      <c r="G37" s="92">
        <v>14067.49898</v>
      </c>
      <c r="H37" s="93" t="s">
        <v>120</v>
      </c>
      <c r="I37" s="93" t="s">
        <v>157</v>
      </c>
      <c r="J37" s="93" t="s">
        <v>116</v>
      </c>
      <c r="K37" s="92">
        <v>0</v>
      </c>
      <c r="L37" s="92">
        <v>0</v>
      </c>
      <c r="M37" s="93" t="s">
        <v>122</v>
      </c>
      <c r="N37" s="93" t="s">
        <v>135</v>
      </c>
      <c r="O37" s="93" t="s">
        <v>121</v>
      </c>
      <c r="P37" s="94">
        <v>44896</v>
      </c>
      <c r="Q37" s="94">
        <v>44897</v>
      </c>
      <c r="R37" s="92">
        <v>0</v>
      </c>
      <c r="S37" s="93" t="s">
        <v>116</v>
      </c>
      <c r="T37" s="93" t="s">
        <v>116</v>
      </c>
      <c r="U37" s="93" t="s">
        <v>319</v>
      </c>
      <c r="V37" s="95">
        <v>44866.156452083334</v>
      </c>
      <c r="W37" s="93" t="s">
        <v>116</v>
      </c>
      <c r="X37" s="93" t="s">
        <v>116</v>
      </c>
      <c r="Y37" s="95">
        <v>44896</v>
      </c>
      <c r="Z37" s="95">
        <v>44927</v>
      </c>
      <c r="AA37" s="95">
        <v>44930.560376886569</v>
      </c>
      <c r="AB37" s="93" t="s">
        <v>118</v>
      </c>
      <c r="AC37" s="93" t="s">
        <v>116</v>
      </c>
    </row>
    <row r="38" spans="1:29" s="107" customFormat="1" hidden="1" outlineLevel="7" collapsed="1" x14ac:dyDescent="0.25">
      <c r="A38" s="102" t="s">
        <v>116</v>
      </c>
      <c r="B38" s="103">
        <v>0</v>
      </c>
      <c r="C38" s="103">
        <v>-14067.49898</v>
      </c>
      <c r="D38" s="103">
        <v>0</v>
      </c>
      <c r="E38" s="103">
        <v>0</v>
      </c>
      <c r="F38" s="103">
        <v>0</v>
      </c>
      <c r="G38" s="103">
        <v>-14067.49898</v>
      </c>
      <c r="H38" s="104" t="s">
        <v>120</v>
      </c>
      <c r="I38" s="104" t="s">
        <v>157</v>
      </c>
      <c r="J38" s="104" t="s">
        <v>116</v>
      </c>
      <c r="K38" s="103">
        <v>0</v>
      </c>
      <c r="L38" s="103">
        <v>0</v>
      </c>
      <c r="M38" s="104" t="s">
        <v>122</v>
      </c>
      <c r="N38" s="104" t="s">
        <v>135</v>
      </c>
      <c r="O38" s="104" t="s">
        <v>121</v>
      </c>
      <c r="P38" s="105">
        <v>44896</v>
      </c>
      <c r="Q38" s="105">
        <v>44897</v>
      </c>
      <c r="R38" s="103">
        <v>0</v>
      </c>
      <c r="S38" s="104" t="s">
        <v>116</v>
      </c>
      <c r="T38" s="104" t="s">
        <v>116</v>
      </c>
      <c r="U38" s="104" t="s">
        <v>319</v>
      </c>
      <c r="V38" s="106">
        <v>44866.156452083334</v>
      </c>
      <c r="W38" s="104" t="s">
        <v>116</v>
      </c>
      <c r="X38" s="104" t="s">
        <v>116</v>
      </c>
      <c r="Y38" s="106">
        <v>44896</v>
      </c>
      <c r="Z38" s="106">
        <v>44927</v>
      </c>
      <c r="AA38" s="106">
        <v>44930.560376886569</v>
      </c>
      <c r="AB38" s="104" t="s">
        <v>118</v>
      </c>
      <c r="AC38" s="104" t="s">
        <v>116</v>
      </c>
    </row>
    <row r="39" spans="1:29" s="119" customFormat="1" hidden="1" outlineLevel="5" collapsed="1" x14ac:dyDescent="0.25">
      <c r="A39" s="120" t="s">
        <v>213</v>
      </c>
      <c r="B39" s="115">
        <v>0</v>
      </c>
      <c r="C39" s="115">
        <v>0</v>
      </c>
      <c r="D39" s="115">
        <v>0</v>
      </c>
      <c r="E39" s="115">
        <v>0</v>
      </c>
      <c r="F39" s="115">
        <v>0</v>
      </c>
      <c r="G39" s="115">
        <v>0</v>
      </c>
      <c r="H39" s="116" t="s">
        <v>120</v>
      </c>
      <c r="I39" s="116" t="s">
        <v>157</v>
      </c>
      <c r="J39" s="116" t="s">
        <v>116</v>
      </c>
      <c r="K39" s="115">
        <v>0</v>
      </c>
      <c r="L39" s="115">
        <v>0</v>
      </c>
      <c r="M39" s="116" t="s">
        <v>213</v>
      </c>
      <c r="N39" s="116" t="s">
        <v>135</v>
      </c>
      <c r="O39" s="116" t="s">
        <v>121</v>
      </c>
      <c r="P39" s="117">
        <v>44896</v>
      </c>
      <c r="Q39" s="117">
        <v>44897</v>
      </c>
      <c r="R39" s="115">
        <v>0</v>
      </c>
      <c r="S39" s="116" t="s">
        <v>116</v>
      </c>
      <c r="T39" s="116" t="s">
        <v>116</v>
      </c>
      <c r="U39" s="116" t="s">
        <v>319</v>
      </c>
      <c r="V39" s="118">
        <v>44866.156452083334</v>
      </c>
      <c r="W39" s="116" t="s">
        <v>116</v>
      </c>
      <c r="X39" s="116" t="s">
        <v>116</v>
      </c>
      <c r="Y39" s="118">
        <v>44896</v>
      </c>
      <c r="Z39" s="118">
        <v>44927</v>
      </c>
      <c r="AA39" s="118">
        <v>44930.560376886569</v>
      </c>
      <c r="AB39" s="116" t="s">
        <v>118</v>
      </c>
      <c r="AC39" s="116" t="s">
        <v>116</v>
      </c>
    </row>
    <row r="40" spans="1:29" s="90" customFormat="1" hidden="1" outlineLevel="6" collapsed="1" x14ac:dyDescent="0.25">
      <c r="A40" s="99" t="s">
        <v>116</v>
      </c>
      <c r="B40" s="86">
        <v>0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7" t="s">
        <v>120</v>
      </c>
      <c r="I40" s="87" t="s">
        <v>157</v>
      </c>
      <c r="J40" s="87" t="s">
        <v>116</v>
      </c>
      <c r="K40" s="86">
        <v>0</v>
      </c>
      <c r="L40" s="86">
        <v>0</v>
      </c>
      <c r="M40" s="87" t="s">
        <v>213</v>
      </c>
      <c r="N40" s="87" t="s">
        <v>135</v>
      </c>
      <c r="O40" s="87" t="s">
        <v>121</v>
      </c>
      <c r="P40" s="88">
        <v>44896</v>
      </c>
      <c r="Q40" s="88">
        <v>44897</v>
      </c>
      <c r="R40" s="86">
        <v>0</v>
      </c>
      <c r="S40" s="87" t="s">
        <v>116</v>
      </c>
      <c r="T40" s="87" t="s">
        <v>116</v>
      </c>
      <c r="U40" s="87" t="s">
        <v>319</v>
      </c>
      <c r="V40" s="89">
        <v>44866.156452083334</v>
      </c>
      <c r="W40" s="87" t="s">
        <v>116</v>
      </c>
      <c r="X40" s="87" t="s">
        <v>116</v>
      </c>
      <c r="Y40" s="89">
        <v>44896</v>
      </c>
      <c r="Z40" s="89">
        <v>44927</v>
      </c>
      <c r="AA40" s="89">
        <v>44930.560376886569</v>
      </c>
      <c r="AB40" s="87" t="s">
        <v>118</v>
      </c>
      <c r="AC40" s="87" t="s">
        <v>116</v>
      </c>
    </row>
    <row r="41" spans="1:29" s="96" customFormat="1" hidden="1" outlineLevel="7" collapsed="1" x14ac:dyDescent="0.25">
      <c r="A41" s="100" t="s">
        <v>116</v>
      </c>
      <c r="B41" s="92">
        <v>0</v>
      </c>
      <c r="C41" s="92">
        <v>0</v>
      </c>
      <c r="D41" s="92">
        <v>0</v>
      </c>
      <c r="E41" s="92">
        <v>0</v>
      </c>
      <c r="F41" s="92">
        <v>0</v>
      </c>
      <c r="G41" s="92">
        <v>0</v>
      </c>
      <c r="H41" s="93" t="s">
        <v>120</v>
      </c>
      <c r="I41" s="93" t="s">
        <v>157</v>
      </c>
      <c r="J41" s="93" t="s">
        <v>116</v>
      </c>
      <c r="K41" s="92">
        <v>0</v>
      </c>
      <c r="L41" s="92">
        <v>0</v>
      </c>
      <c r="M41" s="93" t="s">
        <v>213</v>
      </c>
      <c r="N41" s="93" t="s">
        <v>135</v>
      </c>
      <c r="O41" s="93" t="s">
        <v>121</v>
      </c>
      <c r="P41" s="94">
        <v>44896</v>
      </c>
      <c r="Q41" s="94">
        <v>44897</v>
      </c>
      <c r="R41" s="92">
        <v>0</v>
      </c>
      <c r="S41" s="93" t="s">
        <v>116</v>
      </c>
      <c r="T41" s="93" t="s">
        <v>116</v>
      </c>
      <c r="U41" s="93" t="s">
        <v>319</v>
      </c>
      <c r="V41" s="95">
        <v>44866.156452083334</v>
      </c>
      <c r="W41" s="93" t="s">
        <v>116</v>
      </c>
      <c r="X41" s="93" t="s">
        <v>116</v>
      </c>
      <c r="Y41" s="95">
        <v>44896</v>
      </c>
      <c r="Z41" s="95">
        <v>44927</v>
      </c>
      <c r="AA41" s="95">
        <v>44930.560376886569</v>
      </c>
      <c r="AB41" s="93" t="s">
        <v>118</v>
      </c>
      <c r="AC41" s="93" t="s">
        <v>116</v>
      </c>
    </row>
    <row r="42" spans="1:29" s="113" customFormat="1" outlineLevel="2" collapsed="1" x14ac:dyDescent="0.25">
      <c r="A42" s="108" t="s">
        <v>214</v>
      </c>
      <c r="B42" s="109">
        <v>0</v>
      </c>
      <c r="C42" s="109">
        <v>0</v>
      </c>
      <c r="D42" s="109">
        <v>0</v>
      </c>
      <c r="E42" s="109">
        <v>0</v>
      </c>
      <c r="F42" s="109">
        <v>0</v>
      </c>
      <c r="G42" s="109">
        <v>0</v>
      </c>
      <c r="H42" s="110" t="s">
        <v>120</v>
      </c>
      <c r="I42" s="110" t="s">
        <v>214</v>
      </c>
      <c r="J42" s="110" t="s">
        <v>116</v>
      </c>
      <c r="K42" s="109">
        <v>0</v>
      </c>
      <c r="L42" s="109">
        <v>0</v>
      </c>
      <c r="M42" s="110" t="s">
        <v>213</v>
      </c>
      <c r="N42" s="110" t="s">
        <v>135</v>
      </c>
      <c r="O42" s="110" t="s">
        <v>121</v>
      </c>
      <c r="P42" s="111">
        <v>44896</v>
      </c>
      <c r="Q42" s="111">
        <v>44897</v>
      </c>
      <c r="R42" s="109">
        <v>0</v>
      </c>
      <c r="S42" s="110" t="s">
        <v>116</v>
      </c>
      <c r="T42" s="110" t="s">
        <v>116</v>
      </c>
      <c r="U42" s="110" t="s">
        <v>319</v>
      </c>
      <c r="V42" s="112">
        <v>44866.156452083334</v>
      </c>
      <c r="W42" s="110" t="s">
        <v>116</v>
      </c>
      <c r="X42" s="110" t="s">
        <v>116</v>
      </c>
      <c r="Y42" s="112">
        <v>44896</v>
      </c>
      <c r="Z42" s="112">
        <v>44927</v>
      </c>
      <c r="AA42" s="112">
        <v>44930.560376886569</v>
      </c>
      <c r="AB42" s="110" t="s">
        <v>118</v>
      </c>
      <c r="AC42" s="110" t="s">
        <v>116</v>
      </c>
    </row>
    <row r="43" spans="1:29" s="96" customFormat="1" hidden="1" outlineLevel="3" collapsed="1" x14ac:dyDescent="0.25">
      <c r="A43" s="91" t="s">
        <v>121</v>
      </c>
      <c r="B43" s="92">
        <v>0</v>
      </c>
      <c r="C43" s="92">
        <v>0</v>
      </c>
      <c r="D43" s="92">
        <v>0</v>
      </c>
      <c r="E43" s="92">
        <v>0</v>
      </c>
      <c r="F43" s="92">
        <v>0</v>
      </c>
      <c r="G43" s="92">
        <v>0</v>
      </c>
      <c r="H43" s="93" t="s">
        <v>120</v>
      </c>
      <c r="I43" s="93" t="s">
        <v>214</v>
      </c>
      <c r="J43" s="93" t="s">
        <v>116</v>
      </c>
      <c r="K43" s="92">
        <v>0</v>
      </c>
      <c r="L43" s="92">
        <v>0</v>
      </c>
      <c r="M43" s="93" t="s">
        <v>213</v>
      </c>
      <c r="N43" s="93" t="s">
        <v>135</v>
      </c>
      <c r="O43" s="93" t="s">
        <v>121</v>
      </c>
      <c r="P43" s="94">
        <v>44896</v>
      </c>
      <c r="Q43" s="94">
        <v>44897</v>
      </c>
      <c r="R43" s="92">
        <v>0</v>
      </c>
      <c r="S43" s="93" t="s">
        <v>116</v>
      </c>
      <c r="T43" s="93" t="s">
        <v>116</v>
      </c>
      <c r="U43" s="93" t="s">
        <v>319</v>
      </c>
      <c r="V43" s="95">
        <v>44866.156452083334</v>
      </c>
      <c r="W43" s="93" t="s">
        <v>116</v>
      </c>
      <c r="X43" s="93" t="s">
        <v>116</v>
      </c>
      <c r="Y43" s="95">
        <v>44896</v>
      </c>
      <c r="Z43" s="95">
        <v>44927</v>
      </c>
      <c r="AA43" s="95">
        <v>44930.560376886569</v>
      </c>
      <c r="AB43" s="93" t="s">
        <v>118</v>
      </c>
      <c r="AC43" s="93" t="s">
        <v>116</v>
      </c>
    </row>
    <row r="44" spans="1:29" s="78" customFormat="1" hidden="1" outlineLevel="4" collapsed="1" x14ac:dyDescent="0.25">
      <c r="A44" s="97" t="s">
        <v>116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4" t="s">
        <v>120</v>
      </c>
      <c r="I44" s="74" t="s">
        <v>214</v>
      </c>
      <c r="J44" s="74" t="s">
        <v>116</v>
      </c>
      <c r="K44" s="75">
        <v>0</v>
      </c>
      <c r="L44" s="75">
        <v>0</v>
      </c>
      <c r="M44" s="74" t="s">
        <v>213</v>
      </c>
      <c r="N44" s="74" t="s">
        <v>135</v>
      </c>
      <c r="O44" s="74" t="s">
        <v>121</v>
      </c>
      <c r="P44" s="76">
        <v>44896</v>
      </c>
      <c r="Q44" s="76">
        <v>44897</v>
      </c>
      <c r="R44" s="75">
        <v>0</v>
      </c>
      <c r="S44" s="74" t="s">
        <v>116</v>
      </c>
      <c r="T44" s="74" t="s">
        <v>116</v>
      </c>
      <c r="U44" s="74" t="s">
        <v>319</v>
      </c>
      <c r="V44" s="77">
        <v>44866.156452083334</v>
      </c>
      <c r="W44" s="74" t="s">
        <v>116</v>
      </c>
      <c r="X44" s="74" t="s">
        <v>116</v>
      </c>
      <c r="Y44" s="77">
        <v>44896</v>
      </c>
      <c r="Z44" s="77">
        <v>44927</v>
      </c>
      <c r="AA44" s="77">
        <v>44930.560376886569</v>
      </c>
      <c r="AB44" s="74" t="s">
        <v>118</v>
      </c>
      <c r="AC44" s="74" t="s">
        <v>116</v>
      </c>
    </row>
    <row r="45" spans="1:29" s="84" customFormat="1" hidden="1" outlineLevel="5" collapsed="1" x14ac:dyDescent="0.25">
      <c r="A45" s="98" t="s">
        <v>213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1" t="s">
        <v>120</v>
      </c>
      <c r="I45" s="81" t="s">
        <v>214</v>
      </c>
      <c r="J45" s="81" t="s">
        <v>116</v>
      </c>
      <c r="K45" s="80">
        <v>0</v>
      </c>
      <c r="L45" s="80">
        <v>0</v>
      </c>
      <c r="M45" s="81" t="s">
        <v>213</v>
      </c>
      <c r="N45" s="81" t="s">
        <v>135</v>
      </c>
      <c r="O45" s="81" t="s">
        <v>121</v>
      </c>
      <c r="P45" s="82">
        <v>44896</v>
      </c>
      <c r="Q45" s="82">
        <v>44897</v>
      </c>
      <c r="R45" s="80">
        <v>0</v>
      </c>
      <c r="S45" s="81" t="s">
        <v>116</v>
      </c>
      <c r="T45" s="81" t="s">
        <v>116</v>
      </c>
      <c r="U45" s="81" t="s">
        <v>319</v>
      </c>
      <c r="V45" s="83">
        <v>44866.156452083334</v>
      </c>
      <c r="W45" s="81" t="s">
        <v>116</v>
      </c>
      <c r="X45" s="81" t="s">
        <v>116</v>
      </c>
      <c r="Y45" s="83">
        <v>44896</v>
      </c>
      <c r="Z45" s="83">
        <v>44927</v>
      </c>
      <c r="AA45" s="83">
        <v>44930.560376886569</v>
      </c>
      <c r="AB45" s="81" t="s">
        <v>118</v>
      </c>
      <c r="AC45" s="81" t="s">
        <v>116</v>
      </c>
    </row>
    <row r="46" spans="1:29" s="90" customFormat="1" hidden="1" outlineLevel="6" collapsed="1" x14ac:dyDescent="0.25">
      <c r="A46" s="99" t="s">
        <v>116</v>
      </c>
      <c r="B46" s="86">
        <v>0</v>
      </c>
      <c r="C46" s="86">
        <v>0</v>
      </c>
      <c r="D46" s="86">
        <v>0</v>
      </c>
      <c r="E46" s="86">
        <v>0</v>
      </c>
      <c r="F46" s="86">
        <v>0</v>
      </c>
      <c r="G46" s="86">
        <v>0</v>
      </c>
      <c r="H46" s="87" t="s">
        <v>120</v>
      </c>
      <c r="I46" s="87" t="s">
        <v>214</v>
      </c>
      <c r="J46" s="87" t="s">
        <v>116</v>
      </c>
      <c r="K46" s="86">
        <v>0</v>
      </c>
      <c r="L46" s="86">
        <v>0</v>
      </c>
      <c r="M46" s="87" t="s">
        <v>213</v>
      </c>
      <c r="N46" s="87" t="s">
        <v>135</v>
      </c>
      <c r="O46" s="87" t="s">
        <v>121</v>
      </c>
      <c r="P46" s="88">
        <v>44896</v>
      </c>
      <c r="Q46" s="88">
        <v>44897</v>
      </c>
      <c r="R46" s="86">
        <v>0</v>
      </c>
      <c r="S46" s="87" t="s">
        <v>116</v>
      </c>
      <c r="T46" s="87" t="s">
        <v>116</v>
      </c>
      <c r="U46" s="87" t="s">
        <v>319</v>
      </c>
      <c r="V46" s="89">
        <v>44866.156452083334</v>
      </c>
      <c r="W46" s="87" t="s">
        <v>116</v>
      </c>
      <c r="X46" s="87" t="s">
        <v>116</v>
      </c>
      <c r="Y46" s="89">
        <v>44896</v>
      </c>
      <c r="Z46" s="89">
        <v>44927</v>
      </c>
      <c r="AA46" s="89">
        <v>44930.560376886569</v>
      </c>
      <c r="AB46" s="87" t="s">
        <v>118</v>
      </c>
      <c r="AC46" s="87" t="s">
        <v>116</v>
      </c>
    </row>
    <row r="47" spans="1:29" s="96" customFormat="1" hidden="1" outlineLevel="7" collapsed="1" x14ac:dyDescent="0.25">
      <c r="A47" s="100" t="s">
        <v>116</v>
      </c>
      <c r="B47" s="92">
        <v>0</v>
      </c>
      <c r="C47" s="92">
        <v>0</v>
      </c>
      <c r="D47" s="92">
        <v>0</v>
      </c>
      <c r="E47" s="92">
        <v>0</v>
      </c>
      <c r="F47" s="92">
        <v>0</v>
      </c>
      <c r="G47" s="92">
        <v>0</v>
      </c>
      <c r="H47" s="93" t="s">
        <v>120</v>
      </c>
      <c r="I47" s="93" t="s">
        <v>214</v>
      </c>
      <c r="J47" s="93" t="s">
        <v>116</v>
      </c>
      <c r="K47" s="92">
        <v>0</v>
      </c>
      <c r="L47" s="92">
        <v>0</v>
      </c>
      <c r="M47" s="93" t="s">
        <v>213</v>
      </c>
      <c r="N47" s="93" t="s">
        <v>135</v>
      </c>
      <c r="O47" s="93" t="s">
        <v>121</v>
      </c>
      <c r="P47" s="94">
        <v>44896</v>
      </c>
      <c r="Q47" s="94">
        <v>44897</v>
      </c>
      <c r="R47" s="92">
        <v>0</v>
      </c>
      <c r="S47" s="93" t="s">
        <v>116</v>
      </c>
      <c r="T47" s="93" t="s">
        <v>116</v>
      </c>
      <c r="U47" s="93" t="s">
        <v>319</v>
      </c>
      <c r="V47" s="95">
        <v>44866.156452083334</v>
      </c>
      <c r="W47" s="93" t="s">
        <v>116</v>
      </c>
      <c r="X47" s="93" t="s">
        <v>116</v>
      </c>
      <c r="Y47" s="95">
        <v>44896</v>
      </c>
      <c r="Z47" s="95">
        <v>44927</v>
      </c>
      <c r="AA47" s="95">
        <v>44930.560376886569</v>
      </c>
      <c r="AB47" s="93" t="s">
        <v>118</v>
      </c>
      <c r="AC47" s="93" t="s">
        <v>116</v>
      </c>
    </row>
    <row r="48" spans="1:29" s="90" customFormat="1" outlineLevel="2" collapsed="1" x14ac:dyDescent="0.25">
      <c r="A48" s="85" t="s">
        <v>158</v>
      </c>
      <c r="B48" s="86">
        <v>0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H48" s="87" t="s">
        <v>120</v>
      </c>
      <c r="I48" s="87" t="s">
        <v>158</v>
      </c>
      <c r="J48" s="87" t="s">
        <v>116</v>
      </c>
      <c r="K48" s="86">
        <v>0</v>
      </c>
      <c r="L48" s="86">
        <v>0</v>
      </c>
      <c r="M48" s="87" t="s">
        <v>122</v>
      </c>
      <c r="N48" s="87" t="s">
        <v>135</v>
      </c>
      <c r="O48" s="87" t="s">
        <v>121</v>
      </c>
      <c r="P48" s="88">
        <v>44896</v>
      </c>
      <c r="Q48" s="88">
        <v>44897</v>
      </c>
      <c r="R48" s="86">
        <v>0</v>
      </c>
      <c r="S48" s="87" t="s">
        <v>116</v>
      </c>
      <c r="T48" s="87" t="s">
        <v>116</v>
      </c>
      <c r="U48" s="87" t="s">
        <v>319</v>
      </c>
      <c r="V48" s="89">
        <v>44866.156452083334</v>
      </c>
      <c r="W48" s="87" t="s">
        <v>116</v>
      </c>
      <c r="X48" s="87" t="s">
        <v>116</v>
      </c>
      <c r="Y48" s="89">
        <v>44896</v>
      </c>
      <c r="Z48" s="89">
        <v>44927</v>
      </c>
      <c r="AA48" s="89">
        <v>44930.560376886569</v>
      </c>
      <c r="AB48" s="87" t="s">
        <v>118</v>
      </c>
      <c r="AC48" s="87" t="s">
        <v>116</v>
      </c>
    </row>
    <row r="49" spans="1:29" s="96" customFormat="1" hidden="1" outlineLevel="3" collapsed="1" x14ac:dyDescent="0.25">
      <c r="A49" s="91" t="s">
        <v>121</v>
      </c>
      <c r="B49" s="92">
        <v>0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3" t="s">
        <v>120</v>
      </c>
      <c r="I49" s="93" t="s">
        <v>158</v>
      </c>
      <c r="J49" s="93" t="s">
        <v>116</v>
      </c>
      <c r="K49" s="92">
        <v>0</v>
      </c>
      <c r="L49" s="92">
        <v>0</v>
      </c>
      <c r="M49" s="93" t="s">
        <v>122</v>
      </c>
      <c r="N49" s="93" t="s">
        <v>135</v>
      </c>
      <c r="O49" s="93" t="s">
        <v>121</v>
      </c>
      <c r="P49" s="94">
        <v>44896</v>
      </c>
      <c r="Q49" s="94">
        <v>44897</v>
      </c>
      <c r="R49" s="92">
        <v>0</v>
      </c>
      <c r="S49" s="93" t="s">
        <v>116</v>
      </c>
      <c r="T49" s="93" t="s">
        <v>116</v>
      </c>
      <c r="U49" s="93" t="s">
        <v>319</v>
      </c>
      <c r="V49" s="95">
        <v>44866.156452083334</v>
      </c>
      <c r="W49" s="93" t="s">
        <v>116</v>
      </c>
      <c r="X49" s="93" t="s">
        <v>116</v>
      </c>
      <c r="Y49" s="95">
        <v>44896</v>
      </c>
      <c r="Z49" s="95">
        <v>44927</v>
      </c>
      <c r="AA49" s="95">
        <v>44930.560376886569</v>
      </c>
      <c r="AB49" s="93" t="s">
        <v>118</v>
      </c>
      <c r="AC49" s="93" t="s">
        <v>116</v>
      </c>
    </row>
    <row r="50" spans="1:29" s="78" customFormat="1" hidden="1" outlineLevel="4" collapsed="1" x14ac:dyDescent="0.25">
      <c r="A50" s="97" t="s">
        <v>116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4" t="s">
        <v>120</v>
      </c>
      <c r="I50" s="74" t="s">
        <v>158</v>
      </c>
      <c r="J50" s="74" t="s">
        <v>116</v>
      </c>
      <c r="K50" s="75">
        <v>0</v>
      </c>
      <c r="L50" s="75">
        <v>0</v>
      </c>
      <c r="M50" s="74" t="s">
        <v>122</v>
      </c>
      <c r="N50" s="74" t="s">
        <v>135</v>
      </c>
      <c r="O50" s="74" t="s">
        <v>121</v>
      </c>
      <c r="P50" s="76">
        <v>44896</v>
      </c>
      <c r="Q50" s="76">
        <v>44897</v>
      </c>
      <c r="R50" s="75">
        <v>0</v>
      </c>
      <c r="S50" s="74" t="s">
        <v>116</v>
      </c>
      <c r="T50" s="74" t="s">
        <v>116</v>
      </c>
      <c r="U50" s="74" t="s">
        <v>319</v>
      </c>
      <c r="V50" s="77">
        <v>44866.156452083334</v>
      </c>
      <c r="W50" s="74" t="s">
        <v>116</v>
      </c>
      <c r="X50" s="74" t="s">
        <v>116</v>
      </c>
      <c r="Y50" s="77">
        <v>44896</v>
      </c>
      <c r="Z50" s="77">
        <v>44927</v>
      </c>
      <c r="AA50" s="77">
        <v>44930.560376886569</v>
      </c>
      <c r="AB50" s="74" t="s">
        <v>118</v>
      </c>
      <c r="AC50" s="74" t="s">
        <v>116</v>
      </c>
    </row>
    <row r="51" spans="1:29" s="84" customFormat="1" hidden="1" outlineLevel="5" collapsed="1" x14ac:dyDescent="0.25">
      <c r="A51" s="98" t="s">
        <v>122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1" t="s">
        <v>120</v>
      </c>
      <c r="I51" s="81" t="s">
        <v>158</v>
      </c>
      <c r="J51" s="81" t="s">
        <v>116</v>
      </c>
      <c r="K51" s="80">
        <v>0</v>
      </c>
      <c r="L51" s="80">
        <v>0</v>
      </c>
      <c r="M51" s="81" t="s">
        <v>122</v>
      </c>
      <c r="N51" s="81" t="s">
        <v>135</v>
      </c>
      <c r="O51" s="81" t="s">
        <v>121</v>
      </c>
      <c r="P51" s="82">
        <v>44896</v>
      </c>
      <c r="Q51" s="82">
        <v>44897</v>
      </c>
      <c r="R51" s="80">
        <v>0</v>
      </c>
      <c r="S51" s="81" t="s">
        <v>116</v>
      </c>
      <c r="T51" s="81" t="s">
        <v>116</v>
      </c>
      <c r="U51" s="81" t="s">
        <v>319</v>
      </c>
      <c r="V51" s="83">
        <v>44866.156452083334</v>
      </c>
      <c r="W51" s="81" t="s">
        <v>116</v>
      </c>
      <c r="X51" s="81" t="s">
        <v>116</v>
      </c>
      <c r="Y51" s="83">
        <v>44896</v>
      </c>
      <c r="Z51" s="83">
        <v>44927</v>
      </c>
      <c r="AA51" s="83">
        <v>44930.560376886569</v>
      </c>
      <c r="AB51" s="81" t="s">
        <v>118</v>
      </c>
      <c r="AC51" s="81" t="s">
        <v>116</v>
      </c>
    </row>
    <row r="52" spans="1:29" s="90" customFormat="1" hidden="1" outlineLevel="6" collapsed="1" x14ac:dyDescent="0.25">
      <c r="A52" s="99" t="s">
        <v>116</v>
      </c>
      <c r="B52" s="86">
        <v>0</v>
      </c>
      <c r="C52" s="86">
        <v>0</v>
      </c>
      <c r="D52" s="86">
        <v>0</v>
      </c>
      <c r="E52" s="86">
        <v>0</v>
      </c>
      <c r="F52" s="86">
        <v>0</v>
      </c>
      <c r="G52" s="86">
        <v>0</v>
      </c>
      <c r="H52" s="87" t="s">
        <v>120</v>
      </c>
      <c r="I52" s="87" t="s">
        <v>158</v>
      </c>
      <c r="J52" s="87" t="s">
        <v>116</v>
      </c>
      <c r="K52" s="86">
        <v>0</v>
      </c>
      <c r="L52" s="86">
        <v>0</v>
      </c>
      <c r="M52" s="87" t="s">
        <v>122</v>
      </c>
      <c r="N52" s="87" t="s">
        <v>135</v>
      </c>
      <c r="O52" s="87" t="s">
        <v>121</v>
      </c>
      <c r="P52" s="88">
        <v>44896</v>
      </c>
      <c r="Q52" s="88">
        <v>44897</v>
      </c>
      <c r="R52" s="86">
        <v>0</v>
      </c>
      <c r="S52" s="87" t="s">
        <v>116</v>
      </c>
      <c r="T52" s="87" t="s">
        <v>116</v>
      </c>
      <c r="U52" s="87" t="s">
        <v>319</v>
      </c>
      <c r="V52" s="89">
        <v>44866.156452083334</v>
      </c>
      <c r="W52" s="87" t="s">
        <v>116</v>
      </c>
      <c r="X52" s="87" t="s">
        <v>116</v>
      </c>
      <c r="Y52" s="89">
        <v>44896</v>
      </c>
      <c r="Z52" s="89">
        <v>44927</v>
      </c>
      <c r="AA52" s="89">
        <v>44930.560376886569</v>
      </c>
      <c r="AB52" s="87" t="s">
        <v>118</v>
      </c>
      <c r="AC52" s="87" t="s">
        <v>116</v>
      </c>
    </row>
    <row r="53" spans="1:29" s="96" customFormat="1" hidden="1" outlineLevel="7" collapsed="1" x14ac:dyDescent="0.25">
      <c r="A53" s="100" t="s">
        <v>116</v>
      </c>
      <c r="B53" s="92">
        <v>-362609.08</v>
      </c>
      <c r="C53" s="92">
        <v>-30034550.565250002</v>
      </c>
      <c r="D53" s="92">
        <v>0</v>
      </c>
      <c r="E53" s="92">
        <v>0</v>
      </c>
      <c r="F53" s="92">
        <v>-362609.08</v>
      </c>
      <c r="G53" s="92">
        <v>-30034550.565250002</v>
      </c>
      <c r="H53" s="93" t="s">
        <v>120</v>
      </c>
      <c r="I53" s="93" t="s">
        <v>158</v>
      </c>
      <c r="J53" s="93" t="s">
        <v>116</v>
      </c>
      <c r="K53" s="92">
        <v>82.829008488287201</v>
      </c>
      <c r="L53" s="92">
        <v>0</v>
      </c>
      <c r="M53" s="93" t="s">
        <v>122</v>
      </c>
      <c r="N53" s="93" t="s">
        <v>135</v>
      </c>
      <c r="O53" s="93" t="s">
        <v>121</v>
      </c>
      <c r="P53" s="94">
        <v>44896</v>
      </c>
      <c r="Q53" s="94">
        <v>44897</v>
      </c>
      <c r="R53" s="92">
        <v>0</v>
      </c>
      <c r="S53" s="93" t="s">
        <v>116</v>
      </c>
      <c r="T53" s="93" t="s">
        <v>116</v>
      </c>
      <c r="U53" s="93" t="s">
        <v>319</v>
      </c>
      <c r="V53" s="95">
        <v>44866.156452083334</v>
      </c>
      <c r="W53" s="93" t="s">
        <v>116</v>
      </c>
      <c r="X53" s="93" t="s">
        <v>116</v>
      </c>
      <c r="Y53" s="95">
        <v>44896</v>
      </c>
      <c r="Z53" s="95">
        <v>44927</v>
      </c>
      <c r="AA53" s="95">
        <v>44930.560376886569</v>
      </c>
      <c r="AB53" s="93" t="s">
        <v>118</v>
      </c>
      <c r="AC53" s="93" t="s">
        <v>116</v>
      </c>
    </row>
    <row r="54" spans="1:29" s="107" customFormat="1" hidden="1" outlineLevel="7" collapsed="1" x14ac:dyDescent="0.25">
      <c r="A54" s="102" t="s">
        <v>116</v>
      </c>
      <c r="B54" s="103">
        <v>35519</v>
      </c>
      <c r="C54" s="103">
        <v>2975768.75293</v>
      </c>
      <c r="D54" s="103">
        <v>0</v>
      </c>
      <c r="E54" s="103">
        <v>0</v>
      </c>
      <c r="F54" s="103">
        <v>35519</v>
      </c>
      <c r="G54" s="103">
        <v>2975768.75293</v>
      </c>
      <c r="H54" s="104" t="s">
        <v>120</v>
      </c>
      <c r="I54" s="104" t="s">
        <v>158</v>
      </c>
      <c r="J54" s="104" t="s">
        <v>116</v>
      </c>
      <c r="K54" s="103">
        <v>83.779632110419797</v>
      </c>
      <c r="L54" s="103">
        <v>0</v>
      </c>
      <c r="M54" s="104" t="s">
        <v>122</v>
      </c>
      <c r="N54" s="104" t="s">
        <v>135</v>
      </c>
      <c r="O54" s="104" t="s">
        <v>121</v>
      </c>
      <c r="P54" s="105">
        <v>44896</v>
      </c>
      <c r="Q54" s="105">
        <v>44897</v>
      </c>
      <c r="R54" s="103">
        <v>0</v>
      </c>
      <c r="S54" s="104" t="s">
        <v>116</v>
      </c>
      <c r="T54" s="104" t="s">
        <v>116</v>
      </c>
      <c r="U54" s="104" t="s">
        <v>319</v>
      </c>
      <c r="V54" s="106">
        <v>44866.156452083334</v>
      </c>
      <c r="W54" s="104" t="s">
        <v>116</v>
      </c>
      <c r="X54" s="104" t="s">
        <v>116</v>
      </c>
      <c r="Y54" s="106">
        <v>44896</v>
      </c>
      <c r="Z54" s="106">
        <v>44927</v>
      </c>
      <c r="AA54" s="106">
        <v>44930.560376886569</v>
      </c>
      <c r="AB54" s="104" t="s">
        <v>118</v>
      </c>
      <c r="AC54" s="104" t="s">
        <v>116</v>
      </c>
    </row>
    <row r="55" spans="1:29" s="96" customFormat="1" hidden="1" outlineLevel="7" collapsed="1" x14ac:dyDescent="0.25">
      <c r="A55" s="100" t="s">
        <v>116</v>
      </c>
      <c r="B55" s="92">
        <v>-14931.42</v>
      </c>
      <c r="C55" s="92">
        <v>-1008401.74</v>
      </c>
      <c r="D55" s="92">
        <v>0</v>
      </c>
      <c r="E55" s="92">
        <v>0</v>
      </c>
      <c r="F55" s="92">
        <v>-14931.42</v>
      </c>
      <c r="G55" s="92">
        <v>-1008401.74</v>
      </c>
      <c r="H55" s="93" t="s">
        <v>120</v>
      </c>
      <c r="I55" s="93" t="s">
        <v>158</v>
      </c>
      <c r="J55" s="93" t="s">
        <v>116</v>
      </c>
      <c r="K55" s="92">
        <v>67.535555225156102</v>
      </c>
      <c r="L55" s="92">
        <v>0</v>
      </c>
      <c r="M55" s="93" t="s">
        <v>122</v>
      </c>
      <c r="N55" s="93" t="s">
        <v>135</v>
      </c>
      <c r="O55" s="93" t="s">
        <v>121</v>
      </c>
      <c r="P55" s="94">
        <v>44896</v>
      </c>
      <c r="Q55" s="94">
        <v>44897</v>
      </c>
      <c r="R55" s="92">
        <v>0</v>
      </c>
      <c r="S55" s="93" t="s">
        <v>116</v>
      </c>
      <c r="T55" s="93" t="s">
        <v>116</v>
      </c>
      <c r="U55" s="93" t="s">
        <v>319</v>
      </c>
      <c r="V55" s="95">
        <v>44866.156452083334</v>
      </c>
      <c r="W55" s="93" t="s">
        <v>116</v>
      </c>
      <c r="X55" s="93" t="s">
        <v>116</v>
      </c>
      <c r="Y55" s="95">
        <v>44896</v>
      </c>
      <c r="Z55" s="95">
        <v>44927</v>
      </c>
      <c r="AA55" s="95">
        <v>44930.560376886569</v>
      </c>
      <c r="AB55" s="93" t="s">
        <v>118</v>
      </c>
      <c r="AC55" s="93" t="s">
        <v>116</v>
      </c>
    </row>
    <row r="56" spans="1:29" s="107" customFormat="1" hidden="1" outlineLevel="7" collapsed="1" x14ac:dyDescent="0.25">
      <c r="A56" s="102" t="s">
        <v>116</v>
      </c>
      <c r="B56" s="103">
        <v>342021.5</v>
      </c>
      <c r="C56" s="103">
        <v>28067183.55232</v>
      </c>
      <c r="D56" s="103">
        <v>0</v>
      </c>
      <c r="E56" s="103">
        <v>0</v>
      </c>
      <c r="F56" s="103">
        <v>342021.5</v>
      </c>
      <c r="G56" s="103">
        <v>28067183.55232</v>
      </c>
      <c r="H56" s="104" t="s">
        <v>120</v>
      </c>
      <c r="I56" s="104" t="s">
        <v>158</v>
      </c>
      <c r="J56" s="104" t="s">
        <v>116</v>
      </c>
      <c r="K56" s="103">
        <v>82.062629256698798</v>
      </c>
      <c r="L56" s="103">
        <v>0</v>
      </c>
      <c r="M56" s="104" t="s">
        <v>122</v>
      </c>
      <c r="N56" s="104" t="s">
        <v>135</v>
      </c>
      <c r="O56" s="104" t="s">
        <v>121</v>
      </c>
      <c r="P56" s="105">
        <v>44896</v>
      </c>
      <c r="Q56" s="105">
        <v>44897</v>
      </c>
      <c r="R56" s="103">
        <v>0</v>
      </c>
      <c r="S56" s="104" t="s">
        <v>116</v>
      </c>
      <c r="T56" s="104" t="s">
        <v>116</v>
      </c>
      <c r="U56" s="104" t="s">
        <v>319</v>
      </c>
      <c r="V56" s="106">
        <v>44866.156452083334</v>
      </c>
      <c r="W56" s="104" t="s">
        <v>116</v>
      </c>
      <c r="X56" s="104" t="s">
        <v>116</v>
      </c>
      <c r="Y56" s="106">
        <v>44896</v>
      </c>
      <c r="Z56" s="106">
        <v>44927</v>
      </c>
      <c r="AA56" s="106">
        <v>44930.560376886569</v>
      </c>
      <c r="AB56" s="104" t="s">
        <v>118</v>
      </c>
      <c r="AC56" s="104" t="s">
        <v>116</v>
      </c>
    </row>
    <row r="57" spans="1:29" s="113" customFormat="1" outlineLevel="2" collapsed="1" x14ac:dyDescent="0.25">
      <c r="A57" s="108" t="s">
        <v>215</v>
      </c>
      <c r="B57" s="109">
        <v>0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10" t="s">
        <v>120</v>
      </c>
      <c r="I57" s="110" t="s">
        <v>215</v>
      </c>
      <c r="J57" s="110" t="s">
        <v>116</v>
      </c>
      <c r="K57" s="109">
        <v>0</v>
      </c>
      <c r="L57" s="109">
        <v>0</v>
      </c>
      <c r="M57" s="110" t="s">
        <v>213</v>
      </c>
      <c r="N57" s="110" t="s">
        <v>135</v>
      </c>
      <c r="O57" s="110" t="s">
        <v>121</v>
      </c>
      <c r="P57" s="111">
        <v>44896</v>
      </c>
      <c r="Q57" s="111">
        <v>44897</v>
      </c>
      <c r="R57" s="109">
        <v>0</v>
      </c>
      <c r="S57" s="110" t="s">
        <v>116</v>
      </c>
      <c r="T57" s="110" t="s">
        <v>116</v>
      </c>
      <c r="U57" s="110" t="s">
        <v>319</v>
      </c>
      <c r="V57" s="112">
        <v>44866.156452083334</v>
      </c>
      <c r="W57" s="110" t="s">
        <v>116</v>
      </c>
      <c r="X57" s="110" t="s">
        <v>116</v>
      </c>
      <c r="Y57" s="112">
        <v>44896</v>
      </c>
      <c r="Z57" s="112">
        <v>44927</v>
      </c>
      <c r="AA57" s="112">
        <v>44930.560376886569</v>
      </c>
      <c r="AB57" s="110" t="s">
        <v>118</v>
      </c>
      <c r="AC57" s="110" t="s">
        <v>116</v>
      </c>
    </row>
    <row r="58" spans="1:29" s="96" customFormat="1" hidden="1" outlineLevel="3" collapsed="1" x14ac:dyDescent="0.25">
      <c r="A58" s="91" t="s">
        <v>121</v>
      </c>
      <c r="B58" s="92">
        <v>0</v>
      </c>
      <c r="C58" s="92">
        <v>0</v>
      </c>
      <c r="D58" s="92">
        <v>0</v>
      </c>
      <c r="E58" s="92">
        <v>0</v>
      </c>
      <c r="F58" s="92">
        <v>0</v>
      </c>
      <c r="G58" s="92">
        <v>0</v>
      </c>
      <c r="H58" s="93" t="s">
        <v>120</v>
      </c>
      <c r="I58" s="93" t="s">
        <v>215</v>
      </c>
      <c r="J58" s="93" t="s">
        <v>116</v>
      </c>
      <c r="K58" s="92">
        <v>0</v>
      </c>
      <c r="L58" s="92">
        <v>0</v>
      </c>
      <c r="M58" s="93" t="s">
        <v>213</v>
      </c>
      <c r="N58" s="93" t="s">
        <v>135</v>
      </c>
      <c r="O58" s="93" t="s">
        <v>121</v>
      </c>
      <c r="P58" s="94">
        <v>44896</v>
      </c>
      <c r="Q58" s="94">
        <v>44897</v>
      </c>
      <c r="R58" s="92">
        <v>0</v>
      </c>
      <c r="S58" s="93" t="s">
        <v>116</v>
      </c>
      <c r="T58" s="93" t="s">
        <v>116</v>
      </c>
      <c r="U58" s="93" t="s">
        <v>319</v>
      </c>
      <c r="V58" s="95">
        <v>44866.156452083334</v>
      </c>
      <c r="W58" s="93" t="s">
        <v>116</v>
      </c>
      <c r="X58" s="93" t="s">
        <v>116</v>
      </c>
      <c r="Y58" s="95">
        <v>44896</v>
      </c>
      <c r="Z58" s="95">
        <v>44927</v>
      </c>
      <c r="AA58" s="95">
        <v>44930.560376886569</v>
      </c>
      <c r="AB58" s="93" t="s">
        <v>118</v>
      </c>
      <c r="AC58" s="93" t="s">
        <v>116</v>
      </c>
    </row>
    <row r="59" spans="1:29" s="78" customFormat="1" hidden="1" outlineLevel="4" collapsed="1" x14ac:dyDescent="0.25">
      <c r="A59" s="97" t="s">
        <v>116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  <c r="H59" s="74" t="s">
        <v>120</v>
      </c>
      <c r="I59" s="74" t="s">
        <v>215</v>
      </c>
      <c r="J59" s="74" t="s">
        <v>116</v>
      </c>
      <c r="K59" s="75">
        <v>0</v>
      </c>
      <c r="L59" s="75">
        <v>0</v>
      </c>
      <c r="M59" s="74" t="s">
        <v>213</v>
      </c>
      <c r="N59" s="74" t="s">
        <v>135</v>
      </c>
      <c r="O59" s="74" t="s">
        <v>121</v>
      </c>
      <c r="P59" s="76">
        <v>44896</v>
      </c>
      <c r="Q59" s="76">
        <v>44897</v>
      </c>
      <c r="R59" s="75">
        <v>0</v>
      </c>
      <c r="S59" s="74" t="s">
        <v>116</v>
      </c>
      <c r="T59" s="74" t="s">
        <v>116</v>
      </c>
      <c r="U59" s="74" t="s">
        <v>319</v>
      </c>
      <c r="V59" s="77">
        <v>44866.156452083334</v>
      </c>
      <c r="W59" s="74" t="s">
        <v>116</v>
      </c>
      <c r="X59" s="74" t="s">
        <v>116</v>
      </c>
      <c r="Y59" s="77">
        <v>44896</v>
      </c>
      <c r="Z59" s="77">
        <v>44927</v>
      </c>
      <c r="AA59" s="77">
        <v>44930.560376886569</v>
      </c>
      <c r="AB59" s="74" t="s">
        <v>118</v>
      </c>
      <c r="AC59" s="74" t="s">
        <v>116</v>
      </c>
    </row>
    <row r="60" spans="1:29" s="84" customFormat="1" hidden="1" outlineLevel="5" collapsed="1" x14ac:dyDescent="0.25">
      <c r="A60" s="98" t="s">
        <v>213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81" t="s">
        <v>120</v>
      </c>
      <c r="I60" s="81" t="s">
        <v>215</v>
      </c>
      <c r="J60" s="81" t="s">
        <v>116</v>
      </c>
      <c r="K60" s="80">
        <v>0</v>
      </c>
      <c r="L60" s="80">
        <v>0</v>
      </c>
      <c r="M60" s="81" t="s">
        <v>213</v>
      </c>
      <c r="N60" s="81" t="s">
        <v>135</v>
      </c>
      <c r="O60" s="81" t="s">
        <v>121</v>
      </c>
      <c r="P60" s="82">
        <v>44896</v>
      </c>
      <c r="Q60" s="82">
        <v>44897</v>
      </c>
      <c r="R60" s="80">
        <v>0</v>
      </c>
      <c r="S60" s="81" t="s">
        <v>116</v>
      </c>
      <c r="T60" s="81" t="s">
        <v>116</v>
      </c>
      <c r="U60" s="81" t="s">
        <v>319</v>
      </c>
      <c r="V60" s="83">
        <v>44866.156452083334</v>
      </c>
      <c r="W60" s="81" t="s">
        <v>116</v>
      </c>
      <c r="X60" s="81" t="s">
        <v>116</v>
      </c>
      <c r="Y60" s="83">
        <v>44896</v>
      </c>
      <c r="Z60" s="83">
        <v>44927</v>
      </c>
      <c r="AA60" s="83">
        <v>44930.560376886569</v>
      </c>
      <c r="AB60" s="81" t="s">
        <v>118</v>
      </c>
      <c r="AC60" s="81" t="s">
        <v>116</v>
      </c>
    </row>
    <row r="61" spans="1:29" s="90" customFormat="1" hidden="1" outlineLevel="6" collapsed="1" x14ac:dyDescent="0.25">
      <c r="A61" s="99" t="s">
        <v>116</v>
      </c>
      <c r="B61" s="86">
        <v>0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7" t="s">
        <v>120</v>
      </c>
      <c r="I61" s="87" t="s">
        <v>215</v>
      </c>
      <c r="J61" s="87" t="s">
        <v>116</v>
      </c>
      <c r="K61" s="86">
        <v>0</v>
      </c>
      <c r="L61" s="86">
        <v>0</v>
      </c>
      <c r="M61" s="87" t="s">
        <v>213</v>
      </c>
      <c r="N61" s="87" t="s">
        <v>135</v>
      </c>
      <c r="O61" s="87" t="s">
        <v>121</v>
      </c>
      <c r="P61" s="88">
        <v>44896</v>
      </c>
      <c r="Q61" s="88">
        <v>44897</v>
      </c>
      <c r="R61" s="86">
        <v>0</v>
      </c>
      <c r="S61" s="87" t="s">
        <v>116</v>
      </c>
      <c r="T61" s="87" t="s">
        <v>116</v>
      </c>
      <c r="U61" s="87" t="s">
        <v>319</v>
      </c>
      <c r="V61" s="89">
        <v>44866.156452083334</v>
      </c>
      <c r="W61" s="87" t="s">
        <v>116</v>
      </c>
      <c r="X61" s="87" t="s">
        <v>116</v>
      </c>
      <c r="Y61" s="89">
        <v>44896</v>
      </c>
      <c r="Z61" s="89">
        <v>44927</v>
      </c>
      <c r="AA61" s="89">
        <v>44930.560376886569</v>
      </c>
      <c r="AB61" s="87" t="s">
        <v>118</v>
      </c>
      <c r="AC61" s="87" t="s">
        <v>116</v>
      </c>
    </row>
    <row r="62" spans="1:29" s="96" customFormat="1" hidden="1" outlineLevel="7" collapsed="1" x14ac:dyDescent="0.25">
      <c r="A62" s="100" t="s">
        <v>116</v>
      </c>
      <c r="B62" s="92">
        <v>0</v>
      </c>
      <c r="C62" s="92">
        <v>0</v>
      </c>
      <c r="D62" s="92">
        <v>0</v>
      </c>
      <c r="E62" s="92">
        <v>0</v>
      </c>
      <c r="F62" s="92">
        <v>0</v>
      </c>
      <c r="G62" s="92">
        <v>0</v>
      </c>
      <c r="H62" s="93" t="s">
        <v>120</v>
      </c>
      <c r="I62" s="93" t="s">
        <v>215</v>
      </c>
      <c r="J62" s="93" t="s">
        <v>116</v>
      </c>
      <c r="K62" s="92">
        <v>0</v>
      </c>
      <c r="L62" s="92">
        <v>0</v>
      </c>
      <c r="M62" s="93" t="s">
        <v>213</v>
      </c>
      <c r="N62" s="93" t="s">
        <v>135</v>
      </c>
      <c r="O62" s="93" t="s">
        <v>121</v>
      </c>
      <c r="P62" s="94">
        <v>44896</v>
      </c>
      <c r="Q62" s="94">
        <v>44897</v>
      </c>
      <c r="R62" s="92">
        <v>0</v>
      </c>
      <c r="S62" s="93" t="s">
        <v>116</v>
      </c>
      <c r="T62" s="93" t="s">
        <v>116</v>
      </c>
      <c r="U62" s="93" t="s">
        <v>319</v>
      </c>
      <c r="V62" s="95">
        <v>44866.156452083334</v>
      </c>
      <c r="W62" s="93" t="s">
        <v>116</v>
      </c>
      <c r="X62" s="93" t="s">
        <v>116</v>
      </c>
      <c r="Y62" s="95">
        <v>44896</v>
      </c>
      <c r="Z62" s="95">
        <v>44927</v>
      </c>
      <c r="AA62" s="95">
        <v>44930.560376886569</v>
      </c>
      <c r="AB62" s="93" t="s">
        <v>118</v>
      </c>
      <c r="AC62" s="93" t="s">
        <v>116</v>
      </c>
    </row>
    <row r="63" spans="1:29" s="107" customFormat="1" hidden="1" outlineLevel="7" collapsed="1" x14ac:dyDescent="0.25">
      <c r="A63" s="102" t="s">
        <v>116</v>
      </c>
      <c r="B63" s="103">
        <v>0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4" t="s">
        <v>120</v>
      </c>
      <c r="I63" s="104" t="s">
        <v>215</v>
      </c>
      <c r="J63" s="104" t="s">
        <v>116</v>
      </c>
      <c r="K63" s="103">
        <v>0</v>
      </c>
      <c r="L63" s="103">
        <v>0</v>
      </c>
      <c r="M63" s="104" t="s">
        <v>213</v>
      </c>
      <c r="N63" s="104" t="s">
        <v>135</v>
      </c>
      <c r="O63" s="104" t="s">
        <v>121</v>
      </c>
      <c r="P63" s="105">
        <v>44896</v>
      </c>
      <c r="Q63" s="105">
        <v>44897</v>
      </c>
      <c r="R63" s="103">
        <v>0</v>
      </c>
      <c r="S63" s="104" t="s">
        <v>116</v>
      </c>
      <c r="T63" s="104" t="s">
        <v>116</v>
      </c>
      <c r="U63" s="104" t="s">
        <v>319</v>
      </c>
      <c r="V63" s="106">
        <v>44866.156452083334</v>
      </c>
      <c r="W63" s="104" t="s">
        <v>116</v>
      </c>
      <c r="X63" s="104" t="s">
        <v>116</v>
      </c>
      <c r="Y63" s="106">
        <v>44896</v>
      </c>
      <c r="Z63" s="106">
        <v>44927</v>
      </c>
      <c r="AA63" s="106">
        <v>44930.560376886569</v>
      </c>
      <c r="AB63" s="104" t="s">
        <v>118</v>
      </c>
      <c r="AC63" s="104" t="s">
        <v>116</v>
      </c>
    </row>
    <row r="64" spans="1:29" s="90" customFormat="1" outlineLevel="2" collapsed="1" x14ac:dyDescent="0.25">
      <c r="A64" s="85" t="s">
        <v>147</v>
      </c>
      <c r="B64" s="86">
        <v>0</v>
      </c>
      <c r="C64" s="86">
        <v>0</v>
      </c>
      <c r="D64" s="86">
        <v>0</v>
      </c>
      <c r="E64" s="86">
        <v>0</v>
      </c>
      <c r="F64" s="86">
        <v>0</v>
      </c>
      <c r="G64" s="86">
        <v>0</v>
      </c>
      <c r="H64" s="87" t="s">
        <v>120</v>
      </c>
      <c r="I64" s="87" t="s">
        <v>147</v>
      </c>
      <c r="J64" s="87" t="s">
        <v>116</v>
      </c>
      <c r="K64" s="86">
        <v>0</v>
      </c>
      <c r="L64" s="86">
        <v>0</v>
      </c>
      <c r="M64" s="87" t="s">
        <v>122</v>
      </c>
      <c r="N64" s="87" t="s">
        <v>135</v>
      </c>
      <c r="O64" s="87" t="s">
        <v>121</v>
      </c>
      <c r="P64" s="88">
        <v>44896</v>
      </c>
      <c r="Q64" s="88">
        <v>44897</v>
      </c>
      <c r="R64" s="86">
        <v>0</v>
      </c>
      <c r="S64" s="87" t="s">
        <v>116</v>
      </c>
      <c r="T64" s="87" t="s">
        <v>116</v>
      </c>
      <c r="U64" s="87" t="s">
        <v>319</v>
      </c>
      <c r="V64" s="89">
        <v>44866.156452083334</v>
      </c>
      <c r="W64" s="87" t="s">
        <v>116</v>
      </c>
      <c r="X64" s="87" t="s">
        <v>116</v>
      </c>
      <c r="Y64" s="89">
        <v>44896</v>
      </c>
      <c r="Z64" s="89">
        <v>44927</v>
      </c>
      <c r="AA64" s="89">
        <v>44930.560376886569</v>
      </c>
      <c r="AB64" s="87" t="s">
        <v>118</v>
      </c>
      <c r="AC64" s="87" t="s">
        <v>116</v>
      </c>
    </row>
    <row r="65" spans="1:29" s="96" customFormat="1" hidden="1" outlineLevel="3" collapsed="1" x14ac:dyDescent="0.25">
      <c r="A65" s="91" t="s">
        <v>121</v>
      </c>
      <c r="B65" s="92">
        <v>0</v>
      </c>
      <c r="C65" s="92">
        <v>0</v>
      </c>
      <c r="D65" s="92">
        <v>0</v>
      </c>
      <c r="E65" s="92">
        <v>0</v>
      </c>
      <c r="F65" s="92">
        <v>0</v>
      </c>
      <c r="G65" s="92">
        <v>0</v>
      </c>
      <c r="H65" s="93" t="s">
        <v>120</v>
      </c>
      <c r="I65" s="93" t="s">
        <v>147</v>
      </c>
      <c r="J65" s="93" t="s">
        <v>116</v>
      </c>
      <c r="K65" s="92">
        <v>0</v>
      </c>
      <c r="L65" s="92">
        <v>0</v>
      </c>
      <c r="M65" s="93" t="s">
        <v>122</v>
      </c>
      <c r="N65" s="93" t="s">
        <v>135</v>
      </c>
      <c r="O65" s="93" t="s">
        <v>121</v>
      </c>
      <c r="P65" s="94">
        <v>44896</v>
      </c>
      <c r="Q65" s="94">
        <v>44897</v>
      </c>
      <c r="R65" s="92">
        <v>0</v>
      </c>
      <c r="S65" s="93" t="s">
        <v>116</v>
      </c>
      <c r="T65" s="93" t="s">
        <v>116</v>
      </c>
      <c r="U65" s="93" t="s">
        <v>319</v>
      </c>
      <c r="V65" s="95">
        <v>44866.156452083334</v>
      </c>
      <c r="W65" s="93" t="s">
        <v>116</v>
      </c>
      <c r="X65" s="93" t="s">
        <v>116</v>
      </c>
      <c r="Y65" s="95">
        <v>44896</v>
      </c>
      <c r="Z65" s="95">
        <v>44927</v>
      </c>
      <c r="AA65" s="95">
        <v>44930.560376886569</v>
      </c>
      <c r="AB65" s="93" t="s">
        <v>118</v>
      </c>
      <c r="AC65" s="93" t="s">
        <v>116</v>
      </c>
    </row>
    <row r="66" spans="1:29" s="78" customFormat="1" hidden="1" outlineLevel="4" collapsed="1" x14ac:dyDescent="0.25">
      <c r="A66" s="97" t="s">
        <v>116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4" t="s">
        <v>120</v>
      </c>
      <c r="I66" s="74" t="s">
        <v>147</v>
      </c>
      <c r="J66" s="74" t="s">
        <v>116</v>
      </c>
      <c r="K66" s="75">
        <v>0</v>
      </c>
      <c r="L66" s="75">
        <v>0</v>
      </c>
      <c r="M66" s="74" t="s">
        <v>122</v>
      </c>
      <c r="N66" s="74" t="s">
        <v>135</v>
      </c>
      <c r="O66" s="74" t="s">
        <v>121</v>
      </c>
      <c r="P66" s="76">
        <v>44896</v>
      </c>
      <c r="Q66" s="76">
        <v>44897</v>
      </c>
      <c r="R66" s="75">
        <v>0</v>
      </c>
      <c r="S66" s="74" t="s">
        <v>116</v>
      </c>
      <c r="T66" s="74" t="s">
        <v>116</v>
      </c>
      <c r="U66" s="74" t="s">
        <v>319</v>
      </c>
      <c r="V66" s="77">
        <v>44866.156452083334</v>
      </c>
      <c r="W66" s="74" t="s">
        <v>116</v>
      </c>
      <c r="X66" s="74" t="s">
        <v>116</v>
      </c>
      <c r="Y66" s="77">
        <v>44896</v>
      </c>
      <c r="Z66" s="77">
        <v>44927</v>
      </c>
      <c r="AA66" s="77">
        <v>44930.560376886569</v>
      </c>
      <c r="AB66" s="74" t="s">
        <v>118</v>
      </c>
      <c r="AC66" s="74" t="s">
        <v>116</v>
      </c>
    </row>
    <row r="67" spans="1:29" s="84" customFormat="1" hidden="1" outlineLevel="5" collapsed="1" x14ac:dyDescent="0.25">
      <c r="A67" s="98" t="s">
        <v>122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1" t="s">
        <v>120</v>
      </c>
      <c r="I67" s="81" t="s">
        <v>147</v>
      </c>
      <c r="J67" s="81" t="s">
        <v>116</v>
      </c>
      <c r="K67" s="80">
        <v>0</v>
      </c>
      <c r="L67" s="80">
        <v>0</v>
      </c>
      <c r="M67" s="81" t="s">
        <v>122</v>
      </c>
      <c r="N67" s="81" t="s">
        <v>135</v>
      </c>
      <c r="O67" s="81" t="s">
        <v>121</v>
      </c>
      <c r="P67" s="82">
        <v>44896</v>
      </c>
      <c r="Q67" s="82">
        <v>44897</v>
      </c>
      <c r="R67" s="80">
        <v>0</v>
      </c>
      <c r="S67" s="81" t="s">
        <v>116</v>
      </c>
      <c r="T67" s="81" t="s">
        <v>116</v>
      </c>
      <c r="U67" s="81" t="s">
        <v>319</v>
      </c>
      <c r="V67" s="83">
        <v>44866.156452083334</v>
      </c>
      <c r="W67" s="81" t="s">
        <v>116</v>
      </c>
      <c r="X67" s="81" t="s">
        <v>116</v>
      </c>
      <c r="Y67" s="83">
        <v>44896</v>
      </c>
      <c r="Z67" s="83">
        <v>44927</v>
      </c>
      <c r="AA67" s="83">
        <v>44930.560376886569</v>
      </c>
      <c r="AB67" s="81" t="s">
        <v>118</v>
      </c>
      <c r="AC67" s="81" t="s">
        <v>116</v>
      </c>
    </row>
    <row r="68" spans="1:29" s="90" customFormat="1" hidden="1" outlineLevel="6" collapsed="1" x14ac:dyDescent="0.25">
      <c r="A68" s="99" t="s">
        <v>116</v>
      </c>
      <c r="B68" s="86">
        <v>0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  <c r="H68" s="87" t="s">
        <v>120</v>
      </c>
      <c r="I68" s="87" t="s">
        <v>147</v>
      </c>
      <c r="J68" s="87" t="s">
        <v>116</v>
      </c>
      <c r="K68" s="86">
        <v>0</v>
      </c>
      <c r="L68" s="86">
        <v>0</v>
      </c>
      <c r="M68" s="87" t="s">
        <v>122</v>
      </c>
      <c r="N68" s="87" t="s">
        <v>135</v>
      </c>
      <c r="O68" s="87" t="s">
        <v>121</v>
      </c>
      <c r="P68" s="88">
        <v>44896</v>
      </c>
      <c r="Q68" s="88">
        <v>44897</v>
      </c>
      <c r="R68" s="86">
        <v>0</v>
      </c>
      <c r="S68" s="87" t="s">
        <v>116</v>
      </c>
      <c r="T68" s="87" t="s">
        <v>116</v>
      </c>
      <c r="U68" s="87" t="s">
        <v>319</v>
      </c>
      <c r="V68" s="89">
        <v>44866.156452083334</v>
      </c>
      <c r="W68" s="87" t="s">
        <v>116</v>
      </c>
      <c r="X68" s="87" t="s">
        <v>116</v>
      </c>
      <c r="Y68" s="89">
        <v>44896</v>
      </c>
      <c r="Z68" s="89">
        <v>44927</v>
      </c>
      <c r="AA68" s="89">
        <v>44930.560376886569</v>
      </c>
      <c r="AB68" s="87" t="s">
        <v>118</v>
      </c>
      <c r="AC68" s="87" t="s">
        <v>116</v>
      </c>
    </row>
    <row r="69" spans="1:29" s="96" customFormat="1" hidden="1" outlineLevel="7" collapsed="1" x14ac:dyDescent="0.25">
      <c r="A69" s="100" t="s">
        <v>116</v>
      </c>
      <c r="B69" s="92">
        <v>-41820.519</v>
      </c>
      <c r="C69" s="92">
        <v>-2884252.4868999999</v>
      </c>
      <c r="D69" s="92">
        <v>0</v>
      </c>
      <c r="E69" s="92">
        <v>0</v>
      </c>
      <c r="F69" s="92">
        <v>-41820.519</v>
      </c>
      <c r="G69" s="92">
        <v>-2884252.4868999999</v>
      </c>
      <c r="H69" s="93" t="s">
        <v>120</v>
      </c>
      <c r="I69" s="93" t="s">
        <v>147</v>
      </c>
      <c r="J69" s="93" t="s">
        <v>116</v>
      </c>
      <c r="K69" s="92">
        <v>68.967400593474196</v>
      </c>
      <c r="L69" s="92">
        <v>0</v>
      </c>
      <c r="M69" s="93" t="s">
        <v>122</v>
      </c>
      <c r="N69" s="93" t="s">
        <v>135</v>
      </c>
      <c r="O69" s="93" t="s">
        <v>121</v>
      </c>
      <c r="P69" s="94">
        <v>44896</v>
      </c>
      <c r="Q69" s="94">
        <v>44897</v>
      </c>
      <c r="R69" s="92">
        <v>0</v>
      </c>
      <c r="S69" s="93" t="s">
        <v>116</v>
      </c>
      <c r="T69" s="93" t="s">
        <v>116</v>
      </c>
      <c r="U69" s="93" t="s">
        <v>319</v>
      </c>
      <c r="V69" s="95">
        <v>44866.156452083334</v>
      </c>
      <c r="W69" s="93" t="s">
        <v>116</v>
      </c>
      <c r="X69" s="93" t="s">
        <v>116</v>
      </c>
      <c r="Y69" s="95">
        <v>44896</v>
      </c>
      <c r="Z69" s="95">
        <v>44927</v>
      </c>
      <c r="AA69" s="95">
        <v>44930.560376886569</v>
      </c>
      <c r="AB69" s="93" t="s">
        <v>118</v>
      </c>
      <c r="AC69" s="93" t="s">
        <v>116</v>
      </c>
    </row>
    <row r="70" spans="1:29" s="107" customFormat="1" hidden="1" outlineLevel="7" collapsed="1" x14ac:dyDescent="0.25">
      <c r="A70" s="102" t="s">
        <v>116</v>
      </c>
      <c r="B70" s="103">
        <v>-707.54</v>
      </c>
      <c r="C70" s="103">
        <v>-44221.25</v>
      </c>
      <c r="D70" s="103">
        <v>0</v>
      </c>
      <c r="E70" s="103">
        <v>0</v>
      </c>
      <c r="F70" s="103">
        <v>-707.54</v>
      </c>
      <c r="G70" s="103">
        <v>-44221.25</v>
      </c>
      <c r="H70" s="104" t="s">
        <v>120</v>
      </c>
      <c r="I70" s="104" t="s">
        <v>147</v>
      </c>
      <c r="J70" s="104" t="s">
        <v>116</v>
      </c>
      <c r="K70" s="103">
        <v>62.5</v>
      </c>
      <c r="L70" s="103">
        <v>0</v>
      </c>
      <c r="M70" s="104" t="s">
        <v>122</v>
      </c>
      <c r="N70" s="104" t="s">
        <v>135</v>
      </c>
      <c r="O70" s="104" t="s">
        <v>121</v>
      </c>
      <c r="P70" s="105">
        <v>44896</v>
      </c>
      <c r="Q70" s="105">
        <v>44897</v>
      </c>
      <c r="R70" s="103">
        <v>0</v>
      </c>
      <c r="S70" s="104" t="s">
        <v>116</v>
      </c>
      <c r="T70" s="104" t="s">
        <v>116</v>
      </c>
      <c r="U70" s="104" t="s">
        <v>319</v>
      </c>
      <c r="V70" s="106">
        <v>44866.156452083334</v>
      </c>
      <c r="W70" s="104" t="s">
        <v>116</v>
      </c>
      <c r="X70" s="104" t="s">
        <v>116</v>
      </c>
      <c r="Y70" s="106">
        <v>44896</v>
      </c>
      <c r="Z70" s="106">
        <v>44927</v>
      </c>
      <c r="AA70" s="106">
        <v>44930.560376886569</v>
      </c>
      <c r="AB70" s="104" t="s">
        <v>118</v>
      </c>
      <c r="AC70" s="104" t="s">
        <v>116</v>
      </c>
    </row>
    <row r="71" spans="1:29" s="96" customFormat="1" hidden="1" outlineLevel="7" collapsed="1" x14ac:dyDescent="0.25">
      <c r="A71" s="100" t="s">
        <v>116</v>
      </c>
      <c r="B71" s="92">
        <v>23152.71</v>
      </c>
      <c r="C71" s="92">
        <v>1774894.98688</v>
      </c>
      <c r="D71" s="92">
        <v>0</v>
      </c>
      <c r="E71" s="92">
        <v>0</v>
      </c>
      <c r="F71" s="92">
        <v>23152.71</v>
      </c>
      <c r="G71" s="92">
        <v>1774894.98688</v>
      </c>
      <c r="H71" s="93" t="s">
        <v>120</v>
      </c>
      <c r="I71" s="93" t="s">
        <v>147</v>
      </c>
      <c r="J71" s="93" t="s">
        <v>116</v>
      </c>
      <c r="K71" s="92">
        <v>76.660355823573099</v>
      </c>
      <c r="L71" s="92">
        <v>0</v>
      </c>
      <c r="M71" s="93" t="s">
        <v>122</v>
      </c>
      <c r="N71" s="93" t="s">
        <v>135</v>
      </c>
      <c r="O71" s="93" t="s">
        <v>121</v>
      </c>
      <c r="P71" s="94">
        <v>44896</v>
      </c>
      <c r="Q71" s="94">
        <v>44897</v>
      </c>
      <c r="R71" s="92">
        <v>0</v>
      </c>
      <c r="S71" s="93" t="s">
        <v>116</v>
      </c>
      <c r="T71" s="93" t="s">
        <v>116</v>
      </c>
      <c r="U71" s="93" t="s">
        <v>319</v>
      </c>
      <c r="V71" s="95">
        <v>44866.156452083334</v>
      </c>
      <c r="W71" s="93" t="s">
        <v>116</v>
      </c>
      <c r="X71" s="93" t="s">
        <v>116</v>
      </c>
      <c r="Y71" s="95">
        <v>44896</v>
      </c>
      <c r="Z71" s="95">
        <v>44927</v>
      </c>
      <c r="AA71" s="95">
        <v>44930.560376886569</v>
      </c>
      <c r="AB71" s="93" t="s">
        <v>118</v>
      </c>
      <c r="AC71" s="93" t="s">
        <v>116</v>
      </c>
    </row>
    <row r="72" spans="1:29" s="107" customFormat="1" hidden="1" outlineLevel="7" collapsed="1" x14ac:dyDescent="0.25">
      <c r="A72" s="102" t="s">
        <v>116</v>
      </c>
      <c r="B72" s="103">
        <v>9450</v>
      </c>
      <c r="C72" s="103">
        <v>521719.62933999998</v>
      </c>
      <c r="D72" s="103">
        <v>0</v>
      </c>
      <c r="E72" s="103">
        <v>0</v>
      </c>
      <c r="F72" s="103">
        <v>9450</v>
      </c>
      <c r="G72" s="103">
        <v>521719.62933999998</v>
      </c>
      <c r="H72" s="104" t="s">
        <v>120</v>
      </c>
      <c r="I72" s="104" t="s">
        <v>147</v>
      </c>
      <c r="J72" s="104" t="s">
        <v>116</v>
      </c>
      <c r="K72" s="103">
        <v>55.208426385185199</v>
      </c>
      <c r="L72" s="103">
        <v>0</v>
      </c>
      <c r="M72" s="104" t="s">
        <v>122</v>
      </c>
      <c r="N72" s="104" t="s">
        <v>135</v>
      </c>
      <c r="O72" s="104" t="s">
        <v>121</v>
      </c>
      <c r="P72" s="105">
        <v>44896</v>
      </c>
      <c r="Q72" s="105">
        <v>44897</v>
      </c>
      <c r="R72" s="103">
        <v>0</v>
      </c>
      <c r="S72" s="104" t="s">
        <v>116</v>
      </c>
      <c r="T72" s="104" t="s">
        <v>116</v>
      </c>
      <c r="U72" s="104" t="s">
        <v>319</v>
      </c>
      <c r="V72" s="106">
        <v>44866.156452083334</v>
      </c>
      <c r="W72" s="104" t="s">
        <v>116</v>
      </c>
      <c r="X72" s="104" t="s">
        <v>116</v>
      </c>
      <c r="Y72" s="106">
        <v>44896</v>
      </c>
      <c r="Z72" s="106">
        <v>44927</v>
      </c>
      <c r="AA72" s="106">
        <v>44930.560376886569</v>
      </c>
      <c r="AB72" s="104" t="s">
        <v>118</v>
      </c>
      <c r="AC72" s="104" t="s">
        <v>116</v>
      </c>
    </row>
    <row r="73" spans="1:29" s="96" customFormat="1" hidden="1" outlineLevel="7" collapsed="1" x14ac:dyDescent="0.25">
      <c r="A73" s="100" t="s">
        <v>116</v>
      </c>
      <c r="B73" s="92">
        <v>9925.3490000000002</v>
      </c>
      <c r="C73" s="92">
        <v>631859.12068000005</v>
      </c>
      <c r="D73" s="92">
        <v>0</v>
      </c>
      <c r="E73" s="92">
        <v>0</v>
      </c>
      <c r="F73" s="92">
        <v>9925.3490000000002</v>
      </c>
      <c r="G73" s="92">
        <v>631859.12068000005</v>
      </c>
      <c r="H73" s="93" t="s">
        <v>120</v>
      </c>
      <c r="I73" s="93" t="s">
        <v>147</v>
      </c>
      <c r="J73" s="93" t="s">
        <v>116</v>
      </c>
      <c r="K73" s="92">
        <v>63.661148910733502</v>
      </c>
      <c r="L73" s="92">
        <v>0</v>
      </c>
      <c r="M73" s="93" t="s">
        <v>122</v>
      </c>
      <c r="N73" s="93" t="s">
        <v>135</v>
      </c>
      <c r="O73" s="93" t="s">
        <v>121</v>
      </c>
      <c r="P73" s="94">
        <v>44896</v>
      </c>
      <c r="Q73" s="94">
        <v>44897</v>
      </c>
      <c r="R73" s="92">
        <v>0</v>
      </c>
      <c r="S73" s="93" t="s">
        <v>116</v>
      </c>
      <c r="T73" s="93" t="s">
        <v>116</v>
      </c>
      <c r="U73" s="93" t="s">
        <v>319</v>
      </c>
      <c r="V73" s="95">
        <v>44866.156452083334</v>
      </c>
      <c r="W73" s="93" t="s">
        <v>116</v>
      </c>
      <c r="X73" s="93" t="s">
        <v>116</v>
      </c>
      <c r="Y73" s="95">
        <v>44896</v>
      </c>
      <c r="Z73" s="95">
        <v>44927</v>
      </c>
      <c r="AA73" s="95">
        <v>44930.560376886569</v>
      </c>
      <c r="AB73" s="93" t="s">
        <v>118</v>
      </c>
      <c r="AC73" s="93" t="s">
        <v>116</v>
      </c>
    </row>
    <row r="74" spans="1:29" s="113" customFormat="1" outlineLevel="2" collapsed="1" x14ac:dyDescent="0.25">
      <c r="A74" s="108" t="s">
        <v>168</v>
      </c>
      <c r="B74" s="109">
        <v>0</v>
      </c>
      <c r="C74" s="109">
        <v>0</v>
      </c>
      <c r="D74" s="109">
        <v>0</v>
      </c>
      <c r="E74" s="109">
        <v>0</v>
      </c>
      <c r="F74" s="109">
        <v>0</v>
      </c>
      <c r="G74" s="109">
        <v>0</v>
      </c>
      <c r="H74" s="110" t="s">
        <v>120</v>
      </c>
      <c r="I74" s="110" t="s">
        <v>168</v>
      </c>
      <c r="J74" s="110" t="s">
        <v>116</v>
      </c>
      <c r="K74" s="109">
        <v>0</v>
      </c>
      <c r="L74" s="109">
        <v>0</v>
      </c>
      <c r="M74" s="110" t="s">
        <v>122</v>
      </c>
      <c r="N74" s="110" t="s">
        <v>135</v>
      </c>
      <c r="O74" s="110" t="s">
        <v>121</v>
      </c>
      <c r="P74" s="111">
        <v>44896</v>
      </c>
      <c r="Q74" s="111">
        <v>44897</v>
      </c>
      <c r="R74" s="109">
        <v>0</v>
      </c>
      <c r="S74" s="110" t="s">
        <v>116</v>
      </c>
      <c r="T74" s="110" t="s">
        <v>116</v>
      </c>
      <c r="U74" s="110" t="s">
        <v>319</v>
      </c>
      <c r="V74" s="112">
        <v>44866.156452083334</v>
      </c>
      <c r="W74" s="110" t="s">
        <v>116</v>
      </c>
      <c r="X74" s="110" t="s">
        <v>116</v>
      </c>
      <c r="Y74" s="112">
        <v>44896</v>
      </c>
      <c r="Z74" s="112">
        <v>44927</v>
      </c>
      <c r="AA74" s="112">
        <v>44930.560376886569</v>
      </c>
      <c r="AB74" s="110" t="s">
        <v>118</v>
      </c>
      <c r="AC74" s="110" t="s">
        <v>116</v>
      </c>
    </row>
    <row r="75" spans="1:29" s="96" customFormat="1" hidden="1" outlineLevel="3" collapsed="1" x14ac:dyDescent="0.25">
      <c r="A75" s="91" t="s">
        <v>121</v>
      </c>
      <c r="B75" s="92">
        <v>0</v>
      </c>
      <c r="C75" s="92">
        <v>0</v>
      </c>
      <c r="D75" s="92">
        <v>0</v>
      </c>
      <c r="E75" s="92">
        <v>0</v>
      </c>
      <c r="F75" s="92">
        <v>0</v>
      </c>
      <c r="G75" s="92">
        <v>0</v>
      </c>
      <c r="H75" s="93" t="s">
        <v>120</v>
      </c>
      <c r="I75" s="93" t="s">
        <v>168</v>
      </c>
      <c r="J75" s="93" t="s">
        <v>116</v>
      </c>
      <c r="K75" s="92">
        <v>0</v>
      </c>
      <c r="L75" s="92">
        <v>0</v>
      </c>
      <c r="M75" s="93" t="s">
        <v>122</v>
      </c>
      <c r="N75" s="93" t="s">
        <v>135</v>
      </c>
      <c r="O75" s="93" t="s">
        <v>121</v>
      </c>
      <c r="P75" s="94">
        <v>44896</v>
      </c>
      <c r="Q75" s="94">
        <v>44897</v>
      </c>
      <c r="R75" s="92">
        <v>0</v>
      </c>
      <c r="S75" s="93" t="s">
        <v>116</v>
      </c>
      <c r="T75" s="93" t="s">
        <v>116</v>
      </c>
      <c r="U75" s="93" t="s">
        <v>319</v>
      </c>
      <c r="V75" s="95">
        <v>44866.156452083334</v>
      </c>
      <c r="W75" s="93" t="s">
        <v>116</v>
      </c>
      <c r="X75" s="93" t="s">
        <v>116</v>
      </c>
      <c r="Y75" s="95">
        <v>44896</v>
      </c>
      <c r="Z75" s="95">
        <v>44927</v>
      </c>
      <c r="AA75" s="95">
        <v>44930.560376886569</v>
      </c>
      <c r="AB75" s="93" t="s">
        <v>118</v>
      </c>
      <c r="AC75" s="93" t="s">
        <v>116</v>
      </c>
    </row>
    <row r="76" spans="1:29" s="78" customFormat="1" hidden="1" outlineLevel="4" collapsed="1" x14ac:dyDescent="0.25">
      <c r="A76" s="97" t="s">
        <v>116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  <c r="H76" s="74" t="s">
        <v>120</v>
      </c>
      <c r="I76" s="74" t="s">
        <v>168</v>
      </c>
      <c r="J76" s="74" t="s">
        <v>116</v>
      </c>
      <c r="K76" s="75">
        <v>0</v>
      </c>
      <c r="L76" s="75">
        <v>0</v>
      </c>
      <c r="M76" s="74" t="s">
        <v>122</v>
      </c>
      <c r="N76" s="74" t="s">
        <v>135</v>
      </c>
      <c r="O76" s="74" t="s">
        <v>121</v>
      </c>
      <c r="P76" s="76">
        <v>44896</v>
      </c>
      <c r="Q76" s="76">
        <v>44897</v>
      </c>
      <c r="R76" s="75">
        <v>0</v>
      </c>
      <c r="S76" s="74" t="s">
        <v>116</v>
      </c>
      <c r="T76" s="74" t="s">
        <v>116</v>
      </c>
      <c r="U76" s="74" t="s">
        <v>319</v>
      </c>
      <c r="V76" s="77">
        <v>44866.156452083334</v>
      </c>
      <c r="W76" s="74" t="s">
        <v>116</v>
      </c>
      <c r="X76" s="74" t="s">
        <v>116</v>
      </c>
      <c r="Y76" s="77">
        <v>44896</v>
      </c>
      <c r="Z76" s="77">
        <v>44927</v>
      </c>
      <c r="AA76" s="77">
        <v>44930.560376886569</v>
      </c>
      <c r="AB76" s="74" t="s">
        <v>118</v>
      </c>
      <c r="AC76" s="74" t="s">
        <v>116</v>
      </c>
    </row>
    <row r="77" spans="1:29" s="84" customFormat="1" hidden="1" outlineLevel="5" collapsed="1" x14ac:dyDescent="0.25">
      <c r="A77" s="98" t="s">
        <v>122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  <c r="H77" s="81" t="s">
        <v>120</v>
      </c>
      <c r="I77" s="81" t="s">
        <v>168</v>
      </c>
      <c r="J77" s="81" t="s">
        <v>116</v>
      </c>
      <c r="K77" s="80">
        <v>0</v>
      </c>
      <c r="L77" s="80">
        <v>0</v>
      </c>
      <c r="M77" s="81" t="s">
        <v>122</v>
      </c>
      <c r="N77" s="81" t="s">
        <v>135</v>
      </c>
      <c r="O77" s="81" t="s">
        <v>121</v>
      </c>
      <c r="P77" s="82">
        <v>44896</v>
      </c>
      <c r="Q77" s="82">
        <v>44897</v>
      </c>
      <c r="R77" s="80">
        <v>0</v>
      </c>
      <c r="S77" s="81" t="s">
        <v>116</v>
      </c>
      <c r="T77" s="81" t="s">
        <v>116</v>
      </c>
      <c r="U77" s="81" t="s">
        <v>319</v>
      </c>
      <c r="V77" s="83">
        <v>44866.156452083334</v>
      </c>
      <c r="W77" s="81" t="s">
        <v>116</v>
      </c>
      <c r="X77" s="81" t="s">
        <v>116</v>
      </c>
      <c r="Y77" s="83">
        <v>44896</v>
      </c>
      <c r="Z77" s="83">
        <v>44927</v>
      </c>
      <c r="AA77" s="83">
        <v>44930.560376886569</v>
      </c>
      <c r="AB77" s="81" t="s">
        <v>118</v>
      </c>
      <c r="AC77" s="81" t="s">
        <v>116</v>
      </c>
    </row>
    <row r="78" spans="1:29" s="90" customFormat="1" hidden="1" outlineLevel="6" collapsed="1" x14ac:dyDescent="0.25">
      <c r="A78" s="99" t="s">
        <v>116</v>
      </c>
      <c r="B78" s="86">
        <v>0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7" t="s">
        <v>120</v>
      </c>
      <c r="I78" s="87" t="s">
        <v>168</v>
      </c>
      <c r="J78" s="87" t="s">
        <v>116</v>
      </c>
      <c r="K78" s="86">
        <v>0</v>
      </c>
      <c r="L78" s="86">
        <v>0</v>
      </c>
      <c r="M78" s="87" t="s">
        <v>122</v>
      </c>
      <c r="N78" s="87" t="s">
        <v>135</v>
      </c>
      <c r="O78" s="87" t="s">
        <v>121</v>
      </c>
      <c r="P78" s="88">
        <v>44896</v>
      </c>
      <c r="Q78" s="88">
        <v>44897</v>
      </c>
      <c r="R78" s="86">
        <v>0</v>
      </c>
      <c r="S78" s="87" t="s">
        <v>116</v>
      </c>
      <c r="T78" s="87" t="s">
        <v>116</v>
      </c>
      <c r="U78" s="87" t="s">
        <v>319</v>
      </c>
      <c r="V78" s="89">
        <v>44866.156452083334</v>
      </c>
      <c r="W78" s="87" t="s">
        <v>116</v>
      </c>
      <c r="X78" s="87" t="s">
        <v>116</v>
      </c>
      <c r="Y78" s="89">
        <v>44896</v>
      </c>
      <c r="Z78" s="89">
        <v>44927</v>
      </c>
      <c r="AA78" s="89">
        <v>44930.560376886569</v>
      </c>
      <c r="AB78" s="87" t="s">
        <v>118</v>
      </c>
      <c r="AC78" s="87" t="s">
        <v>116</v>
      </c>
    </row>
    <row r="79" spans="1:29" s="96" customFormat="1" hidden="1" outlineLevel="7" collapsed="1" x14ac:dyDescent="0.25">
      <c r="A79" s="100" t="s">
        <v>116</v>
      </c>
      <c r="B79" s="92">
        <v>-38695.870000000003</v>
      </c>
      <c r="C79" s="92">
        <v>-3004052.6472700001</v>
      </c>
      <c r="D79" s="92">
        <v>0</v>
      </c>
      <c r="E79" s="92">
        <v>0</v>
      </c>
      <c r="F79" s="92">
        <v>-38695.870000000003</v>
      </c>
      <c r="G79" s="92">
        <v>-3004052.6472700001</v>
      </c>
      <c r="H79" s="93" t="s">
        <v>120</v>
      </c>
      <c r="I79" s="93" t="s">
        <v>168</v>
      </c>
      <c r="J79" s="93" t="s">
        <v>116</v>
      </c>
      <c r="K79" s="92">
        <v>77.632384212320304</v>
      </c>
      <c r="L79" s="92">
        <v>0</v>
      </c>
      <c r="M79" s="93" t="s">
        <v>122</v>
      </c>
      <c r="N79" s="93" t="s">
        <v>135</v>
      </c>
      <c r="O79" s="93" t="s">
        <v>121</v>
      </c>
      <c r="P79" s="94">
        <v>44896</v>
      </c>
      <c r="Q79" s="94">
        <v>44897</v>
      </c>
      <c r="R79" s="92">
        <v>0</v>
      </c>
      <c r="S79" s="93" t="s">
        <v>116</v>
      </c>
      <c r="T79" s="93" t="s">
        <v>116</v>
      </c>
      <c r="U79" s="93" t="s">
        <v>319</v>
      </c>
      <c r="V79" s="95">
        <v>44866.156452083334</v>
      </c>
      <c r="W79" s="93" t="s">
        <v>116</v>
      </c>
      <c r="X79" s="93" t="s">
        <v>116</v>
      </c>
      <c r="Y79" s="95">
        <v>44896</v>
      </c>
      <c r="Z79" s="95">
        <v>44927</v>
      </c>
      <c r="AA79" s="95">
        <v>44930.560376886569</v>
      </c>
      <c r="AB79" s="93" t="s">
        <v>118</v>
      </c>
      <c r="AC79" s="93" t="s">
        <v>116</v>
      </c>
    </row>
    <row r="80" spans="1:29" s="107" customFormat="1" hidden="1" outlineLevel="7" collapsed="1" x14ac:dyDescent="0.25">
      <c r="A80" s="102" t="s">
        <v>116</v>
      </c>
      <c r="B80" s="103">
        <v>2322.87</v>
      </c>
      <c r="C80" s="103">
        <v>155284.51381</v>
      </c>
      <c r="D80" s="103">
        <v>0</v>
      </c>
      <c r="E80" s="103">
        <v>0</v>
      </c>
      <c r="F80" s="103">
        <v>2322.87</v>
      </c>
      <c r="G80" s="103">
        <v>155284.51381</v>
      </c>
      <c r="H80" s="104" t="s">
        <v>120</v>
      </c>
      <c r="I80" s="104" t="s">
        <v>168</v>
      </c>
      <c r="J80" s="104" t="s">
        <v>116</v>
      </c>
      <c r="K80" s="103">
        <v>66.850281681712701</v>
      </c>
      <c r="L80" s="103">
        <v>0</v>
      </c>
      <c r="M80" s="104" t="s">
        <v>122</v>
      </c>
      <c r="N80" s="104" t="s">
        <v>135</v>
      </c>
      <c r="O80" s="104" t="s">
        <v>121</v>
      </c>
      <c r="P80" s="105">
        <v>44896</v>
      </c>
      <c r="Q80" s="105">
        <v>44897</v>
      </c>
      <c r="R80" s="103">
        <v>0</v>
      </c>
      <c r="S80" s="104" t="s">
        <v>116</v>
      </c>
      <c r="T80" s="104" t="s">
        <v>116</v>
      </c>
      <c r="U80" s="104" t="s">
        <v>319</v>
      </c>
      <c r="V80" s="106">
        <v>44866.156452083334</v>
      </c>
      <c r="W80" s="104" t="s">
        <v>116</v>
      </c>
      <c r="X80" s="104" t="s">
        <v>116</v>
      </c>
      <c r="Y80" s="106">
        <v>44896</v>
      </c>
      <c r="Z80" s="106">
        <v>44927</v>
      </c>
      <c r="AA80" s="106">
        <v>44930.560376886569</v>
      </c>
      <c r="AB80" s="104" t="s">
        <v>118</v>
      </c>
      <c r="AC80" s="104" t="s">
        <v>116</v>
      </c>
    </row>
    <row r="81" spans="1:29" s="96" customFormat="1" hidden="1" outlineLevel="7" collapsed="1" x14ac:dyDescent="0.25">
      <c r="A81" s="100" t="s">
        <v>116</v>
      </c>
      <c r="B81" s="92">
        <v>36373</v>
      </c>
      <c r="C81" s="92">
        <v>2848768.1334600002</v>
      </c>
      <c r="D81" s="92">
        <v>0</v>
      </c>
      <c r="E81" s="92">
        <v>0</v>
      </c>
      <c r="F81" s="92">
        <v>36373</v>
      </c>
      <c r="G81" s="92">
        <v>2848768.1334600002</v>
      </c>
      <c r="H81" s="93" t="s">
        <v>120</v>
      </c>
      <c r="I81" s="93" t="s">
        <v>168</v>
      </c>
      <c r="J81" s="93" t="s">
        <v>116</v>
      </c>
      <c r="K81" s="92">
        <v>78.320956023973807</v>
      </c>
      <c r="L81" s="92">
        <v>0</v>
      </c>
      <c r="M81" s="93" t="s">
        <v>122</v>
      </c>
      <c r="N81" s="93" t="s">
        <v>135</v>
      </c>
      <c r="O81" s="93" t="s">
        <v>121</v>
      </c>
      <c r="P81" s="94">
        <v>44896</v>
      </c>
      <c r="Q81" s="94">
        <v>44897</v>
      </c>
      <c r="R81" s="92">
        <v>0</v>
      </c>
      <c r="S81" s="93" t="s">
        <v>116</v>
      </c>
      <c r="T81" s="93" t="s">
        <v>116</v>
      </c>
      <c r="U81" s="93" t="s">
        <v>319</v>
      </c>
      <c r="V81" s="95">
        <v>44866.156452083334</v>
      </c>
      <c r="W81" s="93" t="s">
        <v>116</v>
      </c>
      <c r="X81" s="93" t="s">
        <v>116</v>
      </c>
      <c r="Y81" s="95">
        <v>44896</v>
      </c>
      <c r="Z81" s="95">
        <v>44927</v>
      </c>
      <c r="AA81" s="95">
        <v>44930.560376886569</v>
      </c>
      <c r="AB81" s="93" t="s">
        <v>118</v>
      </c>
      <c r="AC81" s="93" t="s">
        <v>116</v>
      </c>
    </row>
    <row r="82" spans="1:29" s="90" customFormat="1" outlineLevel="2" collapsed="1" x14ac:dyDescent="0.25">
      <c r="A82" s="85" t="s">
        <v>138</v>
      </c>
      <c r="B82" s="86">
        <v>80457.934399999998</v>
      </c>
      <c r="C82" s="86">
        <v>8368900.8399299998</v>
      </c>
      <c r="D82" s="86">
        <v>11916.9</v>
      </c>
      <c r="E82" s="86">
        <v>774836.83799999999</v>
      </c>
      <c r="F82" s="86">
        <v>68541.034400000004</v>
      </c>
      <c r="G82" s="86">
        <v>7594064.0019300003</v>
      </c>
      <c r="H82" s="87" t="s">
        <v>116</v>
      </c>
      <c r="I82" s="87" t="s">
        <v>138</v>
      </c>
      <c r="J82" s="87" t="s">
        <v>116</v>
      </c>
      <c r="K82" s="86">
        <v>110.79587678253699</v>
      </c>
      <c r="L82" s="86">
        <v>65.02</v>
      </c>
      <c r="M82" s="87" t="s">
        <v>116</v>
      </c>
      <c r="N82" s="87" t="s">
        <v>135</v>
      </c>
      <c r="O82" s="87" t="s">
        <v>116</v>
      </c>
      <c r="P82" s="88" t="s">
        <v>116</v>
      </c>
      <c r="Q82" s="88" t="s">
        <v>116</v>
      </c>
      <c r="R82" s="86">
        <v>0</v>
      </c>
      <c r="S82" s="87" t="s">
        <v>116</v>
      </c>
      <c r="T82" s="87" t="s">
        <v>116</v>
      </c>
      <c r="U82" s="87" t="s">
        <v>116</v>
      </c>
      <c r="V82" s="87" t="s">
        <v>116</v>
      </c>
      <c r="W82" s="87" t="s">
        <v>116</v>
      </c>
      <c r="X82" s="87" t="s">
        <v>116</v>
      </c>
      <c r="Y82" s="89">
        <v>44896</v>
      </c>
      <c r="Z82" s="89">
        <v>44927</v>
      </c>
      <c r="AA82" s="89">
        <v>44930.560376886569</v>
      </c>
      <c r="AB82" s="87" t="s">
        <v>118</v>
      </c>
      <c r="AC82" s="87" t="s">
        <v>116</v>
      </c>
    </row>
    <row r="83" spans="1:29" s="96" customFormat="1" outlineLevel="3" collapsed="1" x14ac:dyDescent="0.25">
      <c r="A83" s="91" t="s">
        <v>145</v>
      </c>
      <c r="B83" s="92">
        <v>0</v>
      </c>
      <c r="C83" s="92">
        <v>174112.65687000001</v>
      </c>
      <c r="D83" s="92">
        <v>0</v>
      </c>
      <c r="E83" s="92">
        <v>0</v>
      </c>
      <c r="F83" s="92">
        <v>0</v>
      </c>
      <c r="G83" s="92">
        <v>174112.65687000001</v>
      </c>
      <c r="H83" s="93" t="s">
        <v>440</v>
      </c>
      <c r="I83" s="93" t="s">
        <v>138</v>
      </c>
      <c r="J83" s="93" t="s">
        <v>116</v>
      </c>
      <c r="K83" s="92">
        <v>0</v>
      </c>
      <c r="L83" s="92">
        <v>0</v>
      </c>
      <c r="M83" s="93" t="s">
        <v>122</v>
      </c>
      <c r="N83" s="93" t="s">
        <v>135</v>
      </c>
      <c r="O83" s="93" t="s">
        <v>145</v>
      </c>
      <c r="P83" s="94" t="s">
        <v>116</v>
      </c>
      <c r="Q83" s="94" t="s">
        <v>116</v>
      </c>
      <c r="R83" s="92">
        <v>0</v>
      </c>
      <c r="S83" s="93" t="s">
        <v>116</v>
      </c>
      <c r="T83" s="93" t="s">
        <v>141</v>
      </c>
      <c r="U83" s="93" t="s">
        <v>115</v>
      </c>
      <c r="V83" s="95">
        <v>44930.15328958333</v>
      </c>
      <c r="W83" s="93" t="s">
        <v>115</v>
      </c>
      <c r="X83" s="95">
        <v>44930.153297534722</v>
      </c>
      <c r="Y83" s="95">
        <v>44896</v>
      </c>
      <c r="Z83" s="95">
        <v>44927</v>
      </c>
      <c r="AA83" s="95">
        <v>44930.560376886569</v>
      </c>
      <c r="AB83" s="93" t="s">
        <v>118</v>
      </c>
      <c r="AC83" s="93" t="s">
        <v>440</v>
      </c>
    </row>
    <row r="84" spans="1:29" s="78" customFormat="1" outlineLevel="4" collapsed="1" x14ac:dyDescent="0.25">
      <c r="A84" s="97" t="s">
        <v>440</v>
      </c>
      <c r="B84" s="75">
        <v>0</v>
      </c>
      <c r="C84" s="75">
        <v>174112.65687000001</v>
      </c>
      <c r="D84" s="75">
        <v>0</v>
      </c>
      <c r="E84" s="75">
        <v>0</v>
      </c>
      <c r="F84" s="75">
        <v>0</v>
      </c>
      <c r="G84" s="75">
        <v>174112.65687000001</v>
      </c>
      <c r="H84" s="74" t="s">
        <v>440</v>
      </c>
      <c r="I84" s="74" t="s">
        <v>138</v>
      </c>
      <c r="J84" s="74" t="s">
        <v>116</v>
      </c>
      <c r="K84" s="75">
        <v>0</v>
      </c>
      <c r="L84" s="75">
        <v>0</v>
      </c>
      <c r="M84" s="74" t="s">
        <v>122</v>
      </c>
      <c r="N84" s="74" t="s">
        <v>135</v>
      </c>
      <c r="O84" s="74" t="s">
        <v>145</v>
      </c>
      <c r="P84" s="76" t="s">
        <v>116</v>
      </c>
      <c r="Q84" s="76" t="s">
        <v>116</v>
      </c>
      <c r="R84" s="75">
        <v>0</v>
      </c>
      <c r="S84" s="74" t="s">
        <v>116</v>
      </c>
      <c r="T84" s="74" t="s">
        <v>141</v>
      </c>
      <c r="U84" s="74" t="s">
        <v>115</v>
      </c>
      <c r="V84" s="77">
        <v>44930.15328958333</v>
      </c>
      <c r="W84" s="74" t="s">
        <v>115</v>
      </c>
      <c r="X84" s="77">
        <v>44930.153297534722</v>
      </c>
      <c r="Y84" s="77">
        <v>44896</v>
      </c>
      <c r="Z84" s="77">
        <v>44927</v>
      </c>
      <c r="AA84" s="77">
        <v>44930.560376886569</v>
      </c>
      <c r="AB84" s="74" t="s">
        <v>118</v>
      </c>
      <c r="AC84" s="74" t="s">
        <v>440</v>
      </c>
    </row>
    <row r="85" spans="1:29" s="84" customFormat="1" outlineLevel="5" collapsed="1" x14ac:dyDescent="0.25">
      <c r="A85" s="98" t="s">
        <v>122</v>
      </c>
      <c r="B85" s="80">
        <v>0</v>
      </c>
      <c r="C85" s="80">
        <v>174112.65687000001</v>
      </c>
      <c r="D85" s="80">
        <v>0</v>
      </c>
      <c r="E85" s="80">
        <v>0</v>
      </c>
      <c r="F85" s="80">
        <v>0</v>
      </c>
      <c r="G85" s="80">
        <v>174112.65687000001</v>
      </c>
      <c r="H85" s="81" t="s">
        <v>440</v>
      </c>
      <c r="I85" s="81" t="s">
        <v>138</v>
      </c>
      <c r="J85" s="81" t="s">
        <v>116</v>
      </c>
      <c r="K85" s="80">
        <v>0</v>
      </c>
      <c r="L85" s="80">
        <v>0</v>
      </c>
      <c r="M85" s="81" t="s">
        <v>122</v>
      </c>
      <c r="N85" s="81" t="s">
        <v>135</v>
      </c>
      <c r="O85" s="81" t="s">
        <v>145</v>
      </c>
      <c r="P85" s="82" t="s">
        <v>116</v>
      </c>
      <c r="Q85" s="82" t="s">
        <v>116</v>
      </c>
      <c r="R85" s="80">
        <v>0</v>
      </c>
      <c r="S85" s="81" t="s">
        <v>116</v>
      </c>
      <c r="T85" s="81" t="s">
        <v>141</v>
      </c>
      <c r="U85" s="81" t="s">
        <v>115</v>
      </c>
      <c r="V85" s="83">
        <v>44930.15328958333</v>
      </c>
      <c r="W85" s="81" t="s">
        <v>115</v>
      </c>
      <c r="X85" s="83">
        <v>44930.153297534722</v>
      </c>
      <c r="Y85" s="83">
        <v>44896</v>
      </c>
      <c r="Z85" s="83">
        <v>44927</v>
      </c>
      <c r="AA85" s="83">
        <v>44930.560376886569</v>
      </c>
      <c r="AB85" s="81" t="s">
        <v>118</v>
      </c>
      <c r="AC85" s="81" t="s">
        <v>440</v>
      </c>
    </row>
    <row r="86" spans="1:29" s="90" customFormat="1" outlineLevel="6" collapsed="1" x14ac:dyDescent="0.25">
      <c r="A86" s="99" t="s">
        <v>515</v>
      </c>
      <c r="B86" s="86">
        <v>0</v>
      </c>
      <c r="C86" s="86">
        <v>5927.1235999999999</v>
      </c>
      <c r="D86" s="86">
        <v>0</v>
      </c>
      <c r="E86" s="86">
        <v>0</v>
      </c>
      <c r="F86" s="86">
        <v>0</v>
      </c>
      <c r="G86" s="86">
        <v>5927.1235999999999</v>
      </c>
      <c r="H86" s="87" t="s">
        <v>440</v>
      </c>
      <c r="I86" s="87" t="s">
        <v>138</v>
      </c>
      <c r="J86" s="87" t="s">
        <v>515</v>
      </c>
      <c r="K86" s="86">
        <v>0</v>
      </c>
      <c r="L86" s="86">
        <v>0</v>
      </c>
      <c r="M86" s="87" t="s">
        <v>122</v>
      </c>
      <c r="N86" s="87" t="s">
        <v>135</v>
      </c>
      <c r="O86" s="87" t="s">
        <v>145</v>
      </c>
      <c r="P86" s="88">
        <v>44901</v>
      </c>
      <c r="Q86" s="88">
        <v>44901.000694444447</v>
      </c>
      <c r="R86" s="86">
        <v>0</v>
      </c>
      <c r="S86" s="87" t="s">
        <v>516</v>
      </c>
      <c r="T86" s="87" t="s">
        <v>141</v>
      </c>
      <c r="U86" s="87" t="s">
        <v>115</v>
      </c>
      <c r="V86" s="89">
        <v>44930.15328958333</v>
      </c>
      <c r="W86" s="87" t="s">
        <v>115</v>
      </c>
      <c r="X86" s="89">
        <v>44930.153297534722</v>
      </c>
      <c r="Y86" s="89">
        <v>44896</v>
      </c>
      <c r="Z86" s="89">
        <v>44927</v>
      </c>
      <c r="AA86" s="89">
        <v>44930.560376886569</v>
      </c>
      <c r="AB86" s="87" t="s">
        <v>118</v>
      </c>
      <c r="AC86" s="87" t="s">
        <v>440</v>
      </c>
    </row>
    <row r="87" spans="1:29" s="96" customFormat="1" hidden="1" outlineLevel="7" collapsed="1" x14ac:dyDescent="0.25">
      <c r="A87" s="100" t="s">
        <v>116</v>
      </c>
      <c r="B87" s="92">
        <v>0</v>
      </c>
      <c r="C87" s="92">
        <v>873.44</v>
      </c>
      <c r="D87" s="92">
        <v>0</v>
      </c>
      <c r="E87" s="92">
        <v>0</v>
      </c>
      <c r="F87" s="92">
        <v>0</v>
      </c>
      <c r="G87" s="92">
        <v>873.44</v>
      </c>
      <c r="H87" s="93" t="s">
        <v>440</v>
      </c>
      <c r="I87" s="93" t="s">
        <v>138</v>
      </c>
      <c r="J87" s="93" t="s">
        <v>515</v>
      </c>
      <c r="K87" s="92">
        <v>0</v>
      </c>
      <c r="L87" s="92">
        <v>0</v>
      </c>
      <c r="M87" s="93" t="s">
        <v>122</v>
      </c>
      <c r="N87" s="93" t="s">
        <v>135</v>
      </c>
      <c r="O87" s="93" t="s">
        <v>145</v>
      </c>
      <c r="P87" s="94">
        <v>44901</v>
      </c>
      <c r="Q87" s="94">
        <v>44901.000694444447</v>
      </c>
      <c r="R87" s="92">
        <v>0</v>
      </c>
      <c r="S87" s="93" t="s">
        <v>516</v>
      </c>
      <c r="T87" s="93" t="s">
        <v>141</v>
      </c>
      <c r="U87" s="93" t="s">
        <v>115</v>
      </c>
      <c r="V87" s="95">
        <v>44930.15328958333</v>
      </c>
      <c r="W87" s="93" t="s">
        <v>115</v>
      </c>
      <c r="X87" s="95">
        <v>44930.153297534722</v>
      </c>
      <c r="Y87" s="95">
        <v>44896</v>
      </c>
      <c r="Z87" s="95">
        <v>44927</v>
      </c>
      <c r="AA87" s="95">
        <v>44930.560376886569</v>
      </c>
      <c r="AB87" s="93" t="s">
        <v>118</v>
      </c>
      <c r="AC87" s="93" t="s">
        <v>440</v>
      </c>
    </row>
    <row r="88" spans="1:29" s="107" customFormat="1" hidden="1" outlineLevel="7" collapsed="1" x14ac:dyDescent="0.25">
      <c r="A88" s="102" t="s">
        <v>116</v>
      </c>
      <c r="B88" s="103">
        <v>0</v>
      </c>
      <c r="C88" s="103">
        <v>5053.6836000000003</v>
      </c>
      <c r="D88" s="103">
        <v>0</v>
      </c>
      <c r="E88" s="103">
        <v>0</v>
      </c>
      <c r="F88" s="103">
        <v>0</v>
      </c>
      <c r="G88" s="103">
        <v>5053.6836000000003</v>
      </c>
      <c r="H88" s="104" t="s">
        <v>440</v>
      </c>
      <c r="I88" s="104" t="s">
        <v>138</v>
      </c>
      <c r="J88" s="104" t="s">
        <v>515</v>
      </c>
      <c r="K88" s="103">
        <v>0</v>
      </c>
      <c r="L88" s="103">
        <v>0</v>
      </c>
      <c r="M88" s="104" t="s">
        <v>122</v>
      </c>
      <c r="N88" s="104" t="s">
        <v>135</v>
      </c>
      <c r="O88" s="104" t="s">
        <v>145</v>
      </c>
      <c r="P88" s="105">
        <v>44901</v>
      </c>
      <c r="Q88" s="105">
        <v>44901.000694444447</v>
      </c>
      <c r="R88" s="103">
        <v>0</v>
      </c>
      <c r="S88" s="104" t="s">
        <v>516</v>
      </c>
      <c r="T88" s="104" t="s">
        <v>141</v>
      </c>
      <c r="U88" s="104" t="s">
        <v>115</v>
      </c>
      <c r="V88" s="106">
        <v>44930.15328958333</v>
      </c>
      <c r="W88" s="104" t="s">
        <v>115</v>
      </c>
      <c r="X88" s="106">
        <v>44930.153297534722</v>
      </c>
      <c r="Y88" s="106">
        <v>44896</v>
      </c>
      <c r="Z88" s="106">
        <v>44927</v>
      </c>
      <c r="AA88" s="106">
        <v>44930.560376886569</v>
      </c>
      <c r="AB88" s="104" t="s">
        <v>118</v>
      </c>
      <c r="AC88" s="104" t="s">
        <v>440</v>
      </c>
    </row>
    <row r="89" spans="1:29" s="113" customFormat="1" outlineLevel="6" collapsed="1" x14ac:dyDescent="0.25">
      <c r="A89" s="121" t="s">
        <v>517</v>
      </c>
      <c r="B89" s="109">
        <v>0</v>
      </c>
      <c r="C89" s="109">
        <v>87193.633279999995</v>
      </c>
      <c r="D89" s="109">
        <v>0</v>
      </c>
      <c r="E89" s="109">
        <v>0</v>
      </c>
      <c r="F89" s="109">
        <v>0</v>
      </c>
      <c r="G89" s="109">
        <v>87193.633279999995</v>
      </c>
      <c r="H89" s="110" t="s">
        <v>440</v>
      </c>
      <c r="I89" s="110" t="s">
        <v>138</v>
      </c>
      <c r="J89" s="110" t="s">
        <v>517</v>
      </c>
      <c r="K89" s="109">
        <v>0</v>
      </c>
      <c r="L89" s="109">
        <v>0</v>
      </c>
      <c r="M89" s="110" t="s">
        <v>122</v>
      </c>
      <c r="N89" s="110" t="s">
        <v>135</v>
      </c>
      <c r="O89" s="110" t="s">
        <v>145</v>
      </c>
      <c r="P89" s="111" t="s">
        <v>116</v>
      </c>
      <c r="Q89" s="111" t="s">
        <v>116</v>
      </c>
      <c r="R89" s="109">
        <v>0</v>
      </c>
      <c r="S89" s="110" t="s">
        <v>116</v>
      </c>
      <c r="T89" s="110" t="s">
        <v>141</v>
      </c>
      <c r="U89" s="110" t="s">
        <v>115</v>
      </c>
      <c r="V89" s="112">
        <v>44930.15328958333</v>
      </c>
      <c r="W89" s="110" t="s">
        <v>115</v>
      </c>
      <c r="X89" s="112">
        <v>44930.153297534722</v>
      </c>
      <c r="Y89" s="112">
        <v>44896</v>
      </c>
      <c r="Z89" s="112">
        <v>44927</v>
      </c>
      <c r="AA89" s="112">
        <v>44930.560376886569</v>
      </c>
      <c r="AB89" s="110" t="s">
        <v>118</v>
      </c>
      <c r="AC89" s="110" t="s">
        <v>440</v>
      </c>
    </row>
    <row r="90" spans="1:29" s="96" customFormat="1" hidden="1" outlineLevel="7" collapsed="1" x14ac:dyDescent="0.25">
      <c r="A90" s="100" t="s">
        <v>116</v>
      </c>
      <c r="B90" s="92">
        <v>0</v>
      </c>
      <c r="C90" s="92">
        <v>80991.904280000002</v>
      </c>
      <c r="D90" s="92">
        <v>0</v>
      </c>
      <c r="E90" s="92">
        <v>0</v>
      </c>
      <c r="F90" s="92">
        <v>0</v>
      </c>
      <c r="G90" s="92">
        <v>80991.904280000002</v>
      </c>
      <c r="H90" s="93" t="s">
        <v>440</v>
      </c>
      <c r="I90" s="93" t="s">
        <v>138</v>
      </c>
      <c r="J90" s="93" t="s">
        <v>517</v>
      </c>
      <c r="K90" s="92">
        <v>0</v>
      </c>
      <c r="L90" s="92">
        <v>0</v>
      </c>
      <c r="M90" s="93" t="s">
        <v>122</v>
      </c>
      <c r="N90" s="93" t="s">
        <v>135</v>
      </c>
      <c r="O90" s="93" t="s">
        <v>145</v>
      </c>
      <c r="P90" s="94">
        <v>44905</v>
      </c>
      <c r="Q90" s="94">
        <v>44905.000694444447</v>
      </c>
      <c r="R90" s="92">
        <v>0</v>
      </c>
      <c r="S90" s="93" t="s">
        <v>448</v>
      </c>
      <c r="T90" s="93" t="s">
        <v>141</v>
      </c>
      <c r="U90" s="93" t="s">
        <v>115</v>
      </c>
      <c r="V90" s="95">
        <v>44930.15328958333</v>
      </c>
      <c r="W90" s="93" t="s">
        <v>115</v>
      </c>
      <c r="X90" s="95">
        <v>44930.153297534722</v>
      </c>
      <c r="Y90" s="95">
        <v>44896</v>
      </c>
      <c r="Z90" s="95">
        <v>44927</v>
      </c>
      <c r="AA90" s="95">
        <v>44930.560376886569</v>
      </c>
      <c r="AB90" s="93" t="s">
        <v>118</v>
      </c>
      <c r="AC90" s="93" t="s">
        <v>440</v>
      </c>
    </row>
    <row r="91" spans="1:29" s="107" customFormat="1" hidden="1" outlineLevel="7" collapsed="1" x14ac:dyDescent="0.25">
      <c r="A91" s="102" t="s">
        <v>116</v>
      </c>
      <c r="B91" s="103">
        <v>0</v>
      </c>
      <c r="C91" s="103">
        <v>1198.92</v>
      </c>
      <c r="D91" s="103">
        <v>0</v>
      </c>
      <c r="E91" s="103">
        <v>0</v>
      </c>
      <c r="F91" s="103">
        <v>0</v>
      </c>
      <c r="G91" s="103">
        <v>1198.92</v>
      </c>
      <c r="H91" s="104" t="s">
        <v>440</v>
      </c>
      <c r="I91" s="104" t="s">
        <v>138</v>
      </c>
      <c r="J91" s="104" t="s">
        <v>517</v>
      </c>
      <c r="K91" s="103">
        <v>0</v>
      </c>
      <c r="L91" s="103">
        <v>0</v>
      </c>
      <c r="M91" s="104" t="s">
        <v>122</v>
      </c>
      <c r="N91" s="104" t="s">
        <v>135</v>
      </c>
      <c r="O91" s="104" t="s">
        <v>145</v>
      </c>
      <c r="P91" s="105">
        <v>44910</v>
      </c>
      <c r="Q91" s="105">
        <v>44910.000694444447</v>
      </c>
      <c r="R91" s="103">
        <v>0</v>
      </c>
      <c r="S91" s="104" t="s">
        <v>518</v>
      </c>
      <c r="T91" s="104" t="s">
        <v>141</v>
      </c>
      <c r="U91" s="104" t="s">
        <v>115</v>
      </c>
      <c r="V91" s="106">
        <v>44930.15328958333</v>
      </c>
      <c r="W91" s="104" t="s">
        <v>115</v>
      </c>
      <c r="X91" s="106">
        <v>44930.153297534722</v>
      </c>
      <c r="Y91" s="106">
        <v>44896</v>
      </c>
      <c r="Z91" s="106">
        <v>44927</v>
      </c>
      <c r="AA91" s="106">
        <v>44930.560376886569</v>
      </c>
      <c r="AB91" s="104" t="s">
        <v>118</v>
      </c>
      <c r="AC91" s="104" t="s">
        <v>440</v>
      </c>
    </row>
    <row r="92" spans="1:29" s="96" customFormat="1" hidden="1" outlineLevel="7" collapsed="1" x14ac:dyDescent="0.25">
      <c r="A92" s="100" t="s">
        <v>116</v>
      </c>
      <c r="B92" s="92">
        <v>0</v>
      </c>
      <c r="C92" s="92">
        <v>5002.8090000000002</v>
      </c>
      <c r="D92" s="92">
        <v>0</v>
      </c>
      <c r="E92" s="92">
        <v>0</v>
      </c>
      <c r="F92" s="92">
        <v>0</v>
      </c>
      <c r="G92" s="92">
        <v>5002.8090000000002</v>
      </c>
      <c r="H92" s="93" t="s">
        <v>440</v>
      </c>
      <c r="I92" s="93" t="s">
        <v>138</v>
      </c>
      <c r="J92" s="93" t="s">
        <v>517</v>
      </c>
      <c r="K92" s="92">
        <v>0</v>
      </c>
      <c r="L92" s="92">
        <v>0</v>
      </c>
      <c r="M92" s="93" t="s">
        <v>122</v>
      </c>
      <c r="N92" s="93" t="s">
        <v>135</v>
      </c>
      <c r="O92" s="93" t="s">
        <v>145</v>
      </c>
      <c r="P92" s="94">
        <v>44910</v>
      </c>
      <c r="Q92" s="94">
        <v>44910.000694444447</v>
      </c>
      <c r="R92" s="92">
        <v>0</v>
      </c>
      <c r="S92" s="93" t="s">
        <v>518</v>
      </c>
      <c r="T92" s="93" t="s">
        <v>141</v>
      </c>
      <c r="U92" s="93" t="s">
        <v>115</v>
      </c>
      <c r="V92" s="95">
        <v>44930.15328958333</v>
      </c>
      <c r="W92" s="93" t="s">
        <v>115</v>
      </c>
      <c r="X92" s="95">
        <v>44930.153297534722</v>
      </c>
      <c r="Y92" s="95">
        <v>44896</v>
      </c>
      <c r="Z92" s="95">
        <v>44927</v>
      </c>
      <c r="AA92" s="95">
        <v>44930.560376886569</v>
      </c>
      <c r="AB92" s="93" t="s">
        <v>118</v>
      </c>
      <c r="AC92" s="93" t="s">
        <v>440</v>
      </c>
    </row>
    <row r="93" spans="1:29" s="90" customFormat="1" outlineLevel="6" collapsed="1" x14ac:dyDescent="0.25">
      <c r="A93" s="99" t="s">
        <v>499</v>
      </c>
      <c r="B93" s="86">
        <v>0</v>
      </c>
      <c r="C93" s="86">
        <v>80991.899990000005</v>
      </c>
      <c r="D93" s="86">
        <v>0</v>
      </c>
      <c r="E93" s="86">
        <v>0</v>
      </c>
      <c r="F93" s="86">
        <v>0</v>
      </c>
      <c r="G93" s="86">
        <v>80991.899990000005</v>
      </c>
      <c r="H93" s="87" t="s">
        <v>440</v>
      </c>
      <c r="I93" s="87" t="s">
        <v>138</v>
      </c>
      <c r="J93" s="87" t="s">
        <v>499</v>
      </c>
      <c r="K93" s="86">
        <v>0</v>
      </c>
      <c r="L93" s="86">
        <v>0</v>
      </c>
      <c r="M93" s="87" t="s">
        <v>122</v>
      </c>
      <c r="N93" s="87" t="s">
        <v>135</v>
      </c>
      <c r="O93" s="87" t="s">
        <v>145</v>
      </c>
      <c r="P93" s="88">
        <v>44921</v>
      </c>
      <c r="Q93" s="88">
        <v>44921.000694444447</v>
      </c>
      <c r="R93" s="86">
        <v>0</v>
      </c>
      <c r="S93" s="87" t="s">
        <v>448</v>
      </c>
      <c r="T93" s="87" t="s">
        <v>141</v>
      </c>
      <c r="U93" s="87" t="s">
        <v>115</v>
      </c>
      <c r="V93" s="89">
        <v>44930.15328958333</v>
      </c>
      <c r="W93" s="87" t="s">
        <v>115</v>
      </c>
      <c r="X93" s="89">
        <v>44930.153297534722</v>
      </c>
      <c r="Y93" s="89">
        <v>44896</v>
      </c>
      <c r="Z93" s="89">
        <v>44927</v>
      </c>
      <c r="AA93" s="89">
        <v>44930.560376886569</v>
      </c>
      <c r="AB93" s="87" t="s">
        <v>118</v>
      </c>
      <c r="AC93" s="87" t="s">
        <v>440</v>
      </c>
    </row>
    <row r="94" spans="1:29" s="96" customFormat="1" outlineLevel="7" collapsed="1" x14ac:dyDescent="0.25">
      <c r="A94" s="100" t="s">
        <v>116</v>
      </c>
      <c r="B94" s="92">
        <v>0</v>
      </c>
      <c r="C94" s="92">
        <v>80991.899990000005</v>
      </c>
      <c r="D94" s="92">
        <v>0</v>
      </c>
      <c r="E94" s="92">
        <v>0</v>
      </c>
      <c r="F94" s="92">
        <v>0</v>
      </c>
      <c r="G94" s="92">
        <v>80991.899990000005</v>
      </c>
      <c r="H94" s="93" t="s">
        <v>440</v>
      </c>
      <c r="I94" s="93" t="s">
        <v>138</v>
      </c>
      <c r="J94" s="93" t="s">
        <v>499</v>
      </c>
      <c r="K94" s="92">
        <v>0</v>
      </c>
      <c r="L94" s="92">
        <v>0</v>
      </c>
      <c r="M94" s="93" t="s">
        <v>122</v>
      </c>
      <c r="N94" s="93" t="s">
        <v>135</v>
      </c>
      <c r="O94" s="93" t="s">
        <v>145</v>
      </c>
      <c r="P94" s="94">
        <v>44921</v>
      </c>
      <c r="Q94" s="94">
        <v>44921.000694444447</v>
      </c>
      <c r="R94" s="92">
        <v>0</v>
      </c>
      <c r="S94" s="93" t="s">
        <v>448</v>
      </c>
      <c r="T94" s="93" t="s">
        <v>141</v>
      </c>
      <c r="U94" s="93" t="s">
        <v>115</v>
      </c>
      <c r="V94" s="95">
        <v>44930.15328958333</v>
      </c>
      <c r="W94" s="93" t="s">
        <v>115</v>
      </c>
      <c r="X94" s="95">
        <v>44930.153297534722</v>
      </c>
      <c r="Y94" s="95">
        <v>44896</v>
      </c>
      <c r="Z94" s="95">
        <v>44927</v>
      </c>
      <c r="AA94" s="95">
        <v>44930.560376886569</v>
      </c>
      <c r="AB94" s="93" t="s">
        <v>118</v>
      </c>
      <c r="AC94" s="93" t="s">
        <v>440</v>
      </c>
    </row>
    <row r="95" spans="1:29" s="107" customFormat="1" outlineLevel="3" x14ac:dyDescent="0.25">
      <c r="A95" s="122" t="s">
        <v>111</v>
      </c>
      <c r="B95" s="103">
        <v>-32644</v>
      </c>
      <c r="C95" s="103">
        <v>-2995965.83</v>
      </c>
      <c r="D95" s="103">
        <v>0</v>
      </c>
      <c r="E95" s="103">
        <v>0</v>
      </c>
      <c r="F95" s="103">
        <v>-32644</v>
      </c>
      <c r="G95" s="103">
        <v>-2995965.83</v>
      </c>
      <c r="H95" s="104" t="s">
        <v>137</v>
      </c>
      <c r="I95" s="104" t="s">
        <v>138</v>
      </c>
      <c r="J95" s="104" t="s">
        <v>519</v>
      </c>
      <c r="K95" s="103">
        <v>91.776921639505005</v>
      </c>
      <c r="L95" s="103">
        <v>0</v>
      </c>
      <c r="M95" s="104" t="s">
        <v>136</v>
      </c>
      <c r="N95" s="104" t="s">
        <v>135</v>
      </c>
      <c r="O95" s="104" t="s">
        <v>111</v>
      </c>
      <c r="P95" s="105" t="s">
        <v>116</v>
      </c>
      <c r="Q95" s="105" t="s">
        <v>116</v>
      </c>
      <c r="R95" s="103">
        <v>0</v>
      </c>
      <c r="S95" s="104" t="s">
        <v>520</v>
      </c>
      <c r="T95" s="104" t="s">
        <v>141</v>
      </c>
      <c r="U95" s="104" t="s">
        <v>114</v>
      </c>
      <c r="V95" s="106">
        <v>44929.631978124999</v>
      </c>
      <c r="W95" s="104" t="s">
        <v>115</v>
      </c>
      <c r="X95" s="106">
        <v>44929.632419363428</v>
      </c>
      <c r="Y95" s="106">
        <v>44896</v>
      </c>
      <c r="Z95" s="106">
        <v>44927</v>
      </c>
      <c r="AA95" s="106">
        <v>44930.560376886569</v>
      </c>
      <c r="AB95" s="104" t="s">
        <v>118</v>
      </c>
      <c r="AC95" s="104" t="s">
        <v>116</v>
      </c>
    </row>
    <row r="96" spans="1:29" s="78" customFormat="1" hidden="1" outlineLevel="4" collapsed="1" x14ac:dyDescent="0.25">
      <c r="A96" s="97" t="s">
        <v>116</v>
      </c>
      <c r="B96" s="75">
        <v>-32644</v>
      </c>
      <c r="C96" s="75">
        <v>-2995965.83</v>
      </c>
      <c r="D96" s="75">
        <v>0</v>
      </c>
      <c r="E96" s="75">
        <v>0</v>
      </c>
      <c r="F96" s="75">
        <v>-32644</v>
      </c>
      <c r="G96" s="75">
        <v>-2995965.83</v>
      </c>
      <c r="H96" s="74" t="s">
        <v>137</v>
      </c>
      <c r="I96" s="74" t="s">
        <v>138</v>
      </c>
      <c r="J96" s="74" t="s">
        <v>519</v>
      </c>
      <c r="K96" s="75">
        <v>91.776921639505005</v>
      </c>
      <c r="L96" s="75">
        <v>0</v>
      </c>
      <c r="M96" s="74" t="s">
        <v>136</v>
      </c>
      <c r="N96" s="74" t="s">
        <v>135</v>
      </c>
      <c r="O96" s="74" t="s">
        <v>111</v>
      </c>
      <c r="P96" s="76" t="s">
        <v>116</v>
      </c>
      <c r="Q96" s="76" t="s">
        <v>116</v>
      </c>
      <c r="R96" s="75">
        <v>0</v>
      </c>
      <c r="S96" s="74" t="s">
        <v>520</v>
      </c>
      <c r="T96" s="74" t="s">
        <v>141</v>
      </c>
      <c r="U96" s="74" t="s">
        <v>114</v>
      </c>
      <c r="V96" s="77">
        <v>44929.631978124999</v>
      </c>
      <c r="W96" s="74" t="s">
        <v>115</v>
      </c>
      <c r="X96" s="77">
        <v>44929.632419363428</v>
      </c>
      <c r="Y96" s="77">
        <v>44896</v>
      </c>
      <c r="Z96" s="77">
        <v>44927</v>
      </c>
      <c r="AA96" s="77">
        <v>44930.560376886569</v>
      </c>
      <c r="AB96" s="74" t="s">
        <v>118</v>
      </c>
      <c r="AC96" s="74" t="s">
        <v>116</v>
      </c>
    </row>
    <row r="97" spans="1:29" s="84" customFormat="1" hidden="1" outlineLevel="5" collapsed="1" x14ac:dyDescent="0.25">
      <c r="A97" s="98" t="s">
        <v>136</v>
      </c>
      <c r="B97" s="80">
        <v>-32644</v>
      </c>
      <c r="C97" s="80">
        <v>-2995965.83</v>
      </c>
      <c r="D97" s="80">
        <v>0</v>
      </c>
      <c r="E97" s="80">
        <v>0</v>
      </c>
      <c r="F97" s="80">
        <v>-32644</v>
      </c>
      <c r="G97" s="80">
        <v>-2995965.83</v>
      </c>
      <c r="H97" s="81" t="s">
        <v>137</v>
      </c>
      <c r="I97" s="81" t="s">
        <v>138</v>
      </c>
      <c r="J97" s="81" t="s">
        <v>519</v>
      </c>
      <c r="K97" s="80">
        <v>91.776921639505005</v>
      </c>
      <c r="L97" s="80">
        <v>0</v>
      </c>
      <c r="M97" s="81" t="s">
        <v>136</v>
      </c>
      <c r="N97" s="81" t="s">
        <v>135</v>
      </c>
      <c r="O97" s="81" t="s">
        <v>111</v>
      </c>
      <c r="P97" s="82" t="s">
        <v>116</v>
      </c>
      <c r="Q97" s="82" t="s">
        <v>116</v>
      </c>
      <c r="R97" s="80">
        <v>0</v>
      </c>
      <c r="S97" s="81" t="s">
        <v>520</v>
      </c>
      <c r="T97" s="81" t="s">
        <v>141</v>
      </c>
      <c r="U97" s="81" t="s">
        <v>114</v>
      </c>
      <c r="V97" s="83">
        <v>44929.631978124999</v>
      </c>
      <c r="W97" s="81" t="s">
        <v>115</v>
      </c>
      <c r="X97" s="83">
        <v>44929.632419363428</v>
      </c>
      <c r="Y97" s="83">
        <v>44896</v>
      </c>
      <c r="Z97" s="83">
        <v>44927</v>
      </c>
      <c r="AA97" s="83">
        <v>44930.560376886569</v>
      </c>
      <c r="AB97" s="81" t="s">
        <v>118</v>
      </c>
      <c r="AC97" s="81" t="s">
        <v>116</v>
      </c>
    </row>
    <row r="98" spans="1:29" s="90" customFormat="1" hidden="1" outlineLevel="6" collapsed="1" x14ac:dyDescent="0.25">
      <c r="A98" s="99" t="s">
        <v>519</v>
      </c>
      <c r="B98" s="86">
        <v>-32644</v>
      </c>
      <c r="C98" s="86">
        <v>-2995965.83</v>
      </c>
      <c r="D98" s="86">
        <v>0</v>
      </c>
      <c r="E98" s="86">
        <v>0</v>
      </c>
      <c r="F98" s="86">
        <v>-32644</v>
      </c>
      <c r="G98" s="86">
        <v>-2995965.83</v>
      </c>
      <c r="H98" s="87" t="s">
        <v>137</v>
      </c>
      <c r="I98" s="87" t="s">
        <v>138</v>
      </c>
      <c r="J98" s="87" t="s">
        <v>519</v>
      </c>
      <c r="K98" s="86">
        <v>91.776921639505005</v>
      </c>
      <c r="L98" s="86">
        <v>0</v>
      </c>
      <c r="M98" s="87" t="s">
        <v>136</v>
      </c>
      <c r="N98" s="87" t="s">
        <v>135</v>
      </c>
      <c r="O98" s="87" t="s">
        <v>111</v>
      </c>
      <c r="P98" s="88" t="s">
        <v>116</v>
      </c>
      <c r="Q98" s="88" t="s">
        <v>116</v>
      </c>
      <c r="R98" s="86">
        <v>0</v>
      </c>
      <c r="S98" s="87" t="s">
        <v>520</v>
      </c>
      <c r="T98" s="87" t="s">
        <v>141</v>
      </c>
      <c r="U98" s="87" t="s">
        <v>114</v>
      </c>
      <c r="V98" s="89">
        <v>44929.631978124999</v>
      </c>
      <c r="W98" s="87" t="s">
        <v>115</v>
      </c>
      <c r="X98" s="89">
        <v>44929.632419363428</v>
      </c>
      <c r="Y98" s="89">
        <v>44896</v>
      </c>
      <c r="Z98" s="89">
        <v>44927</v>
      </c>
      <c r="AA98" s="89">
        <v>44930.560376886569</v>
      </c>
      <c r="AB98" s="87" t="s">
        <v>118</v>
      </c>
      <c r="AC98" s="87" t="s">
        <v>116</v>
      </c>
    </row>
    <row r="99" spans="1:29" s="96" customFormat="1" hidden="1" outlineLevel="7" collapsed="1" x14ac:dyDescent="0.25">
      <c r="A99" s="100" t="s">
        <v>116</v>
      </c>
      <c r="B99" s="92">
        <v>-701</v>
      </c>
      <c r="C99" s="92">
        <v>-72164.95</v>
      </c>
      <c r="D99" s="92">
        <v>0</v>
      </c>
      <c r="E99" s="92">
        <v>0</v>
      </c>
      <c r="F99" s="92">
        <v>-701</v>
      </c>
      <c r="G99" s="92">
        <v>-72164.95</v>
      </c>
      <c r="H99" s="93" t="s">
        <v>137</v>
      </c>
      <c r="I99" s="93" t="s">
        <v>138</v>
      </c>
      <c r="J99" s="93" t="s">
        <v>519</v>
      </c>
      <c r="K99" s="92">
        <v>102.94572039942901</v>
      </c>
      <c r="L99" s="92">
        <v>0</v>
      </c>
      <c r="M99" s="93" t="s">
        <v>136</v>
      </c>
      <c r="N99" s="93" t="s">
        <v>135</v>
      </c>
      <c r="O99" s="93" t="s">
        <v>111</v>
      </c>
      <c r="P99" s="94">
        <v>44896</v>
      </c>
      <c r="Q99" s="94">
        <v>44896.000694444447</v>
      </c>
      <c r="R99" s="92">
        <v>0</v>
      </c>
      <c r="S99" s="93" t="s">
        <v>520</v>
      </c>
      <c r="T99" s="93" t="s">
        <v>141</v>
      </c>
      <c r="U99" s="93" t="s">
        <v>114</v>
      </c>
      <c r="V99" s="95">
        <v>44929.631978124999</v>
      </c>
      <c r="W99" s="93" t="s">
        <v>115</v>
      </c>
      <c r="X99" s="95">
        <v>44929.632419363428</v>
      </c>
      <c r="Y99" s="95">
        <v>44896</v>
      </c>
      <c r="Z99" s="95">
        <v>44927</v>
      </c>
      <c r="AA99" s="95">
        <v>44930.560376886569</v>
      </c>
      <c r="AB99" s="93" t="s">
        <v>118</v>
      </c>
      <c r="AC99" s="93" t="s">
        <v>116</v>
      </c>
    </row>
    <row r="100" spans="1:29" s="107" customFormat="1" hidden="1" outlineLevel="7" collapsed="1" x14ac:dyDescent="0.25">
      <c r="A100" s="102" t="s">
        <v>116</v>
      </c>
      <c r="B100" s="103">
        <v>-964</v>
      </c>
      <c r="C100" s="103">
        <v>-99239.67</v>
      </c>
      <c r="D100" s="103">
        <v>0</v>
      </c>
      <c r="E100" s="103">
        <v>0</v>
      </c>
      <c r="F100" s="103">
        <v>-964</v>
      </c>
      <c r="G100" s="103">
        <v>-99239.67</v>
      </c>
      <c r="H100" s="104" t="s">
        <v>137</v>
      </c>
      <c r="I100" s="104" t="s">
        <v>138</v>
      </c>
      <c r="J100" s="104" t="s">
        <v>519</v>
      </c>
      <c r="K100" s="103">
        <v>102.94571576763499</v>
      </c>
      <c r="L100" s="103">
        <v>0</v>
      </c>
      <c r="M100" s="104" t="s">
        <v>136</v>
      </c>
      <c r="N100" s="104" t="s">
        <v>135</v>
      </c>
      <c r="O100" s="104" t="s">
        <v>111</v>
      </c>
      <c r="P100" s="105">
        <v>44897</v>
      </c>
      <c r="Q100" s="105">
        <v>44897.000694444447</v>
      </c>
      <c r="R100" s="103">
        <v>0</v>
      </c>
      <c r="S100" s="104" t="s">
        <v>520</v>
      </c>
      <c r="T100" s="104" t="s">
        <v>141</v>
      </c>
      <c r="U100" s="104" t="s">
        <v>114</v>
      </c>
      <c r="V100" s="106">
        <v>44929.631978124999</v>
      </c>
      <c r="W100" s="104" t="s">
        <v>115</v>
      </c>
      <c r="X100" s="106">
        <v>44929.632419363428</v>
      </c>
      <c r="Y100" s="106">
        <v>44896</v>
      </c>
      <c r="Z100" s="106">
        <v>44927</v>
      </c>
      <c r="AA100" s="106">
        <v>44930.560376886569</v>
      </c>
      <c r="AB100" s="104" t="s">
        <v>118</v>
      </c>
      <c r="AC100" s="104" t="s">
        <v>116</v>
      </c>
    </row>
    <row r="101" spans="1:29" s="96" customFormat="1" hidden="1" outlineLevel="7" collapsed="1" x14ac:dyDescent="0.25">
      <c r="A101" s="100" t="s">
        <v>116</v>
      </c>
      <c r="B101" s="92">
        <v>-566</v>
      </c>
      <c r="C101" s="92">
        <v>-58267.28</v>
      </c>
      <c r="D101" s="92">
        <v>0</v>
      </c>
      <c r="E101" s="92">
        <v>0</v>
      </c>
      <c r="F101" s="92">
        <v>-566</v>
      </c>
      <c r="G101" s="92">
        <v>-58267.28</v>
      </c>
      <c r="H101" s="93" t="s">
        <v>137</v>
      </c>
      <c r="I101" s="93" t="s">
        <v>138</v>
      </c>
      <c r="J101" s="93" t="s">
        <v>519</v>
      </c>
      <c r="K101" s="92">
        <v>102.945724381625</v>
      </c>
      <c r="L101" s="92">
        <v>0</v>
      </c>
      <c r="M101" s="93" t="s">
        <v>136</v>
      </c>
      <c r="N101" s="93" t="s">
        <v>135</v>
      </c>
      <c r="O101" s="93" t="s">
        <v>111</v>
      </c>
      <c r="P101" s="94">
        <v>44898</v>
      </c>
      <c r="Q101" s="94">
        <v>44898.000694444447</v>
      </c>
      <c r="R101" s="92">
        <v>0</v>
      </c>
      <c r="S101" s="93" t="s">
        <v>520</v>
      </c>
      <c r="T101" s="93" t="s">
        <v>141</v>
      </c>
      <c r="U101" s="93" t="s">
        <v>114</v>
      </c>
      <c r="V101" s="95">
        <v>44929.631978124999</v>
      </c>
      <c r="W101" s="93" t="s">
        <v>115</v>
      </c>
      <c r="X101" s="95">
        <v>44929.632419363428</v>
      </c>
      <c r="Y101" s="95">
        <v>44896</v>
      </c>
      <c r="Z101" s="95">
        <v>44927</v>
      </c>
      <c r="AA101" s="95">
        <v>44930.560376886569</v>
      </c>
      <c r="AB101" s="93" t="s">
        <v>118</v>
      </c>
      <c r="AC101" s="93" t="s">
        <v>116</v>
      </c>
    </row>
    <row r="102" spans="1:29" s="107" customFormat="1" hidden="1" outlineLevel="7" collapsed="1" x14ac:dyDescent="0.25">
      <c r="A102" s="102" t="s">
        <v>116</v>
      </c>
      <c r="B102" s="103">
        <v>-1005</v>
      </c>
      <c r="C102" s="103">
        <v>-103460.45</v>
      </c>
      <c r="D102" s="103">
        <v>0</v>
      </c>
      <c r="E102" s="103">
        <v>0</v>
      </c>
      <c r="F102" s="103">
        <v>-1005</v>
      </c>
      <c r="G102" s="103">
        <v>-103460.45</v>
      </c>
      <c r="H102" s="104" t="s">
        <v>137</v>
      </c>
      <c r="I102" s="104" t="s">
        <v>138</v>
      </c>
      <c r="J102" s="104" t="s">
        <v>519</v>
      </c>
      <c r="K102" s="103">
        <v>102.945721393035</v>
      </c>
      <c r="L102" s="103">
        <v>0</v>
      </c>
      <c r="M102" s="104" t="s">
        <v>136</v>
      </c>
      <c r="N102" s="104" t="s">
        <v>135</v>
      </c>
      <c r="O102" s="104" t="s">
        <v>111</v>
      </c>
      <c r="P102" s="105">
        <v>44899</v>
      </c>
      <c r="Q102" s="105">
        <v>44899.000694444447</v>
      </c>
      <c r="R102" s="103">
        <v>0</v>
      </c>
      <c r="S102" s="104" t="s">
        <v>520</v>
      </c>
      <c r="T102" s="104" t="s">
        <v>141</v>
      </c>
      <c r="U102" s="104" t="s">
        <v>114</v>
      </c>
      <c r="V102" s="106">
        <v>44929.631978124999</v>
      </c>
      <c r="W102" s="104" t="s">
        <v>115</v>
      </c>
      <c r="X102" s="106">
        <v>44929.632419363428</v>
      </c>
      <c r="Y102" s="106">
        <v>44896</v>
      </c>
      <c r="Z102" s="106">
        <v>44927</v>
      </c>
      <c r="AA102" s="106">
        <v>44930.560376886569</v>
      </c>
      <c r="AB102" s="104" t="s">
        <v>118</v>
      </c>
      <c r="AC102" s="104" t="s">
        <v>116</v>
      </c>
    </row>
    <row r="103" spans="1:29" s="96" customFormat="1" hidden="1" outlineLevel="7" collapsed="1" x14ac:dyDescent="0.25">
      <c r="A103" s="100" t="s">
        <v>116</v>
      </c>
      <c r="B103" s="92">
        <v>-994</v>
      </c>
      <c r="C103" s="92">
        <v>-102328.04</v>
      </c>
      <c r="D103" s="92">
        <v>0</v>
      </c>
      <c r="E103" s="92">
        <v>0</v>
      </c>
      <c r="F103" s="92">
        <v>-994</v>
      </c>
      <c r="G103" s="92">
        <v>-102328.04</v>
      </c>
      <c r="H103" s="93" t="s">
        <v>137</v>
      </c>
      <c r="I103" s="93" t="s">
        <v>138</v>
      </c>
      <c r="J103" s="93" t="s">
        <v>519</v>
      </c>
      <c r="K103" s="92">
        <v>102.945714285714</v>
      </c>
      <c r="L103" s="92">
        <v>0</v>
      </c>
      <c r="M103" s="93" t="s">
        <v>136</v>
      </c>
      <c r="N103" s="93" t="s">
        <v>135</v>
      </c>
      <c r="O103" s="93" t="s">
        <v>111</v>
      </c>
      <c r="P103" s="94">
        <v>44900</v>
      </c>
      <c r="Q103" s="94">
        <v>44900.000694444447</v>
      </c>
      <c r="R103" s="92">
        <v>0</v>
      </c>
      <c r="S103" s="93" t="s">
        <v>520</v>
      </c>
      <c r="T103" s="93" t="s">
        <v>141</v>
      </c>
      <c r="U103" s="93" t="s">
        <v>114</v>
      </c>
      <c r="V103" s="95">
        <v>44929.631978124999</v>
      </c>
      <c r="W103" s="93" t="s">
        <v>115</v>
      </c>
      <c r="X103" s="95">
        <v>44929.632419363428</v>
      </c>
      <c r="Y103" s="95">
        <v>44896</v>
      </c>
      <c r="Z103" s="95">
        <v>44927</v>
      </c>
      <c r="AA103" s="95">
        <v>44930.560376886569</v>
      </c>
      <c r="AB103" s="93" t="s">
        <v>118</v>
      </c>
      <c r="AC103" s="93" t="s">
        <v>116</v>
      </c>
    </row>
    <row r="104" spans="1:29" s="107" customFormat="1" hidden="1" outlineLevel="7" collapsed="1" x14ac:dyDescent="0.25">
      <c r="A104" s="102" t="s">
        <v>116</v>
      </c>
      <c r="B104" s="103">
        <v>-906</v>
      </c>
      <c r="C104" s="103">
        <v>-84278.64</v>
      </c>
      <c r="D104" s="103">
        <v>0</v>
      </c>
      <c r="E104" s="103">
        <v>0</v>
      </c>
      <c r="F104" s="103">
        <v>-906</v>
      </c>
      <c r="G104" s="103">
        <v>-84278.64</v>
      </c>
      <c r="H104" s="104" t="s">
        <v>137</v>
      </c>
      <c r="I104" s="104" t="s">
        <v>138</v>
      </c>
      <c r="J104" s="104" t="s">
        <v>519</v>
      </c>
      <c r="K104" s="103">
        <v>93.022781456953595</v>
      </c>
      <c r="L104" s="103">
        <v>0</v>
      </c>
      <c r="M104" s="104" t="s">
        <v>136</v>
      </c>
      <c r="N104" s="104" t="s">
        <v>135</v>
      </c>
      <c r="O104" s="104" t="s">
        <v>111</v>
      </c>
      <c r="P104" s="105">
        <v>44901</v>
      </c>
      <c r="Q104" s="105">
        <v>44901.000694444447</v>
      </c>
      <c r="R104" s="103">
        <v>0</v>
      </c>
      <c r="S104" s="104" t="s">
        <v>520</v>
      </c>
      <c r="T104" s="104" t="s">
        <v>141</v>
      </c>
      <c r="U104" s="104" t="s">
        <v>114</v>
      </c>
      <c r="V104" s="106">
        <v>44929.631978124999</v>
      </c>
      <c r="W104" s="104" t="s">
        <v>115</v>
      </c>
      <c r="X104" s="106">
        <v>44929.632419363428</v>
      </c>
      <c r="Y104" s="106">
        <v>44896</v>
      </c>
      <c r="Z104" s="106">
        <v>44927</v>
      </c>
      <c r="AA104" s="106">
        <v>44930.560376886569</v>
      </c>
      <c r="AB104" s="104" t="s">
        <v>118</v>
      </c>
      <c r="AC104" s="104" t="s">
        <v>116</v>
      </c>
    </row>
    <row r="105" spans="1:29" s="96" customFormat="1" hidden="1" outlineLevel="7" collapsed="1" x14ac:dyDescent="0.25">
      <c r="A105" s="100" t="s">
        <v>116</v>
      </c>
      <c r="B105" s="92">
        <v>-979</v>
      </c>
      <c r="C105" s="92">
        <v>-91069.3</v>
      </c>
      <c r="D105" s="92">
        <v>0</v>
      </c>
      <c r="E105" s="92">
        <v>0</v>
      </c>
      <c r="F105" s="92">
        <v>-979</v>
      </c>
      <c r="G105" s="92">
        <v>-91069.3</v>
      </c>
      <c r="H105" s="93" t="s">
        <v>137</v>
      </c>
      <c r="I105" s="93" t="s">
        <v>138</v>
      </c>
      <c r="J105" s="93" t="s">
        <v>519</v>
      </c>
      <c r="K105" s="92">
        <v>93.022778345250302</v>
      </c>
      <c r="L105" s="92">
        <v>0</v>
      </c>
      <c r="M105" s="93" t="s">
        <v>136</v>
      </c>
      <c r="N105" s="93" t="s">
        <v>135</v>
      </c>
      <c r="O105" s="93" t="s">
        <v>111</v>
      </c>
      <c r="P105" s="94">
        <v>44902</v>
      </c>
      <c r="Q105" s="94">
        <v>44902.000694444447</v>
      </c>
      <c r="R105" s="92">
        <v>0</v>
      </c>
      <c r="S105" s="93" t="s">
        <v>520</v>
      </c>
      <c r="T105" s="93" t="s">
        <v>141</v>
      </c>
      <c r="U105" s="93" t="s">
        <v>114</v>
      </c>
      <c r="V105" s="95">
        <v>44929.631978124999</v>
      </c>
      <c r="W105" s="93" t="s">
        <v>115</v>
      </c>
      <c r="X105" s="95">
        <v>44929.632419363428</v>
      </c>
      <c r="Y105" s="95">
        <v>44896</v>
      </c>
      <c r="Z105" s="95">
        <v>44927</v>
      </c>
      <c r="AA105" s="95">
        <v>44930.560376886569</v>
      </c>
      <c r="AB105" s="93" t="s">
        <v>118</v>
      </c>
      <c r="AC105" s="93" t="s">
        <v>116</v>
      </c>
    </row>
    <row r="106" spans="1:29" s="107" customFormat="1" hidden="1" outlineLevel="7" collapsed="1" x14ac:dyDescent="0.25">
      <c r="A106" s="102" t="s">
        <v>116</v>
      </c>
      <c r="B106" s="103">
        <v>-934</v>
      </c>
      <c r="C106" s="103">
        <v>-86883.27</v>
      </c>
      <c r="D106" s="103">
        <v>0</v>
      </c>
      <c r="E106" s="103">
        <v>0</v>
      </c>
      <c r="F106" s="103">
        <v>-934</v>
      </c>
      <c r="G106" s="103">
        <v>-86883.27</v>
      </c>
      <c r="H106" s="104" t="s">
        <v>137</v>
      </c>
      <c r="I106" s="104" t="s">
        <v>138</v>
      </c>
      <c r="J106" s="104" t="s">
        <v>519</v>
      </c>
      <c r="K106" s="103">
        <v>93.022773019271995</v>
      </c>
      <c r="L106" s="103">
        <v>0</v>
      </c>
      <c r="M106" s="104" t="s">
        <v>136</v>
      </c>
      <c r="N106" s="104" t="s">
        <v>135</v>
      </c>
      <c r="O106" s="104" t="s">
        <v>111</v>
      </c>
      <c r="P106" s="105">
        <v>44903</v>
      </c>
      <c r="Q106" s="105">
        <v>44903.000694444447</v>
      </c>
      <c r="R106" s="103">
        <v>0</v>
      </c>
      <c r="S106" s="104" t="s">
        <v>520</v>
      </c>
      <c r="T106" s="104" t="s">
        <v>141</v>
      </c>
      <c r="U106" s="104" t="s">
        <v>114</v>
      </c>
      <c r="V106" s="106">
        <v>44929.631978124999</v>
      </c>
      <c r="W106" s="104" t="s">
        <v>115</v>
      </c>
      <c r="X106" s="106">
        <v>44929.632419363428</v>
      </c>
      <c r="Y106" s="106">
        <v>44896</v>
      </c>
      <c r="Z106" s="106">
        <v>44927</v>
      </c>
      <c r="AA106" s="106">
        <v>44930.560376886569</v>
      </c>
      <c r="AB106" s="104" t="s">
        <v>118</v>
      </c>
      <c r="AC106" s="104" t="s">
        <v>116</v>
      </c>
    </row>
    <row r="107" spans="1:29" s="96" customFormat="1" hidden="1" outlineLevel="7" collapsed="1" x14ac:dyDescent="0.25">
      <c r="A107" s="100" t="s">
        <v>116</v>
      </c>
      <c r="B107" s="92">
        <v>-1026</v>
      </c>
      <c r="C107" s="92">
        <v>-95441.37</v>
      </c>
      <c r="D107" s="92">
        <v>0</v>
      </c>
      <c r="E107" s="92">
        <v>0</v>
      </c>
      <c r="F107" s="92">
        <v>-1026</v>
      </c>
      <c r="G107" s="92">
        <v>-95441.37</v>
      </c>
      <c r="H107" s="93" t="s">
        <v>137</v>
      </c>
      <c r="I107" s="93" t="s">
        <v>138</v>
      </c>
      <c r="J107" s="93" t="s">
        <v>519</v>
      </c>
      <c r="K107" s="92">
        <v>93.022777777777804</v>
      </c>
      <c r="L107" s="92">
        <v>0</v>
      </c>
      <c r="M107" s="93" t="s">
        <v>136</v>
      </c>
      <c r="N107" s="93" t="s">
        <v>135</v>
      </c>
      <c r="O107" s="93" t="s">
        <v>111</v>
      </c>
      <c r="P107" s="94">
        <v>44904</v>
      </c>
      <c r="Q107" s="94">
        <v>44904.000694444447</v>
      </c>
      <c r="R107" s="92">
        <v>0</v>
      </c>
      <c r="S107" s="93" t="s">
        <v>520</v>
      </c>
      <c r="T107" s="93" t="s">
        <v>141</v>
      </c>
      <c r="U107" s="93" t="s">
        <v>114</v>
      </c>
      <c r="V107" s="95">
        <v>44929.631978124999</v>
      </c>
      <c r="W107" s="93" t="s">
        <v>115</v>
      </c>
      <c r="X107" s="95">
        <v>44929.632419363428</v>
      </c>
      <c r="Y107" s="95">
        <v>44896</v>
      </c>
      <c r="Z107" s="95">
        <v>44927</v>
      </c>
      <c r="AA107" s="95">
        <v>44930.560376886569</v>
      </c>
      <c r="AB107" s="93" t="s">
        <v>118</v>
      </c>
      <c r="AC107" s="93" t="s">
        <v>116</v>
      </c>
    </row>
    <row r="108" spans="1:29" s="107" customFormat="1" hidden="1" outlineLevel="7" collapsed="1" x14ac:dyDescent="0.25">
      <c r="A108" s="102" t="s">
        <v>116</v>
      </c>
      <c r="B108" s="103">
        <v>-927</v>
      </c>
      <c r="C108" s="103">
        <v>-86232.11</v>
      </c>
      <c r="D108" s="103">
        <v>0</v>
      </c>
      <c r="E108" s="103">
        <v>0</v>
      </c>
      <c r="F108" s="103">
        <v>-927</v>
      </c>
      <c r="G108" s="103">
        <v>-86232.11</v>
      </c>
      <c r="H108" s="104" t="s">
        <v>137</v>
      </c>
      <c r="I108" s="104" t="s">
        <v>138</v>
      </c>
      <c r="J108" s="104" t="s">
        <v>519</v>
      </c>
      <c r="K108" s="103">
        <v>93.022772384034496</v>
      </c>
      <c r="L108" s="103">
        <v>0</v>
      </c>
      <c r="M108" s="104" t="s">
        <v>136</v>
      </c>
      <c r="N108" s="104" t="s">
        <v>135</v>
      </c>
      <c r="O108" s="104" t="s">
        <v>111</v>
      </c>
      <c r="P108" s="105">
        <v>44905</v>
      </c>
      <c r="Q108" s="105">
        <v>44905.000694444447</v>
      </c>
      <c r="R108" s="103">
        <v>0</v>
      </c>
      <c r="S108" s="104" t="s">
        <v>520</v>
      </c>
      <c r="T108" s="104" t="s">
        <v>141</v>
      </c>
      <c r="U108" s="104" t="s">
        <v>114</v>
      </c>
      <c r="V108" s="106">
        <v>44929.631978124999</v>
      </c>
      <c r="W108" s="104" t="s">
        <v>115</v>
      </c>
      <c r="X108" s="106">
        <v>44929.632419363428</v>
      </c>
      <c r="Y108" s="106">
        <v>44896</v>
      </c>
      <c r="Z108" s="106">
        <v>44927</v>
      </c>
      <c r="AA108" s="106">
        <v>44930.560376886569</v>
      </c>
      <c r="AB108" s="104" t="s">
        <v>118</v>
      </c>
      <c r="AC108" s="104" t="s">
        <v>116</v>
      </c>
    </row>
    <row r="109" spans="1:29" s="96" customFormat="1" hidden="1" outlineLevel="7" collapsed="1" x14ac:dyDescent="0.25">
      <c r="A109" s="100" t="s">
        <v>116</v>
      </c>
      <c r="B109" s="92">
        <v>-756</v>
      </c>
      <c r="C109" s="92">
        <v>-70325.22</v>
      </c>
      <c r="D109" s="92">
        <v>0</v>
      </c>
      <c r="E109" s="92">
        <v>0</v>
      </c>
      <c r="F109" s="92">
        <v>-756</v>
      </c>
      <c r="G109" s="92">
        <v>-70325.22</v>
      </c>
      <c r="H109" s="93" t="s">
        <v>137</v>
      </c>
      <c r="I109" s="93" t="s">
        <v>138</v>
      </c>
      <c r="J109" s="93" t="s">
        <v>519</v>
      </c>
      <c r="K109" s="92">
        <v>93.022777777777804</v>
      </c>
      <c r="L109" s="92">
        <v>0</v>
      </c>
      <c r="M109" s="93" t="s">
        <v>136</v>
      </c>
      <c r="N109" s="93" t="s">
        <v>135</v>
      </c>
      <c r="O109" s="93" t="s">
        <v>111</v>
      </c>
      <c r="P109" s="94">
        <v>44906</v>
      </c>
      <c r="Q109" s="94">
        <v>44906.000694444447</v>
      </c>
      <c r="R109" s="92">
        <v>0</v>
      </c>
      <c r="S109" s="93" t="s">
        <v>520</v>
      </c>
      <c r="T109" s="93" t="s">
        <v>141</v>
      </c>
      <c r="U109" s="93" t="s">
        <v>114</v>
      </c>
      <c r="V109" s="95">
        <v>44929.631978124999</v>
      </c>
      <c r="W109" s="93" t="s">
        <v>115</v>
      </c>
      <c r="X109" s="95">
        <v>44929.632419363428</v>
      </c>
      <c r="Y109" s="95">
        <v>44896</v>
      </c>
      <c r="Z109" s="95">
        <v>44927</v>
      </c>
      <c r="AA109" s="95">
        <v>44930.560376886569</v>
      </c>
      <c r="AB109" s="93" t="s">
        <v>118</v>
      </c>
      <c r="AC109" s="93" t="s">
        <v>116</v>
      </c>
    </row>
    <row r="110" spans="1:29" s="107" customFormat="1" hidden="1" outlineLevel="7" collapsed="1" x14ac:dyDescent="0.25">
      <c r="A110" s="102" t="s">
        <v>116</v>
      </c>
      <c r="B110" s="103">
        <v>-981</v>
      </c>
      <c r="C110" s="103">
        <v>-91255.34</v>
      </c>
      <c r="D110" s="103">
        <v>0</v>
      </c>
      <c r="E110" s="103">
        <v>0</v>
      </c>
      <c r="F110" s="103">
        <v>-981</v>
      </c>
      <c r="G110" s="103">
        <v>-91255.34</v>
      </c>
      <c r="H110" s="104" t="s">
        <v>137</v>
      </c>
      <c r="I110" s="104" t="s">
        <v>138</v>
      </c>
      <c r="J110" s="104" t="s">
        <v>519</v>
      </c>
      <c r="K110" s="103">
        <v>93.022772680937805</v>
      </c>
      <c r="L110" s="103">
        <v>0</v>
      </c>
      <c r="M110" s="104" t="s">
        <v>136</v>
      </c>
      <c r="N110" s="104" t="s">
        <v>135</v>
      </c>
      <c r="O110" s="104" t="s">
        <v>111</v>
      </c>
      <c r="P110" s="105">
        <v>44907</v>
      </c>
      <c r="Q110" s="105">
        <v>44907.000694444447</v>
      </c>
      <c r="R110" s="103">
        <v>0</v>
      </c>
      <c r="S110" s="104" t="s">
        <v>520</v>
      </c>
      <c r="T110" s="104" t="s">
        <v>141</v>
      </c>
      <c r="U110" s="104" t="s">
        <v>114</v>
      </c>
      <c r="V110" s="106">
        <v>44929.631978124999</v>
      </c>
      <c r="W110" s="104" t="s">
        <v>115</v>
      </c>
      <c r="X110" s="106">
        <v>44929.632419363428</v>
      </c>
      <c r="Y110" s="106">
        <v>44896</v>
      </c>
      <c r="Z110" s="106">
        <v>44927</v>
      </c>
      <c r="AA110" s="106">
        <v>44930.560376886569</v>
      </c>
      <c r="AB110" s="104" t="s">
        <v>118</v>
      </c>
      <c r="AC110" s="104" t="s">
        <v>116</v>
      </c>
    </row>
    <row r="111" spans="1:29" s="96" customFormat="1" hidden="1" outlineLevel="7" collapsed="1" x14ac:dyDescent="0.25">
      <c r="A111" s="100" t="s">
        <v>116</v>
      </c>
      <c r="B111" s="92">
        <v>-763</v>
      </c>
      <c r="C111" s="92">
        <v>-70976.38</v>
      </c>
      <c r="D111" s="92">
        <v>0</v>
      </c>
      <c r="E111" s="92">
        <v>0</v>
      </c>
      <c r="F111" s="92">
        <v>-763</v>
      </c>
      <c r="G111" s="92">
        <v>-70976.38</v>
      </c>
      <c r="H111" s="93" t="s">
        <v>137</v>
      </c>
      <c r="I111" s="93" t="s">
        <v>138</v>
      </c>
      <c r="J111" s="93" t="s">
        <v>519</v>
      </c>
      <c r="K111" s="92">
        <v>93.022778505897804</v>
      </c>
      <c r="L111" s="92">
        <v>0</v>
      </c>
      <c r="M111" s="93" t="s">
        <v>136</v>
      </c>
      <c r="N111" s="93" t="s">
        <v>135</v>
      </c>
      <c r="O111" s="93" t="s">
        <v>111</v>
      </c>
      <c r="P111" s="94">
        <v>44908</v>
      </c>
      <c r="Q111" s="94">
        <v>44908.000694444447</v>
      </c>
      <c r="R111" s="92">
        <v>0</v>
      </c>
      <c r="S111" s="93" t="s">
        <v>520</v>
      </c>
      <c r="T111" s="93" t="s">
        <v>141</v>
      </c>
      <c r="U111" s="93" t="s">
        <v>114</v>
      </c>
      <c r="V111" s="95">
        <v>44929.631978124999</v>
      </c>
      <c r="W111" s="93" t="s">
        <v>115</v>
      </c>
      <c r="X111" s="95">
        <v>44929.632419363428</v>
      </c>
      <c r="Y111" s="95">
        <v>44896</v>
      </c>
      <c r="Z111" s="95">
        <v>44927</v>
      </c>
      <c r="AA111" s="95">
        <v>44930.560376886569</v>
      </c>
      <c r="AB111" s="93" t="s">
        <v>118</v>
      </c>
      <c r="AC111" s="93" t="s">
        <v>116</v>
      </c>
    </row>
    <row r="112" spans="1:29" s="107" customFormat="1" hidden="1" outlineLevel="7" collapsed="1" x14ac:dyDescent="0.25">
      <c r="A112" s="102" t="s">
        <v>116</v>
      </c>
      <c r="B112" s="103">
        <v>-788</v>
      </c>
      <c r="C112" s="103">
        <v>-73301.95</v>
      </c>
      <c r="D112" s="103">
        <v>0</v>
      </c>
      <c r="E112" s="103">
        <v>0</v>
      </c>
      <c r="F112" s="103">
        <v>-788</v>
      </c>
      <c r="G112" s="103">
        <v>-73301.95</v>
      </c>
      <c r="H112" s="104" t="s">
        <v>137</v>
      </c>
      <c r="I112" s="104" t="s">
        <v>138</v>
      </c>
      <c r="J112" s="104" t="s">
        <v>519</v>
      </c>
      <c r="K112" s="103">
        <v>93.022779187817207</v>
      </c>
      <c r="L112" s="103">
        <v>0</v>
      </c>
      <c r="M112" s="104" t="s">
        <v>136</v>
      </c>
      <c r="N112" s="104" t="s">
        <v>135</v>
      </c>
      <c r="O112" s="104" t="s">
        <v>111</v>
      </c>
      <c r="P112" s="105">
        <v>44909</v>
      </c>
      <c r="Q112" s="105">
        <v>44909.000694444447</v>
      </c>
      <c r="R112" s="103">
        <v>0</v>
      </c>
      <c r="S112" s="104" t="s">
        <v>520</v>
      </c>
      <c r="T112" s="104" t="s">
        <v>141</v>
      </c>
      <c r="U112" s="104" t="s">
        <v>114</v>
      </c>
      <c r="V112" s="106">
        <v>44929.631978124999</v>
      </c>
      <c r="W112" s="104" t="s">
        <v>115</v>
      </c>
      <c r="X112" s="106">
        <v>44929.632419363428</v>
      </c>
      <c r="Y112" s="106">
        <v>44896</v>
      </c>
      <c r="Z112" s="106">
        <v>44927</v>
      </c>
      <c r="AA112" s="106">
        <v>44930.560376886569</v>
      </c>
      <c r="AB112" s="104" t="s">
        <v>118</v>
      </c>
      <c r="AC112" s="104" t="s">
        <v>116</v>
      </c>
    </row>
    <row r="113" spans="1:29" s="96" customFormat="1" hidden="1" outlineLevel="7" collapsed="1" x14ac:dyDescent="0.25">
      <c r="A113" s="100" t="s">
        <v>116</v>
      </c>
      <c r="B113" s="92">
        <v>-689</v>
      </c>
      <c r="C113" s="92">
        <v>-61295.13</v>
      </c>
      <c r="D113" s="92">
        <v>0</v>
      </c>
      <c r="E113" s="92">
        <v>0</v>
      </c>
      <c r="F113" s="92">
        <v>-689</v>
      </c>
      <c r="G113" s="92">
        <v>-61295.13</v>
      </c>
      <c r="H113" s="93" t="s">
        <v>137</v>
      </c>
      <c r="I113" s="93" t="s">
        <v>138</v>
      </c>
      <c r="J113" s="93" t="s">
        <v>519</v>
      </c>
      <c r="K113" s="92">
        <v>88.962452830188695</v>
      </c>
      <c r="L113" s="92">
        <v>0</v>
      </c>
      <c r="M113" s="93" t="s">
        <v>136</v>
      </c>
      <c r="N113" s="93" t="s">
        <v>135</v>
      </c>
      <c r="O113" s="93" t="s">
        <v>111</v>
      </c>
      <c r="P113" s="94">
        <v>44910</v>
      </c>
      <c r="Q113" s="94">
        <v>44910.000694444447</v>
      </c>
      <c r="R113" s="92">
        <v>0</v>
      </c>
      <c r="S113" s="93" t="s">
        <v>520</v>
      </c>
      <c r="T113" s="93" t="s">
        <v>141</v>
      </c>
      <c r="U113" s="93" t="s">
        <v>114</v>
      </c>
      <c r="V113" s="95">
        <v>44929.631978124999</v>
      </c>
      <c r="W113" s="93" t="s">
        <v>115</v>
      </c>
      <c r="X113" s="95">
        <v>44929.632419363428</v>
      </c>
      <c r="Y113" s="95">
        <v>44896</v>
      </c>
      <c r="Z113" s="95">
        <v>44927</v>
      </c>
      <c r="AA113" s="95">
        <v>44930.560376886569</v>
      </c>
      <c r="AB113" s="93" t="s">
        <v>118</v>
      </c>
      <c r="AC113" s="93" t="s">
        <v>116</v>
      </c>
    </row>
    <row r="114" spans="1:29" s="107" customFormat="1" hidden="1" outlineLevel="7" collapsed="1" x14ac:dyDescent="0.25">
      <c r="A114" s="102" t="s">
        <v>116</v>
      </c>
      <c r="B114" s="103">
        <v>-1210</v>
      </c>
      <c r="C114" s="103">
        <v>-107644.57</v>
      </c>
      <c r="D114" s="103">
        <v>0</v>
      </c>
      <c r="E114" s="103">
        <v>0</v>
      </c>
      <c r="F114" s="103">
        <v>-1210</v>
      </c>
      <c r="G114" s="103">
        <v>-107644.57</v>
      </c>
      <c r="H114" s="104" t="s">
        <v>137</v>
      </c>
      <c r="I114" s="104" t="s">
        <v>138</v>
      </c>
      <c r="J114" s="104" t="s">
        <v>519</v>
      </c>
      <c r="K114" s="103">
        <v>88.962454545454605</v>
      </c>
      <c r="L114" s="103">
        <v>0</v>
      </c>
      <c r="M114" s="104" t="s">
        <v>136</v>
      </c>
      <c r="N114" s="104" t="s">
        <v>135</v>
      </c>
      <c r="O114" s="104" t="s">
        <v>111</v>
      </c>
      <c r="P114" s="105">
        <v>44911</v>
      </c>
      <c r="Q114" s="105">
        <v>44911.000694444447</v>
      </c>
      <c r="R114" s="103">
        <v>0</v>
      </c>
      <c r="S114" s="104" t="s">
        <v>520</v>
      </c>
      <c r="T114" s="104" t="s">
        <v>141</v>
      </c>
      <c r="U114" s="104" t="s">
        <v>114</v>
      </c>
      <c r="V114" s="106">
        <v>44929.631978124999</v>
      </c>
      <c r="W114" s="104" t="s">
        <v>115</v>
      </c>
      <c r="X114" s="106">
        <v>44929.632419363428</v>
      </c>
      <c r="Y114" s="106">
        <v>44896</v>
      </c>
      <c r="Z114" s="106">
        <v>44927</v>
      </c>
      <c r="AA114" s="106">
        <v>44930.560376886569</v>
      </c>
      <c r="AB114" s="104" t="s">
        <v>118</v>
      </c>
      <c r="AC114" s="104" t="s">
        <v>116</v>
      </c>
    </row>
    <row r="115" spans="1:29" s="96" customFormat="1" hidden="1" outlineLevel="7" collapsed="1" x14ac:dyDescent="0.25">
      <c r="A115" s="100" t="s">
        <v>116</v>
      </c>
      <c r="B115" s="92">
        <v>-1617</v>
      </c>
      <c r="C115" s="92">
        <v>-143852.29</v>
      </c>
      <c r="D115" s="92">
        <v>0</v>
      </c>
      <c r="E115" s="92">
        <v>0</v>
      </c>
      <c r="F115" s="92">
        <v>-1617</v>
      </c>
      <c r="G115" s="92">
        <v>-143852.29</v>
      </c>
      <c r="H115" s="93" t="s">
        <v>137</v>
      </c>
      <c r="I115" s="93" t="s">
        <v>138</v>
      </c>
      <c r="J115" s="93" t="s">
        <v>519</v>
      </c>
      <c r="K115" s="92">
        <v>88.962455163883803</v>
      </c>
      <c r="L115" s="92">
        <v>0</v>
      </c>
      <c r="M115" s="93" t="s">
        <v>136</v>
      </c>
      <c r="N115" s="93" t="s">
        <v>135</v>
      </c>
      <c r="O115" s="93" t="s">
        <v>111</v>
      </c>
      <c r="P115" s="94">
        <v>44912</v>
      </c>
      <c r="Q115" s="94">
        <v>44912.000694444447</v>
      </c>
      <c r="R115" s="92">
        <v>0</v>
      </c>
      <c r="S115" s="93" t="s">
        <v>520</v>
      </c>
      <c r="T115" s="93" t="s">
        <v>141</v>
      </c>
      <c r="U115" s="93" t="s">
        <v>114</v>
      </c>
      <c r="V115" s="95">
        <v>44929.631978124999</v>
      </c>
      <c r="W115" s="93" t="s">
        <v>115</v>
      </c>
      <c r="X115" s="95">
        <v>44929.632419363428</v>
      </c>
      <c r="Y115" s="95">
        <v>44896</v>
      </c>
      <c r="Z115" s="95">
        <v>44927</v>
      </c>
      <c r="AA115" s="95">
        <v>44930.560376886569</v>
      </c>
      <c r="AB115" s="93" t="s">
        <v>118</v>
      </c>
      <c r="AC115" s="93" t="s">
        <v>116</v>
      </c>
    </row>
    <row r="116" spans="1:29" s="107" customFormat="1" hidden="1" outlineLevel="7" collapsed="1" x14ac:dyDescent="0.25">
      <c r="A116" s="102" t="s">
        <v>116</v>
      </c>
      <c r="B116" s="103">
        <v>-1590</v>
      </c>
      <c r="C116" s="103">
        <v>-141450.31</v>
      </c>
      <c r="D116" s="103">
        <v>0</v>
      </c>
      <c r="E116" s="103">
        <v>0</v>
      </c>
      <c r="F116" s="103">
        <v>-1590</v>
      </c>
      <c r="G116" s="103">
        <v>-141450.31</v>
      </c>
      <c r="H116" s="104" t="s">
        <v>137</v>
      </c>
      <c r="I116" s="104" t="s">
        <v>138</v>
      </c>
      <c r="J116" s="104" t="s">
        <v>519</v>
      </c>
      <c r="K116" s="103">
        <v>88.962459119496899</v>
      </c>
      <c r="L116" s="103">
        <v>0</v>
      </c>
      <c r="M116" s="104" t="s">
        <v>136</v>
      </c>
      <c r="N116" s="104" t="s">
        <v>135</v>
      </c>
      <c r="O116" s="104" t="s">
        <v>111</v>
      </c>
      <c r="P116" s="105">
        <v>44913</v>
      </c>
      <c r="Q116" s="105">
        <v>44913.000694444447</v>
      </c>
      <c r="R116" s="103">
        <v>0</v>
      </c>
      <c r="S116" s="104" t="s">
        <v>520</v>
      </c>
      <c r="T116" s="104" t="s">
        <v>141</v>
      </c>
      <c r="U116" s="104" t="s">
        <v>114</v>
      </c>
      <c r="V116" s="106">
        <v>44929.631978124999</v>
      </c>
      <c r="W116" s="104" t="s">
        <v>115</v>
      </c>
      <c r="X116" s="106">
        <v>44929.632419363428</v>
      </c>
      <c r="Y116" s="106">
        <v>44896</v>
      </c>
      <c r="Z116" s="106">
        <v>44927</v>
      </c>
      <c r="AA116" s="106">
        <v>44930.560376886569</v>
      </c>
      <c r="AB116" s="104" t="s">
        <v>118</v>
      </c>
      <c r="AC116" s="104" t="s">
        <v>116</v>
      </c>
    </row>
    <row r="117" spans="1:29" s="96" customFormat="1" hidden="1" outlineLevel="7" collapsed="1" x14ac:dyDescent="0.25">
      <c r="A117" s="100" t="s">
        <v>116</v>
      </c>
      <c r="B117" s="92">
        <v>-1556</v>
      </c>
      <c r="C117" s="92">
        <v>-138425.57999999999</v>
      </c>
      <c r="D117" s="92">
        <v>0</v>
      </c>
      <c r="E117" s="92">
        <v>0</v>
      </c>
      <c r="F117" s="92">
        <v>-1556</v>
      </c>
      <c r="G117" s="92">
        <v>-138425.57999999999</v>
      </c>
      <c r="H117" s="93" t="s">
        <v>137</v>
      </c>
      <c r="I117" s="93" t="s">
        <v>138</v>
      </c>
      <c r="J117" s="93" t="s">
        <v>519</v>
      </c>
      <c r="K117" s="92">
        <v>88.962455012853496</v>
      </c>
      <c r="L117" s="92">
        <v>0</v>
      </c>
      <c r="M117" s="93" t="s">
        <v>136</v>
      </c>
      <c r="N117" s="93" t="s">
        <v>135</v>
      </c>
      <c r="O117" s="93" t="s">
        <v>111</v>
      </c>
      <c r="P117" s="94">
        <v>44914</v>
      </c>
      <c r="Q117" s="94">
        <v>44914.000694444447</v>
      </c>
      <c r="R117" s="92">
        <v>0</v>
      </c>
      <c r="S117" s="93" t="s">
        <v>520</v>
      </c>
      <c r="T117" s="93" t="s">
        <v>141</v>
      </c>
      <c r="U117" s="93" t="s">
        <v>114</v>
      </c>
      <c r="V117" s="95">
        <v>44929.631978124999</v>
      </c>
      <c r="W117" s="93" t="s">
        <v>115</v>
      </c>
      <c r="X117" s="95">
        <v>44929.632419363428</v>
      </c>
      <c r="Y117" s="95">
        <v>44896</v>
      </c>
      <c r="Z117" s="95">
        <v>44927</v>
      </c>
      <c r="AA117" s="95">
        <v>44930.560376886569</v>
      </c>
      <c r="AB117" s="93" t="s">
        <v>118</v>
      </c>
      <c r="AC117" s="93" t="s">
        <v>116</v>
      </c>
    </row>
    <row r="118" spans="1:29" s="107" customFormat="1" hidden="1" outlineLevel="7" collapsed="1" x14ac:dyDescent="0.25">
      <c r="A118" s="102" t="s">
        <v>116</v>
      </c>
      <c r="B118" s="103">
        <v>-1655</v>
      </c>
      <c r="C118" s="103">
        <v>-147232.87</v>
      </c>
      <c r="D118" s="103">
        <v>0</v>
      </c>
      <c r="E118" s="103">
        <v>0</v>
      </c>
      <c r="F118" s="103">
        <v>-1655</v>
      </c>
      <c r="G118" s="103">
        <v>-147232.87</v>
      </c>
      <c r="H118" s="104" t="s">
        <v>137</v>
      </c>
      <c r="I118" s="104" t="s">
        <v>138</v>
      </c>
      <c r="J118" s="104" t="s">
        <v>519</v>
      </c>
      <c r="K118" s="103">
        <v>88.962459214501493</v>
      </c>
      <c r="L118" s="103">
        <v>0</v>
      </c>
      <c r="M118" s="104" t="s">
        <v>136</v>
      </c>
      <c r="N118" s="104" t="s">
        <v>135</v>
      </c>
      <c r="O118" s="104" t="s">
        <v>111</v>
      </c>
      <c r="P118" s="105">
        <v>44915</v>
      </c>
      <c r="Q118" s="105">
        <v>44915.000694444447</v>
      </c>
      <c r="R118" s="103">
        <v>0</v>
      </c>
      <c r="S118" s="104" t="s">
        <v>520</v>
      </c>
      <c r="T118" s="104" t="s">
        <v>141</v>
      </c>
      <c r="U118" s="104" t="s">
        <v>114</v>
      </c>
      <c r="V118" s="106">
        <v>44929.631978124999</v>
      </c>
      <c r="W118" s="104" t="s">
        <v>115</v>
      </c>
      <c r="X118" s="106">
        <v>44929.632419363428</v>
      </c>
      <c r="Y118" s="106">
        <v>44896</v>
      </c>
      <c r="Z118" s="106">
        <v>44927</v>
      </c>
      <c r="AA118" s="106">
        <v>44930.560376886569</v>
      </c>
      <c r="AB118" s="104" t="s">
        <v>118</v>
      </c>
      <c r="AC118" s="104" t="s">
        <v>116</v>
      </c>
    </row>
    <row r="119" spans="1:29" s="96" customFormat="1" hidden="1" outlineLevel="7" collapsed="1" x14ac:dyDescent="0.25">
      <c r="A119" s="100" t="s">
        <v>116</v>
      </c>
      <c r="B119" s="92">
        <v>-1408</v>
      </c>
      <c r="C119" s="92">
        <v>-125259.14</v>
      </c>
      <c r="D119" s="92">
        <v>0</v>
      </c>
      <c r="E119" s="92">
        <v>0</v>
      </c>
      <c r="F119" s="92">
        <v>-1408</v>
      </c>
      <c r="G119" s="92">
        <v>-125259.14</v>
      </c>
      <c r="H119" s="93" t="s">
        <v>137</v>
      </c>
      <c r="I119" s="93" t="s">
        <v>138</v>
      </c>
      <c r="J119" s="93" t="s">
        <v>519</v>
      </c>
      <c r="K119" s="92">
        <v>88.962457386363596</v>
      </c>
      <c r="L119" s="92">
        <v>0</v>
      </c>
      <c r="M119" s="93" t="s">
        <v>136</v>
      </c>
      <c r="N119" s="93" t="s">
        <v>135</v>
      </c>
      <c r="O119" s="93" t="s">
        <v>111</v>
      </c>
      <c r="P119" s="94">
        <v>44916</v>
      </c>
      <c r="Q119" s="94">
        <v>44916.000694444447</v>
      </c>
      <c r="R119" s="92">
        <v>0</v>
      </c>
      <c r="S119" s="93" t="s">
        <v>520</v>
      </c>
      <c r="T119" s="93" t="s">
        <v>141</v>
      </c>
      <c r="U119" s="93" t="s">
        <v>114</v>
      </c>
      <c r="V119" s="95">
        <v>44929.631978124999</v>
      </c>
      <c r="W119" s="93" t="s">
        <v>115</v>
      </c>
      <c r="X119" s="95">
        <v>44929.632419363428</v>
      </c>
      <c r="Y119" s="95">
        <v>44896</v>
      </c>
      <c r="Z119" s="95">
        <v>44927</v>
      </c>
      <c r="AA119" s="95">
        <v>44930.560376886569</v>
      </c>
      <c r="AB119" s="93" t="s">
        <v>118</v>
      </c>
      <c r="AC119" s="93" t="s">
        <v>116</v>
      </c>
    </row>
    <row r="120" spans="1:29" s="107" customFormat="1" hidden="1" outlineLevel="7" collapsed="1" x14ac:dyDescent="0.25">
      <c r="A120" s="102" t="s">
        <v>116</v>
      </c>
      <c r="B120" s="103">
        <v>-1684</v>
      </c>
      <c r="C120" s="103">
        <v>-149812.78</v>
      </c>
      <c r="D120" s="103">
        <v>0</v>
      </c>
      <c r="E120" s="103">
        <v>0</v>
      </c>
      <c r="F120" s="103">
        <v>-1684</v>
      </c>
      <c r="G120" s="103">
        <v>-149812.78</v>
      </c>
      <c r="H120" s="104" t="s">
        <v>137</v>
      </c>
      <c r="I120" s="104" t="s">
        <v>138</v>
      </c>
      <c r="J120" s="104" t="s">
        <v>519</v>
      </c>
      <c r="K120" s="103">
        <v>88.962458432304004</v>
      </c>
      <c r="L120" s="103">
        <v>0</v>
      </c>
      <c r="M120" s="104" t="s">
        <v>136</v>
      </c>
      <c r="N120" s="104" t="s">
        <v>135</v>
      </c>
      <c r="O120" s="104" t="s">
        <v>111</v>
      </c>
      <c r="P120" s="105">
        <v>44917</v>
      </c>
      <c r="Q120" s="105">
        <v>44917.000694444447</v>
      </c>
      <c r="R120" s="103">
        <v>0</v>
      </c>
      <c r="S120" s="104" t="s">
        <v>520</v>
      </c>
      <c r="T120" s="104" t="s">
        <v>141</v>
      </c>
      <c r="U120" s="104" t="s">
        <v>114</v>
      </c>
      <c r="V120" s="106">
        <v>44929.631978124999</v>
      </c>
      <c r="W120" s="104" t="s">
        <v>115</v>
      </c>
      <c r="X120" s="106">
        <v>44929.632419363428</v>
      </c>
      <c r="Y120" s="106">
        <v>44896</v>
      </c>
      <c r="Z120" s="106">
        <v>44927</v>
      </c>
      <c r="AA120" s="106">
        <v>44930.560376886569</v>
      </c>
      <c r="AB120" s="104" t="s">
        <v>118</v>
      </c>
      <c r="AC120" s="104" t="s">
        <v>116</v>
      </c>
    </row>
    <row r="121" spans="1:29" s="96" customFormat="1" hidden="1" outlineLevel="7" collapsed="1" x14ac:dyDescent="0.25">
      <c r="A121" s="100" t="s">
        <v>116</v>
      </c>
      <c r="B121" s="92">
        <v>-1427</v>
      </c>
      <c r="C121" s="92">
        <v>-126949.43</v>
      </c>
      <c r="D121" s="92">
        <v>0</v>
      </c>
      <c r="E121" s="92">
        <v>0</v>
      </c>
      <c r="F121" s="92">
        <v>-1427</v>
      </c>
      <c r="G121" s="92">
        <v>-126949.43</v>
      </c>
      <c r="H121" s="93" t="s">
        <v>137</v>
      </c>
      <c r="I121" s="93" t="s">
        <v>138</v>
      </c>
      <c r="J121" s="93" t="s">
        <v>519</v>
      </c>
      <c r="K121" s="92">
        <v>88.962459705676196</v>
      </c>
      <c r="L121" s="92">
        <v>0</v>
      </c>
      <c r="M121" s="93" t="s">
        <v>136</v>
      </c>
      <c r="N121" s="93" t="s">
        <v>135</v>
      </c>
      <c r="O121" s="93" t="s">
        <v>111</v>
      </c>
      <c r="P121" s="94">
        <v>44918</v>
      </c>
      <c r="Q121" s="94">
        <v>44918.000694444447</v>
      </c>
      <c r="R121" s="92">
        <v>0</v>
      </c>
      <c r="S121" s="93" t="s">
        <v>520</v>
      </c>
      <c r="T121" s="93" t="s">
        <v>141</v>
      </c>
      <c r="U121" s="93" t="s">
        <v>114</v>
      </c>
      <c r="V121" s="95">
        <v>44929.631978124999</v>
      </c>
      <c r="W121" s="93" t="s">
        <v>115</v>
      </c>
      <c r="X121" s="95">
        <v>44929.632419363428</v>
      </c>
      <c r="Y121" s="95">
        <v>44896</v>
      </c>
      <c r="Z121" s="95">
        <v>44927</v>
      </c>
      <c r="AA121" s="95">
        <v>44930.560376886569</v>
      </c>
      <c r="AB121" s="93" t="s">
        <v>118</v>
      </c>
      <c r="AC121" s="93" t="s">
        <v>116</v>
      </c>
    </row>
    <row r="122" spans="1:29" s="107" customFormat="1" hidden="1" outlineLevel="7" collapsed="1" x14ac:dyDescent="0.25">
      <c r="A122" s="102" t="s">
        <v>116</v>
      </c>
      <c r="B122" s="103">
        <v>-737</v>
      </c>
      <c r="C122" s="103">
        <v>-65565.33</v>
      </c>
      <c r="D122" s="103">
        <v>0</v>
      </c>
      <c r="E122" s="103">
        <v>0</v>
      </c>
      <c r="F122" s="103">
        <v>-737</v>
      </c>
      <c r="G122" s="103">
        <v>-65565.33</v>
      </c>
      <c r="H122" s="104" t="s">
        <v>137</v>
      </c>
      <c r="I122" s="104" t="s">
        <v>138</v>
      </c>
      <c r="J122" s="104" t="s">
        <v>519</v>
      </c>
      <c r="K122" s="103">
        <v>88.962455902306601</v>
      </c>
      <c r="L122" s="103">
        <v>0</v>
      </c>
      <c r="M122" s="104" t="s">
        <v>136</v>
      </c>
      <c r="N122" s="104" t="s">
        <v>135</v>
      </c>
      <c r="O122" s="104" t="s">
        <v>111</v>
      </c>
      <c r="P122" s="105">
        <v>44919</v>
      </c>
      <c r="Q122" s="105">
        <v>44919.000694444447</v>
      </c>
      <c r="R122" s="103">
        <v>0</v>
      </c>
      <c r="S122" s="104" t="s">
        <v>520</v>
      </c>
      <c r="T122" s="104" t="s">
        <v>141</v>
      </c>
      <c r="U122" s="104" t="s">
        <v>114</v>
      </c>
      <c r="V122" s="106">
        <v>44929.631978124999</v>
      </c>
      <c r="W122" s="104" t="s">
        <v>115</v>
      </c>
      <c r="X122" s="106">
        <v>44929.632419363428</v>
      </c>
      <c r="Y122" s="106">
        <v>44896</v>
      </c>
      <c r="Z122" s="106">
        <v>44927</v>
      </c>
      <c r="AA122" s="106">
        <v>44930.560376886569</v>
      </c>
      <c r="AB122" s="104" t="s">
        <v>118</v>
      </c>
      <c r="AC122" s="104" t="s">
        <v>116</v>
      </c>
    </row>
    <row r="123" spans="1:29" s="96" customFormat="1" hidden="1" outlineLevel="7" collapsed="1" x14ac:dyDescent="0.25">
      <c r="A123" s="100" t="s">
        <v>116</v>
      </c>
      <c r="B123" s="92">
        <v>-859</v>
      </c>
      <c r="C123" s="92">
        <v>-76418.75</v>
      </c>
      <c r="D123" s="92">
        <v>0</v>
      </c>
      <c r="E123" s="92">
        <v>0</v>
      </c>
      <c r="F123" s="92">
        <v>-859</v>
      </c>
      <c r="G123" s="92">
        <v>-76418.75</v>
      </c>
      <c r="H123" s="93" t="s">
        <v>137</v>
      </c>
      <c r="I123" s="93" t="s">
        <v>138</v>
      </c>
      <c r="J123" s="93" t="s">
        <v>519</v>
      </c>
      <c r="K123" s="92">
        <v>88.962456344586698</v>
      </c>
      <c r="L123" s="92">
        <v>0</v>
      </c>
      <c r="M123" s="93" t="s">
        <v>136</v>
      </c>
      <c r="N123" s="93" t="s">
        <v>135</v>
      </c>
      <c r="O123" s="93" t="s">
        <v>111</v>
      </c>
      <c r="P123" s="94">
        <v>44920</v>
      </c>
      <c r="Q123" s="94">
        <v>44920.000694444447</v>
      </c>
      <c r="R123" s="92">
        <v>0</v>
      </c>
      <c r="S123" s="93" t="s">
        <v>520</v>
      </c>
      <c r="T123" s="93" t="s">
        <v>141</v>
      </c>
      <c r="U123" s="93" t="s">
        <v>114</v>
      </c>
      <c r="V123" s="95">
        <v>44929.631978124999</v>
      </c>
      <c r="W123" s="93" t="s">
        <v>115</v>
      </c>
      <c r="X123" s="95">
        <v>44929.632419363428</v>
      </c>
      <c r="Y123" s="95">
        <v>44896</v>
      </c>
      <c r="Z123" s="95">
        <v>44927</v>
      </c>
      <c r="AA123" s="95">
        <v>44930.560376886569</v>
      </c>
      <c r="AB123" s="93" t="s">
        <v>118</v>
      </c>
      <c r="AC123" s="93" t="s">
        <v>116</v>
      </c>
    </row>
    <row r="124" spans="1:29" s="107" customFormat="1" hidden="1" outlineLevel="7" collapsed="1" x14ac:dyDescent="0.25">
      <c r="A124" s="102" t="s">
        <v>116</v>
      </c>
      <c r="B124" s="103">
        <v>-897</v>
      </c>
      <c r="C124" s="103">
        <v>-79799.33</v>
      </c>
      <c r="D124" s="103">
        <v>0</v>
      </c>
      <c r="E124" s="103">
        <v>0</v>
      </c>
      <c r="F124" s="103">
        <v>-897</v>
      </c>
      <c r="G124" s="103">
        <v>-79799.33</v>
      </c>
      <c r="H124" s="104" t="s">
        <v>137</v>
      </c>
      <c r="I124" s="104" t="s">
        <v>138</v>
      </c>
      <c r="J124" s="104" t="s">
        <v>519</v>
      </c>
      <c r="K124" s="103">
        <v>88.962463768115896</v>
      </c>
      <c r="L124" s="103">
        <v>0</v>
      </c>
      <c r="M124" s="104" t="s">
        <v>136</v>
      </c>
      <c r="N124" s="104" t="s">
        <v>135</v>
      </c>
      <c r="O124" s="104" t="s">
        <v>111</v>
      </c>
      <c r="P124" s="105">
        <v>44921</v>
      </c>
      <c r="Q124" s="105">
        <v>44921.000694444447</v>
      </c>
      <c r="R124" s="103">
        <v>0</v>
      </c>
      <c r="S124" s="104" t="s">
        <v>520</v>
      </c>
      <c r="T124" s="104" t="s">
        <v>141</v>
      </c>
      <c r="U124" s="104" t="s">
        <v>114</v>
      </c>
      <c r="V124" s="106">
        <v>44929.631978124999</v>
      </c>
      <c r="W124" s="104" t="s">
        <v>115</v>
      </c>
      <c r="X124" s="106">
        <v>44929.632419363428</v>
      </c>
      <c r="Y124" s="106">
        <v>44896</v>
      </c>
      <c r="Z124" s="106">
        <v>44927</v>
      </c>
      <c r="AA124" s="106">
        <v>44930.560376886569</v>
      </c>
      <c r="AB124" s="104" t="s">
        <v>118</v>
      </c>
      <c r="AC124" s="104" t="s">
        <v>116</v>
      </c>
    </row>
    <row r="125" spans="1:29" s="96" customFormat="1" hidden="1" outlineLevel="7" collapsed="1" x14ac:dyDescent="0.25">
      <c r="A125" s="100" t="s">
        <v>116</v>
      </c>
      <c r="B125" s="92">
        <v>-1030</v>
      </c>
      <c r="C125" s="92">
        <v>-91631.33</v>
      </c>
      <c r="D125" s="92">
        <v>0</v>
      </c>
      <c r="E125" s="92">
        <v>0</v>
      </c>
      <c r="F125" s="92">
        <v>-1030</v>
      </c>
      <c r="G125" s="92">
        <v>-91631.33</v>
      </c>
      <c r="H125" s="93" t="s">
        <v>137</v>
      </c>
      <c r="I125" s="93" t="s">
        <v>138</v>
      </c>
      <c r="J125" s="93" t="s">
        <v>519</v>
      </c>
      <c r="K125" s="92">
        <v>88.962456310679599</v>
      </c>
      <c r="L125" s="92">
        <v>0</v>
      </c>
      <c r="M125" s="93" t="s">
        <v>136</v>
      </c>
      <c r="N125" s="93" t="s">
        <v>135</v>
      </c>
      <c r="O125" s="93" t="s">
        <v>111</v>
      </c>
      <c r="P125" s="94">
        <v>44922</v>
      </c>
      <c r="Q125" s="94">
        <v>44922.000694444447</v>
      </c>
      <c r="R125" s="92">
        <v>0</v>
      </c>
      <c r="S125" s="93" t="s">
        <v>520</v>
      </c>
      <c r="T125" s="93" t="s">
        <v>141</v>
      </c>
      <c r="U125" s="93" t="s">
        <v>114</v>
      </c>
      <c r="V125" s="95">
        <v>44929.631978124999</v>
      </c>
      <c r="W125" s="93" t="s">
        <v>115</v>
      </c>
      <c r="X125" s="95">
        <v>44929.632419363428</v>
      </c>
      <c r="Y125" s="95">
        <v>44896</v>
      </c>
      <c r="Z125" s="95">
        <v>44927</v>
      </c>
      <c r="AA125" s="95">
        <v>44930.560376886569</v>
      </c>
      <c r="AB125" s="93" t="s">
        <v>118</v>
      </c>
      <c r="AC125" s="93" t="s">
        <v>116</v>
      </c>
    </row>
    <row r="126" spans="1:29" s="107" customFormat="1" hidden="1" outlineLevel="7" collapsed="1" x14ac:dyDescent="0.25">
      <c r="A126" s="102" t="s">
        <v>116</v>
      </c>
      <c r="B126" s="103">
        <v>-762</v>
      </c>
      <c r="C126" s="103">
        <v>-67789.39</v>
      </c>
      <c r="D126" s="103">
        <v>0</v>
      </c>
      <c r="E126" s="103">
        <v>0</v>
      </c>
      <c r="F126" s="103">
        <v>-762</v>
      </c>
      <c r="G126" s="103">
        <v>-67789.39</v>
      </c>
      <c r="H126" s="104" t="s">
        <v>137</v>
      </c>
      <c r="I126" s="104" t="s">
        <v>138</v>
      </c>
      <c r="J126" s="104" t="s">
        <v>519</v>
      </c>
      <c r="K126" s="103">
        <v>88.962454068241499</v>
      </c>
      <c r="L126" s="103">
        <v>0</v>
      </c>
      <c r="M126" s="104" t="s">
        <v>136</v>
      </c>
      <c r="N126" s="104" t="s">
        <v>135</v>
      </c>
      <c r="O126" s="104" t="s">
        <v>111</v>
      </c>
      <c r="P126" s="105">
        <v>44923</v>
      </c>
      <c r="Q126" s="105">
        <v>44923.000694444447</v>
      </c>
      <c r="R126" s="103">
        <v>0</v>
      </c>
      <c r="S126" s="104" t="s">
        <v>520</v>
      </c>
      <c r="T126" s="104" t="s">
        <v>141</v>
      </c>
      <c r="U126" s="104" t="s">
        <v>114</v>
      </c>
      <c r="V126" s="106">
        <v>44929.631978124999</v>
      </c>
      <c r="W126" s="104" t="s">
        <v>115</v>
      </c>
      <c r="X126" s="106">
        <v>44929.632419363428</v>
      </c>
      <c r="Y126" s="106">
        <v>44896</v>
      </c>
      <c r="Z126" s="106">
        <v>44927</v>
      </c>
      <c r="AA126" s="106">
        <v>44930.560376886569</v>
      </c>
      <c r="AB126" s="104" t="s">
        <v>118</v>
      </c>
      <c r="AC126" s="104" t="s">
        <v>116</v>
      </c>
    </row>
    <row r="127" spans="1:29" s="96" customFormat="1" hidden="1" outlineLevel="7" collapsed="1" x14ac:dyDescent="0.25">
      <c r="A127" s="100" t="s">
        <v>116</v>
      </c>
      <c r="B127" s="92">
        <v>-1070</v>
      </c>
      <c r="C127" s="92">
        <v>-95189.83</v>
      </c>
      <c r="D127" s="92">
        <v>0</v>
      </c>
      <c r="E127" s="92">
        <v>0</v>
      </c>
      <c r="F127" s="92">
        <v>-1070</v>
      </c>
      <c r="G127" s="92">
        <v>-95189.83</v>
      </c>
      <c r="H127" s="93" t="s">
        <v>137</v>
      </c>
      <c r="I127" s="93" t="s">
        <v>138</v>
      </c>
      <c r="J127" s="93" t="s">
        <v>519</v>
      </c>
      <c r="K127" s="92">
        <v>88.962457943925202</v>
      </c>
      <c r="L127" s="92">
        <v>0</v>
      </c>
      <c r="M127" s="93" t="s">
        <v>136</v>
      </c>
      <c r="N127" s="93" t="s">
        <v>135</v>
      </c>
      <c r="O127" s="93" t="s">
        <v>111</v>
      </c>
      <c r="P127" s="94">
        <v>44924</v>
      </c>
      <c r="Q127" s="94">
        <v>44924.000694444447</v>
      </c>
      <c r="R127" s="92">
        <v>0</v>
      </c>
      <c r="S127" s="93" t="s">
        <v>520</v>
      </c>
      <c r="T127" s="93" t="s">
        <v>141</v>
      </c>
      <c r="U127" s="93" t="s">
        <v>114</v>
      </c>
      <c r="V127" s="95">
        <v>44929.631978124999</v>
      </c>
      <c r="W127" s="93" t="s">
        <v>115</v>
      </c>
      <c r="X127" s="95">
        <v>44929.632419363428</v>
      </c>
      <c r="Y127" s="95">
        <v>44896</v>
      </c>
      <c r="Z127" s="95">
        <v>44927</v>
      </c>
      <c r="AA127" s="95">
        <v>44930.560376886569</v>
      </c>
      <c r="AB127" s="93" t="s">
        <v>118</v>
      </c>
      <c r="AC127" s="93" t="s">
        <v>116</v>
      </c>
    </row>
    <row r="128" spans="1:29" s="107" customFormat="1" hidden="1" outlineLevel="7" collapsed="1" x14ac:dyDescent="0.25">
      <c r="A128" s="102" t="s">
        <v>116</v>
      </c>
      <c r="B128" s="103">
        <v>-1090</v>
      </c>
      <c r="C128" s="103">
        <v>-96969.08</v>
      </c>
      <c r="D128" s="103">
        <v>0</v>
      </c>
      <c r="E128" s="103">
        <v>0</v>
      </c>
      <c r="F128" s="103">
        <v>-1090</v>
      </c>
      <c r="G128" s="103">
        <v>-96969.08</v>
      </c>
      <c r="H128" s="104" t="s">
        <v>137</v>
      </c>
      <c r="I128" s="104" t="s">
        <v>138</v>
      </c>
      <c r="J128" s="104" t="s">
        <v>519</v>
      </c>
      <c r="K128" s="103">
        <v>88.962458715596298</v>
      </c>
      <c r="L128" s="103">
        <v>0</v>
      </c>
      <c r="M128" s="104" t="s">
        <v>136</v>
      </c>
      <c r="N128" s="104" t="s">
        <v>135</v>
      </c>
      <c r="O128" s="104" t="s">
        <v>111</v>
      </c>
      <c r="P128" s="105">
        <v>44925</v>
      </c>
      <c r="Q128" s="105">
        <v>44925.000694444447</v>
      </c>
      <c r="R128" s="103">
        <v>0</v>
      </c>
      <c r="S128" s="104" t="s">
        <v>520</v>
      </c>
      <c r="T128" s="104" t="s">
        <v>141</v>
      </c>
      <c r="U128" s="104" t="s">
        <v>114</v>
      </c>
      <c r="V128" s="106">
        <v>44929.631978124999</v>
      </c>
      <c r="W128" s="104" t="s">
        <v>115</v>
      </c>
      <c r="X128" s="106">
        <v>44929.632419363428</v>
      </c>
      <c r="Y128" s="106">
        <v>44896</v>
      </c>
      <c r="Z128" s="106">
        <v>44927</v>
      </c>
      <c r="AA128" s="106">
        <v>44930.560376886569</v>
      </c>
      <c r="AB128" s="104" t="s">
        <v>118</v>
      </c>
      <c r="AC128" s="104" t="s">
        <v>116</v>
      </c>
    </row>
    <row r="129" spans="1:29" s="96" customFormat="1" hidden="1" outlineLevel="7" collapsed="1" x14ac:dyDescent="0.25">
      <c r="A129" s="100" t="s">
        <v>116</v>
      </c>
      <c r="B129" s="92">
        <v>-1073</v>
      </c>
      <c r="C129" s="92">
        <v>-95456.72</v>
      </c>
      <c r="D129" s="92">
        <v>0</v>
      </c>
      <c r="E129" s="92">
        <v>0</v>
      </c>
      <c r="F129" s="92">
        <v>-1073</v>
      </c>
      <c r="G129" s="92">
        <v>-95456.72</v>
      </c>
      <c r="H129" s="93" t="s">
        <v>137</v>
      </c>
      <c r="I129" s="93" t="s">
        <v>138</v>
      </c>
      <c r="J129" s="93" t="s">
        <v>519</v>
      </c>
      <c r="K129" s="92">
        <v>88.962460391425907</v>
      </c>
      <c r="L129" s="92">
        <v>0</v>
      </c>
      <c r="M129" s="93" t="s">
        <v>136</v>
      </c>
      <c r="N129" s="93" t="s">
        <v>135</v>
      </c>
      <c r="O129" s="93" t="s">
        <v>111</v>
      </c>
      <c r="P129" s="94">
        <v>44926</v>
      </c>
      <c r="Q129" s="94">
        <v>44926.000694444447</v>
      </c>
      <c r="R129" s="92">
        <v>0</v>
      </c>
      <c r="S129" s="93" t="s">
        <v>520</v>
      </c>
      <c r="T129" s="93" t="s">
        <v>141</v>
      </c>
      <c r="U129" s="93" t="s">
        <v>114</v>
      </c>
      <c r="V129" s="95">
        <v>44929.631978124999</v>
      </c>
      <c r="W129" s="93" t="s">
        <v>115</v>
      </c>
      <c r="X129" s="95">
        <v>44929.632419363428</v>
      </c>
      <c r="Y129" s="95">
        <v>44896</v>
      </c>
      <c r="Z129" s="95">
        <v>44927</v>
      </c>
      <c r="AA129" s="95">
        <v>44930.560376886569</v>
      </c>
      <c r="AB129" s="93" t="s">
        <v>118</v>
      </c>
      <c r="AC129" s="93" t="s">
        <v>116</v>
      </c>
    </row>
    <row r="130" spans="1:29" s="96" customFormat="1" outlineLevel="3" collapsed="1" x14ac:dyDescent="0.25">
      <c r="A130" s="91" t="s">
        <v>121</v>
      </c>
      <c r="B130" s="92">
        <v>77241.004400000005</v>
      </c>
      <c r="C130" s="92">
        <v>7951630.73496</v>
      </c>
      <c r="D130" s="92">
        <v>0</v>
      </c>
      <c r="E130" s="92">
        <v>0</v>
      </c>
      <c r="F130" s="92">
        <v>77241.004400000005</v>
      </c>
      <c r="G130" s="92">
        <v>7951630.73496</v>
      </c>
      <c r="H130" s="93" t="s">
        <v>120</v>
      </c>
      <c r="I130" s="93" t="s">
        <v>138</v>
      </c>
      <c r="J130" s="93" t="s">
        <v>116</v>
      </c>
      <c r="K130" s="92">
        <v>102.94571900931901</v>
      </c>
      <c r="L130" s="92">
        <v>0</v>
      </c>
      <c r="M130" s="93" t="s">
        <v>122</v>
      </c>
      <c r="N130" s="93" t="s">
        <v>135</v>
      </c>
      <c r="O130" s="93" t="s">
        <v>121</v>
      </c>
      <c r="P130" s="94">
        <v>44896</v>
      </c>
      <c r="Q130" s="94">
        <v>44897</v>
      </c>
      <c r="R130" s="92">
        <v>0</v>
      </c>
      <c r="S130" s="93" t="s">
        <v>116</v>
      </c>
      <c r="T130" s="93" t="s">
        <v>116</v>
      </c>
      <c r="U130" s="93" t="s">
        <v>319</v>
      </c>
      <c r="V130" s="95">
        <v>44866.156452083334</v>
      </c>
      <c r="W130" s="93" t="s">
        <v>116</v>
      </c>
      <c r="X130" s="93" t="s">
        <v>116</v>
      </c>
      <c r="Y130" s="95">
        <v>44896</v>
      </c>
      <c r="Z130" s="95">
        <v>44927</v>
      </c>
      <c r="AA130" s="95">
        <v>44930.560376886569</v>
      </c>
      <c r="AB130" s="93" t="s">
        <v>118</v>
      </c>
      <c r="AC130" s="93" t="s">
        <v>116</v>
      </c>
    </row>
    <row r="131" spans="1:29" s="78" customFormat="1" hidden="1" outlineLevel="4" collapsed="1" x14ac:dyDescent="0.25">
      <c r="A131" s="97" t="s">
        <v>116</v>
      </c>
      <c r="B131" s="75">
        <v>77241.004400000005</v>
      </c>
      <c r="C131" s="75">
        <v>7951630.73496</v>
      </c>
      <c r="D131" s="75">
        <v>0</v>
      </c>
      <c r="E131" s="75">
        <v>0</v>
      </c>
      <c r="F131" s="75">
        <v>77241.004400000005</v>
      </c>
      <c r="G131" s="75">
        <v>7951630.73496</v>
      </c>
      <c r="H131" s="74" t="s">
        <v>120</v>
      </c>
      <c r="I131" s="74" t="s">
        <v>138</v>
      </c>
      <c r="J131" s="74" t="s">
        <v>116</v>
      </c>
      <c r="K131" s="75">
        <v>102.94571900931901</v>
      </c>
      <c r="L131" s="75">
        <v>0</v>
      </c>
      <c r="M131" s="74" t="s">
        <v>122</v>
      </c>
      <c r="N131" s="74" t="s">
        <v>135</v>
      </c>
      <c r="O131" s="74" t="s">
        <v>121</v>
      </c>
      <c r="P131" s="76">
        <v>44896</v>
      </c>
      <c r="Q131" s="76">
        <v>44897</v>
      </c>
      <c r="R131" s="75">
        <v>0</v>
      </c>
      <c r="S131" s="74" t="s">
        <v>116</v>
      </c>
      <c r="T131" s="74" t="s">
        <v>116</v>
      </c>
      <c r="U131" s="74" t="s">
        <v>319</v>
      </c>
      <c r="V131" s="77">
        <v>44866.156452083334</v>
      </c>
      <c r="W131" s="74" t="s">
        <v>116</v>
      </c>
      <c r="X131" s="74" t="s">
        <v>116</v>
      </c>
      <c r="Y131" s="77">
        <v>44896</v>
      </c>
      <c r="Z131" s="77">
        <v>44927</v>
      </c>
      <c r="AA131" s="77">
        <v>44930.560376886569</v>
      </c>
      <c r="AB131" s="74" t="s">
        <v>118</v>
      </c>
      <c r="AC131" s="74" t="s">
        <v>116</v>
      </c>
    </row>
    <row r="132" spans="1:29" s="84" customFormat="1" hidden="1" outlineLevel="5" collapsed="1" x14ac:dyDescent="0.25">
      <c r="A132" s="98" t="s">
        <v>122</v>
      </c>
      <c r="B132" s="80">
        <v>77241.004400000005</v>
      </c>
      <c r="C132" s="80">
        <v>7951630.73496</v>
      </c>
      <c r="D132" s="80">
        <v>0</v>
      </c>
      <c r="E132" s="80">
        <v>0</v>
      </c>
      <c r="F132" s="80">
        <v>77241.004400000005</v>
      </c>
      <c r="G132" s="80">
        <v>7951630.73496</v>
      </c>
      <c r="H132" s="81" t="s">
        <v>120</v>
      </c>
      <c r="I132" s="81" t="s">
        <v>138</v>
      </c>
      <c r="J132" s="81" t="s">
        <v>116</v>
      </c>
      <c r="K132" s="80">
        <v>102.94571900931901</v>
      </c>
      <c r="L132" s="80">
        <v>0</v>
      </c>
      <c r="M132" s="81" t="s">
        <v>122</v>
      </c>
      <c r="N132" s="81" t="s">
        <v>135</v>
      </c>
      <c r="O132" s="81" t="s">
        <v>121</v>
      </c>
      <c r="P132" s="82">
        <v>44896</v>
      </c>
      <c r="Q132" s="82">
        <v>44897</v>
      </c>
      <c r="R132" s="80">
        <v>0</v>
      </c>
      <c r="S132" s="81" t="s">
        <v>116</v>
      </c>
      <c r="T132" s="81" t="s">
        <v>116</v>
      </c>
      <c r="U132" s="81" t="s">
        <v>319</v>
      </c>
      <c r="V132" s="83">
        <v>44866.156452083334</v>
      </c>
      <c r="W132" s="81" t="s">
        <v>116</v>
      </c>
      <c r="X132" s="81" t="s">
        <v>116</v>
      </c>
      <c r="Y132" s="83">
        <v>44896</v>
      </c>
      <c r="Z132" s="83">
        <v>44927</v>
      </c>
      <c r="AA132" s="83">
        <v>44930.560376886569</v>
      </c>
      <c r="AB132" s="81" t="s">
        <v>118</v>
      </c>
      <c r="AC132" s="81" t="s">
        <v>116</v>
      </c>
    </row>
    <row r="133" spans="1:29" s="90" customFormat="1" hidden="1" outlineLevel="6" collapsed="1" x14ac:dyDescent="0.25">
      <c r="A133" s="99" t="s">
        <v>116</v>
      </c>
      <c r="B133" s="86">
        <v>77241.004400000005</v>
      </c>
      <c r="C133" s="86">
        <v>7951630.73496</v>
      </c>
      <c r="D133" s="86">
        <v>0</v>
      </c>
      <c r="E133" s="86">
        <v>0</v>
      </c>
      <c r="F133" s="86">
        <v>77241.004400000005</v>
      </c>
      <c r="G133" s="86">
        <v>7951630.73496</v>
      </c>
      <c r="H133" s="87" t="s">
        <v>120</v>
      </c>
      <c r="I133" s="87" t="s">
        <v>138</v>
      </c>
      <c r="J133" s="87" t="s">
        <v>116</v>
      </c>
      <c r="K133" s="86">
        <v>102.94571900931901</v>
      </c>
      <c r="L133" s="86">
        <v>0</v>
      </c>
      <c r="M133" s="87" t="s">
        <v>122</v>
      </c>
      <c r="N133" s="87" t="s">
        <v>135</v>
      </c>
      <c r="O133" s="87" t="s">
        <v>121</v>
      </c>
      <c r="P133" s="88">
        <v>44896</v>
      </c>
      <c r="Q133" s="88">
        <v>44897</v>
      </c>
      <c r="R133" s="86">
        <v>0</v>
      </c>
      <c r="S133" s="87" t="s">
        <v>116</v>
      </c>
      <c r="T133" s="87" t="s">
        <v>116</v>
      </c>
      <c r="U133" s="87" t="s">
        <v>319</v>
      </c>
      <c r="V133" s="89">
        <v>44866.156452083334</v>
      </c>
      <c r="W133" s="87" t="s">
        <v>116</v>
      </c>
      <c r="X133" s="87" t="s">
        <v>116</v>
      </c>
      <c r="Y133" s="89">
        <v>44896</v>
      </c>
      <c r="Z133" s="89">
        <v>44927</v>
      </c>
      <c r="AA133" s="89">
        <v>44930.560376886569</v>
      </c>
      <c r="AB133" s="87" t="s">
        <v>118</v>
      </c>
      <c r="AC133" s="87" t="s">
        <v>116</v>
      </c>
    </row>
    <row r="134" spans="1:29" s="96" customFormat="1" hidden="1" outlineLevel="7" collapsed="1" x14ac:dyDescent="0.25">
      <c r="A134" s="100" t="s">
        <v>116</v>
      </c>
      <c r="B134" s="92">
        <v>1851932.9501</v>
      </c>
      <c r="C134" s="92">
        <v>134903202.28226</v>
      </c>
      <c r="D134" s="92">
        <v>0</v>
      </c>
      <c r="E134" s="92">
        <v>0</v>
      </c>
      <c r="F134" s="92">
        <v>1851932.9501</v>
      </c>
      <c r="G134" s="92">
        <v>134903202.28226</v>
      </c>
      <c r="H134" s="93" t="s">
        <v>120</v>
      </c>
      <c r="I134" s="93" t="s">
        <v>138</v>
      </c>
      <c r="J134" s="93" t="s">
        <v>116</v>
      </c>
      <c r="K134" s="92">
        <v>72.844539147583902</v>
      </c>
      <c r="L134" s="92">
        <v>0</v>
      </c>
      <c r="M134" s="93" t="s">
        <v>122</v>
      </c>
      <c r="N134" s="93" t="s">
        <v>135</v>
      </c>
      <c r="O134" s="93" t="s">
        <v>121</v>
      </c>
      <c r="P134" s="94">
        <v>44896</v>
      </c>
      <c r="Q134" s="94">
        <v>44897</v>
      </c>
      <c r="R134" s="92">
        <v>0</v>
      </c>
      <c r="S134" s="93" t="s">
        <v>116</v>
      </c>
      <c r="T134" s="93" t="s">
        <v>116</v>
      </c>
      <c r="U134" s="93" t="s">
        <v>319</v>
      </c>
      <c r="V134" s="95">
        <v>44866.156452083334</v>
      </c>
      <c r="W134" s="93" t="s">
        <v>146</v>
      </c>
      <c r="X134" s="95">
        <v>44916.157116817129</v>
      </c>
      <c r="Y134" s="95">
        <v>44896</v>
      </c>
      <c r="Z134" s="95">
        <v>44927</v>
      </c>
      <c r="AA134" s="95">
        <v>44930.560376886569</v>
      </c>
      <c r="AB134" s="93" t="s">
        <v>118</v>
      </c>
      <c r="AC134" s="93" t="s">
        <v>116</v>
      </c>
    </row>
    <row r="135" spans="1:29" s="107" customFormat="1" hidden="1" outlineLevel="7" collapsed="1" x14ac:dyDescent="0.25">
      <c r="A135" s="102" t="s">
        <v>116</v>
      </c>
      <c r="B135" s="103">
        <v>-1796749.26</v>
      </c>
      <c r="C135" s="103">
        <v>-129953113.60157</v>
      </c>
      <c r="D135" s="103">
        <v>0</v>
      </c>
      <c r="E135" s="103">
        <v>0</v>
      </c>
      <c r="F135" s="103">
        <v>-1796749.26</v>
      </c>
      <c r="G135" s="103">
        <v>-129953113.60157</v>
      </c>
      <c r="H135" s="104" t="s">
        <v>120</v>
      </c>
      <c r="I135" s="104" t="s">
        <v>138</v>
      </c>
      <c r="J135" s="104" t="s">
        <v>116</v>
      </c>
      <c r="K135" s="103">
        <v>72.326794002169194</v>
      </c>
      <c r="L135" s="103">
        <v>0</v>
      </c>
      <c r="M135" s="104" t="s">
        <v>122</v>
      </c>
      <c r="N135" s="104" t="s">
        <v>135</v>
      </c>
      <c r="O135" s="104" t="s">
        <v>121</v>
      </c>
      <c r="P135" s="105">
        <v>44896</v>
      </c>
      <c r="Q135" s="105">
        <v>44897</v>
      </c>
      <c r="R135" s="103">
        <v>0</v>
      </c>
      <c r="S135" s="104" t="s">
        <v>116</v>
      </c>
      <c r="T135" s="104" t="s">
        <v>116</v>
      </c>
      <c r="U135" s="104" t="s">
        <v>319</v>
      </c>
      <c r="V135" s="106">
        <v>44866.156452083334</v>
      </c>
      <c r="W135" s="104" t="s">
        <v>146</v>
      </c>
      <c r="X135" s="106">
        <v>44916.157116817129</v>
      </c>
      <c r="Y135" s="106">
        <v>44896</v>
      </c>
      <c r="Z135" s="106">
        <v>44927</v>
      </c>
      <c r="AA135" s="106">
        <v>44930.560376886569</v>
      </c>
      <c r="AB135" s="104" t="s">
        <v>118</v>
      </c>
      <c r="AC135" s="104" t="s">
        <v>116</v>
      </c>
    </row>
    <row r="136" spans="1:29" s="96" customFormat="1" hidden="1" outlineLevel="7" collapsed="1" x14ac:dyDescent="0.25">
      <c r="A136" s="100" t="s">
        <v>116</v>
      </c>
      <c r="B136" s="92">
        <v>-23372.459699999999</v>
      </c>
      <c r="C136" s="92">
        <v>-565821.75</v>
      </c>
      <c r="D136" s="92">
        <v>0</v>
      </c>
      <c r="E136" s="92">
        <v>0</v>
      </c>
      <c r="F136" s="92">
        <v>-23372.459699999999</v>
      </c>
      <c r="G136" s="92">
        <v>-565821.75</v>
      </c>
      <c r="H136" s="93" t="s">
        <v>120</v>
      </c>
      <c r="I136" s="93" t="s">
        <v>138</v>
      </c>
      <c r="J136" s="93" t="s">
        <v>116</v>
      </c>
      <c r="K136" s="92">
        <v>24.208909000707401</v>
      </c>
      <c r="L136" s="92">
        <v>0</v>
      </c>
      <c r="M136" s="93" t="s">
        <v>122</v>
      </c>
      <c r="N136" s="93" t="s">
        <v>135</v>
      </c>
      <c r="O136" s="93" t="s">
        <v>121</v>
      </c>
      <c r="P136" s="94">
        <v>44896</v>
      </c>
      <c r="Q136" s="94">
        <v>44897</v>
      </c>
      <c r="R136" s="92">
        <v>0</v>
      </c>
      <c r="S136" s="93" t="s">
        <v>116</v>
      </c>
      <c r="T136" s="93" t="s">
        <v>116</v>
      </c>
      <c r="U136" s="93" t="s">
        <v>319</v>
      </c>
      <c r="V136" s="95">
        <v>44866.156452083334</v>
      </c>
      <c r="W136" s="93" t="s">
        <v>116</v>
      </c>
      <c r="X136" s="93" t="s">
        <v>116</v>
      </c>
      <c r="Y136" s="95">
        <v>44896</v>
      </c>
      <c r="Z136" s="95">
        <v>44927</v>
      </c>
      <c r="AA136" s="95">
        <v>44930.560376886569</v>
      </c>
      <c r="AB136" s="93" t="s">
        <v>118</v>
      </c>
      <c r="AC136" s="93" t="s">
        <v>116</v>
      </c>
    </row>
    <row r="137" spans="1:29" s="107" customFormat="1" hidden="1" outlineLevel="7" collapsed="1" x14ac:dyDescent="0.25">
      <c r="A137" s="102" t="s">
        <v>116</v>
      </c>
      <c r="B137" s="103">
        <v>45429.773999999998</v>
      </c>
      <c r="C137" s="103">
        <v>3567363.8042700002</v>
      </c>
      <c r="D137" s="103">
        <v>0</v>
      </c>
      <c r="E137" s="103">
        <v>0</v>
      </c>
      <c r="F137" s="103">
        <v>45429.773999999998</v>
      </c>
      <c r="G137" s="103">
        <v>3567363.8042700002</v>
      </c>
      <c r="H137" s="104" t="s">
        <v>120</v>
      </c>
      <c r="I137" s="104" t="s">
        <v>138</v>
      </c>
      <c r="J137" s="104" t="s">
        <v>116</v>
      </c>
      <c r="K137" s="103">
        <v>78.5247975098886</v>
      </c>
      <c r="L137" s="103">
        <v>0</v>
      </c>
      <c r="M137" s="104" t="s">
        <v>122</v>
      </c>
      <c r="N137" s="104" t="s">
        <v>135</v>
      </c>
      <c r="O137" s="104" t="s">
        <v>121</v>
      </c>
      <c r="P137" s="105">
        <v>44896</v>
      </c>
      <c r="Q137" s="105">
        <v>44897</v>
      </c>
      <c r="R137" s="103">
        <v>0</v>
      </c>
      <c r="S137" s="104" t="s">
        <v>116</v>
      </c>
      <c r="T137" s="104" t="s">
        <v>116</v>
      </c>
      <c r="U137" s="104" t="s">
        <v>319</v>
      </c>
      <c r="V137" s="106">
        <v>44866.156452083334</v>
      </c>
      <c r="W137" s="104" t="s">
        <v>116</v>
      </c>
      <c r="X137" s="104" t="s">
        <v>116</v>
      </c>
      <c r="Y137" s="106">
        <v>44896</v>
      </c>
      <c r="Z137" s="106">
        <v>44927</v>
      </c>
      <c r="AA137" s="106">
        <v>44930.560376886569</v>
      </c>
      <c r="AB137" s="104" t="s">
        <v>118</v>
      </c>
      <c r="AC137" s="104" t="s">
        <v>116</v>
      </c>
    </row>
    <row r="138" spans="1:29" s="107" customFormat="1" outlineLevel="3" collapsed="1" x14ac:dyDescent="0.25">
      <c r="A138" s="122" t="s">
        <v>191</v>
      </c>
      <c r="B138" s="103">
        <v>35860.93</v>
      </c>
      <c r="C138" s="103">
        <v>3239123.2781000002</v>
      </c>
      <c r="D138" s="103">
        <v>11916.9</v>
      </c>
      <c r="E138" s="103">
        <v>774836.83799999999</v>
      </c>
      <c r="F138" s="103">
        <v>23944.03</v>
      </c>
      <c r="G138" s="103">
        <v>2464286.4400999998</v>
      </c>
      <c r="H138" s="104" t="s">
        <v>116</v>
      </c>
      <c r="I138" s="104" t="s">
        <v>138</v>
      </c>
      <c r="J138" s="104" t="s">
        <v>116</v>
      </c>
      <c r="K138" s="103">
        <v>102.918616460972</v>
      </c>
      <c r="L138" s="103">
        <v>65.02</v>
      </c>
      <c r="M138" s="104" t="s">
        <v>122</v>
      </c>
      <c r="N138" s="104" t="s">
        <v>135</v>
      </c>
      <c r="O138" s="104" t="s">
        <v>191</v>
      </c>
      <c r="P138" s="105" t="s">
        <v>116</v>
      </c>
      <c r="Q138" s="105" t="s">
        <v>116</v>
      </c>
      <c r="R138" s="103">
        <v>0</v>
      </c>
      <c r="S138" s="104" t="s">
        <v>116</v>
      </c>
      <c r="T138" s="104" t="s">
        <v>141</v>
      </c>
      <c r="U138" s="104" t="s">
        <v>116</v>
      </c>
      <c r="V138" s="104" t="s">
        <v>116</v>
      </c>
      <c r="W138" s="104" t="s">
        <v>116</v>
      </c>
      <c r="X138" s="104" t="s">
        <v>116</v>
      </c>
      <c r="Y138" s="106">
        <v>44896</v>
      </c>
      <c r="Z138" s="106">
        <v>44927</v>
      </c>
      <c r="AA138" s="106">
        <v>44930.560376886569</v>
      </c>
      <c r="AB138" s="104" t="s">
        <v>118</v>
      </c>
      <c r="AC138" s="104" t="s">
        <v>116</v>
      </c>
    </row>
    <row r="139" spans="1:29" s="78" customFormat="1" hidden="1" outlineLevel="4" collapsed="1" x14ac:dyDescent="0.25">
      <c r="A139" s="97" t="s">
        <v>116</v>
      </c>
      <c r="B139" s="75">
        <v>35860.93</v>
      </c>
      <c r="C139" s="75">
        <v>1928564.0281</v>
      </c>
      <c r="D139" s="75">
        <v>11916.9</v>
      </c>
      <c r="E139" s="75">
        <v>774836.83799999999</v>
      </c>
      <c r="F139" s="75">
        <v>23944.03</v>
      </c>
      <c r="G139" s="75">
        <v>1153727.1901</v>
      </c>
      <c r="H139" s="74" t="s">
        <v>195</v>
      </c>
      <c r="I139" s="74" t="s">
        <v>138</v>
      </c>
      <c r="J139" s="74" t="s">
        <v>116</v>
      </c>
      <c r="K139" s="75">
        <v>48.184336141409801</v>
      </c>
      <c r="L139" s="75">
        <v>65.02</v>
      </c>
      <c r="M139" s="74" t="s">
        <v>122</v>
      </c>
      <c r="N139" s="74" t="s">
        <v>135</v>
      </c>
      <c r="O139" s="74" t="s">
        <v>191</v>
      </c>
      <c r="P139" s="76" t="s">
        <v>116</v>
      </c>
      <c r="Q139" s="76" t="s">
        <v>116</v>
      </c>
      <c r="R139" s="75">
        <v>0</v>
      </c>
      <c r="S139" s="74" t="s">
        <v>116</v>
      </c>
      <c r="T139" s="74" t="s">
        <v>141</v>
      </c>
      <c r="U139" s="74" t="s">
        <v>116</v>
      </c>
      <c r="V139" s="74" t="s">
        <v>116</v>
      </c>
      <c r="W139" s="74" t="s">
        <v>116</v>
      </c>
      <c r="X139" s="74" t="s">
        <v>116</v>
      </c>
      <c r="Y139" s="77">
        <v>44896</v>
      </c>
      <c r="Z139" s="77">
        <v>44927</v>
      </c>
      <c r="AA139" s="77">
        <v>44930.560376886569</v>
      </c>
      <c r="AB139" s="74" t="s">
        <v>118</v>
      </c>
      <c r="AC139" s="74" t="s">
        <v>116</v>
      </c>
    </row>
    <row r="140" spans="1:29" s="84" customFormat="1" hidden="1" outlineLevel="5" collapsed="1" x14ac:dyDescent="0.25">
      <c r="A140" s="98" t="s">
        <v>122</v>
      </c>
      <c r="B140" s="80">
        <v>35860.93</v>
      </c>
      <c r="C140" s="80">
        <v>1928564.0281</v>
      </c>
      <c r="D140" s="80">
        <v>11916.9</v>
      </c>
      <c r="E140" s="80">
        <v>774836.83799999999</v>
      </c>
      <c r="F140" s="80">
        <v>23944.03</v>
      </c>
      <c r="G140" s="80">
        <v>1153727.1901</v>
      </c>
      <c r="H140" s="81" t="s">
        <v>195</v>
      </c>
      <c r="I140" s="81" t="s">
        <v>138</v>
      </c>
      <c r="J140" s="81" t="s">
        <v>116</v>
      </c>
      <c r="K140" s="80">
        <v>48.184336141409801</v>
      </c>
      <c r="L140" s="80">
        <v>65.02</v>
      </c>
      <c r="M140" s="81" t="s">
        <v>122</v>
      </c>
      <c r="N140" s="81" t="s">
        <v>135</v>
      </c>
      <c r="O140" s="81" t="s">
        <v>191</v>
      </c>
      <c r="P140" s="82" t="s">
        <v>116</v>
      </c>
      <c r="Q140" s="82" t="s">
        <v>116</v>
      </c>
      <c r="R140" s="80">
        <v>0</v>
      </c>
      <c r="S140" s="81" t="s">
        <v>116</v>
      </c>
      <c r="T140" s="81" t="s">
        <v>141</v>
      </c>
      <c r="U140" s="81" t="s">
        <v>116</v>
      </c>
      <c r="V140" s="81" t="s">
        <v>116</v>
      </c>
      <c r="W140" s="81" t="s">
        <v>116</v>
      </c>
      <c r="X140" s="81" t="s">
        <v>116</v>
      </c>
      <c r="Y140" s="83">
        <v>44896</v>
      </c>
      <c r="Z140" s="83">
        <v>44927</v>
      </c>
      <c r="AA140" s="83">
        <v>44930.560376886569</v>
      </c>
      <c r="AB140" s="81" t="s">
        <v>118</v>
      </c>
      <c r="AC140" s="81" t="s">
        <v>116</v>
      </c>
    </row>
    <row r="141" spans="1:29" s="90" customFormat="1" hidden="1" outlineLevel="6" collapsed="1" x14ac:dyDescent="0.25">
      <c r="A141" s="99" t="s">
        <v>515</v>
      </c>
      <c r="B141" s="86">
        <v>12032.58</v>
      </c>
      <c r="C141" s="86">
        <v>388892.98560000001</v>
      </c>
      <c r="D141" s="86">
        <v>0</v>
      </c>
      <c r="E141" s="86">
        <v>0</v>
      </c>
      <c r="F141" s="86">
        <v>12032.58</v>
      </c>
      <c r="G141" s="86">
        <v>388892.98560000001</v>
      </c>
      <c r="H141" s="87" t="s">
        <v>195</v>
      </c>
      <c r="I141" s="87" t="s">
        <v>138</v>
      </c>
      <c r="J141" s="87" t="s">
        <v>515</v>
      </c>
      <c r="K141" s="86">
        <v>32.32</v>
      </c>
      <c r="L141" s="86">
        <v>0</v>
      </c>
      <c r="M141" s="87" t="s">
        <v>122</v>
      </c>
      <c r="N141" s="87" t="s">
        <v>135</v>
      </c>
      <c r="O141" s="87" t="s">
        <v>191</v>
      </c>
      <c r="P141" s="88">
        <v>44901</v>
      </c>
      <c r="Q141" s="88">
        <v>44901.000694444447</v>
      </c>
      <c r="R141" s="86">
        <v>0</v>
      </c>
      <c r="S141" s="87" t="s">
        <v>516</v>
      </c>
      <c r="T141" s="87" t="s">
        <v>141</v>
      </c>
      <c r="U141" s="87" t="s">
        <v>115</v>
      </c>
      <c r="V141" s="89">
        <v>44930.15328958333</v>
      </c>
      <c r="W141" s="87" t="s">
        <v>115</v>
      </c>
      <c r="X141" s="89">
        <v>44930.153297534722</v>
      </c>
      <c r="Y141" s="89">
        <v>44896</v>
      </c>
      <c r="Z141" s="89">
        <v>44927</v>
      </c>
      <c r="AA141" s="89">
        <v>44930.560376886569</v>
      </c>
      <c r="AB141" s="87" t="s">
        <v>118</v>
      </c>
      <c r="AC141" s="87" t="s">
        <v>116</v>
      </c>
    </row>
    <row r="142" spans="1:29" s="96" customFormat="1" hidden="1" outlineLevel="7" collapsed="1" x14ac:dyDescent="0.25">
      <c r="A142" s="100" t="s">
        <v>116</v>
      </c>
      <c r="B142" s="92">
        <v>12032.58</v>
      </c>
      <c r="C142" s="92">
        <v>388892.98560000001</v>
      </c>
      <c r="D142" s="92">
        <v>0</v>
      </c>
      <c r="E142" s="92">
        <v>0</v>
      </c>
      <c r="F142" s="92">
        <v>12032.58</v>
      </c>
      <c r="G142" s="92">
        <v>388892.98560000001</v>
      </c>
      <c r="H142" s="93" t="s">
        <v>195</v>
      </c>
      <c r="I142" s="93" t="s">
        <v>138</v>
      </c>
      <c r="J142" s="93" t="s">
        <v>515</v>
      </c>
      <c r="K142" s="92">
        <v>32.32</v>
      </c>
      <c r="L142" s="92">
        <v>0</v>
      </c>
      <c r="M142" s="93" t="s">
        <v>122</v>
      </c>
      <c r="N142" s="93" t="s">
        <v>135</v>
      </c>
      <c r="O142" s="93" t="s">
        <v>191</v>
      </c>
      <c r="P142" s="94">
        <v>44901</v>
      </c>
      <c r="Q142" s="94">
        <v>44901.000694444447</v>
      </c>
      <c r="R142" s="92">
        <v>0</v>
      </c>
      <c r="S142" s="93" t="s">
        <v>516</v>
      </c>
      <c r="T142" s="93" t="s">
        <v>141</v>
      </c>
      <c r="U142" s="93" t="s">
        <v>115</v>
      </c>
      <c r="V142" s="95">
        <v>44930.15328958333</v>
      </c>
      <c r="W142" s="93" t="s">
        <v>115</v>
      </c>
      <c r="X142" s="95">
        <v>44930.153297534722</v>
      </c>
      <c r="Y142" s="95">
        <v>44896</v>
      </c>
      <c r="Z142" s="95">
        <v>44927</v>
      </c>
      <c r="AA142" s="95">
        <v>44930.560376886569</v>
      </c>
      <c r="AB142" s="93" t="s">
        <v>118</v>
      </c>
      <c r="AC142" s="93" t="s">
        <v>116</v>
      </c>
    </row>
    <row r="143" spans="1:29" s="113" customFormat="1" hidden="1" outlineLevel="6" collapsed="1" x14ac:dyDescent="0.25">
      <c r="A143" s="121" t="s">
        <v>517</v>
      </c>
      <c r="B143" s="109">
        <v>11911.45</v>
      </c>
      <c r="C143" s="109">
        <v>764834.20449999999</v>
      </c>
      <c r="D143" s="109">
        <v>0</v>
      </c>
      <c r="E143" s="109">
        <v>0</v>
      </c>
      <c r="F143" s="109">
        <v>11911.45</v>
      </c>
      <c r="G143" s="109">
        <v>764834.20449999999</v>
      </c>
      <c r="H143" s="110" t="s">
        <v>195</v>
      </c>
      <c r="I143" s="110" t="s">
        <v>138</v>
      </c>
      <c r="J143" s="110" t="s">
        <v>517</v>
      </c>
      <c r="K143" s="109">
        <v>64.209999999999994</v>
      </c>
      <c r="L143" s="109">
        <v>0</v>
      </c>
      <c r="M143" s="110" t="s">
        <v>122</v>
      </c>
      <c r="N143" s="110" t="s">
        <v>135</v>
      </c>
      <c r="O143" s="110" t="s">
        <v>191</v>
      </c>
      <c r="P143" s="111">
        <v>44910</v>
      </c>
      <c r="Q143" s="111">
        <v>44910.000694444447</v>
      </c>
      <c r="R143" s="109">
        <v>0</v>
      </c>
      <c r="S143" s="110" t="s">
        <v>518</v>
      </c>
      <c r="T143" s="110" t="s">
        <v>141</v>
      </c>
      <c r="U143" s="110" t="s">
        <v>115</v>
      </c>
      <c r="V143" s="112">
        <v>44930.15328958333</v>
      </c>
      <c r="W143" s="110" t="s">
        <v>115</v>
      </c>
      <c r="X143" s="112">
        <v>44930.153297534722</v>
      </c>
      <c r="Y143" s="112">
        <v>44896</v>
      </c>
      <c r="Z143" s="112">
        <v>44927</v>
      </c>
      <c r="AA143" s="112">
        <v>44930.560376886569</v>
      </c>
      <c r="AB143" s="110" t="s">
        <v>118</v>
      </c>
      <c r="AC143" s="110" t="s">
        <v>116</v>
      </c>
    </row>
    <row r="144" spans="1:29" s="96" customFormat="1" hidden="1" outlineLevel="7" collapsed="1" x14ac:dyDescent="0.25">
      <c r="A144" s="100" t="s">
        <v>116</v>
      </c>
      <c r="B144" s="92">
        <v>11911.45</v>
      </c>
      <c r="C144" s="92">
        <v>764834.20449999999</v>
      </c>
      <c r="D144" s="92">
        <v>0</v>
      </c>
      <c r="E144" s="92">
        <v>0</v>
      </c>
      <c r="F144" s="92">
        <v>11911.45</v>
      </c>
      <c r="G144" s="92">
        <v>764834.20449999999</v>
      </c>
      <c r="H144" s="93" t="s">
        <v>195</v>
      </c>
      <c r="I144" s="93" t="s">
        <v>138</v>
      </c>
      <c r="J144" s="93" t="s">
        <v>517</v>
      </c>
      <c r="K144" s="92">
        <v>64.209999999999994</v>
      </c>
      <c r="L144" s="92">
        <v>0</v>
      </c>
      <c r="M144" s="93" t="s">
        <v>122</v>
      </c>
      <c r="N144" s="93" t="s">
        <v>135</v>
      </c>
      <c r="O144" s="93" t="s">
        <v>191</v>
      </c>
      <c r="P144" s="94">
        <v>44910</v>
      </c>
      <c r="Q144" s="94">
        <v>44910.000694444447</v>
      </c>
      <c r="R144" s="92">
        <v>0</v>
      </c>
      <c r="S144" s="93" t="s">
        <v>518</v>
      </c>
      <c r="T144" s="93" t="s">
        <v>141</v>
      </c>
      <c r="U144" s="93" t="s">
        <v>115</v>
      </c>
      <c r="V144" s="95">
        <v>44930.15328958333</v>
      </c>
      <c r="W144" s="93" t="s">
        <v>115</v>
      </c>
      <c r="X144" s="95">
        <v>44930.153297534722</v>
      </c>
      <c r="Y144" s="95">
        <v>44896</v>
      </c>
      <c r="Z144" s="95">
        <v>44927</v>
      </c>
      <c r="AA144" s="95">
        <v>44930.560376886569</v>
      </c>
      <c r="AB144" s="93" t="s">
        <v>118</v>
      </c>
      <c r="AC144" s="93" t="s">
        <v>116</v>
      </c>
    </row>
    <row r="145" spans="1:29" s="90" customFormat="1" hidden="1" outlineLevel="6" collapsed="1" x14ac:dyDescent="0.25">
      <c r="A145" s="99" t="s">
        <v>499</v>
      </c>
      <c r="B145" s="86">
        <v>11916.9</v>
      </c>
      <c r="C145" s="86">
        <v>774836.83799999999</v>
      </c>
      <c r="D145" s="86">
        <v>11916.9</v>
      </c>
      <c r="E145" s="86">
        <v>774836.83799999999</v>
      </c>
      <c r="F145" s="86">
        <v>0</v>
      </c>
      <c r="G145" s="86">
        <v>0</v>
      </c>
      <c r="H145" s="87" t="s">
        <v>195</v>
      </c>
      <c r="I145" s="87" t="s">
        <v>138</v>
      </c>
      <c r="J145" s="87" t="s">
        <v>499</v>
      </c>
      <c r="K145" s="86">
        <v>0</v>
      </c>
      <c r="L145" s="86">
        <v>65.02</v>
      </c>
      <c r="M145" s="87" t="s">
        <v>122</v>
      </c>
      <c r="N145" s="87" t="s">
        <v>135</v>
      </c>
      <c r="O145" s="87" t="s">
        <v>191</v>
      </c>
      <c r="P145" s="88">
        <v>44956</v>
      </c>
      <c r="Q145" s="88">
        <v>44956.000694444447</v>
      </c>
      <c r="R145" s="86">
        <v>0</v>
      </c>
      <c r="S145" s="87" t="s">
        <v>500</v>
      </c>
      <c r="T145" s="87" t="s">
        <v>141</v>
      </c>
      <c r="U145" s="87" t="s">
        <v>146</v>
      </c>
      <c r="V145" s="89">
        <v>44930.153345057864</v>
      </c>
      <c r="W145" s="87" t="s">
        <v>146</v>
      </c>
      <c r="X145" s="89">
        <v>44930.153348298605</v>
      </c>
      <c r="Y145" s="89">
        <v>44896</v>
      </c>
      <c r="Z145" s="89">
        <v>44927</v>
      </c>
      <c r="AA145" s="89">
        <v>44930.560376886569</v>
      </c>
      <c r="AB145" s="87" t="s">
        <v>118</v>
      </c>
      <c r="AC145" s="87" t="s">
        <v>116</v>
      </c>
    </row>
    <row r="146" spans="1:29" s="96" customFormat="1" hidden="1" outlineLevel="7" collapsed="1" x14ac:dyDescent="0.25">
      <c r="A146" s="100" t="s">
        <v>116</v>
      </c>
      <c r="B146" s="92">
        <v>11916.9</v>
      </c>
      <c r="C146" s="92">
        <v>774836.83799999999</v>
      </c>
      <c r="D146" s="92">
        <v>11916.9</v>
      </c>
      <c r="E146" s="92">
        <v>774836.83799999999</v>
      </c>
      <c r="F146" s="92">
        <v>0</v>
      </c>
      <c r="G146" s="92">
        <v>0</v>
      </c>
      <c r="H146" s="93" t="s">
        <v>195</v>
      </c>
      <c r="I146" s="93" t="s">
        <v>138</v>
      </c>
      <c r="J146" s="93" t="s">
        <v>499</v>
      </c>
      <c r="K146" s="92">
        <v>0</v>
      </c>
      <c r="L146" s="92">
        <v>65.02</v>
      </c>
      <c r="M146" s="93" t="s">
        <v>122</v>
      </c>
      <c r="N146" s="93" t="s">
        <v>135</v>
      </c>
      <c r="O146" s="93" t="s">
        <v>191</v>
      </c>
      <c r="P146" s="94">
        <v>44956</v>
      </c>
      <c r="Q146" s="94">
        <v>44956.000694444447</v>
      </c>
      <c r="R146" s="92">
        <v>0</v>
      </c>
      <c r="S146" s="93" t="s">
        <v>500</v>
      </c>
      <c r="T146" s="93" t="s">
        <v>141</v>
      </c>
      <c r="U146" s="93" t="s">
        <v>146</v>
      </c>
      <c r="V146" s="95">
        <v>44930.153345057864</v>
      </c>
      <c r="W146" s="93" t="s">
        <v>146</v>
      </c>
      <c r="X146" s="95">
        <v>44930.153348298605</v>
      </c>
      <c r="Y146" s="95">
        <v>44896</v>
      </c>
      <c r="Z146" s="95">
        <v>44927</v>
      </c>
      <c r="AA146" s="95">
        <v>44930.560376886569</v>
      </c>
      <c r="AB146" s="93" t="s">
        <v>118</v>
      </c>
      <c r="AC146" s="93" t="s">
        <v>116</v>
      </c>
    </row>
    <row r="147" spans="1:29" s="128" customFormat="1" hidden="1" outlineLevel="4" collapsed="1" x14ac:dyDescent="0.25">
      <c r="A147" s="129" t="s">
        <v>192</v>
      </c>
      <c r="B147" s="124">
        <v>0</v>
      </c>
      <c r="C147" s="124">
        <v>1310559.25</v>
      </c>
      <c r="D147" s="124">
        <v>0</v>
      </c>
      <c r="E147" s="124">
        <v>0</v>
      </c>
      <c r="F147" s="124">
        <v>0</v>
      </c>
      <c r="G147" s="124">
        <v>1310559.25</v>
      </c>
      <c r="H147" s="125" t="s">
        <v>192</v>
      </c>
      <c r="I147" s="125" t="s">
        <v>138</v>
      </c>
      <c r="J147" s="125" t="s">
        <v>116</v>
      </c>
      <c r="K147" s="124">
        <v>0</v>
      </c>
      <c r="L147" s="124">
        <v>0</v>
      </c>
      <c r="M147" s="125" t="s">
        <v>122</v>
      </c>
      <c r="N147" s="125" t="s">
        <v>135</v>
      </c>
      <c r="O147" s="125" t="s">
        <v>191</v>
      </c>
      <c r="P147" s="126" t="s">
        <v>116</v>
      </c>
      <c r="Q147" s="126" t="s">
        <v>116</v>
      </c>
      <c r="R147" s="124">
        <v>0</v>
      </c>
      <c r="S147" s="125" t="s">
        <v>448</v>
      </c>
      <c r="T147" s="125" t="s">
        <v>141</v>
      </c>
      <c r="U147" s="125" t="s">
        <v>115</v>
      </c>
      <c r="V147" s="127">
        <v>44930.15328958333</v>
      </c>
      <c r="W147" s="125" t="s">
        <v>115</v>
      </c>
      <c r="X147" s="127">
        <v>44930.153297534722</v>
      </c>
      <c r="Y147" s="127">
        <v>44896</v>
      </c>
      <c r="Z147" s="127">
        <v>44927</v>
      </c>
      <c r="AA147" s="127">
        <v>44930.560376886569</v>
      </c>
      <c r="AB147" s="125" t="s">
        <v>118</v>
      </c>
      <c r="AC147" s="125" t="s">
        <v>192</v>
      </c>
    </row>
    <row r="148" spans="1:29" s="84" customFormat="1" hidden="1" outlineLevel="5" collapsed="1" x14ac:dyDescent="0.25">
      <c r="A148" s="98" t="s">
        <v>122</v>
      </c>
      <c r="B148" s="80">
        <v>0</v>
      </c>
      <c r="C148" s="80">
        <v>1310559.25</v>
      </c>
      <c r="D148" s="80">
        <v>0</v>
      </c>
      <c r="E148" s="80">
        <v>0</v>
      </c>
      <c r="F148" s="80">
        <v>0</v>
      </c>
      <c r="G148" s="80">
        <v>1310559.25</v>
      </c>
      <c r="H148" s="81" t="s">
        <v>192</v>
      </c>
      <c r="I148" s="81" t="s">
        <v>138</v>
      </c>
      <c r="J148" s="81" t="s">
        <v>116</v>
      </c>
      <c r="K148" s="80">
        <v>0</v>
      </c>
      <c r="L148" s="80">
        <v>0</v>
      </c>
      <c r="M148" s="81" t="s">
        <v>122</v>
      </c>
      <c r="N148" s="81" t="s">
        <v>135</v>
      </c>
      <c r="O148" s="81" t="s">
        <v>191</v>
      </c>
      <c r="P148" s="82" t="s">
        <v>116</v>
      </c>
      <c r="Q148" s="82" t="s">
        <v>116</v>
      </c>
      <c r="R148" s="80">
        <v>0</v>
      </c>
      <c r="S148" s="81" t="s">
        <v>448</v>
      </c>
      <c r="T148" s="81" t="s">
        <v>141</v>
      </c>
      <c r="U148" s="81" t="s">
        <v>115</v>
      </c>
      <c r="V148" s="83">
        <v>44930.15328958333</v>
      </c>
      <c r="W148" s="81" t="s">
        <v>115</v>
      </c>
      <c r="X148" s="83">
        <v>44930.153297534722</v>
      </c>
      <c r="Y148" s="83">
        <v>44896</v>
      </c>
      <c r="Z148" s="83">
        <v>44927</v>
      </c>
      <c r="AA148" s="83">
        <v>44930.560376886569</v>
      </c>
      <c r="AB148" s="81" t="s">
        <v>118</v>
      </c>
      <c r="AC148" s="81" t="s">
        <v>192</v>
      </c>
    </row>
    <row r="149" spans="1:29" s="90" customFormat="1" hidden="1" outlineLevel="6" collapsed="1" x14ac:dyDescent="0.25">
      <c r="A149" s="99" t="s">
        <v>517</v>
      </c>
      <c r="B149" s="86">
        <v>0</v>
      </c>
      <c r="C149" s="86">
        <v>655129.75</v>
      </c>
      <c r="D149" s="86">
        <v>0</v>
      </c>
      <c r="E149" s="86">
        <v>0</v>
      </c>
      <c r="F149" s="86">
        <v>0</v>
      </c>
      <c r="G149" s="86">
        <v>655129.75</v>
      </c>
      <c r="H149" s="87" t="s">
        <v>192</v>
      </c>
      <c r="I149" s="87" t="s">
        <v>138</v>
      </c>
      <c r="J149" s="87" t="s">
        <v>517</v>
      </c>
      <c r="K149" s="86">
        <v>0</v>
      </c>
      <c r="L149" s="86">
        <v>0</v>
      </c>
      <c r="M149" s="87" t="s">
        <v>122</v>
      </c>
      <c r="N149" s="87" t="s">
        <v>135</v>
      </c>
      <c r="O149" s="87" t="s">
        <v>191</v>
      </c>
      <c r="P149" s="88">
        <v>44905</v>
      </c>
      <c r="Q149" s="88">
        <v>44905.000694444447</v>
      </c>
      <c r="R149" s="86">
        <v>0</v>
      </c>
      <c r="S149" s="87" t="s">
        <v>448</v>
      </c>
      <c r="T149" s="87" t="s">
        <v>141</v>
      </c>
      <c r="U149" s="87" t="s">
        <v>115</v>
      </c>
      <c r="V149" s="89">
        <v>44930.15328958333</v>
      </c>
      <c r="W149" s="87" t="s">
        <v>115</v>
      </c>
      <c r="X149" s="89">
        <v>44930.153297534722</v>
      </c>
      <c r="Y149" s="89">
        <v>44896</v>
      </c>
      <c r="Z149" s="89">
        <v>44927</v>
      </c>
      <c r="AA149" s="89">
        <v>44930.560376886569</v>
      </c>
      <c r="AB149" s="87" t="s">
        <v>118</v>
      </c>
      <c r="AC149" s="87" t="s">
        <v>192</v>
      </c>
    </row>
    <row r="150" spans="1:29" s="96" customFormat="1" hidden="1" outlineLevel="7" collapsed="1" x14ac:dyDescent="0.25">
      <c r="A150" s="100" t="s">
        <v>116</v>
      </c>
      <c r="B150" s="92">
        <v>0</v>
      </c>
      <c r="C150" s="92">
        <v>655129.75</v>
      </c>
      <c r="D150" s="92">
        <v>0</v>
      </c>
      <c r="E150" s="92">
        <v>0</v>
      </c>
      <c r="F150" s="92">
        <v>0</v>
      </c>
      <c r="G150" s="92">
        <v>655129.75</v>
      </c>
      <c r="H150" s="93" t="s">
        <v>192</v>
      </c>
      <c r="I150" s="93" t="s">
        <v>138</v>
      </c>
      <c r="J150" s="93" t="s">
        <v>517</v>
      </c>
      <c r="K150" s="92">
        <v>0</v>
      </c>
      <c r="L150" s="92">
        <v>0</v>
      </c>
      <c r="M150" s="93" t="s">
        <v>122</v>
      </c>
      <c r="N150" s="93" t="s">
        <v>135</v>
      </c>
      <c r="O150" s="93" t="s">
        <v>191</v>
      </c>
      <c r="P150" s="94">
        <v>44905</v>
      </c>
      <c r="Q150" s="94">
        <v>44905.000694444447</v>
      </c>
      <c r="R150" s="92">
        <v>0</v>
      </c>
      <c r="S150" s="93" t="s">
        <v>448</v>
      </c>
      <c r="T150" s="93" t="s">
        <v>141</v>
      </c>
      <c r="U150" s="93" t="s">
        <v>115</v>
      </c>
      <c r="V150" s="95">
        <v>44930.15328958333</v>
      </c>
      <c r="W150" s="93" t="s">
        <v>115</v>
      </c>
      <c r="X150" s="95">
        <v>44930.153297534722</v>
      </c>
      <c r="Y150" s="95">
        <v>44896</v>
      </c>
      <c r="Z150" s="95">
        <v>44927</v>
      </c>
      <c r="AA150" s="95">
        <v>44930.560376886569</v>
      </c>
      <c r="AB150" s="93" t="s">
        <v>118</v>
      </c>
      <c r="AC150" s="93" t="s">
        <v>192</v>
      </c>
    </row>
    <row r="151" spans="1:29" s="113" customFormat="1" hidden="1" outlineLevel="6" collapsed="1" x14ac:dyDescent="0.25">
      <c r="A151" s="121" t="s">
        <v>499</v>
      </c>
      <c r="B151" s="109">
        <v>0</v>
      </c>
      <c r="C151" s="109">
        <v>655429.5</v>
      </c>
      <c r="D151" s="109">
        <v>0</v>
      </c>
      <c r="E151" s="109">
        <v>0</v>
      </c>
      <c r="F151" s="109">
        <v>0</v>
      </c>
      <c r="G151" s="109">
        <v>655429.5</v>
      </c>
      <c r="H151" s="110" t="s">
        <v>192</v>
      </c>
      <c r="I151" s="110" t="s">
        <v>138</v>
      </c>
      <c r="J151" s="110" t="s">
        <v>499</v>
      </c>
      <c r="K151" s="109">
        <v>0</v>
      </c>
      <c r="L151" s="109">
        <v>0</v>
      </c>
      <c r="M151" s="110" t="s">
        <v>122</v>
      </c>
      <c r="N151" s="110" t="s">
        <v>135</v>
      </c>
      <c r="O151" s="110" t="s">
        <v>191</v>
      </c>
      <c r="P151" s="111">
        <v>44921</v>
      </c>
      <c r="Q151" s="111">
        <v>44921.000694444447</v>
      </c>
      <c r="R151" s="109">
        <v>0</v>
      </c>
      <c r="S151" s="110" t="s">
        <v>448</v>
      </c>
      <c r="T151" s="110" t="s">
        <v>141</v>
      </c>
      <c r="U151" s="110" t="s">
        <v>115</v>
      </c>
      <c r="V151" s="112">
        <v>44930.15328958333</v>
      </c>
      <c r="W151" s="110" t="s">
        <v>115</v>
      </c>
      <c r="X151" s="112">
        <v>44930.153297534722</v>
      </c>
      <c r="Y151" s="112">
        <v>44896</v>
      </c>
      <c r="Z151" s="112">
        <v>44927</v>
      </c>
      <c r="AA151" s="112">
        <v>44930.560376886569</v>
      </c>
      <c r="AB151" s="110" t="s">
        <v>118</v>
      </c>
      <c r="AC151" s="110" t="s">
        <v>192</v>
      </c>
    </row>
    <row r="152" spans="1:29" s="96" customFormat="1" hidden="1" outlineLevel="7" collapsed="1" x14ac:dyDescent="0.25">
      <c r="A152" s="100" t="s">
        <v>116</v>
      </c>
      <c r="B152" s="92">
        <v>0</v>
      </c>
      <c r="C152" s="92">
        <v>655429.5</v>
      </c>
      <c r="D152" s="92">
        <v>0</v>
      </c>
      <c r="E152" s="92">
        <v>0</v>
      </c>
      <c r="F152" s="92">
        <v>0</v>
      </c>
      <c r="G152" s="92">
        <v>655429.5</v>
      </c>
      <c r="H152" s="93" t="s">
        <v>192</v>
      </c>
      <c r="I152" s="93" t="s">
        <v>138</v>
      </c>
      <c r="J152" s="93" t="s">
        <v>499</v>
      </c>
      <c r="K152" s="92">
        <v>0</v>
      </c>
      <c r="L152" s="92">
        <v>0</v>
      </c>
      <c r="M152" s="93" t="s">
        <v>122</v>
      </c>
      <c r="N152" s="93" t="s">
        <v>135</v>
      </c>
      <c r="O152" s="93" t="s">
        <v>191</v>
      </c>
      <c r="P152" s="94">
        <v>44921</v>
      </c>
      <c r="Q152" s="94">
        <v>44921.000694444447</v>
      </c>
      <c r="R152" s="92">
        <v>0</v>
      </c>
      <c r="S152" s="93" t="s">
        <v>448</v>
      </c>
      <c r="T152" s="93" t="s">
        <v>141</v>
      </c>
      <c r="U152" s="93" t="s">
        <v>115</v>
      </c>
      <c r="V152" s="95">
        <v>44930.15328958333</v>
      </c>
      <c r="W152" s="93" t="s">
        <v>115</v>
      </c>
      <c r="X152" s="95">
        <v>44930.153297534722</v>
      </c>
      <c r="Y152" s="95">
        <v>44896</v>
      </c>
      <c r="Z152" s="95">
        <v>44927</v>
      </c>
      <c r="AA152" s="95">
        <v>44930.560376886569</v>
      </c>
      <c r="AB152" s="93" t="s">
        <v>118</v>
      </c>
      <c r="AC152" s="93" t="s">
        <v>192</v>
      </c>
    </row>
    <row r="153" spans="1:29" s="113" customFormat="1" outlineLevel="2" x14ac:dyDescent="0.25">
      <c r="A153" s="108" t="s">
        <v>176</v>
      </c>
      <c r="B153" s="109">
        <v>0</v>
      </c>
      <c r="C153" s="109">
        <v>0</v>
      </c>
      <c r="D153" s="109">
        <v>0</v>
      </c>
      <c r="E153" s="109">
        <v>0</v>
      </c>
      <c r="F153" s="109">
        <v>0</v>
      </c>
      <c r="G153" s="109">
        <v>0</v>
      </c>
      <c r="H153" s="110" t="s">
        <v>120</v>
      </c>
      <c r="I153" s="110" t="s">
        <v>176</v>
      </c>
      <c r="J153" s="110" t="s">
        <v>116</v>
      </c>
      <c r="K153" s="109">
        <v>0</v>
      </c>
      <c r="L153" s="109">
        <v>0</v>
      </c>
      <c r="M153" s="110" t="s">
        <v>122</v>
      </c>
      <c r="N153" s="110" t="s">
        <v>135</v>
      </c>
      <c r="O153" s="110" t="s">
        <v>121</v>
      </c>
      <c r="P153" s="111">
        <v>44896</v>
      </c>
      <c r="Q153" s="111">
        <v>44897</v>
      </c>
      <c r="R153" s="109">
        <v>0</v>
      </c>
      <c r="S153" s="110" t="s">
        <v>116</v>
      </c>
      <c r="T153" s="110" t="s">
        <v>116</v>
      </c>
      <c r="U153" s="110" t="s">
        <v>319</v>
      </c>
      <c r="V153" s="112">
        <v>44866.156452083334</v>
      </c>
      <c r="W153" s="110" t="s">
        <v>116</v>
      </c>
      <c r="X153" s="110" t="s">
        <v>116</v>
      </c>
      <c r="Y153" s="112">
        <v>44896</v>
      </c>
      <c r="Z153" s="112">
        <v>44927</v>
      </c>
      <c r="AA153" s="112">
        <v>44930.560376886569</v>
      </c>
      <c r="AB153" s="110" t="s">
        <v>118</v>
      </c>
      <c r="AC153" s="110" t="s">
        <v>116</v>
      </c>
    </row>
    <row r="154" spans="1:29" s="96" customFormat="1" hidden="1" outlineLevel="3" collapsed="1" x14ac:dyDescent="0.25">
      <c r="A154" s="91" t="s">
        <v>121</v>
      </c>
      <c r="B154" s="92">
        <v>0</v>
      </c>
      <c r="C154" s="92">
        <v>0</v>
      </c>
      <c r="D154" s="92">
        <v>0</v>
      </c>
      <c r="E154" s="92">
        <v>0</v>
      </c>
      <c r="F154" s="92">
        <v>0</v>
      </c>
      <c r="G154" s="92">
        <v>0</v>
      </c>
      <c r="H154" s="93" t="s">
        <v>120</v>
      </c>
      <c r="I154" s="93" t="s">
        <v>176</v>
      </c>
      <c r="J154" s="93" t="s">
        <v>116</v>
      </c>
      <c r="K154" s="92">
        <v>0</v>
      </c>
      <c r="L154" s="92">
        <v>0</v>
      </c>
      <c r="M154" s="93" t="s">
        <v>122</v>
      </c>
      <c r="N154" s="93" t="s">
        <v>135</v>
      </c>
      <c r="O154" s="93" t="s">
        <v>121</v>
      </c>
      <c r="P154" s="94">
        <v>44896</v>
      </c>
      <c r="Q154" s="94">
        <v>44897</v>
      </c>
      <c r="R154" s="92">
        <v>0</v>
      </c>
      <c r="S154" s="93" t="s">
        <v>116</v>
      </c>
      <c r="T154" s="93" t="s">
        <v>116</v>
      </c>
      <c r="U154" s="93" t="s">
        <v>319</v>
      </c>
      <c r="V154" s="95">
        <v>44866.156452083334</v>
      </c>
      <c r="W154" s="93" t="s">
        <v>116</v>
      </c>
      <c r="X154" s="93" t="s">
        <v>116</v>
      </c>
      <c r="Y154" s="95">
        <v>44896</v>
      </c>
      <c r="Z154" s="95">
        <v>44927</v>
      </c>
      <c r="AA154" s="95">
        <v>44930.560376886569</v>
      </c>
      <c r="AB154" s="93" t="s">
        <v>118</v>
      </c>
      <c r="AC154" s="93" t="s">
        <v>116</v>
      </c>
    </row>
    <row r="155" spans="1:29" s="78" customFormat="1" hidden="1" outlineLevel="4" collapsed="1" x14ac:dyDescent="0.25">
      <c r="A155" s="97" t="s">
        <v>116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v>0</v>
      </c>
      <c r="H155" s="74" t="s">
        <v>120</v>
      </c>
      <c r="I155" s="74" t="s">
        <v>176</v>
      </c>
      <c r="J155" s="74" t="s">
        <v>116</v>
      </c>
      <c r="K155" s="75">
        <v>0</v>
      </c>
      <c r="L155" s="75">
        <v>0</v>
      </c>
      <c r="M155" s="74" t="s">
        <v>122</v>
      </c>
      <c r="N155" s="74" t="s">
        <v>135</v>
      </c>
      <c r="O155" s="74" t="s">
        <v>121</v>
      </c>
      <c r="P155" s="76">
        <v>44896</v>
      </c>
      <c r="Q155" s="76">
        <v>44897</v>
      </c>
      <c r="R155" s="75">
        <v>0</v>
      </c>
      <c r="S155" s="74" t="s">
        <v>116</v>
      </c>
      <c r="T155" s="74" t="s">
        <v>116</v>
      </c>
      <c r="U155" s="74" t="s">
        <v>319</v>
      </c>
      <c r="V155" s="77">
        <v>44866.156452083334</v>
      </c>
      <c r="W155" s="74" t="s">
        <v>116</v>
      </c>
      <c r="X155" s="74" t="s">
        <v>116</v>
      </c>
      <c r="Y155" s="77">
        <v>44896</v>
      </c>
      <c r="Z155" s="77">
        <v>44927</v>
      </c>
      <c r="AA155" s="77">
        <v>44930.560376886569</v>
      </c>
      <c r="AB155" s="74" t="s">
        <v>118</v>
      </c>
      <c r="AC155" s="74" t="s">
        <v>116</v>
      </c>
    </row>
    <row r="156" spans="1:29" s="84" customFormat="1" hidden="1" outlineLevel="5" collapsed="1" x14ac:dyDescent="0.25">
      <c r="A156" s="98" t="s">
        <v>122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v>0</v>
      </c>
      <c r="H156" s="81" t="s">
        <v>120</v>
      </c>
      <c r="I156" s="81" t="s">
        <v>176</v>
      </c>
      <c r="J156" s="81" t="s">
        <v>116</v>
      </c>
      <c r="K156" s="80">
        <v>0</v>
      </c>
      <c r="L156" s="80">
        <v>0</v>
      </c>
      <c r="M156" s="81" t="s">
        <v>122</v>
      </c>
      <c r="N156" s="81" t="s">
        <v>135</v>
      </c>
      <c r="O156" s="81" t="s">
        <v>121</v>
      </c>
      <c r="P156" s="82">
        <v>44896</v>
      </c>
      <c r="Q156" s="82">
        <v>44897</v>
      </c>
      <c r="R156" s="80">
        <v>0</v>
      </c>
      <c r="S156" s="81" t="s">
        <v>116</v>
      </c>
      <c r="T156" s="81" t="s">
        <v>116</v>
      </c>
      <c r="U156" s="81" t="s">
        <v>319</v>
      </c>
      <c r="V156" s="83">
        <v>44866.156452083334</v>
      </c>
      <c r="W156" s="81" t="s">
        <v>116</v>
      </c>
      <c r="X156" s="81" t="s">
        <v>116</v>
      </c>
      <c r="Y156" s="83">
        <v>44896</v>
      </c>
      <c r="Z156" s="83">
        <v>44927</v>
      </c>
      <c r="AA156" s="83">
        <v>44930.560376886569</v>
      </c>
      <c r="AB156" s="81" t="s">
        <v>118</v>
      </c>
      <c r="AC156" s="81" t="s">
        <v>116</v>
      </c>
    </row>
    <row r="157" spans="1:29" s="90" customFormat="1" hidden="1" outlineLevel="6" collapsed="1" x14ac:dyDescent="0.25">
      <c r="A157" s="99" t="s">
        <v>116</v>
      </c>
      <c r="B157" s="86">
        <v>0</v>
      </c>
      <c r="C157" s="86">
        <v>0</v>
      </c>
      <c r="D157" s="86">
        <v>0</v>
      </c>
      <c r="E157" s="86">
        <v>0</v>
      </c>
      <c r="F157" s="86">
        <v>0</v>
      </c>
      <c r="G157" s="86">
        <v>0</v>
      </c>
      <c r="H157" s="87" t="s">
        <v>120</v>
      </c>
      <c r="I157" s="87" t="s">
        <v>176</v>
      </c>
      <c r="J157" s="87" t="s">
        <v>116</v>
      </c>
      <c r="K157" s="86">
        <v>0</v>
      </c>
      <c r="L157" s="86">
        <v>0</v>
      </c>
      <c r="M157" s="87" t="s">
        <v>122</v>
      </c>
      <c r="N157" s="87" t="s">
        <v>135</v>
      </c>
      <c r="O157" s="87" t="s">
        <v>121</v>
      </c>
      <c r="P157" s="88">
        <v>44896</v>
      </c>
      <c r="Q157" s="88">
        <v>44897</v>
      </c>
      <c r="R157" s="86">
        <v>0</v>
      </c>
      <c r="S157" s="87" t="s">
        <v>116</v>
      </c>
      <c r="T157" s="87" t="s">
        <v>116</v>
      </c>
      <c r="U157" s="87" t="s">
        <v>319</v>
      </c>
      <c r="V157" s="89">
        <v>44866.156452083334</v>
      </c>
      <c r="W157" s="87" t="s">
        <v>116</v>
      </c>
      <c r="X157" s="87" t="s">
        <v>116</v>
      </c>
      <c r="Y157" s="89">
        <v>44896</v>
      </c>
      <c r="Z157" s="89">
        <v>44927</v>
      </c>
      <c r="AA157" s="89">
        <v>44930.560376886569</v>
      </c>
      <c r="AB157" s="87" t="s">
        <v>118</v>
      </c>
      <c r="AC157" s="87" t="s">
        <v>116</v>
      </c>
    </row>
    <row r="158" spans="1:29" s="96" customFormat="1" hidden="1" outlineLevel="7" collapsed="1" x14ac:dyDescent="0.25">
      <c r="A158" s="100" t="s">
        <v>116</v>
      </c>
      <c r="B158" s="92">
        <v>-655462.11</v>
      </c>
      <c r="C158" s="92">
        <v>-50995005.500799999</v>
      </c>
      <c r="D158" s="92">
        <v>0</v>
      </c>
      <c r="E158" s="92">
        <v>0</v>
      </c>
      <c r="F158" s="92">
        <v>-655462.11</v>
      </c>
      <c r="G158" s="92">
        <v>-50995005.500799999</v>
      </c>
      <c r="H158" s="93" t="s">
        <v>120</v>
      </c>
      <c r="I158" s="93" t="s">
        <v>176</v>
      </c>
      <c r="J158" s="93" t="s">
        <v>116</v>
      </c>
      <c r="K158" s="92">
        <v>77.800081381973399</v>
      </c>
      <c r="L158" s="92">
        <v>0</v>
      </c>
      <c r="M158" s="93" t="s">
        <v>122</v>
      </c>
      <c r="N158" s="93" t="s">
        <v>135</v>
      </c>
      <c r="O158" s="93" t="s">
        <v>121</v>
      </c>
      <c r="P158" s="94">
        <v>44896</v>
      </c>
      <c r="Q158" s="94">
        <v>44897</v>
      </c>
      <c r="R158" s="92">
        <v>0</v>
      </c>
      <c r="S158" s="93" t="s">
        <v>116</v>
      </c>
      <c r="T158" s="93" t="s">
        <v>116</v>
      </c>
      <c r="U158" s="93" t="s">
        <v>319</v>
      </c>
      <c r="V158" s="95">
        <v>44866.156452083334</v>
      </c>
      <c r="W158" s="93" t="s">
        <v>116</v>
      </c>
      <c r="X158" s="93" t="s">
        <v>116</v>
      </c>
      <c r="Y158" s="95">
        <v>44896</v>
      </c>
      <c r="Z158" s="95">
        <v>44927</v>
      </c>
      <c r="AA158" s="95">
        <v>44930.560376886569</v>
      </c>
      <c r="AB158" s="93" t="s">
        <v>118</v>
      </c>
      <c r="AC158" s="93" t="s">
        <v>116</v>
      </c>
    </row>
    <row r="159" spans="1:29" s="107" customFormat="1" hidden="1" outlineLevel="7" collapsed="1" x14ac:dyDescent="0.25">
      <c r="A159" s="102" t="s">
        <v>116</v>
      </c>
      <c r="B159" s="103">
        <v>26281.65</v>
      </c>
      <c r="C159" s="103">
        <v>1912218.38</v>
      </c>
      <c r="D159" s="103">
        <v>0</v>
      </c>
      <c r="E159" s="103">
        <v>0</v>
      </c>
      <c r="F159" s="103">
        <v>26281.65</v>
      </c>
      <c r="G159" s="103">
        <v>1912218.38</v>
      </c>
      <c r="H159" s="104" t="s">
        <v>120</v>
      </c>
      <c r="I159" s="104" t="s">
        <v>176</v>
      </c>
      <c r="J159" s="104" t="s">
        <v>116</v>
      </c>
      <c r="K159" s="103">
        <v>72.758688286313799</v>
      </c>
      <c r="L159" s="103">
        <v>0</v>
      </c>
      <c r="M159" s="104" t="s">
        <v>122</v>
      </c>
      <c r="N159" s="104" t="s">
        <v>135</v>
      </c>
      <c r="O159" s="104" t="s">
        <v>121</v>
      </c>
      <c r="P159" s="105">
        <v>44896</v>
      </c>
      <c r="Q159" s="105">
        <v>44897</v>
      </c>
      <c r="R159" s="103">
        <v>0</v>
      </c>
      <c r="S159" s="104" t="s">
        <v>116</v>
      </c>
      <c r="T159" s="104" t="s">
        <v>116</v>
      </c>
      <c r="U159" s="104" t="s">
        <v>319</v>
      </c>
      <c r="V159" s="106">
        <v>44866.156452083334</v>
      </c>
      <c r="W159" s="104" t="s">
        <v>116</v>
      </c>
      <c r="X159" s="104" t="s">
        <v>116</v>
      </c>
      <c r="Y159" s="106">
        <v>44896</v>
      </c>
      <c r="Z159" s="106">
        <v>44927</v>
      </c>
      <c r="AA159" s="106">
        <v>44930.560376886569</v>
      </c>
      <c r="AB159" s="104" t="s">
        <v>118</v>
      </c>
      <c r="AC159" s="104" t="s">
        <v>116</v>
      </c>
    </row>
    <row r="160" spans="1:29" s="96" customFormat="1" hidden="1" outlineLevel="7" collapsed="1" x14ac:dyDescent="0.25">
      <c r="A160" s="100" t="s">
        <v>116</v>
      </c>
      <c r="B160" s="92">
        <v>629180.46</v>
      </c>
      <c r="C160" s="92">
        <v>49082787.120800003</v>
      </c>
      <c r="D160" s="92">
        <v>0</v>
      </c>
      <c r="E160" s="92">
        <v>0</v>
      </c>
      <c r="F160" s="92">
        <v>629180.46</v>
      </c>
      <c r="G160" s="92">
        <v>49082787.120800003</v>
      </c>
      <c r="H160" s="93" t="s">
        <v>120</v>
      </c>
      <c r="I160" s="93" t="s">
        <v>176</v>
      </c>
      <c r="J160" s="93" t="s">
        <v>116</v>
      </c>
      <c r="K160" s="92">
        <v>78.010666638948095</v>
      </c>
      <c r="L160" s="92">
        <v>0</v>
      </c>
      <c r="M160" s="93" t="s">
        <v>122</v>
      </c>
      <c r="N160" s="93" t="s">
        <v>135</v>
      </c>
      <c r="O160" s="93" t="s">
        <v>121</v>
      </c>
      <c r="P160" s="94">
        <v>44896</v>
      </c>
      <c r="Q160" s="94">
        <v>44897</v>
      </c>
      <c r="R160" s="92">
        <v>0</v>
      </c>
      <c r="S160" s="93" t="s">
        <v>116</v>
      </c>
      <c r="T160" s="93" t="s">
        <v>116</v>
      </c>
      <c r="U160" s="93" t="s">
        <v>319</v>
      </c>
      <c r="V160" s="95">
        <v>44866.156452083334</v>
      </c>
      <c r="W160" s="93" t="s">
        <v>116</v>
      </c>
      <c r="X160" s="93" t="s">
        <v>116</v>
      </c>
      <c r="Y160" s="95">
        <v>44896</v>
      </c>
      <c r="Z160" s="95">
        <v>44927</v>
      </c>
      <c r="AA160" s="95">
        <v>44930.560376886569</v>
      </c>
      <c r="AB160" s="93" t="s">
        <v>118</v>
      </c>
      <c r="AC160" s="93" t="s">
        <v>116</v>
      </c>
    </row>
    <row r="161" spans="1:29" s="90" customFormat="1" outlineLevel="2" collapsed="1" x14ac:dyDescent="0.25">
      <c r="A161" s="85" t="s">
        <v>180</v>
      </c>
      <c r="B161" s="86">
        <v>84522.577999999994</v>
      </c>
      <c r="C161" s="86">
        <v>6439589.4882070003</v>
      </c>
      <c r="D161" s="86">
        <v>0</v>
      </c>
      <c r="E161" s="86">
        <v>0</v>
      </c>
      <c r="F161" s="86">
        <v>84522.577999999994</v>
      </c>
      <c r="G161" s="86">
        <v>6439589.4882070003</v>
      </c>
      <c r="H161" s="87" t="s">
        <v>116</v>
      </c>
      <c r="I161" s="87" t="s">
        <v>180</v>
      </c>
      <c r="J161" s="87" t="s">
        <v>116</v>
      </c>
      <c r="K161" s="86">
        <v>76.187802603548107</v>
      </c>
      <c r="L161" s="86">
        <v>0</v>
      </c>
      <c r="M161" s="87" t="s">
        <v>116</v>
      </c>
      <c r="N161" s="87" t="s">
        <v>135</v>
      </c>
      <c r="O161" s="87" t="s">
        <v>116</v>
      </c>
      <c r="P161" s="88" t="s">
        <v>116</v>
      </c>
      <c r="Q161" s="88" t="s">
        <v>116</v>
      </c>
      <c r="R161" s="86">
        <v>0</v>
      </c>
      <c r="S161" s="87" t="s">
        <v>116</v>
      </c>
      <c r="T161" s="87" t="s">
        <v>116</v>
      </c>
      <c r="U161" s="87" t="s">
        <v>116</v>
      </c>
      <c r="V161" s="87" t="s">
        <v>116</v>
      </c>
      <c r="W161" s="87" t="s">
        <v>116</v>
      </c>
      <c r="X161" s="87" t="s">
        <v>116</v>
      </c>
      <c r="Y161" s="89">
        <v>44896</v>
      </c>
      <c r="Z161" s="89">
        <v>44927</v>
      </c>
      <c r="AA161" s="89">
        <v>44930.560376886569</v>
      </c>
      <c r="AB161" s="87" t="s">
        <v>118</v>
      </c>
      <c r="AC161" s="87" t="s">
        <v>116</v>
      </c>
    </row>
    <row r="162" spans="1:29" s="96" customFormat="1" outlineLevel="3" collapsed="1" x14ac:dyDescent="0.25">
      <c r="A162" s="91" t="s">
        <v>111</v>
      </c>
      <c r="B162" s="92">
        <v>-57506</v>
      </c>
      <c r="C162" s="92">
        <v>-4425496.38</v>
      </c>
      <c r="D162" s="92">
        <v>0</v>
      </c>
      <c r="E162" s="92">
        <v>0</v>
      </c>
      <c r="F162" s="92">
        <v>-57506</v>
      </c>
      <c r="G162" s="92">
        <v>-4425496.38</v>
      </c>
      <c r="H162" s="93" t="s">
        <v>292</v>
      </c>
      <c r="I162" s="93" t="s">
        <v>180</v>
      </c>
      <c r="J162" s="93" t="s">
        <v>521</v>
      </c>
      <c r="K162" s="92">
        <v>76.957124126178101</v>
      </c>
      <c r="L162" s="92">
        <v>0</v>
      </c>
      <c r="M162" s="93" t="s">
        <v>136</v>
      </c>
      <c r="N162" s="93" t="s">
        <v>135</v>
      </c>
      <c r="O162" s="93" t="s">
        <v>111</v>
      </c>
      <c r="P162" s="94" t="s">
        <v>116</v>
      </c>
      <c r="Q162" s="94" t="s">
        <v>116</v>
      </c>
      <c r="R162" s="92">
        <v>0</v>
      </c>
      <c r="S162" s="93" t="s">
        <v>520</v>
      </c>
      <c r="T162" s="93" t="s">
        <v>141</v>
      </c>
      <c r="U162" s="93" t="s">
        <v>114</v>
      </c>
      <c r="V162" s="95">
        <v>44929.631978124999</v>
      </c>
      <c r="W162" s="93" t="s">
        <v>115</v>
      </c>
      <c r="X162" s="95">
        <v>44929.632419363428</v>
      </c>
      <c r="Y162" s="95">
        <v>44896</v>
      </c>
      <c r="Z162" s="95">
        <v>44927</v>
      </c>
      <c r="AA162" s="95">
        <v>44930.560376886569</v>
      </c>
      <c r="AB162" s="93" t="s">
        <v>118</v>
      </c>
      <c r="AC162" s="93" t="s">
        <v>116</v>
      </c>
    </row>
    <row r="163" spans="1:29" s="78" customFormat="1" hidden="1" outlineLevel="4" collapsed="1" x14ac:dyDescent="0.25">
      <c r="A163" s="97" t="s">
        <v>116</v>
      </c>
      <c r="B163" s="75">
        <v>-57506</v>
      </c>
      <c r="C163" s="75">
        <v>-4425496.38</v>
      </c>
      <c r="D163" s="75">
        <v>0</v>
      </c>
      <c r="E163" s="75">
        <v>0</v>
      </c>
      <c r="F163" s="75">
        <v>-57506</v>
      </c>
      <c r="G163" s="75">
        <v>-4425496.38</v>
      </c>
      <c r="H163" s="74" t="s">
        <v>292</v>
      </c>
      <c r="I163" s="74" t="s">
        <v>180</v>
      </c>
      <c r="J163" s="74" t="s">
        <v>521</v>
      </c>
      <c r="K163" s="75">
        <v>76.957124126178101</v>
      </c>
      <c r="L163" s="75">
        <v>0</v>
      </c>
      <c r="M163" s="74" t="s">
        <v>136</v>
      </c>
      <c r="N163" s="74" t="s">
        <v>135</v>
      </c>
      <c r="O163" s="74" t="s">
        <v>111</v>
      </c>
      <c r="P163" s="76" t="s">
        <v>116</v>
      </c>
      <c r="Q163" s="76" t="s">
        <v>116</v>
      </c>
      <c r="R163" s="75">
        <v>0</v>
      </c>
      <c r="S163" s="74" t="s">
        <v>520</v>
      </c>
      <c r="T163" s="74" t="s">
        <v>141</v>
      </c>
      <c r="U163" s="74" t="s">
        <v>114</v>
      </c>
      <c r="V163" s="77">
        <v>44929.631978124999</v>
      </c>
      <c r="W163" s="74" t="s">
        <v>115</v>
      </c>
      <c r="X163" s="77">
        <v>44929.632419363428</v>
      </c>
      <c r="Y163" s="77">
        <v>44896</v>
      </c>
      <c r="Z163" s="77">
        <v>44927</v>
      </c>
      <c r="AA163" s="77">
        <v>44930.560376886569</v>
      </c>
      <c r="AB163" s="74" t="s">
        <v>118</v>
      </c>
      <c r="AC163" s="74" t="s">
        <v>116</v>
      </c>
    </row>
    <row r="164" spans="1:29" s="84" customFormat="1" hidden="1" outlineLevel="5" collapsed="1" x14ac:dyDescent="0.25">
      <c r="A164" s="98" t="s">
        <v>136</v>
      </c>
      <c r="B164" s="80">
        <v>-57506</v>
      </c>
      <c r="C164" s="80">
        <v>-4425496.38</v>
      </c>
      <c r="D164" s="80">
        <v>0</v>
      </c>
      <c r="E164" s="80">
        <v>0</v>
      </c>
      <c r="F164" s="80">
        <v>-57506</v>
      </c>
      <c r="G164" s="80">
        <v>-4425496.38</v>
      </c>
      <c r="H164" s="81" t="s">
        <v>292</v>
      </c>
      <c r="I164" s="81" t="s">
        <v>180</v>
      </c>
      <c r="J164" s="81" t="s">
        <v>521</v>
      </c>
      <c r="K164" s="80">
        <v>76.957124126178101</v>
      </c>
      <c r="L164" s="80">
        <v>0</v>
      </c>
      <c r="M164" s="81" t="s">
        <v>136</v>
      </c>
      <c r="N164" s="81" t="s">
        <v>135</v>
      </c>
      <c r="O164" s="81" t="s">
        <v>111</v>
      </c>
      <c r="P164" s="82" t="s">
        <v>116</v>
      </c>
      <c r="Q164" s="82" t="s">
        <v>116</v>
      </c>
      <c r="R164" s="80">
        <v>0</v>
      </c>
      <c r="S164" s="81" t="s">
        <v>520</v>
      </c>
      <c r="T164" s="81" t="s">
        <v>141</v>
      </c>
      <c r="U164" s="81" t="s">
        <v>114</v>
      </c>
      <c r="V164" s="83">
        <v>44929.631978124999</v>
      </c>
      <c r="W164" s="81" t="s">
        <v>115</v>
      </c>
      <c r="X164" s="83">
        <v>44929.632419363428</v>
      </c>
      <c r="Y164" s="83">
        <v>44896</v>
      </c>
      <c r="Z164" s="83">
        <v>44927</v>
      </c>
      <c r="AA164" s="83">
        <v>44930.560376886569</v>
      </c>
      <c r="AB164" s="81" t="s">
        <v>118</v>
      </c>
      <c r="AC164" s="81" t="s">
        <v>116</v>
      </c>
    </row>
    <row r="165" spans="1:29" s="90" customFormat="1" hidden="1" outlineLevel="6" collapsed="1" x14ac:dyDescent="0.25">
      <c r="A165" s="99" t="s">
        <v>521</v>
      </c>
      <c r="B165" s="86">
        <v>-57506</v>
      </c>
      <c r="C165" s="86">
        <v>-4425496.38</v>
      </c>
      <c r="D165" s="86">
        <v>0</v>
      </c>
      <c r="E165" s="86">
        <v>0</v>
      </c>
      <c r="F165" s="86">
        <v>-57506</v>
      </c>
      <c r="G165" s="86">
        <v>-4425496.38</v>
      </c>
      <c r="H165" s="87" t="s">
        <v>292</v>
      </c>
      <c r="I165" s="87" t="s">
        <v>180</v>
      </c>
      <c r="J165" s="87" t="s">
        <v>521</v>
      </c>
      <c r="K165" s="86">
        <v>76.957124126178101</v>
      </c>
      <c r="L165" s="86">
        <v>0</v>
      </c>
      <c r="M165" s="87" t="s">
        <v>136</v>
      </c>
      <c r="N165" s="87" t="s">
        <v>135</v>
      </c>
      <c r="O165" s="87" t="s">
        <v>111</v>
      </c>
      <c r="P165" s="88" t="s">
        <v>116</v>
      </c>
      <c r="Q165" s="88" t="s">
        <v>116</v>
      </c>
      <c r="R165" s="86">
        <v>0</v>
      </c>
      <c r="S165" s="87" t="s">
        <v>520</v>
      </c>
      <c r="T165" s="87" t="s">
        <v>141</v>
      </c>
      <c r="U165" s="87" t="s">
        <v>114</v>
      </c>
      <c r="V165" s="89">
        <v>44929.631978124999</v>
      </c>
      <c r="W165" s="87" t="s">
        <v>115</v>
      </c>
      <c r="X165" s="89">
        <v>44929.632419363428</v>
      </c>
      <c r="Y165" s="89">
        <v>44896</v>
      </c>
      <c r="Z165" s="89">
        <v>44927</v>
      </c>
      <c r="AA165" s="89">
        <v>44930.560376886569</v>
      </c>
      <c r="AB165" s="87" t="s">
        <v>118</v>
      </c>
      <c r="AC165" s="87" t="s">
        <v>116</v>
      </c>
    </row>
    <row r="166" spans="1:29" s="96" customFormat="1" hidden="1" outlineLevel="7" collapsed="1" x14ac:dyDescent="0.25">
      <c r="A166" s="100" t="s">
        <v>116</v>
      </c>
      <c r="B166" s="92">
        <v>-1763</v>
      </c>
      <c r="C166" s="92">
        <v>-137480.32000000001</v>
      </c>
      <c r="D166" s="92">
        <v>0</v>
      </c>
      <c r="E166" s="92">
        <v>0</v>
      </c>
      <c r="F166" s="92">
        <v>-1763</v>
      </c>
      <c r="G166" s="92">
        <v>-137480.32000000001</v>
      </c>
      <c r="H166" s="93" t="s">
        <v>292</v>
      </c>
      <c r="I166" s="93" t="s">
        <v>180</v>
      </c>
      <c r="J166" s="93" t="s">
        <v>521</v>
      </c>
      <c r="K166" s="92">
        <v>77.980896199659696</v>
      </c>
      <c r="L166" s="92">
        <v>0</v>
      </c>
      <c r="M166" s="93" t="s">
        <v>136</v>
      </c>
      <c r="N166" s="93" t="s">
        <v>135</v>
      </c>
      <c r="O166" s="93" t="s">
        <v>111</v>
      </c>
      <c r="P166" s="94">
        <v>44896</v>
      </c>
      <c r="Q166" s="94">
        <v>44896.000694444447</v>
      </c>
      <c r="R166" s="92">
        <v>0</v>
      </c>
      <c r="S166" s="93" t="s">
        <v>520</v>
      </c>
      <c r="T166" s="93" t="s">
        <v>141</v>
      </c>
      <c r="U166" s="93" t="s">
        <v>114</v>
      </c>
      <c r="V166" s="95">
        <v>44929.631978124999</v>
      </c>
      <c r="W166" s="93" t="s">
        <v>115</v>
      </c>
      <c r="X166" s="95">
        <v>44929.632419363428</v>
      </c>
      <c r="Y166" s="95">
        <v>44896</v>
      </c>
      <c r="Z166" s="95">
        <v>44927</v>
      </c>
      <c r="AA166" s="95">
        <v>44930.560376886569</v>
      </c>
      <c r="AB166" s="93" t="s">
        <v>118</v>
      </c>
      <c r="AC166" s="93" t="s">
        <v>116</v>
      </c>
    </row>
    <row r="167" spans="1:29" s="107" customFormat="1" hidden="1" outlineLevel="7" collapsed="1" x14ac:dyDescent="0.25">
      <c r="A167" s="102" t="s">
        <v>116</v>
      </c>
      <c r="B167" s="103">
        <v>-2097</v>
      </c>
      <c r="C167" s="103">
        <v>-163525.94</v>
      </c>
      <c r="D167" s="103">
        <v>0</v>
      </c>
      <c r="E167" s="103">
        <v>0</v>
      </c>
      <c r="F167" s="103">
        <v>-2097</v>
      </c>
      <c r="G167" s="103">
        <v>-163525.94</v>
      </c>
      <c r="H167" s="104" t="s">
        <v>292</v>
      </c>
      <c r="I167" s="104" t="s">
        <v>180</v>
      </c>
      <c r="J167" s="104" t="s">
        <v>521</v>
      </c>
      <c r="K167" s="103">
        <v>77.980896518836403</v>
      </c>
      <c r="L167" s="103">
        <v>0</v>
      </c>
      <c r="M167" s="104" t="s">
        <v>136</v>
      </c>
      <c r="N167" s="104" t="s">
        <v>135</v>
      </c>
      <c r="O167" s="104" t="s">
        <v>111</v>
      </c>
      <c r="P167" s="105">
        <v>44897</v>
      </c>
      <c r="Q167" s="105">
        <v>44897.000694444447</v>
      </c>
      <c r="R167" s="103">
        <v>0</v>
      </c>
      <c r="S167" s="104" t="s">
        <v>520</v>
      </c>
      <c r="T167" s="104" t="s">
        <v>141</v>
      </c>
      <c r="U167" s="104" t="s">
        <v>114</v>
      </c>
      <c r="V167" s="106">
        <v>44929.631978124999</v>
      </c>
      <c r="W167" s="104" t="s">
        <v>115</v>
      </c>
      <c r="X167" s="106">
        <v>44929.632419363428</v>
      </c>
      <c r="Y167" s="106">
        <v>44896</v>
      </c>
      <c r="Z167" s="106">
        <v>44927</v>
      </c>
      <c r="AA167" s="106">
        <v>44930.560376886569</v>
      </c>
      <c r="AB167" s="104" t="s">
        <v>118</v>
      </c>
      <c r="AC167" s="104" t="s">
        <v>116</v>
      </c>
    </row>
    <row r="168" spans="1:29" s="96" customFormat="1" hidden="1" outlineLevel="7" collapsed="1" x14ac:dyDescent="0.25">
      <c r="A168" s="100" t="s">
        <v>116</v>
      </c>
      <c r="B168" s="92">
        <v>-2525</v>
      </c>
      <c r="C168" s="92">
        <v>-196901.76000000001</v>
      </c>
      <c r="D168" s="92">
        <v>0</v>
      </c>
      <c r="E168" s="92">
        <v>0</v>
      </c>
      <c r="F168" s="92">
        <v>-2525</v>
      </c>
      <c r="G168" s="92">
        <v>-196901.76000000001</v>
      </c>
      <c r="H168" s="93" t="s">
        <v>292</v>
      </c>
      <c r="I168" s="93" t="s">
        <v>180</v>
      </c>
      <c r="J168" s="93" t="s">
        <v>521</v>
      </c>
      <c r="K168" s="92">
        <v>77.980895049504994</v>
      </c>
      <c r="L168" s="92">
        <v>0</v>
      </c>
      <c r="M168" s="93" t="s">
        <v>136</v>
      </c>
      <c r="N168" s="93" t="s">
        <v>135</v>
      </c>
      <c r="O168" s="93" t="s">
        <v>111</v>
      </c>
      <c r="P168" s="94">
        <v>44898</v>
      </c>
      <c r="Q168" s="94">
        <v>44898.000694444447</v>
      </c>
      <c r="R168" s="92">
        <v>0</v>
      </c>
      <c r="S168" s="93" t="s">
        <v>520</v>
      </c>
      <c r="T168" s="93" t="s">
        <v>141</v>
      </c>
      <c r="U168" s="93" t="s">
        <v>114</v>
      </c>
      <c r="V168" s="95">
        <v>44929.631978124999</v>
      </c>
      <c r="W168" s="93" t="s">
        <v>115</v>
      </c>
      <c r="X168" s="95">
        <v>44929.632419363428</v>
      </c>
      <c r="Y168" s="95">
        <v>44896</v>
      </c>
      <c r="Z168" s="95">
        <v>44927</v>
      </c>
      <c r="AA168" s="95">
        <v>44930.560376886569</v>
      </c>
      <c r="AB168" s="93" t="s">
        <v>118</v>
      </c>
      <c r="AC168" s="93" t="s">
        <v>116</v>
      </c>
    </row>
    <row r="169" spans="1:29" s="107" customFormat="1" hidden="1" outlineLevel="7" collapsed="1" x14ac:dyDescent="0.25">
      <c r="A169" s="102" t="s">
        <v>116</v>
      </c>
      <c r="B169" s="103">
        <v>-2084</v>
      </c>
      <c r="C169" s="103">
        <v>-162512.19</v>
      </c>
      <c r="D169" s="103">
        <v>0</v>
      </c>
      <c r="E169" s="103">
        <v>0</v>
      </c>
      <c r="F169" s="103">
        <v>-2084</v>
      </c>
      <c r="G169" s="103">
        <v>-162512.19</v>
      </c>
      <c r="H169" s="104" t="s">
        <v>292</v>
      </c>
      <c r="I169" s="104" t="s">
        <v>180</v>
      </c>
      <c r="J169" s="104" t="s">
        <v>521</v>
      </c>
      <c r="K169" s="103">
        <v>77.980897312859895</v>
      </c>
      <c r="L169" s="103">
        <v>0</v>
      </c>
      <c r="M169" s="104" t="s">
        <v>136</v>
      </c>
      <c r="N169" s="104" t="s">
        <v>135</v>
      </c>
      <c r="O169" s="104" t="s">
        <v>111</v>
      </c>
      <c r="P169" s="105">
        <v>44899</v>
      </c>
      <c r="Q169" s="105">
        <v>44899.000694444447</v>
      </c>
      <c r="R169" s="103">
        <v>0</v>
      </c>
      <c r="S169" s="104" t="s">
        <v>520</v>
      </c>
      <c r="T169" s="104" t="s">
        <v>141</v>
      </c>
      <c r="U169" s="104" t="s">
        <v>114</v>
      </c>
      <c r="V169" s="106">
        <v>44929.631978124999</v>
      </c>
      <c r="W169" s="104" t="s">
        <v>115</v>
      </c>
      <c r="X169" s="106">
        <v>44929.632419363428</v>
      </c>
      <c r="Y169" s="106">
        <v>44896</v>
      </c>
      <c r="Z169" s="106">
        <v>44927</v>
      </c>
      <c r="AA169" s="106">
        <v>44930.560376886569</v>
      </c>
      <c r="AB169" s="104" t="s">
        <v>118</v>
      </c>
      <c r="AC169" s="104" t="s">
        <v>116</v>
      </c>
    </row>
    <row r="170" spans="1:29" s="96" customFormat="1" hidden="1" outlineLevel="7" collapsed="1" x14ac:dyDescent="0.25">
      <c r="A170" s="100" t="s">
        <v>116</v>
      </c>
      <c r="B170" s="92">
        <v>-2230</v>
      </c>
      <c r="C170" s="92">
        <v>-171875.86</v>
      </c>
      <c r="D170" s="92">
        <v>0</v>
      </c>
      <c r="E170" s="92">
        <v>0</v>
      </c>
      <c r="F170" s="92">
        <v>-2230</v>
      </c>
      <c r="G170" s="92">
        <v>-171875.86</v>
      </c>
      <c r="H170" s="93" t="s">
        <v>292</v>
      </c>
      <c r="I170" s="93" t="s">
        <v>180</v>
      </c>
      <c r="J170" s="93" t="s">
        <v>521</v>
      </c>
      <c r="K170" s="92">
        <v>77.074376681614396</v>
      </c>
      <c r="L170" s="92">
        <v>0</v>
      </c>
      <c r="M170" s="93" t="s">
        <v>136</v>
      </c>
      <c r="N170" s="93" t="s">
        <v>135</v>
      </c>
      <c r="O170" s="93" t="s">
        <v>111</v>
      </c>
      <c r="P170" s="94">
        <v>44900</v>
      </c>
      <c r="Q170" s="94">
        <v>44900.000694444447</v>
      </c>
      <c r="R170" s="92">
        <v>0</v>
      </c>
      <c r="S170" s="93" t="s">
        <v>520</v>
      </c>
      <c r="T170" s="93" t="s">
        <v>141</v>
      </c>
      <c r="U170" s="93" t="s">
        <v>114</v>
      </c>
      <c r="V170" s="95">
        <v>44929.631978124999</v>
      </c>
      <c r="W170" s="93" t="s">
        <v>115</v>
      </c>
      <c r="X170" s="95">
        <v>44929.632419363428</v>
      </c>
      <c r="Y170" s="95">
        <v>44896</v>
      </c>
      <c r="Z170" s="95">
        <v>44927</v>
      </c>
      <c r="AA170" s="95">
        <v>44930.560376886569</v>
      </c>
      <c r="AB170" s="93" t="s">
        <v>118</v>
      </c>
      <c r="AC170" s="93" t="s">
        <v>116</v>
      </c>
    </row>
    <row r="171" spans="1:29" s="107" customFormat="1" hidden="1" outlineLevel="7" collapsed="1" x14ac:dyDescent="0.25">
      <c r="A171" s="102" t="s">
        <v>116</v>
      </c>
      <c r="B171" s="103">
        <v>-2078</v>
      </c>
      <c r="C171" s="103">
        <v>-160160.56</v>
      </c>
      <c r="D171" s="103">
        <v>0</v>
      </c>
      <c r="E171" s="103">
        <v>0</v>
      </c>
      <c r="F171" s="103">
        <v>-2078</v>
      </c>
      <c r="G171" s="103">
        <v>-160160.56</v>
      </c>
      <c r="H171" s="104" t="s">
        <v>292</v>
      </c>
      <c r="I171" s="104" t="s">
        <v>180</v>
      </c>
      <c r="J171" s="104" t="s">
        <v>521</v>
      </c>
      <c r="K171" s="103">
        <v>77.074379210779597</v>
      </c>
      <c r="L171" s="103">
        <v>0</v>
      </c>
      <c r="M171" s="104" t="s">
        <v>136</v>
      </c>
      <c r="N171" s="104" t="s">
        <v>135</v>
      </c>
      <c r="O171" s="104" t="s">
        <v>111</v>
      </c>
      <c r="P171" s="105">
        <v>44901</v>
      </c>
      <c r="Q171" s="105">
        <v>44901.000694444447</v>
      </c>
      <c r="R171" s="103">
        <v>0</v>
      </c>
      <c r="S171" s="104" t="s">
        <v>520</v>
      </c>
      <c r="T171" s="104" t="s">
        <v>141</v>
      </c>
      <c r="U171" s="104" t="s">
        <v>114</v>
      </c>
      <c r="V171" s="106">
        <v>44929.631978124999</v>
      </c>
      <c r="W171" s="104" t="s">
        <v>115</v>
      </c>
      <c r="X171" s="106">
        <v>44929.632419363428</v>
      </c>
      <c r="Y171" s="106">
        <v>44896</v>
      </c>
      <c r="Z171" s="106">
        <v>44927</v>
      </c>
      <c r="AA171" s="106">
        <v>44930.560376886569</v>
      </c>
      <c r="AB171" s="104" t="s">
        <v>118</v>
      </c>
      <c r="AC171" s="104" t="s">
        <v>116</v>
      </c>
    </row>
    <row r="172" spans="1:29" s="96" customFormat="1" hidden="1" outlineLevel="7" collapsed="1" x14ac:dyDescent="0.25">
      <c r="A172" s="100" t="s">
        <v>116</v>
      </c>
      <c r="B172" s="92">
        <v>-2198</v>
      </c>
      <c r="C172" s="92">
        <v>-169409.48</v>
      </c>
      <c r="D172" s="92">
        <v>0</v>
      </c>
      <c r="E172" s="92">
        <v>0</v>
      </c>
      <c r="F172" s="92">
        <v>-2198</v>
      </c>
      <c r="G172" s="92">
        <v>-169409.48</v>
      </c>
      <c r="H172" s="93" t="s">
        <v>292</v>
      </c>
      <c r="I172" s="93" t="s">
        <v>180</v>
      </c>
      <c r="J172" s="93" t="s">
        <v>521</v>
      </c>
      <c r="K172" s="92">
        <v>77.074376706096402</v>
      </c>
      <c r="L172" s="92">
        <v>0</v>
      </c>
      <c r="M172" s="93" t="s">
        <v>136</v>
      </c>
      <c r="N172" s="93" t="s">
        <v>135</v>
      </c>
      <c r="O172" s="93" t="s">
        <v>111</v>
      </c>
      <c r="P172" s="94">
        <v>44902</v>
      </c>
      <c r="Q172" s="94">
        <v>44902.000694444447</v>
      </c>
      <c r="R172" s="92">
        <v>0</v>
      </c>
      <c r="S172" s="93" t="s">
        <v>520</v>
      </c>
      <c r="T172" s="93" t="s">
        <v>141</v>
      </c>
      <c r="U172" s="93" t="s">
        <v>114</v>
      </c>
      <c r="V172" s="95">
        <v>44929.631978124999</v>
      </c>
      <c r="W172" s="93" t="s">
        <v>115</v>
      </c>
      <c r="X172" s="95">
        <v>44929.632419363428</v>
      </c>
      <c r="Y172" s="95">
        <v>44896</v>
      </c>
      <c r="Z172" s="95">
        <v>44927</v>
      </c>
      <c r="AA172" s="95">
        <v>44930.560376886569</v>
      </c>
      <c r="AB172" s="93" t="s">
        <v>118</v>
      </c>
      <c r="AC172" s="93" t="s">
        <v>116</v>
      </c>
    </row>
    <row r="173" spans="1:29" s="107" customFormat="1" hidden="1" outlineLevel="7" collapsed="1" x14ac:dyDescent="0.25">
      <c r="A173" s="102" t="s">
        <v>116</v>
      </c>
      <c r="B173" s="103">
        <v>-2114</v>
      </c>
      <c r="C173" s="103">
        <v>-162935.24</v>
      </c>
      <c r="D173" s="103">
        <v>0</v>
      </c>
      <c r="E173" s="103">
        <v>0</v>
      </c>
      <c r="F173" s="103">
        <v>-2114</v>
      </c>
      <c r="G173" s="103">
        <v>-162935.24</v>
      </c>
      <c r="H173" s="104" t="s">
        <v>292</v>
      </c>
      <c r="I173" s="104" t="s">
        <v>180</v>
      </c>
      <c r="J173" s="104" t="s">
        <v>521</v>
      </c>
      <c r="K173" s="103">
        <v>77.074380321665103</v>
      </c>
      <c r="L173" s="103">
        <v>0</v>
      </c>
      <c r="M173" s="104" t="s">
        <v>136</v>
      </c>
      <c r="N173" s="104" t="s">
        <v>135</v>
      </c>
      <c r="O173" s="104" t="s">
        <v>111</v>
      </c>
      <c r="P173" s="105">
        <v>44903</v>
      </c>
      <c r="Q173" s="105">
        <v>44903.000694444447</v>
      </c>
      <c r="R173" s="103">
        <v>0</v>
      </c>
      <c r="S173" s="104" t="s">
        <v>520</v>
      </c>
      <c r="T173" s="104" t="s">
        <v>141</v>
      </c>
      <c r="U173" s="104" t="s">
        <v>114</v>
      </c>
      <c r="V173" s="106">
        <v>44929.631978124999</v>
      </c>
      <c r="W173" s="104" t="s">
        <v>115</v>
      </c>
      <c r="X173" s="106">
        <v>44929.632419363428</v>
      </c>
      <c r="Y173" s="106">
        <v>44896</v>
      </c>
      <c r="Z173" s="106">
        <v>44927</v>
      </c>
      <c r="AA173" s="106">
        <v>44930.560376886569</v>
      </c>
      <c r="AB173" s="104" t="s">
        <v>118</v>
      </c>
      <c r="AC173" s="104" t="s">
        <v>116</v>
      </c>
    </row>
    <row r="174" spans="1:29" s="96" customFormat="1" hidden="1" outlineLevel="7" collapsed="1" x14ac:dyDescent="0.25">
      <c r="A174" s="100" t="s">
        <v>116</v>
      </c>
      <c r="B174" s="92">
        <v>-2373</v>
      </c>
      <c r="C174" s="92">
        <v>-182897.5</v>
      </c>
      <c r="D174" s="92">
        <v>0</v>
      </c>
      <c r="E174" s="92">
        <v>0</v>
      </c>
      <c r="F174" s="92">
        <v>-2373</v>
      </c>
      <c r="G174" s="92">
        <v>-182897.5</v>
      </c>
      <c r="H174" s="93" t="s">
        <v>292</v>
      </c>
      <c r="I174" s="93" t="s">
        <v>180</v>
      </c>
      <c r="J174" s="93" t="s">
        <v>521</v>
      </c>
      <c r="K174" s="92">
        <v>77.074378423935897</v>
      </c>
      <c r="L174" s="92">
        <v>0</v>
      </c>
      <c r="M174" s="93" t="s">
        <v>136</v>
      </c>
      <c r="N174" s="93" t="s">
        <v>135</v>
      </c>
      <c r="O174" s="93" t="s">
        <v>111</v>
      </c>
      <c r="P174" s="94">
        <v>44904</v>
      </c>
      <c r="Q174" s="94">
        <v>44904.000694444447</v>
      </c>
      <c r="R174" s="92">
        <v>0</v>
      </c>
      <c r="S174" s="93" t="s">
        <v>520</v>
      </c>
      <c r="T174" s="93" t="s">
        <v>141</v>
      </c>
      <c r="U174" s="93" t="s">
        <v>114</v>
      </c>
      <c r="V174" s="95">
        <v>44929.631978124999</v>
      </c>
      <c r="W174" s="93" t="s">
        <v>115</v>
      </c>
      <c r="X174" s="95">
        <v>44929.632419363428</v>
      </c>
      <c r="Y174" s="95">
        <v>44896</v>
      </c>
      <c r="Z174" s="95">
        <v>44927</v>
      </c>
      <c r="AA174" s="95">
        <v>44930.560376886569</v>
      </c>
      <c r="AB174" s="93" t="s">
        <v>118</v>
      </c>
      <c r="AC174" s="93" t="s">
        <v>116</v>
      </c>
    </row>
    <row r="175" spans="1:29" s="107" customFormat="1" hidden="1" outlineLevel="7" collapsed="1" x14ac:dyDescent="0.25">
      <c r="A175" s="102" t="s">
        <v>116</v>
      </c>
      <c r="B175" s="103">
        <v>-2137</v>
      </c>
      <c r="C175" s="103">
        <v>-164707.95000000001</v>
      </c>
      <c r="D175" s="103">
        <v>0</v>
      </c>
      <c r="E175" s="103">
        <v>0</v>
      </c>
      <c r="F175" s="103">
        <v>-2137</v>
      </c>
      <c r="G175" s="103">
        <v>-164707.95000000001</v>
      </c>
      <c r="H175" s="104" t="s">
        <v>292</v>
      </c>
      <c r="I175" s="104" t="s">
        <v>180</v>
      </c>
      <c r="J175" s="104" t="s">
        <v>521</v>
      </c>
      <c r="K175" s="103">
        <v>77.074379971923307</v>
      </c>
      <c r="L175" s="103">
        <v>0</v>
      </c>
      <c r="M175" s="104" t="s">
        <v>136</v>
      </c>
      <c r="N175" s="104" t="s">
        <v>135</v>
      </c>
      <c r="O175" s="104" t="s">
        <v>111</v>
      </c>
      <c r="P175" s="105">
        <v>44905</v>
      </c>
      <c r="Q175" s="105">
        <v>44905.000694444447</v>
      </c>
      <c r="R175" s="103">
        <v>0</v>
      </c>
      <c r="S175" s="104" t="s">
        <v>520</v>
      </c>
      <c r="T175" s="104" t="s">
        <v>141</v>
      </c>
      <c r="U175" s="104" t="s">
        <v>114</v>
      </c>
      <c r="V175" s="106">
        <v>44929.631978124999</v>
      </c>
      <c r="W175" s="104" t="s">
        <v>115</v>
      </c>
      <c r="X175" s="106">
        <v>44929.632419363428</v>
      </c>
      <c r="Y175" s="106">
        <v>44896</v>
      </c>
      <c r="Z175" s="106">
        <v>44927</v>
      </c>
      <c r="AA175" s="106">
        <v>44930.560376886569</v>
      </c>
      <c r="AB175" s="104" t="s">
        <v>118</v>
      </c>
      <c r="AC175" s="104" t="s">
        <v>116</v>
      </c>
    </row>
    <row r="176" spans="1:29" s="96" customFormat="1" hidden="1" outlineLevel="7" collapsed="1" x14ac:dyDescent="0.25">
      <c r="A176" s="100" t="s">
        <v>116</v>
      </c>
      <c r="B176" s="92">
        <v>-1717</v>
      </c>
      <c r="C176" s="92">
        <v>-132336.71</v>
      </c>
      <c r="D176" s="92">
        <v>0</v>
      </c>
      <c r="E176" s="92">
        <v>0</v>
      </c>
      <c r="F176" s="92">
        <v>-1717</v>
      </c>
      <c r="G176" s="92">
        <v>-132336.71</v>
      </c>
      <c r="H176" s="93" t="s">
        <v>292</v>
      </c>
      <c r="I176" s="93" t="s">
        <v>180</v>
      </c>
      <c r="J176" s="93" t="s">
        <v>521</v>
      </c>
      <c r="K176" s="92">
        <v>77.074379732090804</v>
      </c>
      <c r="L176" s="92">
        <v>0</v>
      </c>
      <c r="M176" s="93" t="s">
        <v>136</v>
      </c>
      <c r="N176" s="93" t="s">
        <v>135</v>
      </c>
      <c r="O176" s="93" t="s">
        <v>111</v>
      </c>
      <c r="P176" s="94">
        <v>44906</v>
      </c>
      <c r="Q176" s="94">
        <v>44906.000694444447</v>
      </c>
      <c r="R176" s="92">
        <v>0</v>
      </c>
      <c r="S176" s="93" t="s">
        <v>520</v>
      </c>
      <c r="T176" s="93" t="s">
        <v>141</v>
      </c>
      <c r="U176" s="93" t="s">
        <v>114</v>
      </c>
      <c r="V176" s="95">
        <v>44929.631978124999</v>
      </c>
      <c r="W176" s="93" t="s">
        <v>115</v>
      </c>
      <c r="X176" s="95">
        <v>44929.632419363428</v>
      </c>
      <c r="Y176" s="95">
        <v>44896</v>
      </c>
      <c r="Z176" s="95">
        <v>44927</v>
      </c>
      <c r="AA176" s="95">
        <v>44930.560376886569</v>
      </c>
      <c r="AB176" s="93" t="s">
        <v>118</v>
      </c>
      <c r="AC176" s="93" t="s">
        <v>116</v>
      </c>
    </row>
    <row r="177" spans="1:29" s="107" customFormat="1" hidden="1" outlineLevel="7" collapsed="1" x14ac:dyDescent="0.25">
      <c r="A177" s="102" t="s">
        <v>116</v>
      </c>
      <c r="B177" s="103">
        <v>-2281</v>
      </c>
      <c r="C177" s="103">
        <v>-175806.66</v>
      </c>
      <c r="D177" s="103">
        <v>0</v>
      </c>
      <c r="E177" s="103">
        <v>0</v>
      </c>
      <c r="F177" s="103">
        <v>-2281</v>
      </c>
      <c r="G177" s="103">
        <v>-175806.66</v>
      </c>
      <c r="H177" s="104" t="s">
        <v>292</v>
      </c>
      <c r="I177" s="104" t="s">
        <v>180</v>
      </c>
      <c r="J177" s="104" t="s">
        <v>521</v>
      </c>
      <c r="K177" s="103">
        <v>77.074379658044705</v>
      </c>
      <c r="L177" s="103">
        <v>0</v>
      </c>
      <c r="M177" s="104" t="s">
        <v>136</v>
      </c>
      <c r="N177" s="104" t="s">
        <v>135</v>
      </c>
      <c r="O177" s="104" t="s">
        <v>111</v>
      </c>
      <c r="P177" s="105">
        <v>44907</v>
      </c>
      <c r="Q177" s="105">
        <v>44907.000694444447</v>
      </c>
      <c r="R177" s="103">
        <v>0</v>
      </c>
      <c r="S177" s="104" t="s">
        <v>520</v>
      </c>
      <c r="T177" s="104" t="s">
        <v>141</v>
      </c>
      <c r="U177" s="104" t="s">
        <v>114</v>
      </c>
      <c r="V177" s="106">
        <v>44929.631978124999</v>
      </c>
      <c r="W177" s="104" t="s">
        <v>115</v>
      </c>
      <c r="X177" s="106">
        <v>44929.632419363428</v>
      </c>
      <c r="Y177" s="106">
        <v>44896</v>
      </c>
      <c r="Z177" s="106">
        <v>44927</v>
      </c>
      <c r="AA177" s="106">
        <v>44930.560376886569</v>
      </c>
      <c r="AB177" s="104" t="s">
        <v>118</v>
      </c>
      <c r="AC177" s="104" t="s">
        <v>116</v>
      </c>
    </row>
    <row r="178" spans="1:29" s="96" customFormat="1" hidden="1" outlineLevel="7" collapsed="1" x14ac:dyDescent="0.25">
      <c r="A178" s="100" t="s">
        <v>116</v>
      </c>
      <c r="B178" s="92">
        <v>-2378</v>
      </c>
      <c r="C178" s="92">
        <v>-183282.87</v>
      </c>
      <c r="D178" s="92">
        <v>0</v>
      </c>
      <c r="E178" s="92">
        <v>0</v>
      </c>
      <c r="F178" s="92">
        <v>-2378</v>
      </c>
      <c r="G178" s="92">
        <v>-183282.87</v>
      </c>
      <c r="H178" s="93" t="s">
        <v>292</v>
      </c>
      <c r="I178" s="93" t="s">
        <v>180</v>
      </c>
      <c r="J178" s="93" t="s">
        <v>521</v>
      </c>
      <c r="K178" s="92">
        <v>77.074377628259001</v>
      </c>
      <c r="L178" s="92">
        <v>0</v>
      </c>
      <c r="M178" s="93" t="s">
        <v>136</v>
      </c>
      <c r="N178" s="93" t="s">
        <v>135</v>
      </c>
      <c r="O178" s="93" t="s">
        <v>111</v>
      </c>
      <c r="P178" s="94">
        <v>44908</v>
      </c>
      <c r="Q178" s="94">
        <v>44908.000694444447</v>
      </c>
      <c r="R178" s="92">
        <v>0</v>
      </c>
      <c r="S178" s="93" t="s">
        <v>520</v>
      </c>
      <c r="T178" s="93" t="s">
        <v>141</v>
      </c>
      <c r="U178" s="93" t="s">
        <v>114</v>
      </c>
      <c r="V178" s="95">
        <v>44929.631978124999</v>
      </c>
      <c r="W178" s="93" t="s">
        <v>115</v>
      </c>
      <c r="X178" s="95">
        <v>44929.632419363428</v>
      </c>
      <c r="Y178" s="95">
        <v>44896</v>
      </c>
      <c r="Z178" s="95">
        <v>44927</v>
      </c>
      <c r="AA178" s="95">
        <v>44930.560376886569</v>
      </c>
      <c r="AB178" s="93" t="s">
        <v>118</v>
      </c>
      <c r="AC178" s="93" t="s">
        <v>116</v>
      </c>
    </row>
    <row r="179" spans="1:29" s="107" customFormat="1" hidden="1" outlineLevel="7" collapsed="1" x14ac:dyDescent="0.25">
      <c r="A179" s="102" t="s">
        <v>116</v>
      </c>
      <c r="B179" s="103">
        <v>-2144</v>
      </c>
      <c r="C179" s="103">
        <v>-165247.47</v>
      </c>
      <c r="D179" s="103">
        <v>0</v>
      </c>
      <c r="E179" s="103">
        <v>0</v>
      </c>
      <c r="F179" s="103">
        <v>-2144</v>
      </c>
      <c r="G179" s="103">
        <v>-165247.47</v>
      </c>
      <c r="H179" s="104" t="s">
        <v>292</v>
      </c>
      <c r="I179" s="104" t="s">
        <v>180</v>
      </c>
      <c r="J179" s="104" t="s">
        <v>521</v>
      </c>
      <c r="K179" s="103">
        <v>77.074379664179105</v>
      </c>
      <c r="L179" s="103">
        <v>0</v>
      </c>
      <c r="M179" s="104" t="s">
        <v>136</v>
      </c>
      <c r="N179" s="104" t="s">
        <v>135</v>
      </c>
      <c r="O179" s="104" t="s">
        <v>111</v>
      </c>
      <c r="P179" s="105">
        <v>44909</v>
      </c>
      <c r="Q179" s="105">
        <v>44909.000694444447</v>
      </c>
      <c r="R179" s="103">
        <v>0</v>
      </c>
      <c r="S179" s="104" t="s">
        <v>520</v>
      </c>
      <c r="T179" s="104" t="s">
        <v>141</v>
      </c>
      <c r="U179" s="104" t="s">
        <v>114</v>
      </c>
      <c r="V179" s="106">
        <v>44929.631978124999</v>
      </c>
      <c r="W179" s="104" t="s">
        <v>115</v>
      </c>
      <c r="X179" s="106">
        <v>44929.632419363428</v>
      </c>
      <c r="Y179" s="106">
        <v>44896</v>
      </c>
      <c r="Z179" s="106">
        <v>44927</v>
      </c>
      <c r="AA179" s="106">
        <v>44930.560376886569</v>
      </c>
      <c r="AB179" s="104" t="s">
        <v>118</v>
      </c>
      <c r="AC179" s="104" t="s">
        <v>116</v>
      </c>
    </row>
    <row r="180" spans="1:29" s="96" customFormat="1" hidden="1" outlineLevel="7" collapsed="1" x14ac:dyDescent="0.25">
      <c r="A180" s="100" t="s">
        <v>116</v>
      </c>
      <c r="B180" s="92">
        <v>-1686</v>
      </c>
      <c r="C180" s="92">
        <v>-129947.4</v>
      </c>
      <c r="D180" s="92">
        <v>0</v>
      </c>
      <c r="E180" s="92">
        <v>0</v>
      </c>
      <c r="F180" s="92">
        <v>-1686</v>
      </c>
      <c r="G180" s="92">
        <v>-129947.4</v>
      </c>
      <c r="H180" s="93" t="s">
        <v>292</v>
      </c>
      <c r="I180" s="93" t="s">
        <v>180</v>
      </c>
      <c r="J180" s="93" t="s">
        <v>521</v>
      </c>
      <c r="K180" s="92">
        <v>77.074377224199296</v>
      </c>
      <c r="L180" s="92">
        <v>0</v>
      </c>
      <c r="M180" s="93" t="s">
        <v>136</v>
      </c>
      <c r="N180" s="93" t="s">
        <v>135</v>
      </c>
      <c r="O180" s="93" t="s">
        <v>111</v>
      </c>
      <c r="P180" s="94">
        <v>44910</v>
      </c>
      <c r="Q180" s="94">
        <v>44910.000694444447</v>
      </c>
      <c r="R180" s="92">
        <v>0</v>
      </c>
      <c r="S180" s="93" t="s">
        <v>520</v>
      </c>
      <c r="T180" s="93" t="s">
        <v>141</v>
      </c>
      <c r="U180" s="93" t="s">
        <v>114</v>
      </c>
      <c r="V180" s="95">
        <v>44929.631978124999</v>
      </c>
      <c r="W180" s="93" t="s">
        <v>115</v>
      </c>
      <c r="X180" s="95">
        <v>44929.632419363428</v>
      </c>
      <c r="Y180" s="95">
        <v>44896</v>
      </c>
      <c r="Z180" s="95">
        <v>44927</v>
      </c>
      <c r="AA180" s="95">
        <v>44930.560376886569</v>
      </c>
      <c r="AB180" s="93" t="s">
        <v>118</v>
      </c>
      <c r="AC180" s="93" t="s">
        <v>116</v>
      </c>
    </row>
    <row r="181" spans="1:29" s="107" customFormat="1" hidden="1" outlineLevel="7" collapsed="1" x14ac:dyDescent="0.25">
      <c r="A181" s="102" t="s">
        <v>116</v>
      </c>
      <c r="B181" s="103">
        <v>-1824</v>
      </c>
      <c r="C181" s="103">
        <v>-140583.67000000001</v>
      </c>
      <c r="D181" s="103">
        <v>0</v>
      </c>
      <c r="E181" s="103">
        <v>0</v>
      </c>
      <c r="F181" s="103">
        <v>-1824</v>
      </c>
      <c r="G181" s="103">
        <v>-140583.67000000001</v>
      </c>
      <c r="H181" s="104" t="s">
        <v>292</v>
      </c>
      <c r="I181" s="104" t="s">
        <v>180</v>
      </c>
      <c r="J181" s="104" t="s">
        <v>521</v>
      </c>
      <c r="K181" s="103">
        <v>77.074380482456206</v>
      </c>
      <c r="L181" s="103">
        <v>0</v>
      </c>
      <c r="M181" s="104" t="s">
        <v>136</v>
      </c>
      <c r="N181" s="104" t="s">
        <v>135</v>
      </c>
      <c r="O181" s="104" t="s">
        <v>111</v>
      </c>
      <c r="P181" s="105">
        <v>44911</v>
      </c>
      <c r="Q181" s="105">
        <v>44911.000694444447</v>
      </c>
      <c r="R181" s="103">
        <v>0</v>
      </c>
      <c r="S181" s="104" t="s">
        <v>520</v>
      </c>
      <c r="T181" s="104" t="s">
        <v>141</v>
      </c>
      <c r="U181" s="104" t="s">
        <v>114</v>
      </c>
      <c r="V181" s="106">
        <v>44929.631978124999</v>
      </c>
      <c r="W181" s="104" t="s">
        <v>115</v>
      </c>
      <c r="X181" s="106">
        <v>44929.632419363428</v>
      </c>
      <c r="Y181" s="106">
        <v>44896</v>
      </c>
      <c r="Z181" s="106">
        <v>44927</v>
      </c>
      <c r="AA181" s="106">
        <v>44930.560376886569</v>
      </c>
      <c r="AB181" s="104" t="s">
        <v>118</v>
      </c>
      <c r="AC181" s="104" t="s">
        <v>116</v>
      </c>
    </row>
    <row r="182" spans="1:29" s="96" customFormat="1" hidden="1" outlineLevel="7" collapsed="1" x14ac:dyDescent="0.25">
      <c r="A182" s="100" t="s">
        <v>116</v>
      </c>
      <c r="B182" s="92">
        <v>-1591</v>
      </c>
      <c r="C182" s="92">
        <v>-122625.34</v>
      </c>
      <c r="D182" s="92">
        <v>0</v>
      </c>
      <c r="E182" s="92">
        <v>0</v>
      </c>
      <c r="F182" s="92">
        <v>-1591</v>
      </c>
      <c r="G182" s="92">
        <v>-122625.34</v>
      </c>
      <c r="H182" s="93" t="s">
        <v>292</v>
      </c>
      <c r="I182" s="93" t="s">
        <v>180</v>
      </c>
      <c r="J182" s="93" t="s">
        <v>521</v>
      </c>
      <c r="K182" s="92">
        <v>77.074380892520395</v>
      </c>
      <c r="L182" s="92">
        <v>0</v>
      </c>
      <c r="M182" s="93" t="s">
        <v>136</v>
      </c>
      <c r="N182" s="93" t="s">
        <v>135</v>
      </c>
      <c r="O182" s="93" t="s">
        <v>111</v>
      </c>
      <c r="P182" s="94">
        <v>44912</v>
      </c>
      <c r="Q182" s="94">
        <v>44912.000694444447</v>
      </c>
      <c r="R182" s="92">
        <v>0</v>
      </c>
      <c r="S182" s="93" t="s">
        <v>520</v>
      </c>
      <c r="T182" s="93" t="s">
        <v>141</v>
      </c>
      <c r="U182" s="93" t="s">
        <v>114</v>
      </c>
      <c r="V182" s="95">
        <v>44929.631978124999</v>
      </c>
      <c r="W182" s="93" t="s">
        <v>115</v>
      </c>
      <c r="X182" s="95">
        <v>44929.632419363428</v>
      </c>
      <c r="Y182" s="95">
        <v>44896</v>
      </c>
      <c r="Z182" s="95">
        <v>44927</v>
      </c>
      <c r="AA182" s="95">
        <v>44930.560376886569</v>
      </c>
      <c r="AB182" s="93" t="s">
        <v>118</v>
      </c>
      <c r="AC182" s="93" t="s">
        <v>116</v>
      </c>
    </row>
    <row r="183" spans="1:29" s="107" customFormat="1" hidden="1" outlineLevel="7" collapsed="1" x14ac:dyDescent="0.25">
      <c r="A183" s="102" t="s">
        <v>116</v>
      </c>
      <c r="B183" s="103">
        <v>-1421</v>
      </c>
      <c r="C183" s="103">
        <v>-109522.69</v>
      </c>
      <c r="D183" s="103">
        <v>0</v>
      </c>
      <c r="E183" s="103">
        <v>0</v>
      </c>
      <c r="F183" s="103">
        <v>-1421</v>
      </c>
      <c r="G183" s="103">
        <v>-109522.69</v>
      </c>
      <c r="H183" s="104" t="s">
        <v>292</v>
      </c>
      <c r="I183" s="104" t="s">
        <v>180</v>
      </c>
      <c r="J183" s="104" t="s">
        <v>521</v>
      </c>
      <c r="K183" s="103">
        <v>77.074377199155506</v>
      </c>
      <c r="L183" s="103">
        <v>0</v>
      </c>
      <c r="M183" s="104" t="s">
        <v>136</v>
      </c>
      <c r="N183" s="104" t="s">
        <v>135</v>
      </c>
      <c r="O183" s="104" t="s">
        <v>111</v>
      </c>
      <c r="P183" s="105">
        <v>44913</v>
      </c>
      <c r="Q183" s="105">
        <v>44913.000694444447</v>
      </c>
      <c r="R183" s="103">
        <v>0</v>
      </c>
      <c r="S183" s="104" t="s">
        <v>520</v>
      </c>
      <c r="T183" s="104" t="s">
        <v>141</v>
      </c>
      <c r="U183" s="104" t="s">
        <v>114</v>
      </c>
      <c r="V183" s="106">
        <v>44929.631978124999</v>
      </c>
      <c r="W183" s="104" t="s">
        <v>115</v>
      </c>
      <c r="X183" s="106">
        <v>44929.632419363428</v>
      </c>
      <c r="Y183" s="106">
        <v>44896</v>
      </c>
      <c r="Z183" s="106">
        <v>44927</v>
      </c>
      <c r="AA183" s="106">
        <v>44930.560376886569</v>
      </c>
      <c r="AB183" s="104" t="s">
        <v>118</v>
      </c>
      <c r="AC183" s="104" t="s">
        <v>116</v>
      </c>
    </row>
    <row r="184" spans="1:29" s="96" customFormat="1" hidden="1" outlineLevel="7" collapsed="1" x14ac:dyDescent="0.25">
      <c r="A184" s="100" t="s">
        <v>116</v>
      </c>
      <c r="B184" s="92">
        <v>-1544</v>
      </c>
      <c r="C184" s="92">
        <v>-119002.84</v>
      </c>
      <c r="D184" s="92">
        <v>0</v>
      </c>
      <c r="E184" s="92">
        <v>0</v>
      </c>
      <c r="F184" s="92">
        <v>-1544</v>
      </c>
      <c r="G184" s="92">
        <v>-119002.84</v>
      </c>
      <c r="H184" s="93" t="s">
        <v>292</v>
      </c>
      <c r="I184" s="93" t="s">
        <v>180</v>
      </c>
      <c r="J184" s="93" t="s">
        <v>521</v>
      </c>
      <c r="K184" s="92">
        <v>77.074378238342007</v>
      </c>
      <c r="L184" s="92">
        <v>0</v>
      </c>
      <c r="M184" s="93" t="s">
        <v>136</v>
      </c>
      <c r="N184" s="93" t="s">
        <v>135</v>
      </c>
      <c r="O184" s="93" t="s">
        <v>111</v>
      </c>
      <c r="P184" s="94">
        <v>44914</v>
      </c>
      <c r="Q184" s="94">
        <v>44914.000694444447</v>
      </c>
      <c r="R184" s="92">
        <v>0</v>
      </c>
      <c r="S184" s="93" t="s">
        <v>520</v>
      </c>
      <c r="T184" s="93" t="s">
        <v>141</v>
      </c>
      <c r="U184" s="93" t="s">
        <v>114</v>
      </c>
      <c r="V184" s="95">
        <v>44929.631978124999</v>
      </c>
      <c r="W184" s="93" t="s">
        <v>115</v>
      </c>
      <c r="X184" s="95">
        <v>44929.632419363428</v>
      </c>
      <c r="Y184" s="95">
        <v>44896</v>
      </c>
      <c r="Z184" s="95">
        <v>44927</v>
      </c>
      <c r="AA184" s="95">
        <v>44930.560376886569</v>
      </c>
      <c r="AB184" s="93" t="s">
        <v>118</v>
      </c>
      <c r="AC184" s="93" t="s">
        <v>116</v>
      </c>
    </row>
    <row r="185" spans="1:29" s="107" customFormat="1" hidden="1" outlineLevel="7" collapsed="1" x14ac:dyDescent="0.25">
      <c r="A185" s="102" t="s">
        <v>116</v>
      </c>
      <c r="B185" s="103">
        <v>-1626</v>
      </c>
      <c r="C185" s="103">
        <v>-125322.94</v>
      </c>
      <c r="D185" s="103">
        <v>0</v>
      </c>
      <c r="E185" s="103">
        <v>0</v>
      </c>
      <c r="F185" s="103">
        <v>-1626</v>
      </c>
      <c r="G185" s="103">
        <v>-125322.94</v>
      </c>
      <c r="H185" s="104" t="s">
        <v>292</v>
      </c>
      <c r="I185" s="104" t="s">
        <v>180</v>
      </c>
      <c r="J185" s="104" t="s">
        <v>521</v>
      </c>
      <c r="K185" s="103">
        <v>77.074378843788395</v>
      </c>
      <c r="L185" s="103">
        <v>0</v>
      </c>
      <c r="M185" s="104" t="s">
        <v>136</v>
      </c>
      <c r="N185" s="104" t="s">
        <v>135</v>
      </c>
      <c r="O185" s="104" t="s">
        <v>111</v>
      </c>
      <c r="P185" s="105">
        <v>44915</v>
      </c>
      <c r="Q185" s="105">
        <v>44915.000694444447</v>
      </c>
      <c r="R185" s="103">
        <v>0</v>
      </c>
      <c r="S185" s="104" t="s">
        <v>520</v>
      </c>
      <c r="T185" s="104" t="s">
        <v>141</v>
      </c>
      <c r="U185" s="104" t="s">
        <v>114</v>
      </c>
      <c r="V185" s="106">
        <v>44929.631978124999</v>
      </c>
      <c r="W185" s="104" t="s">
        <v>115</v>
      </c>
      <c r="X185" s="106">
        <v>44929.632419363428</v>
      </c>
      <c r="Y185" s="106">
        <v>44896</v>
      </c>
      <c r="Z185" s="106">
        <v>44927</v>
      </c>
      <c r="AA185" s="106">
        <v>44930.560376886569</v>
      </c>
      <c r="AB185" s="104" t="s">
        <v>118</v>
      </c>
      <c r="AC185" s="104" t="s">
        <v>116</v>
      </c>
    </row>
    <row r="186" spans="1:29" s="96" customFormat="1" hidden="1" outlineLevel="7" collapsed="1" x14ac:dyDescent="0.25">
      <c r="A186" s="100" t="s">
        <v>116</v>
      </c>
      <c r="B186" s="92">
        <v>-1430</v>
      </c>
      <c r="C186" s="92">
        <v>-110216.36</v>
      </c>
      <c r="D186" s="92">
        <v>0</v>
      </c>
      <c r="E186" s="92">
        <v>0</v>
      </c>
      <c r="F186" s="92">
        <v>-1430</v>
      </c>
      <c r="G186" s="92">
        <v>-110216.36</v>
      </c>
      <c r="H186" s="93" t="s">
        <v>292</v>
      </c>
      <c r="I186" s="93" t="s">
        <v>180</v>
      </c>
      <c r="J186" s="93" t="s">
        <v>521</v>
      </c>
      <c r="K186" s="92">
        <v>77.074377622377597</v>
      </c>
      <c r="L186" s="92">
        <v>0</v>
      </c>
      <c r="M186" s="93" t="s">
        <v>136</v>
      </c>
      <c r="N186" s="93" t="s">
        <v>135</v>
      </c>
      <c r="O186" s="93" t="s">
        <v>111</v>
      </c>
      <c r="P186" s="94">
        <v>44916</v>
      </c>
      <c r="Q186" s="94">
        <v>44916.000694444447</v>
      </c>
      <c r="R186" s="92">
        <v>0</v>
      </c>
      <c r="S186" s="93" t="s">
        <v>520</v>
      </c>
      <c r="T186" s="93" t="s">
        <v>141</v>
      </c>
      <c r="U186" s="93" t="s">
        <v>114</v>
      </c>
      <c r="V186" s="95">
        <v>44929.631978124999</v>
      </c>
      <c r="W186" s="93" t="s">
        <v>115</v>
      </c>
      <c r="X186" s="95">
        <v>44929.632419363428</v>
      </c>
      <c r="Y186" s="95">
        <v>44896</v>
      </c>
      <c r="Z186" s="95">
        <v>44927</v>
      </c>
      <c r="AA186" s="95">
        <v>44930.560376886569</v>
      </c>
      <c r="AB186" s="93" t="s">
        <v>118</v>
      </c>
      <c r="AC186" s="93" t="s">
        <v>116</v>
      </c>
    </row>
    <row r="187" spans="1:29" s="107" customFormat="1" hidden="1" outlineLevel="7" collapsed="1" x14ac:dyDescent="0.25">
      <c r="A187" s="102" t="s">
        <v>116</v>
      </c>
      <c r="B187" s="103">
        <v>-1604</v>
      </c>
      <c r="C187" s="103">
        <v>-122205.24</v>
      </c>
      <c r="D187" s="103">
        <v>0</v>
      </c>
      <c r="E187" s="103">
        <v>0</v>
      </c>
      <c r="F187" s="103">
        <v>-1604</v>
      </c>
      <c r="G187" s="103">
        <v>-122205.24</v>
      </c>
      <c r="H187" s="104" t="s">
        <v>292</v>
      </c>
      <c r="I187" s="104" t="s">
        <v>180</v>
      </c>
      <c r="J187" s="104" t="s">
        <v>521</v>
      </c>
      <c r="K187" s="103">
        <v>76.187805486284304</v>
      </c>
      <c r="L187" s="103">
        <v>0</v>
      </c>
      <c r="M187" s="104" t="s">
        <v>136</v>
      </c>
      <c r="N187" s="104" t="s">
        <v>135</v>
      </c>
      <c r="O187" s="104" t="s">
        <v>111</v>
      </c>
      <c r="P187" s="105">
        <v>44917</v>
      </c>
      <c r="Q187" s="105">
        <v>44917.000694444447</v>
      </c>
      <c r="R187" s="103">
        <v>0</v>
      </c>
      <c r="S187" s="104" t="s">
        <v>520</v>
      </c>
      <c r="T187" s="104" t="s">
        <v>141</v>
      </c>
      <c r="U187" s="104" t="s">
        <v>114</v>
      </c>
      <c r="V187" s="106">
        <v>44929.631978124999</v>
      </c>
      <c r="W187" s="104" t="s">
        <v>115</v>
      </c>
      <c r="X187" s="106">
        <v>44929.632419363428</v>
      </c>
      <c r="Y187" s="106">
        <v>44896</v>
      </c>
      <c r="Z187" s="106">
        <v>44927</v>
      </c>
      <c r="AA187" s="106">
        <v>44930.560376886569</v>
      </c>
      <c r="AB187" s="104" t="s">
        <v>118</v>
      </c>
      <c r="AC187" s="104" t="s">
        <v>116</v>
      </c>
    </row>
    <row r="188" spans="1:29" s="96" customFormat="1" hidden="1" outlineLevel="7" collapsed="1" x14ac:dyDescent="0.25">
      <c r="A188" s="100" t="s">
        <v>116</v>
      </c>
      <c r="B188" s="92">
        <v>-1296</v>
      </c>
      <c r="C188" s="92">
        <v>-98739.39</v>
      </c>
      <c r="D188" s="92">
        <v>0</v>
      </c>
      <c r="E188" s="92">
        <v>0</v>
      </c>
      <c r="F188" s="92">
        <v>-1296</v>
      </c>
      <c r="G188" s="92">
        <v>-98739.39</v>
      </c>
      <c r="H188" s="93" t="s">
        <v>292</v>
      </c>
      <c r="I188" s="93" t="s">
        <v>180</v>
      </c>
      <c r="J188" s="93" t="s">
        <v>521</v>
      </c>
      <c r="K188" s="92">
        <v>76.187800925925899</v>
      </c>
      <c r="L188" s="92">
        <v>0</v>
      </c>
      <c r="M188" s="93" t="s">
        <v>136</v>
      </c>
      <c r="N188" s="93" t="s">
        <v>135</v>
      </c>
      <c r="O188" s="93" t="s">
        <v>111</v>
      </c>
      <c r="P188" s="94">
        <v>44918</v>
      </c>
      <c r="Q188" s="94">
        <v>44918.000694444447</v>
      </c>
      <c r="R188" s="92">
        <v>0</v>
      </c>
      <c r="S188" s="93" t="s">
        <v>520</v>
      </c>
      <c r="T188" s="93" t="s">
        <v>141</v>
      </c>
      <c r="U188" s="93" t="s">
        <v>114</v>
      </c>
      <c r="V188" s="95">
        <v>44929.631978124999</v>
      </c>
      <c r="W188" s="93" t="s">
        <v>115</v>
      </c>
      <c r="X188" s="95">
        <v>44929.632419363428</v>
      </c>
      <c r="Y188" s="95">
        <v>44896</v>
      </c>
      <c r="Z188" s="95">
        <v>44927</v>
      </c>
      <c r="AA188" s="95">
        <v>44930.560376886569</v>
      </c>
      <c r="AB188" s="93" t="s">
        <v>118</v>
      </c>
      <c r="AC188" s="93" t="s">
        <v>116</v>
      </c>
    </row>
    <row r="189" spans="1:29" s="107" customFormat="1" hidden="1" outlineLevel="7" collapsed="1" x14ac:dyDescent="0.25">
      <c r="A189" s="102" t="s">
        <v>116</v>
      </c>
      <c r="B189" s="103">
        <v>-1310</v>
      </c>
      <c r="C189" s="103">
        <v>-99806.02</v>
      </c>
      <c r="D189" s="103">
        <v>0</v>
      </c>
      <c r="E189" s="103">
        <v>0</v>
      </c>
      <c r="F189" s="103">
        <v>-1310</v>
      </c>
      <c r="G189" s="103">
        <v>-99806.02</v>
      </c>
      <c r="H189" s="104" t="s">
        <v>292</v>
      </c>
      <c r="I189" s="104" t="s">
        <v>180</v>
      </c>
      <c r="J189" s="104" t="s">
        <v>521</v>
      </c>
      <c r="K189" s="103">
        <v>76.187801526717607</v>
      </c>
      <c r="L189" s="103">
        <v>0</v>
      </c>
      <c r="M189" s="104" t="s">
        <v>136</v>
      </c>
      <c r="N189" s="104" t="s">
        <v>135</v>
      </c>
      <c r="O189" s="104" t="s">
        <v>111</v>
      </c>
      <c r="P189" s="105">
        <v>44919</v>
      </c>
      <c r="Q189" s="105">
        <v>44919.000694444447</v>
      </c>
      <c r="R189" s="103">
        <v>0</v>
      </c>
      <c r="S189" s="104" t="s">
        <v>520</v>
      </c>
      <c r="T189" s="104" t="s">
        <v>141</v>
      </c>
      <c r="U189" s="104" t="s">
        <v>114</v>
      </c>
      <c r="V189" s="106">
        <v>44929.631978124999</v>
      </c>
      <c r="W189" s="104" t="s">
        <v>115</v>
      </c>
      <c r="X189" s="106">
        <v>44929.632419363428</v>
      </c>
      <c r="Y189" s="106">
        <v>44896</v>
      </c>
      <c r="Z189" s="106">
        <v>44927</v>
      </c>
      <c r="AA189" s="106">
        <v>44930.560376886569</v>
      </c>
      <c r="AB189" s="104" t="s">
        <v>118</v>
      </c>
      <c r="AC189" s="104" t="s">
        <v>116</v>
      </c>
    </row>
    <row r="190" spans="1:29" s="96" customFormat="1" hidden="1" outlineLevel="7" collapsed="1" x14ac:dyDescent="0.25">
      <c r="A190" s="100" t="s">
        <v>116</v>
      </c>
      <c r="B190" s="92">
        <v>-1526</v>
      </c>
      <c r="C190" s="92">
        <v>-116262.59</v>
      </c>
      <c r="D190" s="92">
        <v>0</v>
      </c>
      <c r="E190" s="92">
        <v>0</v>
      </c>
      <c r="F190" s="92">
        <v>-1526</v>
      </c>
      <c r="G190" s="92">
        <v>-116262.59</v>
      </c>
      <c r="H190" s="93" t="s">
        <v>292</v>
      </c>
      <c r="I190" s="93" t="s">
        <v>180</v>
      </c>
      <c r="J190" s="93" t="s">
        <v>521</v>
      </c>
      <c r="K190" s="92">
        <v>76.187804718217606</v>
      </c>
      <c r="L190" s="92">
        <v>0</v>
      </c>
      <c r="M190" s="93" t="s">
        <v>136</v>
      </c>
      <c r="N190" s="93" t="s">
        <v>135</v>
      </c>
      <c r="O190" s="93" t="s">
        <v>111</v>
      </c>
      <c r="P190" s="94">
        <v>44920</v>
      </c>
      <c r="Q190" s="94">
        <v>44920.000694444447</v>
      </c>
      <c r="R190" s="92">
        <v>0</v>
      </c>
      <c r="S190" s="93" t="s">
        <v>520</v>
      </c>
      <c r="T190" s="93" t="s">
        <v>141</v>
      </c>
      <c r="U190" s="93" t="s">
        <v>114</v>
      </c>
      <c r="V190" s="95">
        <v>44929.631978124999</v>
      </c>
      <c r="W190" s="93" t="s">
        <v>115</v>
      </c>
      <c r="X190" s="95">
        <v>44929.632419363428</v>
      </c>
      <c r="Y190" s="95">
        <v>44896</v>
      </c>
      <c r="Z190" s="95">
        <v>44927</v>
      </c>
      <c r="AA190" s="95">
        <v>44930.560376886569</v>
      </c>
      <c r="AB190" s="93" t="s">
        <v>118</v>
      </c>
      <c r="AC190" s="93" t="s">
        <v>116</v>
      </c>
    </row>
    <row r="191" spans="1:29" s="107" customFormat="1" hidden="1" outlineLevel="7" collapsed="1" x14ac:dyDescent="0.25">
      <c r="A191" s="102" t="s">
        <v>116</v>
      </c>
      <c r="B191" s="103">
        <v>-1594</v>
      </c>
      <c r="C191" s="103">
        <v>-121443.36</v>
      </c>
      <c r="D191" s="103">
        <v>0</v>
      </c>
      <c r="E191" s="103">
        <v>0</v>
      </c>
      <c r="F191" s="103">
        <v>-1594</v>
      </c>
      <c r="G191" s="103">
        <v>-121443.36</v>
      </c>
      <c r="H191" s="104" t="s">
        <v>292</v>
      </c>
      <c r="I191" s="104" t="s">
        <v>180</v>
      </c>
      <c r="J191" s="104" t="s">
        <v>521</v>
      </c>
      <c r="K191" s="103">
        <v>76.187804265997499</v>
      </c>
      <c r="L191" s="103">
        <v>0</v>
      </c>
      <c r="M191" s="104" t="s">
        <v>136</v>
      </c>
      <c r="N191" s="104" t="s">
        <v>135</v>
      </c>
      <c r="O191" s="104" t="s">
        <v>111</v>
      </c>
      <c r="P191" s="105">
        <v>44921</v>
      </c>
      <c r="Q191" s="105">
        <v>44921.000694444447</v>
      </c>
      <c r="R191" s="103">
        <v>0</v>
      </c>
      <c r="S191" s="104" t="s">
        <v>520</v>
      </c>
      <c r="T191" s="104" t="s">
        <v>141</v>
      </c>
      <c r="U191" s="104" t="s">
        <v>114</v>
      </c>
      <c r="V191" s="106">
        <v>44929.631978124999</v>
      </c>
      <c r="W191" s="104" t="s">
        <v>115</v>
      </c>
      <c r="X191" s="106">
        <v>44929.632419363428</v>
      </c>
      <c r="Y191" s="106">
        <v>44896</v>
      </c>
      <c r="Z191" s="106">
        <v>44927</v>
      </c>
      <c r="AA191" s="106">
        <v>44930.560376886569</v>
      </c>
      <c r="AB191" s="104" t="s">
        <v>118</v>
      </c>
      <c r="AC191" s="104" t="s">
        <v>116</v>
      </c>
    </row>
    <row r="192" spans="1:29" s="96" customFormat="1" hidden="1" outlineLevel="7" collapsed="1" x14ac:dyDescent="0.25">
      <c r="A192" s="100" t="s">
        <v>116</v>
      </c>
      <c r="B192" s="92">
        <v>-1832</v>
      </c>
      <c r="C192" s="92">
        <v>-139576.06</v>
      </c>
      <c r="D192" s="92">
        <v>0</v>
      </c>
      <c r="E192" s="92">
        <v>0</v>
      </c>
      <c r="F192" s="92">
        <v>-1832</v>
      </c>
      <c r="G192" s="92">
        <v>-139576.06</v>
      </c>
      <c r="H192" s="93" t="s">
        <v>292</v>
      </c>
      <c r="I192" s="93" t="s">
        <v>180</v>
      </c>
      <c r="J192" s="93" t="s">
        <v>521</v>
      </c>
      <c r="K192" s="92">
        <v>76.187805676855902</v>
      </c>
      <c r="L192" s="92">
        <v>0</v>
      </c>
      <c r="M192" s="93" t="s">
        <v>136</v>
      </c>
      <c r="N192" s="93" t="s">
        <v>135</v>
      </c>
      <c r="O192" s="93" t="s">
        <v>111</v>
      </c>
      <c r="P192" s="94">
        <v>44922</v>
      </c>
      <c r="Q192" s="94">
        <v>44922.000694444447</v>
      </c>
      <c r="R192" s="92">
        <v>0</v>
      </c>
      <c r="S192" s="93" t="s">
        <v>520</v>
      </c>
      <c r="T192" s="93" t="s">
        <v>141</v>
      </c>
      <c r="U192" s="93" t="s">
        <v>114</v>
      </c>
      <c r="V192" s="95">
        <v>44929.631978124999</v>
      </c>
      <c r="W192" s="93" t="s">
        <v>115</v>
      </c>
      <c r="X192" s="95">
        <v>44929.632419363428</v>
      </c>
      <c r="Y192" s="95">
        <v>44896</v>
      </c>
      <c r="Z192" s="95">
        <v>44927</v>
      </c>
      <c r="AA192" s="95">
        <v>44930.560376886569</v>
      </c>
      <c r="AB192" s="93" t="s">
        <v>118</v>
      </c>
      <c r="AC192" s="93" t="s">
        <v>116</v>
      </c>
    </row>
    <row r="193" spans="1:29" s="107" customFormat="1" hidden="1" outlineLevel="7" collapsed="1" x14ac:dyDescent="0.25">
      <c r="A193" s="102" t="s">
        <v>116</v>
      </c>
      <c r="B193" s="103">
        <v>-1354</v>
      </c>
      <c r="C193" s="103">
        <v>-103158.29</v>
      </c>
      <c r="D193" s="103">
        <v>0</v>
      </c>
      <c r="E193" s="103">
        <v>0</v>
      </c>
      <c r="F193" s="103">
        <v>-1354</v>
      </c>
      <c r="G193" s="103">
        <v>-103158.29</v>
      </c>
      <c r="H193" s="104" t="s">
        <v>292</v>
      </c>
      <c r="I193" s="104" t="s">
        <v>180</v>
      </c>
      <c r="J193" s="104" t="s">
        <v>521</v>
      </c>
      <c r="K193" s="103">
        <v>76.187806499261399</v>
      </c>
      <c r="L193" s="103">
        <v>0</v>
      </c>
      <c r="M193" s="104" t="s">
        <v>136</v>
      </c>
      <c r="N193" s="104" t="s">
        <v>135</v>
      </c>
      <c r="O193" s="104" t="s">
        <v>111</v>
      </c>
      <c r="P193" s="105">
        <v>44923</v>
      </c>
      <c r="Q193" s="105">
        <v>44923.000694444447</v>
      </c>
      <c r="R193" s="103">
        <v>0</v>
      </c>
      <c r="S193" s="104" t="s">
        <v>520</v>
      </c>
      <c r="T193" s="104" t="s">
        <v>141</v>
      </c>
      <c r="U193" s="104" t="s">
        <v>114</v>
      </c>
      <c r="V193" s="106">
        <v>44929.631978124999</v>
      </c>
      <c r="W193" s="104" t="s">
        <v>115</v>
      </c>
      <c r="X193" s="106">
        <v>44929.632419363428</v>
      </c>
      <c r="Y193" s="106">
        <v>44896</v>
      </c>
      <c r="Z193" s="106">
        <v>44927</v>
      </c>
      <c r="AA193" s="106">
        <v>44930.560376886569</v>
      </c>
      <c r="AB193" s="104" t="s">
        <v>118</v>
      </c>
      <c r="AC193" s="104" t="s">
        <v>116</v>
      </c>
    </row>
    <row r="194" spans="1:29" s="96" customFormat="1" hidden="1" outlineLevel="7" collapsed="1" x14ac:dyDescent="0.25">
      <c r="A194" s="100" t="s">
        <v>116</v>
      </c>
      <c r="B194" s="92">
        <v>-1902</v>
      </c>
      <c r="C194" s="92">
        <v>-144909.20000000001</v>
      </c>
      <c r="D194" s="92">
        <v>0</v>
      </c>
      <c r="E194" s="92">
        <v>0</v>
      </c>
      <c r="F194" s="92">
        <v>-1902</v>
      </c>
      <c r="G194" s="92">
        <v>-144909.20000000001</v>
      </c>
      <c r="H194" s="93" t="s">
        <v>292</v>
      </c>
      <c r="I194" s="93" t="s">
        <v>180</v>
      </c>
      <c r="J194" s="93" t="s">
        <v>521</v>
      </c>
      <c r="K194" s="92">
        <v>76.187802313354396</v>
      </c>
      <c r="L194" s="92">
        <v>0</v>
      </c>
      <c r="M194" s="93" t="s">
        <v>136</v>
      </c>
      <c r="N194" s="93" t="s">
        <v>135</v>
      </c>
      <c r="O194" s="93" t="s">
        <v>111</v>
      </c>
      <c r="P194" s="94">
        <v>44924</v>
      </c>
      <c r="Q194" s="94">
        <v>44924.000694444447</v>
      </c>
      <c r="R194" s="92">
        <v>0</v>
      </c>
      <c r="S194" s="93" t="s">
        <v>520</v>
      </c>
      <c r="T194" s="93" t="s">
        <v>141</v>
      </c>
      <c r="U194" s="93" t="s">
        <v>114</v>
      </c>
      <c r="V194" s="95">
        <v>44929.631978124999</v>
      </c>
      <c r="W194" s="93" t="s">
        <v>115</v>
      </c>
      <c r="X194" s="95">
        <v>44929.632419363428</v>
      </c>
      <c r="Y194" s="95">
        <v>44896</v>
      </c>
      <c r="Z194" s="95">
        <v>44927</v>
      </c>
      <c r="AA194" s="95">
        <v>44930.560376886569</v>
      </c>
      <c r="AB194" s="93" t="s">
        <v>118</v>
      </c>
      <c r="AC194" s="93" t="s">
        <v>116</v>
      </c>
    </row>
    <row r="195" spans="1:29" s="107" customFormat="1" hidden="1" outlineLevel="7" collapsed="1" x14ac:dyDescent="0.25">
      <c r="A195" s="102" t="s">
        <v>116</v>
      </c>
      <c r="B195" s="103">
        <v>-1938</v>
      </c>
      <c r="C195" s="103">
        <v>-147651.96</v>
      </c>
      <c r="D195" s="103">
        <v>0</v>
      </c>
      <c r="E195" s="103">
        <v>0</v>
      </c>
      <c r="F195" s="103">
        <v>-1938</v>
      </c>
      <c r="G195" s="103">
        <v>-147651.96</v>
      </c>
      <c r="H195" s="104" t="s">
        <v>292</v>
      </c>
      <c r="I195" s="104" t="s">
        <v>180</v>
      </c>
      <c r="J195" s="104" t="s">
        <v>521</v>
      </c>
      <c r="K195" s="103">
        <v>76.1878018575851</v>
      </c>
      <c r="L195" s="103">
        <v>0</v>
      </c>
      <c r="M195" s="104" t="s">
        <v>136</v>
      </c>
      <c r="N195" s="104" t="s">
        <v>135</v>
      </c>
      <c r="O195" s="104" t="s">
        <v>111</v>
      </c>
      <c r="P195" s="105">
        <v>44925</v>
      </c>
      <c r="Q195" s="105">
        <v>44925.000694444447</v>
      </c>
      <c r="R195" s="103">
        <v>0</v>
      </c>
      <c r="S195" s="104" t="s">
        <v>520</v>
      </c>
      <c r="T195" s="104" t="s">
        <v>141</v>
      </c>
      <c r="U195" s="104" t="s">
        <v>114</v>
      </c>
      <c r="V195" s="106">
        <v>44929.631978124999</v>
      </c>
      <c r="W195" s="104" t="s">
        <v>115</v>
      </c>
      <c r="X195" s="106">
        <v>44929.632419363428</v>
      </c>
      <c r="Y195" s="106">
        <v>44896</v>
      </c>
      <c r="Z195" s="106">
        <v>44927</v>
      </c>
      <c r="AA195" s="106">
        <v>44930.560376886569</v>
      </c>
      <c r="AB195" s="104" t="s">
        <v>118</v>
      </c>
      <c r="AC195" s="104" t="s">
        <v>116</v>
      </c>
    </row>
    <row r="196" spans="1:29" s="96" customFormat="1" hidden="1" outlineLevel="7" collapsed="1" x14ac:dyDescent="0.25">
      <c r="A196" s="100" t="s">
        <v>116</v>
      </c>
      <c r="B196" s="92">
        <v>-1909</v>
      </c>
      <c r="C196" s="92">
        <v>-145442.51999999999</v>
      </c>
      <c r="D196" s="92">
        <v>0</v>
      </c>
      <c r="E196" s="92">
        <v>0</v>
      </c>
      <c r="F196" s="92">
        <v>-1909</v>
      </c>
      <c r="G196" s="92">
        <v>-145442.51999999999</v>
      </c>
      <c r="H196" s="93" t="s">
        <v>292</v>
      </c>
      <c r="I196" s="93" t="s">
        <v>180</v>
      </c>
      <c r="J196" s="93" t="s">
        <v>521</v>
      </c>
      <c r="K196" s="92">
        <v>76.187805133577797</v>
      </c>
      <c r="L196" s="92">
        <v>0</v>
      </c>
      <c r="M196" s="93" t="s">
        <v>136</v>
      </c>
      <c r="N196" s="93" t="s">
        <v>135</v>
      </c>
      <c r="O196" s="93" t="s">
        <v>111</v>
      </c>
      <c r="P196" s="94">
        <v>44926</v>
      </c>
      <c r="Q196" s="94">
        <v>44926.000694444447</v>
      </c>
      <c r="R196" s="92">
        <v>0</v>
      </c>
      <c r="S196" s="93" t="s">
        <v>520</v>
      </c>
      <c r="T196" s="93" t="s">
        <v>141</v>
      </c>
      <c r="U196" s="93" t="s">
        <v>114</v>
      </c>
      <c r="V196" s="95">
        <v>44929.631978124999</v>
      </c>
      <c r="W196" s="93" t="s">
        <v>115</v>
      </c>
      <c r="X196" s="95">
        <v>44929.632419363428</v>
      </c>
      <c r="Y196" s="95">
        <v>44896</v>
      </c>
      <c r="Z196" s="95">
        <v>44927</v>
      </c>
      <c r="AA196" s="95">
        <v>44930.560376886569</v>
      </c>
      <c r="AB196" s="93" t="s">
        <v>118</v>
      </c>
      <c r="AC196" s="93" t="s">
        <v>116</v>
      </c>
    </row>
    <row r="197" spans="1:29" s="107" customFormat="1" outlineLevel="3" collapsed="1" x14ac:dyDescent="0.25">
      <c r="A197" s="122" t="s">
        <v>121</v>
      </c>
      <c r="B197" s="103">
        <v>112753.22100000001</v>
      </c>
      <c r="C197" s="103">
        <v>8792597.1084899995</v>
      </c>
      <c r="D197" s="103">
        <v>0</v>
      </c>
      <c r="E197" s="103">
        <v>0</v>
      </c>
      <c r="F197" s="103">
        <v>112753.22100000001</v>
      </c>
      <c r="G197" s="103">
        <v>8792597.1084899995</v>
      </c>
      <c r="H197" s="104" t="s">
        <v>120</v>
      </c>
      <c r="I197" s="104" t="s">
        <v>180</v>
      </c>
      <c r="J197" s="104" t="s">
        <v>116</v>
      </c>
      <c r="K197" s="103">
        <v>77.980895184271503</v>
      </c>
      <c r="L197" s="103">
        <v>0</v>
      </c>
      <c r="M197" s="104" t="s">
        <v>122</v>
      </c>
      <c r="N197" s="104" t="s">
        <v>135</v>
      </c>
      <c r="O197" s="104" t="s">
        <v>121</v>
      </c>
      <c r="P197" s="105">
        <v>44896</v>
      </c>
      <c r="Q197" s="105">
        <v>44897</v>
      </c>
      <c r="R197" s="103">
        <v>0</v>
      </c>
      <c r="S197" s="104" t="s">
        <v>116</v>
      </c>
      <c r="T197" s="104" t="s">
        <v>116</v>
      </c>
      <c r="U197" s="104" t="s">
        <v>319</v>
      </c>
      <c r="V197" s="106">
        <v>44866.156452083334</v>
      </c>
      <c r="W197" s="104" t="s">
        <v>116</v>
      </c>
      <c r="X197" s="104" t="s">
        <v>116</v>
      </c>
      <c r="Y197" s="106">
        <v>44896</v>
      </c>
      <c r="Z197" s="106">
        <v>44927</v>
      </c>
      <c r="AA197" s="106">
        <v>44930.560376886569</v>
      </c>
      <c r="AB197" s="104" t="s">
        <v>118</v>
      </c>
      <c r="AC197" s="104" t="s">
        <v>116</v>
      </c>
    </row>
    <row r="198" spans="1:29" s="78" customFormat="1" hidden="1" outlineLevel="4" collapsed="1" x14ac:dyDescent="0.25">
      <c r="A198" s="97" t="s">
        <v>116</v>
      </c>
      <c r="B198" s="75">
        <v>112753.22100000001</v>
      </c>
      <c r="C198" s="75">
        <v>8792597.1084899995</v>
      </c>
      <c r="D198" s="75">
        <v>0</v>
      </c>
      <c r="E198" s="75">
        <v>0</v>
      </c>
      <c r="F198" s="75">
        <v>112753.22100000001</v>
      </c>
      <c r="G198" s="75">
        <v>8792597.1084899995</v>
      </c>
      <c r="H198" s="74" t="s">
        <v>120</v>
      </c>
      <c r="I198" s="74" t="s">
        <v>180</v>
      </c>
      <c r="J198" s="74" t="s">
        <v>116</v>
      </c>
      <c r="K198" s="75">
        <v>77.980895184271503</v>
      </c>
      <c r="L198" s="75">
        <v>0</v>
      </c>
      <c r="M198" s="74" t="s">
        <v>122</v>
      </c>
      <c r="N198" s="74" t="s">
        <v>135</v>
      </c>
      <c r="O198" s="74" t="s">
        <v>121</v>
      </c>
      <c r="P198" s="76">
        <v>44896</v>
      </c>
      <c r="Q198" s="76">
        <v>44897</v>
      </c>
      <c r="R198" s="75">
        <v>0</v>
      </c>
      <c r="S198" s="74" t="s">
        <v>116</v>
      </c>
      <c r="T198" s="74" t="s">
        <v>116</v>
      </c>
      <c r="U198" s="74" t="s">
        <v>319</v>
      </c>
      <c r="V198" s="77">
        <v>44866.156452083334</v>
      </c>
      <c r="W198" s="74" t="s">
        <v>116</v>
      </c>
      <c r="X198" s="74" t="s">
        <v>116</v>
      </c>
      <c r="Y198" s="77">
        <v>44896</v>
      </c>
      <c r="Z198" s="77">
        <v>44927</v>
      </c>
      <c r="AA198" s="77">
        <v>44930.560376886569</v>
      </c>
      <c r="AB198" s="74" t="s">
        <v>118</v>
      </c>
      <c r="AC198" s="74" t="s">
        <v>116</v>
      </c>
    </row>
    <row r="199" spans="1:29" s="84" customFormat="1" hidden="1" outlineLevel="5" collapsed="1" x14ac:dyDescent="0.25">
      <c r="A199" s="98" t="s">
        <v>122</v>
      </c>
      <c r="B199" s="80">
        <v>112753.22100000001</v>
      </c>
      <c r="C199" s="80">
        <v>8792597.1084899995</v>
      </c>
      <c r="D199" s="80">
        <v>0</v>
      </c>
      <c r="E199" s="80">
        <v>0</v>
      </c>
      <c r="F199" s="80">
        <v>112753.22100000001</v>
      </c>
      <c r="G199" s="80">
        <v>8792597.1084899995</v>
      </c>
      <c r="H199" s="81" t="s">
        <v>120</v>
      </c>
      <c r="I199" s="81" t="s">
        <v>180</v>
      </c>
      <c r="J199" s="81" t="s">
        <v>116</v>
      </c>
      <c r="K199" s="80">
        <v>77.980895184271503</v>
      </c>
      <c r="L199" s="80">
        <v>0</v>
      </c>
      <c r="M199" s="81" t="s">
        <v>122</v>
      </c>
      <c r="N199" s="81" t="s">
        <v>135</v>
      </c>
      <c r="O199" s="81" t="s">
        <v>121</v>
      </c>
      <c r="P199" s="82">
        <v>44896</v>
      </c>
      <c r="Q199" s="82">
        <v>44897</v>
      </c>
      <c r="R199" s="80">
        <v>0</v>
      </c>
      <c r="S199" s="81" t="s">
        <v>116</v>
      </c>
      <c r="T199" s="81" t="s">
        <v>116</v>
      </c>
      <c r="U199" s="81" t="s">
        <v>319</v>
      </c>
      <c r="V199" s="83">
        <v>44866.156452083334</v>
      </c>
      <c r="W199" s="81" t="s">
        <v>116</v>
      </c>
      <c r="X199" s="81" t="s">
        <v>116</v>
      </c>
      <c r="Y199" s="83">
        <v>44896</v>
      </c>
      <c r="Z199" s="83">
        <v>44927</v>
      </c>
      <c r="AA199" s="83">
        <v>44930.560376886569</v>
      </c>
      <c r="AB199" s="81" t="s">
        <v>118</v>
      </c>
      <c r="AC199" s="81" t="s">
        <v>116</v>
      </c>
    </row>
    <row r="200" spans="1:29" s="90" customFormat="1" hidden="1" outlineLevel="6" collapsed="1" x14ac:dyDescent="0.25">
      <c r="A200" s="99" t="s">
        <v>116</v>
      </c>
      <c r="B200" s="86">
        <v>112753.22100000001</v>
      </c>
      <c r="C200" s="86">
        <v>8792597.1084899995</v>
      </c>
      <c r="D200" s="86">
        <v>0</v>
      </c>
      <c r="E200" s="86">
        <v>0</v>
      </c>
      <c r="F200" s="86">
        <v>112753.22100000001</v>
      </c>
      <c r="G200" s="86">
        <v>8792597.1084899995</v>
      </c>
      <c r="H200" s="87" t="s">
        <v>120</v>
      </c>
      <c r="I200" s="87" t="s">
        <v>180</v>
      </c>
      <c r="J200" s="87" t="s">
        <v>116</v>
      </c>
      <c r="K200" s="86">
        <v>77.980895184271503</v>
      </c>
      <c r="L200" s="86">
        <v>0</v>
      </c>
      <c r="M200" s="87" t="s">
        <v>122</v>
      </c>
      <c r="N200" s="87" t="s">
        <v>135</v>
      </c>
      <c r="O200" s="87" t="s">
        <v>121</v>
      </c>
      <c r="P200" s="88">
        <v>44896</v>
      </c>
      <c r="Q200" s="88">
        <v>44897</v>
      </c>
      <c r="R200" s="86">
        <v>0</v>
      </c>
      <c r="S200" s="87" t="s">
        <v>116</v>
      </c>
      <c r="T200" s="87" t="s">
        <v>116</v>
      </c>
      <c r="U200" s="87" t="s">
        <v>319</v>
      </c>
      <c r="V200" s="89">
        <v>44866.156452083334</v>
      </c>
      <c r="W200" s="87" t="s">
        <v>116</v>
      </c>
      <c r="X200" s="87" t="s">
        <v>116</v>
      </c>
      <c r="Y200" s="89">
        <v>44896</v>
      </c>
      <c r="Z200" s="89">
        <v>44927</v>
      </c>
      <c r="AA200" s="89">
        <v>44930.560376886569</v>
      </c>
      <c r="AB200" s="87" t="s">
        <v>118</v>
      </c>
      <c r="AC200" s="87" t="s">
        <v>116</v>
      </c>
    </row>
    <row r="201" spans="1:29" s="96" customFormat="1" hidden="1" outlineLevel="7" collapsed="1" x14ac:dyDescent="0.25">
      <c r="A201" s="100" t="s">
        <v>116</v>
      </c>
      <c r="B201" s="92">
        <v>-4034287.9273999999</v>
      </c>
      <c r="C201" s="92">
        <v>-273264398.31335998</v>
      </c>
      <c r="D201" s="92">
        <v>0</v>
      </c>
      <c r="E201" s="92">
        <v>0</v>
      </c>
      <c r="F201" s="92">
        <v>-4034287.9273999999</v>
      </c>
      <c r="G201" s="92">
        <v>-273264398.31335998</v>
      </c>
      <c r="H201" s="93" t="s">
        <v>120</v>
      </c>
      <c r="I201" s="93" t="s">
        <v>180</v>
      </c>
      <c r="J201" s="93" t="s">
        <v>116</v>
      </c>
      <c r="K201" s="92">
        <v>67.735472338850201</v>
      </c>
      <c r="L201" s="92">
        <v>0</v>
      </c>
      <c r="M201" s="93" t="s">
        <v>122</v>
      </c>
      <c r="N201" s="93" t="s">
        <v>135</v>
      </c>
      <c r="O201" s="93" t="s">
        <v>121</v>
      </c>
      <c r="P201" s="94">
        <v>44896</v>
      </c>
      <c r="Q201" s="94">
        <v>44897</v>
      </c>
      <c r="R201" s="92">
        <v>0</v>
      </c>
      <c r="S201" s="93" t="s">
        <v>116</v>
      </c>
      <c r="T201" s="93" t="s">
        <v>116</v>
      </c>
      <c r="U201" s="93" t="s">
        <v>319</v>
      </c>
      <c r="V201" s="95">
        <v>44866.156452083334</v>
      </c>
      <c r="W201" s="93" t="s">
        <v>115</v>
      </c>
      <c r="X201" s="95">
        <v>44924.479044097221</v>
      </c>
      <c r="Y201" s="95">
        <v>44896</v>
      </c>
      <c r="Z201" s="95">
        <v>44927</v>
      </c>
      <c r="AA201" s="95">
        <v>44930.560376886569</v>
      </c>
      <c r="AB201" s="93" t="s">
        <v>118</v>
      </c>
      <c r="AC201" s="93" t="s">
        <v>116</v>
      </c>
    </row>
    <row r="202" spans="1:29" s="107" customFormat="1" hidden="1" outlineLevel="7" collapsed="1" x14ac:dyDescent="0.25">
      <c r="A202" s="102" t="s">
        <v>116</v>
      </c>
      <c r="B202" s="103">
        <v>-29143.4728</v>
      </c>
      <c r="C202" s="103">
        <v>-2955714.4292299999</v>
      </c>
      <c r="D202" s="103">
        <v>0</v>
      </c>
      <c r="E202" s="103">
        <v>0</v>
      </c>
      <c r="F202" s="103">
        <v>-29143.4728</v>
      </c>
      <c r="G202" s="103">
        <v>-2955714.4292299999</v>
      </c>
      <c r="H202" s="104" t="s">
        <v>120</v>
      </c>
      <c r="I202" s="104" t="s">
        <v>180</v>
      </c>
      <c r="J202" s="104" t="s">
        <v>116</v>
      </c>
      <c r="K202" s="103">
        <v>101.419431016814</v>
      </c>
      <c r="L202" s="103">
        <v>0</v>
      </c>
      <c r="M202" s="104" t="s">
        <v>122</v>
      </c>
      <c r="N202" s="104" t="s">
        <v>135</v>
      </c>
      <c r="O202" s="104" t="s">
        <v>121</v>
      </c>
      <c r="P202" s="105">
        <v>44896</v>
      </c>
      <c r="Q202" s="105">
        <v>44897</v>
      </c>
      <c r="R202" s="103">
        <v>0</v>
      </c>
      <c r="S202" s="104" t="s">
        <v>116</v>
      </c>
      <c r="T202" s="104" t="s">
        <v>116</v>
      </c>
      <c r="U202" s="104" t="s">
        <v>319</v>
      </c>
      <c r="V202" s="106">
        <v>44866.156452083334</v>
      </c>
      <c r="W202" s="104" t="s">
        <v>115</v>
      </c>
      <c r="X202" s="106">
        <v>44924.479044097221</v>
      </c>
      <c r="Y202" s="106">
        <v>44896</v>
      </c>
      <c r="Z202" s="106">
        <v>44927</v>
      </c>
      <c r="AA202" s="106">
        <v>44930.560376886569</v>
      </c>
      <c r="AB202" s="104" t="s">
        <v>118</v>
      </c>
      <c r="AC202" s="104" t="s">
        <v>116</v>
      </c>
    </row>
    <row r="203" spans="1:29" s="96" customFormat="1" hidden="1" outlineLevel="7" collapsed="1" x14ac:dyDescent="0.25">
      <c r="A203" s="100" t="s">
        <v>116</v>
      </c>
      <c r="B203" s="92">
        <v>1836953.5360000001</v>
      </c>
      <c r="C203" s="92">
        <v>125036946.6039</v>
      </c>
      <c r="D203" s="92">
        <v>0</v>
      </c>
      <c r="E203" s="92">
        <v>0</v>
      </c>
      <c r="F203" s="92">
        <v>1836953.5360000001</v>
      </c>
      <c r="G203" s="92">
        <v>125036946.6039</v>
      </c>
      <c r="H203" s="93" t="s">
        <v>120</v>
      </c>
      <c r="I203" s="93" t="s">
        <v>180</v>
      </c>
      <c r="J203" s="93" t="s">
        <v>116</v>
      </c>
      <c r="K203" s="92">
        <v>68.0675608574021</v>
      </c>
      <c r="L203" s="92">
        <v>0</v>
      </c>
      <c r="M203" s="93" t="s">
        <v>122</v>
      </c>
      <c r="N203" s="93" t="s">
        <v>135</v>
      </c>
      <c r="O203" s="93" t="s">
        <v>121</v>
      </c>
      <c r="P203" s="94">
        <v>44896</v>
      </c>
      <c r="Q203" s="94">
        <v>44897</v>
      </c>
      <c r="R203" s="92">
        <v>0</v>
      </c>
      <c r="S203" s="93" t="s">
        <v>116</v>
      </c>
      <c r="T203" s="93" t="s">
        <v>116</v>
      </c>
      <c r="U203" s="93" t="s">
        <v>319</v>
      </c>
      <c r="V203" s="95">
        <v>44866.156452083334</v>
      </c>
      <c r="W203" s="93" t="s">
        <v>116</v>
      </c>
      <c r="X203" s="93" t="s">
        <v>116</v>
      </c>
      <c r="Y203" s="95">
        <v>44896</v>
      </c>
      <c r="Z203" s="95">
        <v>44927</v>
      </c>
      <c r="AA203" s="95">
        <v>44930.560376886569</v>
      </c>
      <c r="AB203" s="93" t="s">
        <v>118</v>
      </c>
      <c r="AC203" s="93" t="s">
        <v>116</v>
      </c>
    </row>
    <row r="204" spans="1:29" s="107" customFormat="1" hidden="1" outlineLevel="7" collapsed="1" x14ac:dyDescent="0.25">
      <c r="A204" s="102" t="s">
        <v>116</v>
      </c>
      <c r="B204" s="103">
        <v>19839.11</v>
      </c>
      <c r="C204" s="103">
        <v>1296858.2593100001</v>
      </c>
      <c r="D204" s="103">
        <v>0</v>
      </c>
      <c r="E204" s="103">
        <v>0</v>
      </c>
      <c r="F204" s="103">
        <v>19839.11</v>
      </c>
      <c r="G204" s="103">
        <v>1296858.2593100001</v>
      </c>
      <c r="H204" s="104" t="s">
        <v>120</v>
      </c>
      <c r="I204" s="104" t="s">
        <v>180</v>
      </c>
      <c r="J204" s="104" t="s">
        <v>116</v>
      </c>
      <c r="K204" s="103">
        <v>65.368772052274494</v>
      </c>
      <c r="L204" s="103">
        <v>0</v>
      </c>
      <c r="M204" s="104" t="s">
        <v>122</v>
      </c>
      <c r="N204" s="104" t="s">
        <v>135</v>
      </c>
      <c r="O204" s="104" t="s">
        <v>121</v>
      </c>
      <c r="P204" s="105">
        <v>44896</v>
      </c>
      <c r="Q204" s="105">
        <v>44897</v>
      </c>
      <c r="R204" s="103">
        <v>0</v>
      </c>
      <c r="S204" s="104" t="s">
        <v>116</v>
      </c>
      <c r="T204" s="104" t="s">
        <v>116</v>
      </c>
      <c r="U204" s="104" t="s">
        <v>319</v>
      </c>
      <c r="V204" s="106">
        <v>44866.156452083334</v>
      </c>
      <c r="W204" s="104" t="s">
        <v>116</v>
      </c>
      <c r="X204" s="104" t="s">
        <v>116</v>
      </c>
      <c r="Y204" s="106">
        <v>44896</v>
      </c>
      <c r="Z204" s="106">
        <v>44927</v>
      </c>
      <c r="AA204" s="106">
        <v>44930.560376886569</v>
      </c>
      <c r="AB204" s="104" t="s">
        <v>118</v>
      </c>
      <c r="AC204" s="104" t="s">
        <v>116</v>
      </c>
    </row>
    <row r="205" spans="1:29" s="96" customFormat="1" hidden="1" outlineLevel="7" collapsed="1" x14ac:dyDescent="0.25">
      <c r="A205" s="100" t="s">
        <v>116</v>
      </c>
      <c r="B205" s="92">
        <v>840724.41799999995</v>
      </c>
      <c r="C205" s="92">
        <v>59819156.729379997</v>
      </c>
      <c r="D205" s="92">
        <v>0</v>
      </c>
      <c r="E205" s="92">
        <v>0</v>
      </c>
      <c r="F205" s="92">
        <v>840724.41799999995</v>
      </c>
      <c r="G205" s="92">
        <v>59819156.729379997</v>
      </c>
      <c r="H205" s="93" t="s">
        <v>120</v>
      </c>
      <c r="I205" s="93" t="s">
        <v>180</v>
      </c>
      <c r="J205" s="93" t="s">
        <v>116</v>
      </c>
      <c r="K205" s="92">
        <v>71.151920235270197</v>
      </c>
      <c r="L205" s="92">
        <v>0</v>
      </c>
      <c r="M205" s="93" t="s">
        <v>122</v>
      </c>
      <c r="N205" s="93" t="s">
        <v>135</v>
      </c>
      <c r="O205" s="93" t="s">
        <v>121</v>
      </c>
      <c r="P205" s="94">
        <v>44896</v>
      </c>
      <c r="Q205" s="94">
        <v>44897</v>
      </c>
      <c r="R205" s="92">
        <v>0</v>
      </c>
      <c r="S205" s="93" t="s">
        <v>116</v>
      </c>
      <c r="T205" s="93" t="s">
        <v>116</v>
      </c>
      <c r="U205" s="93" t="s">
        <v>319</v>
      </c>
      <c r="V205" s="95">
        <v>44866.156452083334</v>
      </c>
      <c r="W205" s="93" t="s">
        <v>116</v>
      </c>
      <c r="X205" s="93" t="s">
        <v>116</v>
      </c>
      <c r="Y205" s="95">
        <v>44896</v>
      </c>
      <c r="Z205" s="95">
        <v>44927</v>
      </c>
      <c r="AA205" s="95">
        <v>44930.560376886569</v>
      </c>
      <c r="AB205" s="93" t="s">
        <v>118</v>
      </c>
      <c r="AC205" s="93" t="s">
        <v>116</v>
      </c>
    </row>
    <row r="206" spans="1:29" s="107" customFormat="1" hidden="1" outlineLevel="7" collapsed="1" x14ac:dyDescent="0.25">
      <c r="A206" s="102" t="s">
        <v>116</v>
      </c>
      <c r="B206" s="103">
        <v>1478667.5571999999</v>
      </c>
      <c r="C206" s="103">
        <v>98859748.258489996</v>
      </c>
      <c r="D206" s="103">
        <v>0</v>
      </c>
      <c r="E206" s="103">
        <v>0</v>
      </c>
      <c r="F206" s="103">
        <v>1478667.5571999999</v>
      </c>
      <c r="G206" s="103">
        <v>98859748.258489996</v>
      </c>
      <c r="H206" s="104" t="s">
        <v>120</v>
      </c>
      <c r="I206" s="104" t="s">
        <v>180</v>
      </c>
      <c r="J206" s="104" t="s">
        <v>116</v>
      </c>
      <c r="K206" s="103">
        <v>66.857318791581903</v>
      </c>
      <c r="L206" s="103">
        <v>0</v>
      </c>
      <c r="M206" s="104" t="s">
        <v>122</v>
      </c>
      <c r="N206" s="104" t="s">
        <v>135</v>
      </c>
      <c r="O206" s="104" t="s">
        <v>121</v>
      </c>
      <c r="P206" s="105">
        <v>44896</v>
      </c>
      <c r="Q206" s="105">
        <v>44897</v>
      </c>
      <c r="R206" s="103">
        <v>0</v>
      </c>
      <c r="S206" s="104" t="s">
        <v>116</v>
      </c>
      <c r="T206" s="104" t="s">
        <v>116</v>
      </c>
      <c r="U206" s="104" t="s">
        <v>319</v>
      </c>
      <c r="V206" s="106">
        <v>44866.156452083334</v>
      </c>
      <c r="W206" s="104" t="s">
        <v>319</v>
      </c>
      <c r="X206" s="106">
        <v>44903.156576967594</v>
      </c>
      <c r="Y206" s="106">
        <v>44896</v>
      </c>
      <c r="Z206" s="106">
        <v>44927</v>
      </c>
      <c r="AA206" s="106">
        <v>44930.560376886569</v>
      </c>
      <c r="AB206" s="104" t="s">
        <v>118</v>
      </c>
      <c r="AC206" s="104" t="s">
        <v>116</v>
      </c>
    </row>
    <row r="207" spans="1:29" s="96" customFormat="1" outlineLevel="3" collapsed="1" x14ac:dyDescent="0.25">
      <c r="A207" s="91" t="s">
        <v>191</v>
      </c>
      <c r="B207" s="92">
        <v>29275.357</v>
      </c>
      <c r="C207" s="92">
        <v>2072488.7597169999</v>
      </c>
      <c r="D207" s="92">
        <v>0</v>
      </c>
      <c r="E207" s="92">
        <v>0</v>
      </c>
      <c r="F207" s="92">
        <v>29275.357</v>
      </c>
      <c r="G207" s="92">
        <v>2072488.7597169999</v>
      </c>
      <c r="H207" s="93" t="s">
        <v>116</v>
      </c>
      <c r="I207" s="93" t="s">
        <v>180</v>
      </c>
      <c r="J207" s="93" t="s">
        <v>116</v>
      </c>
      <c r="K207" s="92">
        <v>70.792945743309005</v>
      </c>
      <c r="L207" s="92">
        <v>0</v>
      </c>
      <c r="M207" s="93" t="s">
        <v>122</v>
      </c>
      <c r="N207" s="93" t="s">
        <v>135</v>
      </c>
      <c r="O207" s="93" t="s">
        <v>191</v>
      </c>
      <c r="P207" s="94" t="s">
        <v>116</v>
      </c>
      <c r="Q207" s="94" t="s">
        <v>116</v>
      </c>
      <c r="R207" s="92">
        <v>0</v>
      </c>
      <c r="S207" s="93" t="s">
        <v>116</v>
      </c>
      <c r="T207" s="93" t="s">
        <v>141</v>
      </c>
      <c r="U207" s="93" t="s">
        <v>115</v>
      </c>
      <c r="V207" s="95">
        <v>44930.15328958333</v>
      </c>
      <c r="W207" s="93" t="s">
        <v>115</v>
      </c>
      <c r="X207" s="95">
        <v>44930.153294097217</v>
      </c>
      <c r="Y207" s="95">
        <v>44896</v>
      </c>
      <c r="Z207" s="95">
        <v>44927</v>
      </c>
      <c r="AA207" s="95">
        <v>44930.560376886569</v>
      </c>
      <c r="AB207" s="93" t="s">
        <v>118</v>
      </c>
      <c r="AC207" s="93" t="s">
        <v>116</v>
      </c>
    </row>
    <row r="208" spans="1:29" s="78" customFormat="1" hidden="1" outlineLevel="4" collapsed="1" x14ac:dyDescent="0.25">
      <c r="A208" s="97" t="s">
        <v>116</v>
      </c>
      <c r="B208" s="75">
        <v>29275.357</v>
      </c>
      <c r="C208" s="75">
        <v>1811576.509997</v>
      </c>
      <c r="D208" s="75">
        <v>0</v>
      </c>
      <c r="E208" s="75">
        <v>0</v>
      </c>
      <c r="F208" s="75">
        <v>29275.357</v>
      </c>
      <c r="G208" s="75">
        <v>1811576.509997</v>
      </c>
      <c r="H208" s="74" t="s">
        <v>307</v>
      </c>
      <c r="I208" s="74" t="s">
        <v>180</v>
      </c>
      <c r="J208" s="74" t="s">
        <v>116</v>
      </c>
      <c r="K208" s="75">
        <v>61.880594999985803</v>
      </c>
      <c r="L208" s="75">
        <v>0</v>
      </c>
      <c r="M208" s="74" t="s">
        <v>122</v>
      </c>
      <c r="N208" s="74" t="s">
        <v>135</v>
      </c>
      <c r="O208" s="74" t="s">
        <v>191</v>
      </c>
      <c r="P208" s="76" t="s">
        <v>116</v>
      </c>
      <c r="Q208" s="76" t="s">
        <v>116</v>
      </c>
      <c r="R208" s="75">
        <v>0</v>
      </c>
      <c r="S208" s="74" t="s">
        <v>116</v>
      </c>
      <c r="T208" s="74" t="s">
        <v>141</v>
      </c>
      <c r="U208" s="74" t="s">
        <v>115</v>
      </c>
      <c r="V208" s="77">
        <v>44930.15328958333</v>
      </c>
      <c r="W208" s="74" t="s">
        <v>115</v>
      </c>
      <c r="X208" s="77">
        <v>44930.153294097217</v>
      </c>
      <c r="Y208" s="77">
        <v>44896</v>
      </c>
      <c r="Z208" s="77">
        <v>44927</v>
      </c>
      <c r="AA208" s="77">
        <v>44930.560376886569</v>
      </c>
      <c r="AB208" s="74" t="s">
        <v>118</v>
      </c>
      <c r="AC208" s="74" t="s">
        <v>116</v>
      </c>
    </row>
    <row r="209" spans="1:29" s="84" customFormat="1" hidden="1" outlineLevel="5" collapsed="1" x14ac:dyDescent="0.25">
      <c r="A209" s="98" t="s">
        <v>122</v>
      </c>
      <c r="B209" s="80">
        <v>29275.357</v>
      </c>
      <c r="C209" s="80">
        <v>1811576.509997</v>
      </c>
      <c r="D209" s="80">
        <v>0</v>
      </c>
      <c r="E209" s="80">
        <v>0</v>
      </c>
      <c r="F209" s="80">
        <v>29275.357</v>
      </c>
      <c r="G209" s="80">
        <v>1811576.509997</v>
      </c>
      <c r="H209" s="81" t="s">
        <v>307</v>
      </c>
      <c r="I209" s="81" t="s">
        <v>180</v>
      </c>
      <c r="J209" s="81" t="s">
        <v>116</v>
      </c>
      <c r="K209" s="80">
        <v>61.880594999985803</v>
      </c>
      <c r="L209" s="80">
        <v>0</v>
      </c>
      <c r="M209" s="81" t="s">
        <v>122</v>
      </c>
      <c r="N209" s="81" t="s">
        <v>135</v>
      </c>
      <c r="O209" s="81" t="s">
        <v>191</v>
      </c>
      <c r="P209" s="82" t="s">
        <v>116</v>
      </c>
      <c r="Q209" s="82" t="s">
        <v>116</v>
      </c>
      <c r="R209" s="80">
        <v>0</v>
      </c>
      <c r="S209" s="81" t="s">
        <v>116</v>
      </c>
      <c r="T209" s="81" t="s">
        <v>141</v>
      </c>
      <c r="U209" s="81" t="s">
        <v>115</v>
      </c>
      <c r="V209" s="83">
        <v>44930.15328958333</v>
      </c>
      <c r="W209" s="81" t="s">
        <v>115</v>
      </c>
      <c r="X209" s="83">
        <v>44930.153294097217</v>
      </c>
      <c r="Y209" s="83">
        <v>44896</v>
      </c>
      <c r="Z209" s="83">
        <v>44927</v>
      </c>
      <c r="AA209" s="83">
        <v>44930.560376886569</v>
      </c>
      <c r="AB209" s="81" t="s">
        <v>118</v>
      </c>
      <c r="AC209" s="81" t="s">
        <v>116</v>
      </c>
    </row>
    <row r="210" spans="1:29" s="90" customFormat="1" hidden="1" outlineLevel="6" collapsed="1" x14ac:dyDescent="0.25">
      <c r="A210" s="99" t="s">
        <v>522</v>
      </c>
      <c r="B210" s="86">
        <v>15049.977000000001</v>
      </c>
      <c r="C210" s="86">
        <v>931301.53149600001</v>
      </c>
      <c r="D210" s="86">
        <v>0</v>
      </c>
      <c r="E210" s="86">
        <v>0</v>
      </c>
      <c r="F210" s="86">
        <v>15049.977000000001</v>
      </c>
      <c r="G210" s="86">
        <v>931301.53149600001</v>
      </c>
      <c r="H210" s="87" t="s">
        <v>307</v>
      </c>
      <c r="I210" s="87" t="s">
        <v>180</v>
      </c>
      <c r="J210" s="87" t="s">
        <v>522</v>
      </c>
      <c r="K210" s="86">
        <v>61.880594999979103</v>
      </c>
      <c r="L210" s="86">
        <v>0</v>
      </c>
      <c r="M210" s="87" t="s">
        <v>122</v>
      </c>
      <c r="N210" s="87" t="s">
        <v>135</v>
      </c>
      <c r="O210" s="87" t="s">
        <v>191</v>
      </c>
      <c r="P210" s="88">
        <v>44900</v>
      </c>
      <c r="Q210" s="88">
        <v>44900.000694444447</v>
      </c>
      <c r="R210" s="86">
        <v>0</v>
      </c>
      <c r="S210" s="87" t="s">
        <v>523</v>
      </c>
      <c r="T210" s="87" t="s">
        <v>141</v>
      </c>
      <c r="U210" s="87" t="s">
        <v>115</v>
      </c>
      <c r="V210" s="89">
        <v>44930.15328958333</v>
      </c>
      <c r="W210" s="87" t="s">
        <v>115</v>
      </c>
      <c r="X210" s="89">
        <v>44930.153294097217</v>
      </c>
      <c r="Y210" s="89">
        <v>44896</v>
      </c>
      <c r="Z210" s="89">
        <v>44927</v>
      </c>
      <c r="AA210" s="89">
        <v>44930.560376886569</v>
      </c>
      <c r="AB210" s="87" t="s">
        <v>118</v>
      </c>
      <c r="AC210" s="87" t="s">
        <v>116</v>
      </c>
    </row>
    <row r="211" spans="1:29" s="96" customFormat="1" hidden="1" outlineLevel="7" collapsed="1" x14ac:dyDescent="0.25">
      <c r="A211" s="100" t="s">
        <v>116</v>
      </c>
      <c r="B211" s="92">
        <v>15049.977000000001</v>
      </c>
      <c r="C211" s="92">
        <v>931301.53149600001</v>
      </c>
      <c r="D211" s="92">
        <v>0</v>
      </c>
      <c r="E211" s="92">
        <v>0</v>
      </c>
      <c r="F211" s="92">
        <v>15049.977000000001</v>
      </c>
      <c r="G211" s="92">
        <v>931301.53149600001</v>
      </c>
      <c r="H211" s="93" t="s">
        <v>307</v>
      </c>
      <c r="I211" s="93" t="s">
        <v>180</v>
      </c>
      <c r="J211" s="93" t="s">
        <v>522</v>
      </c>
      <c r="K211" s="92">
        <v>61.880594999979103</v>
      </c>
      <c r="L211" s="92">
        <v>0</v>
      </c>
      <c r="M211" s="93" t="s">
        <v>122</v>
      </c>
      <c r="N211" s="93" t="s">
        <v>135</v>
      </c>
      <c r="O211" s="93" t="s">
        <v>191</v>
      </c>
      <c r="P211" s="94">
        <v>44900</v>
      </c>
      <c r="Q211" s="94">
        <v>44900.000694444447</v>
      </c>
      <c r="R211" s="92">
        <v>0</v>
      </c>
      <c r="S211" s="93" t="s">
        <v>523</v>
      </c>
      <c r="T211" s="93" t="s">
        <v>141</v>
      </c>
      <c r="U211" s="93" t="s">
        <v>115</v>
      </c>
      <c r="V211" s="95">
        <v>44930.15328958333</v>
      </c>
      <c r="W211" s="93" t="s">
        <v>115</v>
      </c>
      <c r="X211" s="95">
        <v>44930.153294097217</v>
      </c>
      <c r="Y211" s="95">
        <v>44896</v>
      </c>
      <c r="Z211" s="95">
        <v>44927</v>
      </c>
      <c r="AA211" s="95">
        <v>44930.560376886569</v>
      </c>
      <c r="AB211" s="93" t="s">
        <v>118</v>
      </c>
      <c r="AC211" s="93" t="s">
        <v>116</v>
      </c>
    </row>
    <row r="212" spans="1:29" s="113" customFormat="1" hidden="1" outlineLevel="6" collapsed="1" x14ac:dyDescent="0.25">
      <c r="A212" s="121" t="s">
        <v>524</v>
      </c>
      <c r="B212" s="109">
        <v>14225.38</v>
      </c>
      <c r="C212" s="109">
        <v>880274.97850099998</v>
      </c>
      <c r="D212" s="109">
        <v>0</v>
      </c>
      <c r="E212" s="109">
        <v>0</v>
      </c>
      <c r="F212" s="109">
        <v>14225.38</v>
      </c>
      <c r="G212" s="109">
        <v>880274.97850099998</v>
      </c>
      <c r="H212" s="110" t="s">
        <v>307</v>
      </c>
      <c r="I212" s="110" t="s">
        <v>180</v>
      </c>
      <c r="J212" s="110" t="s">
        <v>524</v>
      </c>
      <c r="K212" s="109">
        <v>61.880594999993001</v>
      </c>
      <c r="L212" s="109">
        <v>0</v>
      </c>
      <c r="M212" s="110" t="s">
        <v>122</v>
      </c>
      <c r="N212" s="110" t="s">
        <v>135</v>
      </c>
      <c r="O212" s="110" t="s">
        <v>191</v>
      </c>
      <c r="P212" s="111">
        <v>44917</v>
      </c>
      <c r="Q212" s="111">
        <v>44917.000694444447</v>
      </c>
      <c r="R212" s="109">
        <v>0</v>
      </c>
      <c r="S212" s="110" t="s">
        <v>525</v>
      </c>
      <c r="T212" s="110" t="s">
        <v>141</v>
      </c>
      <c r="U212" s="110" t="s">
        <v>115</v>
      </c>
      <c r="V212" s="112">
        <v>44930.15328958333</v>
      </c>
      <c r="W212" s="110" t="s">
        <v>115</v>
      </c>
      <c r="X212" s="112">
        <v>44930.153294097217</v>
      </c>
      <c r="Y212" s="112">
        <v>44896</v>
      </c>
      <c r="Z212" s="112">
        <v>44927</v>
      </c>
      <c r="AA212" s="112">
        <v>44930.560376886569</v>
      </c>
      <c r="AB212" s="110" t="s">
        <v>118</v>
      </c>
      <c r="AC212" s="110" t="s">
        <v>116</v>
      </c>
    </row>
    <row r="213" spans="1:29" s="96" customFormat="1" hidden="1" outlineLevel="7" collapsed="1" x14ac:dyDescent="0.25">
      <c r="A213" s="100" t="s">
        <v>116</v>
      </c>
      <c r="B213" s="92">
        <v>14225.38</v>
      </c>
      <c r="C213" s="92">
        <v>880274.97850099998</v>
      </c>
      <c r="D213" s="92">
        <v>0</v>
      </c>
      <c r="E213" s="92">
        <v>0</v>
      </c>
      <c r="F213" s="92">
        <v>14225.38</v>
      </c>
      <c r="G213" s="92">
        <v>880274.97850099998</v>
      </c>
      <c r="H213" s="93" t="s">
        <v>307</v>
      </c>
      <c r="I213" s="93" t="s">
        <v>180</v>
      </c>
      <c r="J213" s="93" t="s">
        <v>524</v>
      </c>
      <c r="K213" s="92">
        <v>61.880594999993001</v>
      </c>
      <c r="L213" s="92">
        <v>0</v>
      </c>
      <c r="M213" s="93" t="s">
        <v>122</v>
      </c>
      <c r="N213" s="93" t="s">
        <v>135</v>
      </c>
      <c r="O213" s="93" t="s">
        <v>191</v>
      </c>
      <c r="P213" s="94">
        <v>44917</v>
      </c>
      <c r="Q213" s="94">
        <v>44917.000694444447</v>
      </c>
      <c r="R213" s="92">
        <v>0</v>
      </c>
      <c r="S213" s="93" t="s">
        <v>525</v>
      </c>
      <c r="T213" s="93" t="s">
        <v>141</v>
      </c>
      <c r="U213" s="93" t="s">
        <v>115</v>
      </c>
      <c r="V213" s="95">
        <v>44930.15328958333</v>
      </c>
      <c r="W213" s="93" t="s">
        <v>115</v>
      </c>
      <c r="X213" s="95">
        <v>44930.153294097217</v>
      </c>
      <c r="Y213" s="95">
        <v>44896</v>
      </c>
      <c r="Z213" s="95">
        <v>44927</v>
      </c>
      <c r="AA213" s="95">
        <v>44930.560376886569</v>
      </c>
      <c r="AB213" s="93" t="s">
        <v>118</v>
      </c>
      <c r="AC213" s="93" t="s">
        <v>116</v>
      </c>
    </row>
    <row r="214" spans="1:29" s="128" customFormat="1" hidden="1" outlineLevel="4" collapsed="1" x14ac:dyDescent="0.25">
      <c r="A214" s="129" t="s">
        <v>304</v>
      </c>
      <c r="B214" s="124">
        <v>0</v>
      </c>
      <c r="C214" s="124">
        <v>2264.4706200000001</v>
      </c>
      <c r="D214" s="124">
        <v>0</v>
      </c>
      <c r="E214" s="124">
        <v>0</v>
      </c>
      <c r="F214" s="124">
        <v>0</v>
      </c>
      <c r="G214" s="124">
        <v>2264.4706200000001</v>
      </c>
      <c r="H214" s="125" t="s">
        <v>304</v>
      </c>
      <c r="I214" s="125" t="s">
        <v>180</v>
      </c>
      <c r="J214" s="125" t="s">
        <v>116</v>
      </c>
      <c r="K214" s="124">
        <v>0</v>
      </c>
      <c r="L214" s="124">
        <v>0</v>
      </c>
      <c r="M214" s="125" t="s">
        <v>122</v>
      </c>
      <c r="N214" s="125" t="s">
        <v>135</v>
      </c>
      <c r="O214" s="125" t="s">
        <v>191</v>
      </c>
      <c r="P214" s="126" t="s">
        <v>116</v>
      </c>
      <c r="Q214" s="126" t="s">
        <v>116</v>
      </c>
      <c r="R214" s="124">
        <v>0</v>
      </c>
      <c r="S214" s="125" t="s">
        <v>116</v>
      </c>
      <c r="T214" s="125" t="s">
        <v>141</v>
      </c>
      <c r="U214" s="125" t="s">
        <v>115</v>
      </c>
      <c r="V214" s="127">
        <v>44930.15328958333</v>
      </c>
      <c r="W214" s="125" t="s">
        <v>115</v>
      </c>
      <c r="X214" s="127">
        <v>44930.153294097217</v>
      </c>
      <c r="Y214" s="127">
        <v>44896</v>
      </c>
      <c r="Z214" s="127">
        <v>44927</v>
      </c>
      <c r="AA214" s="127">
        <v>44930.560376886569</v>
      </c>
      <c r="AB214" s="125" t="s">
        <v>118</v>
      </c>
      <c r="AC214" s="125" t="s">
        <v>304</v>
      </c>
    </row>
    <row r="215" spans="1:29" s="84" customFormat="1" hidden="1" outlineLevel="5" collapsed="1" x14ac:dyDescent="0.25">
      <c r="A215" s="98" t="s">
        <v>122</v>
      </c>
      <c r="B215" s="80">
        <v>0</v>
      </c>
      <c r="C215" s="80">
        <v>2264.4706200000001</v>
      </c>
      <c r="D215" s="80">
        <v>0</v>
      </c>
      <c r="E215" s="80">
        <v>0</v>
      </c>
      <c r="F215" s="80">
        <v>0</v>
      </c>
      <c r="G215" s="80">
        <v>2264.4706200000001</v>
      </c>
      <c r="H215" s="81" t="s">
        <v>304</v>
      </c>
      <c r="I215" s="81" t="s">
        <v>180</v>
      </c>
      <c r="J215" s="81" t="s">
        <v>116</v>
      </c>
      <c r="K215" s="80">
        <v>0</v>
      </c>
      <c r="L215" s="80">
        <v>0</v>
      </c>
      <c r="M215" s="81" t="s">
        <v>122</v>
      </c>
      <c r="N215" s="81" t="s">
        <v>135</v>
      </c>
      <c r="O215" s="81" t="s">
        <v>191</v>
      </c>
      <c r="P215" s="82" t="s">
        <v>116</v>
      </c>
      <c r="Q215" s="82" t="s">
        <v>116</v>
      </c>
      <c r="R215" s="80">
        <v>0</v>
      </c>
      <c r="S215" s="81" t="s">
        <v>116</v>
      </c>
      <c r="T215" s="81" t="s">
        <v>141</v>
      </c>
      <c r="U215" s="81" t="s">
        <v>115</v>
      </c>
      <c r="V215" s="83">
        <v>44930.15328958333</v>
      </c>
      <c r="W215" s="81" t="s">
        <v>115</v>
      </c>
      <c r="X215" s="83">
        <v>44930.153294097217</v>
      </c>
      <c r="Y215" s="83">
        <v>44896</v>
      </c>
      <c r="Z215" s="83">
        <v>44927</v>
      </c>
      <c r="AA215" s="83">
        <v>44930.560376886569</v>
      </c>
      <c r="AB215" s="81" t="s">
        <v>118</v>
      </c>
      <c r="AC215" s="81" t="s">
        <v>304</v>
      </c>
    </row>
    <row r="216" spans="1:29" s="90" customFormat="1" hidden="1" outlineLevel="6" collapsed="1" x14ac:dyDescent="0.25">
      <c r="A216" s="99" t="s">
        <v>522</v>
      </c>
      <c r="B216" s="86">
        <v>0</v>
      </c>
      <c r="C216" s="86">
        <v>1164.12691</v>
      </c>
      <c r="D216" s="86">
        <v>0</v>
      </c>
      <c r="E216" s="86">
        <v>0</v>
      </c>
      <c r="F216" s="86">
        <v>0</v>
      </c>
      <c r="G216" s="86">
        <v>1164.12691</v>
      </c>
      <c r="H216" s="87" t="s">
        <v>304</v>
      </c>
      <c r="I216" s="87" t="s">
        <v>180</v>
      </c>
      <c r="J216" s="87" t="s">
        <v>522</v>
      </c>
      <c r="K216" s="86">
        <v>0</v>
      </c>
      <c r="L216" s="86">
        <v>0</v>
      </c>
      <c r="M216" s="87" t="s">
        <v>122</v>
      </c>
      <c r="N216" s="87" t="s">
        <v>135</v>
      </c>
      <c r="O216" s="87" t="s">
        <v>191</v>
      </c>
      <c r="P216" s="88">
        <v>44900</v>
      </c>
      <c r="Q216" s="88">
        <v>44900.000694444447</v>
      </c>
      <c r="R216" s="86">
        <v>0</v>
      </c>
      <c r="S216" s="87" t="s">
        <v>523</v>
      </c>
      <c r="T216" s="87" t="s">
        <v>141</v>
      </c>
      <c r="U216" s="87" t="s">
        <v>115</v>
      </c>
      <c r="V216" s="89">
        <v>44930.15328958333</v>
      </c>
      <c r="W216" s="87" t="s">
        <v>115</v>
      </c>
      <c r="X216" s="89">
        <v>44930.153294097217</v>
      </c>
      <c r="Y216" s="89">
        <v>44896</v>
      </c>
      <c r="Z216" s="89">
        <v>44927</v>
      </c>
      <c r="AA216" s="89">
        <v>44930.560376886569</v>
      </c>
      <c r="AB216" s="87" t="s">
        <v>118</v>
      </c>
      <c r="AC216" s="87" t="s">
        <v>304</v>
      </c>
    </row>
    <row r="217" spans="1:29" s="96" customFormat="1" hidden="1" outlineLevel="7" collapsed="1" x14ac:dyDescent="0.25">
      <c r="A217" s="100" t="s">
        <v>116</v>
      </c>
      <c r="B217" s="92">
        <v>0</v>
      </c>
      <c r="C217" s="92">
        <v>1164.12691</v>
      </c>
      <c r="D217" s="92">
        <v>0</v>
      </c>
      <c r="E217" s="92">
        <v>0</v>
      </c>
      <c r="F217" s="92">
        <v>0</v>
      </c>
      <c r="G217" s="92">
        <v>1164.12691</v>
      </c>
      <c r="H217" s="93" t="s">
        <v>304</v>
      </c>
      <c r="I217" s="93" t="s">
        <v>180</v>
      </c>
      <c r="J217" s="93" t="s">
        <v>522</v>
      </c>
      <c r="K217" s="92">
        <v>0</v>
      </c>
      <c r="L217" s="92">
        <v>0</v>
      </c>
      <c r="M217" s="93" t="s">
        <v>122</v>
      </c>
      <c r="N217" s="93" t="s">
        <v>135</v>
      </c>
      <c r="O217" s="93" t="s">
        <v>191</v>
      </c>
      <c r="P217" s="94">
        <v>44900</v>
      </c>
      <c r="Q217" s="94">
        <v>44900.000694444447</v>
      </c>
      <c r="R217" s="92">
        <v>0</v>
      </c>
      <c r="S217" s="93" t="s">
        <v>523</v>
      </c>
      <c r="T217" s="93" t="s">
        <v>141</v>
      </c>
      <c r="U217" s="93" t="s">
        <v>115</v>
      </c>
      <c r="V217" s="95">
        <v>44930.15328958333</v>
      </c>
      <c r="W217" s="93" t="s">
        <v>115</v>
      </c>
      <c r="X217" s="95">
        <v>44930.153294097217</v>
      </c>
      <c r="Y217" s="95">
        <v>44896</v>
      </c>
      <c r="Z217" s="95">
        <v>44927</v>
      </c>
      <c r="AA217" s="95">
        <v>44930.560376886569</v>
      </c>
      <c r="AB217" s="93" t="s">
        <v>118</v>
      </c>
      <c r="AC217" s="93" t="s">
        <v>304</v>
      </c>
    </row>
    <row r="218" spans="1:29" s="113" customFormat="1" hidden="1" outlineLevel="6" collapsed="1" x14ac:dyDescent="0.25">
      <c r="A218" s="121" t="s">
        <v>524</v>
      </c>
      <c r="B218" s="109">
        <v>0</v>
      </c>
      <c r="C218" s="109">
        <v>1100.3437100000001</v>
      </c>
      <c r="D218" s="109">
        <v>0</v>
      </c>
      <c r="E218" s="109">
        <v>0</v>
      </c>
      <c r="F218" s="109">
        <v>0</v>
      </c>
      <c r="G218" s="109">
        <v>1100.3437100000001</v>
      </c>
      <c r="H218" s="110" t="s">
        <v>304</v>
      </c>
      <c r="I218" s="110" t="s">
        <v>180</v>
      </c>
      <c r="J218" s="110" t="s">
        <v>524</v>
      </c>
      <c r="K218" s="109">
        <v>0</v>
      </c>
      <c r="L218" s="109">
        <v>0</v>
      </c>
      <c r="M218" s="110" t="s">
        <v>122</v>
      </c>
      <c r="N218" s="110" t="s">
        <v>135</v>
      </c>
      <c r="O218" s="110" t="s">
        <v>191</v>
      </c>
      <c r="P218" s="111">
        <v>44917</v>
      </c>
      <c r="Q218" s="111">
        <v>44917.000694444447</v>
      </c>
      <c r="R218" s="109">
        <v>0</v>
      </c>
      <c r="S218" s="110" t="s">
        <v>525</v>
      </c>
      <c r="T218" s="110" t="s">
        <v>141</v>
      </c>
      <c r="U218" s="110" t="s">
        <v>115</v>
      </c>
      <c r="V218" s="112">
        <v>44930.15328958333</v>
      </c>
      <c r="W218" s="110" t="s">
        <v>115</v>
      </c>
      <c r="X218" s="112">
        <v>44930.153294097217</v>
      </c>
      <c r="Y218" s="112">
        <v>44896</v>
      </c>
      <c r="Z218" s="112">
        <v>44927</v>
      </c>
      <c r="AA218" s="112">
        <v>44930.560376886569</v>
      </c>
      <c r="AB218" s="110" t="s">
        <v>118</v>
      </c>
      <c r="AC218" s="110" t="s">
        <v>304</v>
      </c>
    </row>
    <row r="219" spans="1:29" s="96" customFormat="1" hidden="1" outlineLevel="7" collapsed="1" x14ac:dyDescent="0.25">
      <c r="A219" s="100" t="s">
        <v>116</v>
      </c>
      <c r="B219" s="92">
        <v>0</v>
      </c>
      <c r="C219" s="92">
        <v>1100.3437100000001</v>
      </c>
      <c r="D219" s="92">
        <v>0</v>
      </c>
      <c r="E219" s="92">
        <v>0</v>
      </c>
      <c r="F219" s="92">
        <v>0</v>
      </c>
      <c r="G219" s="92">
        <v>1100.3437100000001</v>
      </c>
      <c r="H219" s="93" t="s">
        <v>304</v>
      </c>
      <c r="I219" s="93" t="s">
        <v>180</v>
      </c>
      <c r="J219" s="93" t="s">
        <v>524</v>
      </c>
      <c r="K219" s="92">
        <v>0</v>
      </c>
      <c r="L219" s="92">
        <v>0</v>
      </c>
      <c r="M219" s="93" t="s">
        <v>122</v>
      </c>
      <c r="N219" s="93" t="s">
        <v>135</v>
      </c>
      <c r="O219" s="93" t="s">
        <v>191</v>
      </c>
      <c r="P219" s="94">
        <v>44917</v>
      </c>
      <c r="Q219" s="94">
        <v>44917.000694444447</v>
      </c>
      <c r="R219" s="92">
        <v>0</v>
      </c>
      <c r="S219" s="93" t="s">
        <v>525</v>
      </c>
      <c r="T219" s="93" t="s">
        <v>141</v>
      </c>
      <c r="U219" s="93" t="s">
        <v>115</v>
      </c>
      <c r="V219" s="95">
        <v>44930.15328958333</v>
      </c>
      <c r="W219" s="93" t="s">
        <v>115</v>
      </c>
      <c r="X219" s="95">
        <v>44930.153294097217</v>
      </c>
      <c r="Y219" s="95">
        <v>44896</v>
      </c>
      <c r="Z219" s="95">
        <v>44927</v>
      </c>
      <c r="AA219" s="95">
        <v>44930.560376886569</v>
      </c>
      <c r="AB219" s="93" t="s">
        <v>118</v>
      </c>
      <c r="AC219" s="93" t="s">
        <v>304</v>
      </c>
    </row>
    <row r="220" spans="1:29" s="78" customFormat="1" hidden="1" outlineLevel="4" collapsed="1" x14ac:dyDescent="0.25">
      <c r="A220" s="97" t="s">
        <v>299</v>
      </c>
      <c r="B220" s="75">
        <v>0</v>
      </c>
      <c r="C220" s="75">
        <v>258647.77910000001</v>
      </c>
      <c r="D220" s="75">
        <v>0</v>
      </c>
      <c r="E220" s="75">
        <v>0</v>
      </c>
      <c r="F220" s="75">
        <v>0</v>
      </c>
      <c r="G220" s="75">
        <v>258647.77910000001</v>
      </c>
      <c r="H220" s="74" t="s">
        <v>299</v>
      </c>
      <c r="I220" s="74" t="s">
        <v>180</v>
      </c>
      <c r="J220" s="74" t="s">
        <v>116</v>
      </c>
      <c r="K220" s="75">
        <v>0</v>
      </c>
      <c r="L220" s="75">
        <v>0</v>
      </c>
      <c r="M220" s="74" t="s">
        <v>122</v>
      </c>
      <c r="N220" s="74" t="s">
        <v>135</v>
      </c>
      <c r="O220" s="74" t="s">
        <v>191</v>
      </c>
      <c r="P220" s="76" t="s">
        <v>116</v>
      </c>
      <c r="Q220" s="76" t="s">
        <v>116</v>
      </c>
      <c r="R220" s="75">
        <v>0</v>
      </c>
      <c r="S220" s="74" t="s">
        <v>526</v>
      </c>
      <c r="T220" s="74" t="s">
        <v>141</v>
      </c>
      <c r="U220" s="74" t="s">
        <v>115</v>
      </c>
      <c r="V220" s="77">
        <v>44930.15328958333</v>
      </c>
      <c r="W220" s="74" t="s">
        <v>115</v>
      </c>
      <c r="X220" s="77">
        <v>44930.153294097217</v>
      </c>
      <c r="Y220" s="77">
        <v>44896</v>
      </c>
      <c r="Z220" s="77">
        <v>44927</v>
      </c>
      <c r="AA220" s="77">
        <v>44930.560376886569</v>
      </c>
      <c r="AB220" s="74" t="s">
        <v>118</v>
      </c>
      <c r="AC220" s="74" t="s">
        <v>299</v>
      </c>
    </row>
    <row r="221" spans="1:29" s="84" customFormat="1" hidden="1" outlineLevel="5" collapsed="1" x14ac:dyDescent="0.25">
      <c r="A221" s="98" t="s">
        <v>122</v>
      </c>
      <c r="B221" s="80">
        <v>0</v>
      </c>
      <c r="C221" s="80">
        <v>258647.77910000001</v>
      </c>
      <c r="D221" s="80">
        <v>0</v>
      </c>
      <c r="E221" s="80">
        <v>0</v>
      </c>
      <c r="F221" s="80">
        <v>0</v>
      </c>
      <c r="G221" s="80">
        <v>258647.77910000001</v>
      </c>
      <c r="H221" s="81" t="s">
        <v>299</v>
      </c>
      <c r="I221" s="81" t="s">
        <v>180</v>
      </c>
      <c r="J221" s="81" t="s">
        <v>116</v>
      </c>
      <c r="K221" s="80">
        <v>0</v>
      </c>
      <c r="L221" s="80">
        <v>0</v>
      </c>
      <c r="M221" s="81" t="s">
        <v>122</v>
      </c>
      <c r="N221" s="81" t="s">
        <v>135</v>
      </c>
      <c r="O221" s="81" t="s">
        <v>191</v>
      </c>
      <c r="P221" s="82" t="s">
        <v>116</v>
      </c>
      <c r="Q221" s="82" t="s">
        <v>116</v>
      </c>
      <c r="R221" s="80">
        <v>0</v>
      </c>
      <c r="S221" s="81" t="s">
        <v>526</v>
      </c>
      <c r="T221" s="81" t="s">
        <v>141</v>
      </c>
      <c r="U221" s="81" t="s">
        <v>115</v>
      </c>
      <c r="V221" s="83">
        <v>44930.15328958333</v>
      </c>
      <c r="W221" s="81" t="s">
        <v>115</v>
      </c>
      <c r="X221" s="83">
        <v>44930.153294097217</v>
      </c>
      <c r="Y221" s="83">
        <v>44896</v>
      </c>
      <c r="Z221" s="83">
        <v>44927</v>
      </c>
      <c r="AA221" s="83">
        <v>44930.560376886569</v>
      </c>
      <c r="AB221" s="81" t="s">
        <v>118</v>
      </c>
      <c r="AC221" s="81" t="s">
        <v>299</v>
      </c>
    </row>
    <row r="222" spans="1:29" s="90" customFormat="1" hidden="1" outlineLevel="6" collapsed="1" x14ac:dyDescent="0.25">
      <c r="A222" s="99" t="s">
        <v>522</v>
      </c>
      <c r="B222" s="86">
        <v>0</v>
      </c>
      <c r="C222" s="86">
        <v>132966.54680000001</v>
      </c>
      <c r="D222" s="86">
        <v>0</v>
      </c>
      <c r="E222" s="86">
        <v>0</v>
      </c>
      <c r="F222" s="86">
        <v>0</v>
      </c>
      <c r="G222" s="86">
        <v>132966.54680000001</v>
      </c>
      <c r="H222" s="87" t="s">
        <v>299</v>
      </c>
      <c r="I222" s="87" t="s">
        <v>180</v>
      </c>
      <c r="J222" s="87" t="s">
        <v>522</v>
      </c>
      <c r="K222" s="86">
        <v>0</v>
      </c>
      <c r="L222" s="86">
        <v>0</v>
      </c>
      <c r="M222" s="87" t="s">
        <v>122</v>
      </c>
      <c r="N222" s="87" t="s">
        <v>135</v>
      </c>
      <c r="O222" s="87" t="s">
        <v>191</v>
      </c>
      <c r="P222" s="88">
        <v>44900</v>
      </c>
      <c r="Q222" s="88">
        <v>44900.000694444447</v>
      </c>
      <c r="R222" s="86">
        <v>0</v>
      </c>
      <c r="S222" s="87" t="s">
        <v>526</v>
      </c>
      <c r="T222" s="87" t="s">
        <v>141</v>
      </c>
      <c r="U222" s="87" t="s">
        <v>115</v>
      </c>
      <c r="V222" s="89">
        <v>44930.15328958333</v>
      </c>
      <c r="W222" s="87" t="s">
        <v>115</v>
      </c>
      <c r="X222" s="89">
        <v>44930.153294097217</v>
      </c>
      <c r="Y222" s="89">
        <v>44896</v>
      </c>
      <c r="Z222" s="89">
        <v>44927</v>
      </c>
      <c r="AA222" s="89">
        <v>44930.560376886569</v>
      </c>
      <c r="AB222" s="87" t="s">
        <v>118</v>
      </c>
      <c r="AC222" s="87" t="s">
        <v>299</v>
      </c>
    </row>
    <row r="223" spans="1:29" s="96" customFormat="1" hidden="1" outlineLevel="7" collapsed="1" x14ac:dyDescent="0.25">
      <c r="A223" s="100" t="s">
        <v>116</v>
      </c>
      <c r="B223" s="92">
        <v>0</v>
      </c>
      <c r="C223" s="92">
        <v>40634.937899999997</v>
      </c>
      <c r="D223" s="92">
        <v>0</v>
      </c>
      <c r="E223" s="92">
        <v>0</v>
      </c>
      <c r="F223" s="92">
        <v>0</v>
      </c>
      <c r="G223" s="92">
        <v>40634.937899999997</v>
      </c>
      <c r="H223" s="93" t="s">
        <v>299</v>
      </c>
      <c r="I223" s="93" t="s">
        <v>180</v>
      </c>
      <c r="J223" s="93" t="s">
        <v>522</v>
      </c>
      <c r="K223" s="92">
        <v>0</v>
      </c>
      <c r="L223" s="92">
        <v>0</v>
      </c>
      <c r="M223" s="93" t="s">
        <v>122</v>
      </c>
      <c r="N223" s="93" t="s">
        <v>135</v>
      </c>
      <c r="O223" s="93" t="s">
        <v>191</v>
      </c>
      <c r="P223" s="94">
        <v>44900</v>
      </c>
      <c r="Q223" s="94">
        <v>44900.000694444447</v>
      </c>
      <c r="R223" s="92">
        <v>0</v>
      </c>
      <c r="S223" s="93" t="s">
        <v>526</v>
      </c>
      <c r="T223" s="93" t="s">
        <v>141</v>
      </c>
      <c r="U223" s="93" t="s">
        <v>115</v>
      </c>
      <c r="V223" s="95">
        <v>44930.15328958333</v>
      </c>
      <c r="W223" s="93" t="s">
        <v>115</v>
      </c>
      <c r="X223" s="95">
        <v>44930.153294097217</v>
      </c>
      <c r="Y223" s="95">
        <v>44896</v>
      </c>
      <c r="Z223" s="95">
        <v>44927</v>
      </c>
      <c r="AA223" s="95">
        <v>44930.560376886569</v>
      </c>
      <c r="AB223" s="93" t="s">
        <v>118</v>
      </c>
      <c r="AC223" s="93" t="s">
        <v>299</v>
      </c>
    </row>
    <row r="224" spans="1:29" s="107" customFormat="1" hidden="1" outlineLevel="7" collapsed="1" x14ac:dyDescent="0.25">
      <c r="A224" s="102" t="s">
        <v>116</v>
      </c>
      <c r="B224" s="103">
        <v>0</v>
      </c>
      <c r="C224" s="103">
        <v>35894.19515</v>
      </c>
      <c r="D224" s="103">
        <v>0</v>
      </c>
      <c r="E224" s="103">
        <v>0</v>
      </c>
      <c r="F224" s="103">
        <v>0</v>
      </c>
      <c r="G224" s="103">
        <v>35894.19515</v>
      </c>
      <c r="H224" s="104" t="s">
        <v>299</v>
      </c>
      <c r="I224" s="104" t="s">
        <v>180</v>
      </c>
      <c r="J224" s="104" t="s">
        <v>522</v>
      </c>
      <c r="K224" s="103">
        <v>0</v>
      </c>
      <c r="L224" s="103">
        <v>0</v>
      </c>
      <c r="M224" s="104" t="s">
        <v>122</v>
      </c>
      <c r="N224" s="104" t="s">
        <v>135</v>
      </c>
      <c r="O224" s="104" t="s">
        <v>191</v>
      </c>
      <c r="P224" s="105">
        <v>44900</v>
      </c>
      <c r="Q224" s="105">
        <v>44900.000694444447</v>
      </c>
      <c r="R224" s="103">
        <v>0</v>
      </c>
      <c r="S224" s="104" t="s">
        <v>526</v>
      </c>
      <c r="T224" s="104" t="s">
        <v>141</v>
      </c>
      <c r="U224" s="104" t="s">
        <v>115</v>
      </c>
      <c r="V224" s="106">
        <v>44930.15328958333</v>
      </c>
      <c r="W224" s="104" t="s">
        <v>115</v>
      </c>
      <c r="X224" s="106">
        <v>44930.153294097217</v>
      </c>
      <c r="Y224" s="106">
        <v>44896</v>
      </c>
      <c r="Z224" s="106">
        <v>44927</v>
      </c>
      <c r="AA224" s="106">
        <v>44930.560376886569</v>
      </c>
      <c r="AB224" s="104" t="s">
        <v>118</v>
      </c>
      <c r="AC224" s="104" t="s">
        <v>299</v>
      </c>
    </row>
    <row r="225" spans="1:29" s="96" customFormat="1" hidden="1" outlineLevel="7" collapsed="1" x14ac:dyDescent="0.25">
      <c r="A225" s="100" t="s">
        <v>116</v>
      </c>
      <c r="B225" s="92">
        <v>0</v>
      </c>
      <c r="C225" s="92">
        <v>56437.41375</v>
      </c>
      <c r="D225" s="92">
        <v>0</v>
      </c>
      <c r="E225" s="92">
        <v>0</v>
      </c>
      <c r="F225" s="92">
        <v>0</v>
      </c>
      <c r="G225" s="92">
        <v>56437.41375</v>
      </c>
      <c r="H225" s="93" t="s">
        <v>299</v>
      </c>
      <c r="I225" s="93" t="s">
        <v>180</v>
      </c>
      <c r="J225" s="93" t="s">
        <v>522</v>
      </c>
      <c r="K225" s="92">
        <v>0</v>
      </c>
      <c r="L225" s="92">
        <v>0</v>
      </c>
      <c r="M225" s="93" t="s">
        <v>122</v>
      </c>
      <c r="N225" s="93" t="s">
        <v>135</v>
      </c>
      <c r="O225" s="93" t="s">
        <v>191</v>
      </c>
      <c r="P225" s="94">
        <v>44900</v>
      </c>
      <c r="Q225" s="94">
        <v>44900.000694444447</v>
      </c>
      <c r="R225" s="92">
        <v>0</v>
      </c>
      <c r="S225" s="93" t="s">
        <v>526</v>
      </c>
      <c r="T225" s="93" t="s">
        <v>141</v>
      </c>
      <c r="U225" s="93" t="s">
        <v>115</v>
      </c>
      <c r="V225" s="95">
        <v>44930.15328958333</v>
      </c>
      <c r="W225" s="93" t="s">
        <v>115</v>
      </c>
      <c r="X225" s="95">
        <v>44930.153294097217</v>
      </c>
      <c r="Y225" s="95">
        <v>44896</v>
      </c>
      <c r="Z225" s="95">
        <v>44927</v>
      </c>
      <c r="AA225" s="95">
        <v>44930.560376886569</v>
      </c>
      <c r="AB225" s="93" t="s">
        <v>118</v>
      </c>
      <c r="AC225" s="93" t="s">
        <v>299</v>
      </c>
    </row>
    <row r="226" spans="1:29" s="113" customFormat="1" hidden="1" outlineLevel="6" collapsed="1" x14ac:dyDescent="0.25">
      <c r="A226" s="121" t="s">
        <v>524</v>
      </c>
      <c r="B226" s="109">
        <v>0</v>
      </c>
      <c r="C226" s="109">
        <v>125681.2323</v>
      </c>
      <c r="D226" s="109">
        <v>0</v>
      </c>
      <c r="E226" s="109">
        <v>0</v>
      </c>
      <c r="F226" s="109">
        <v>0</v>
      </c>
      <c r="G226" s="109">
        <v>125681.2323</v>
      </c>
      <c r="H226" s="110" t="s">
        <v>299</v>
      </c>
      <c r="I226" s="110" t="s">
        <v>180</v>
      </c>
      <c r="J226" s="110" t="s">
        <v>524</v>
      </c>
      <c r="K226" s="109">
        <v>0</v>
      </c>
      <c r="L226" s="109">
        <v>0</v>
      </c>
      <c r="M226" s="110" t="s">
        <v>122</v>
      </c>
      <c r="N226" s="110" t="s">
        <v>135</v>
      </c>
      <c r="O226" s="110" t="s">
        <v>191</v>
      </c>
      <c r="P226" s="111">
        <v>44917</v>
      </c>
      <c r="Q226" s="111">
        <v>44917.000694444447</v>
      </c>
      <c r="R226" s="109">
        <v>0</v>
      </c>
      <c r="S226" s="110" t="s">
        <v>526</v>
      </c>
      <c r="T226" s="110" t="s">
        <v>141</v>
      </c>
      <c r="U226" s="110" t="s">
        <v>115</v>
      </c>
      <c r="V226" s="112">
        <v>44930.15328958333</v>
      </c>
      <c r="W226" s="110" t="s">
        <v>115</v>
      </c>
      <c r="X226" s="112">
        <v>44930.153294097217</v>
      </c>
      <c r="Y226" s="112">
        <v>44896</v>
      </c>
      <c r="Z226" s="112">
        <v>44927</v>
      </c>
      <c r="AA226" s="112">
        <v>44930.560376886569</v>
      </c>
      <c r="AB226" s="110" t="s">
        <v>118</v>
      </c>
      <c r="AC226" s="110" t="s">
        <v>299</v>
      </c>
    </row>
    <row r="227" spans="1:29" s="96" customFormat="1" hidden="1" outlineLevel="7" collapsed="1" x14ac:dyDescent="0.25">
      <c r="A227" s="100" t="s">
        <v>116</v>
      </c>
      <c r="B227" s="92">
        <v>0</v>
      </c>
      <c r="C227" s="92">
        <v>38408.525999999998</v>
      </c>
      <c r="D227" s="92">
        <v>0</v>
      </c>
      <c r="E227" s="92">
        <v>0</v>
      </c>
      <c r="F227" s="92">
        <v>0</v>
      </c>
      <c r="G227" s="92">
        <v>38408.525999999998</v>
      </c>
      <c r="H227" s="93" t="s">
        <v>299</v>
      </c>
      <c r="I227" s="93" t="s">
        <v>180</v>
      </c>
      <c r="J227" s="93" t="s">
        <v>524</v>
      </c>
      <c r="K227" s="92">
        <v>0</v>
      </c>
      <c r="L227" s="92">
        <v>0</v>
      </c>
      <c r="M227" s="93" t="s">
        <v>122</v>
      </c>
      <c r="N227" s="93" t="s">
        <v>135</v>
      </c>
      <c r="O227" s="93" t="s">
        <v>191</v>
      </c>
      <c r="P227" s="94">
        <v>44917</v>
      </c>
      <c r="Q227" s="94">
        <v>44917.000694444447</v>
      </c>
      <c r="R227" s="92">
        <v>0</v>
      </c>
      <c r="S227" s="93" t="s">
        <v>526</v>
      </c>
      <c r="T227" s="93" t="s">
        <v>141</v>
      </c>
      <c r="U227" s="93" t="s">
        <v>115</v>
      </c>
      <c r="V227" s="95">
        <v>44930.15328958333</v>
      </c>
      <c r="W227" s="93" t="s">
        <v>115</v>
      </c>
      <c r="X227" s="95">
        <v>44930.153294097217</v>
      </c>
      <c r="Y227" s="95">
        <v>44896</v>
      </c>
      <c r="Z227" s="95">
        <v>44927</v>
      </c>
      <c r="AA227" s="95">
        <v>44930.560376886569</v>
      </c>
      <c r="AB227" s="93" t="s">
        <v>118</v>
      </c>
      <c r="AC227" s="93" t="s">
        <v>299</v>
      </c>
    </row>
    <row r="228" spans="1:29" s="107" customFormat="1" hidden="1" outlineLevel="7" collapsed="1" x14ac:dyDescent="0.25">
      <c r="A228" s="102" t="s">
        <v>116</v>
      </c>
      <c r="B228" s="103">
        <v>0</v>
      </c>
      <c r="C228" s="103">
        <v>33927.531300000002</v>
      </c>
      <c r="D228" s="103">
        <v>0</v>
      </c>
      <c r="E228" s="103">
        <v>0</v>
      </c>
      <c r="F228" s="103">
        <v>0</v>
      </c>
      <c r="G228" s="103">
        <v>33927.531300000002</v>
      </c>
      <c r="H228" s="104" t="s">
        <v>299</v>
      </c>
      <c r="I228" s="104" t="s">
        <v>180</v>
      </c>
      <c r="J228" s="104" t="s">
        <v>524</v>
      </c>
      <c r="K228" s="103">
        <v>0</v>
      </c>
      <c r="L228" s="103">
        <v>0</v>
      </c>
      <c r="M228" s="104" t="s">
        <v>122</v>
      </c>
      <c r="N228" s="104" t="s">
        <v>135</v>
      </c>
      <c r="O228" s="104" t="s">
        <v>191</v>
      </c>
      <c r="P228" s="105">
        <v>44917</v>
      </c>
      <c r="Q228" s="105">
        <v>44917.000694444447</v>
      </c>
      <c r="R228" s="103">
        <v>0</v>
      </c>
      <c r="S228" s="104" t="s">
        <v>526</v>
      </c>
      <c r="T228" s="104" t="s">
        <v>141</v>
      </c>
      <c r="U228" s="104" t="s">
        <v>115</v>
      </c>
      <c r="V228" s="106">
        <v>44930.15328958333</v>
      </c>
      <c r="W228" s="104" t="s">
        <v>115</v>
      </c>
      <c r="X228" s="106">
        <v>44930.153294097217</v>
      </c>
      <c r="Y228" s="106">
        <v>44896</v>
      </c>
      <c r="Z228" s="106">
        <v>44927</v>
      </c>
      <c r="AA228" s="106">
        <v>44930.560376886569</v>
      </c>
      <c r="AB228" s="104" t="s">
        <v>118</v>
      </c>
      <c r="AC228" s="104" t="s">
        <v>299</v>
      </c>
    </row>
    <row r="229" spans="1:29" s="96" customFormat="1" hidden="1" outlineLevel="7" collapsed="1" x14ac:dyDescent="0.25">
      <c r="A229" s="100" t="s">
        <v>116</v>
      </c>
      <c r="B229" s="92">
        <v>0</v>
      </c>
      <c r="C229" s="92">
        <v>53345.175000000003</v>
      </c>
      <c r="D229" s="92">
        <v>0</v>
      </c>
      <c r="E229" s="92">
        <v>0</v>
      </c>
      <c r="F229" s="92">
        <v>0</v>
      </c>
      <c r="G229" s="92">
        <v>53345.175000000003</v>
      </c>
      <c r="H229" s="93" t="s">
        <v>299</v>
      </c>
      <c r="I229" s="93" t="s">
        <v>180</v>
      </c>
      <c r="J229" s="93" t="s">
        <v>524</v>
      </c>
      <c r="K229" s="92">
        <v>0</v>
      </c>
      <c r="L229" s="92">
        <v>0</v>
      </c>
      <c r="M229" s="93" t="s">
        <v>122</v>
      </c>
      <c r="N229" s="93" t="s">
        <v>135</v>
      </c>
      <c r="O229" s="93" t="s">
        <v>191</v>
      </c>
      <c r="P229" s="94">
        <v>44917</v>
      </c>
      <c r="Q229" s="94">
        <v>44917.000694444447</v>
      </c>
      <c r="R229" s="92">
        <v>0</v>
      </c>
      <c r="S229" s="93" t="s">
        <v>526</v>
      </c>
      <c r="T229" s="93" t="s">
        <v>141</v>
      </c>
      <c r="U229" s="93" t="s">
        <v>115</v>
      </c>
      <c r="V229" s="95">
        <v>44930.15328958333</v>
      </c>
      <c r="W229" s="93" t="s">
        <v>115</v>
      </c>
      <c r="X229" s="95">
        <v>44930.153294097217</v>
      </c>
      <c r="Y229" s="95">
        <v>44896</v>
      </c>
      <c r="Z229" s="95">
        <v>44927</v>
      </c>
      <c r="AA229" s="95">
        <v>44930.560376886569</v>
      </c>
      <c r="AB229" s="93" t="s">
        <v>118</v>
      </c>
      <c r="AC229" s="93" t="s">
        <v>299</v>
      </c>
    </row>
    <row r="230" spans="1:29" s="113" customFormat="1" outlineLevel="2" x14ac:dyDescent="0.25">
      <c r="A230" s="108" t="s">
        <v>187</v>
      </c>
      <c r="B230" s="109">
        <v>0</v>
      </c>
      <c r="C230" s="109">
        <v>0</v>
      </c>
      <c r="D230" s="109">
        <v>0</v>
      </c>
      <c r="E230" s="109">
        <v>0</v>
      </c>
      <c r="F230" s="109">
        <v>0</v>
      </c>
      <c r="G230" s="109">
        <v>0</v>
      </c>
      <c r="H230" s="110" t="s">
        <v>120</v>
      </c>
      <c r="I230" s="110" t="s">
        <v>187</v>
      </c>
      <c r="J230" s="110" t="s">
        <v>116</v>
      </c>
      <c r="K230" s="109">
        <v>0</v>
      </c>
      <c r="L230" s="109">
        <v>0</v>
      </c>
      <c r="M230" s="110" t="s">
        <v>122</v>
      </c>
      <c r="N230" s="110" t="s">
        <v>135</v>
      </c>
      <c r="O230" s="110" t="s">
        <v>121</v>
      </c>
      <c r="P230" s="111">
        <v>44896</v>
      </c>
      <c r="Q230" s="111">
        <v>44897</v>
      </c>
      <c r="R230" s="109">
        <v>0</v>
      </c>
      <c r="S230" s="110" t="s">
        <v>116</v>
      </c>
      <c r="T230" s="110" t="s">
        <v>116</v>
      </c>
      <c r="U230" s="110" t="s">
        <v>319</v>
      </c>
      <c r="V230" s="112">
        <v>44866.156452083334</v>
      </c>
      <c r="W230" s="110" t="s">
        <v>116</v>
      </c>
      <c r="X230" s="110" t="s">
        <v>116</v>
      </c>
      <c r="Y230" s="112">
        <v>44896</v>
      </c>
      <c r="Z230" s="112">
        <v>44927</v>
      </c>
      <c r="AA230" s="112">
        <v>44930.560376886569</v>
      </c>
      <c r="AB230" s="110" t="s">
        <v>118</v>
      </c>
      <c r="AC230" s="110" t="s">
        <v>116</v>
      </c>
    </row>
    <row r="231" spans="1:29" s="96" customFormat="1" hidden="1" outlineLevel="3" collapsed="1" x14ac:dyDescent="0.25">
      <c r="A231" s="91" t="s">
        <v>121</v>
      </c>
      <c r="B231" s="92">
        <v>0</v>
      </c>
      <c r="C231" s="92">
        <v>0</v>
      </c>
      <c r="D231" s="92">
        <v>0</v>
      </c>
      <c r="E231" s="92">
        <v>0</v>
      </c>
      <c r="F231" s="92">
        <v>0</v>
      </c>
      <c r="G231" s="92">
        <v>0</v>
      </c>
      <c r="H231" s="93" t="s">
        <v>120</v>
      </c>
      <c r="I231" s="93" t="s">
        <v>187</v>
      </c>
      <c r="J231" s="93" t="s">
        <v>116</v>
      </c>
      <c r="K231" s="92">
        <v>0</v>
      </c>
      <c r="L231" s="92">
        <v>0</v>
      </c>
      <c r="M231" s="93" t="s">
        <v>122</v>
      </c>
      <c r="N231" s="93" t="s">
        <v>135</v>
      </c>
      <c r="O231" s="93" t="s">
        <v>121</v>
      </c>
      <c r="P231" s="94">
        <v>44896</v>
      </c>
      <c r="Q231" s="94">
        <v>44897</v>
      </c>
      <c r="R231" s="92">
        <v>0</v>
      </c>
      <c r="S231" s="93" t="s">
        <v>116</v>
      </c>
      <c r="T231" s="93" t="s">
        <v>116</v>
      </c>
      <c r="U231" s="93" t="s">
        <v>319</v>
      </c>
      <c r="V231" s="95">
        <v>44866.156452083334</v>
      </c>
      <c r="W231" s="93" t="s">
        <v>116</v>
      </c>
      <c r="X231" s="93" t="s">
        <v>116</v>
      </c>
      <c r="Y231" s="95">
        <v>44896</v>
      </c>
      <c r="Z231" s="95">
        <v>44927</v>
      </c>
      <c r="AA231" s="95">
        <v>44930.560376886569</v>
      </c>
      <c r="AB231" s="93" t="s">
        <v>118</v>
      </c>
      <c r="AC231" s="93" t="s">
        <v>116</v>
      </c>
    </row>
    <row r="232" spans="1:29" s="78" customFormat="1" hidden="1" outlineLevel="4" collapsed="1" x14ac:dyDescent="0.25">
      <c r="A232" s="97" t="s">
        <v>116</v>
      </c>
      <c r="B232" s="75">
        <v>0</v>
      </c>
      <c r="C232" s="75">
        <v>0</v>
      </c>
      <c r="D232" s="75">
        <v>0</v>
      </c>
      <c r="E232" s="75">
        <v>0</v>
      </c>
      <c r="F232" s="75">
        <v>0</v>
      </c>
      <c r="G232" s="75">
        <v>0</v>
      </c>
      <c r="H232" s="74" t="s">
        <v>120</v>
      </c>
      <c r="I232" s="74" t="s">
        <v>187</v>
      </c>
      <c r="J232" s="74" t="s">
        <v>116</v>
      </c>
      <c r="K232" s="75">
        <v>0</v>
      </c>
      <c r="L232" s="75">
        <v>0</v>
      </c>
      <c r="M232" s="74" t="s">
        <v>122</v>
      </c>
      <c r="N232" s="74" t="s">
        <v>135</v>
      </c>
      <c r="O232" s="74" t="s">
        <v>121</v>
      </c>
      <c r="P232" s="76">
        <v>44896</v>
      </c>
      <c r="Q232" s="76">
        <v>44897</v>
      </c>
      <c r="R232" s="75">
        <v>0</v>
      </c>
      <c r="S232" s="74" t="s">
        <v>116</v>
      </c>
      <c r="T232" s="74" t="s">
        <v>116</v>
      </c>
      <c r="U232" s="74" t="s">
        <v>319</v>
      </c>
      <c r="V232" s="77">
        <v>44866.156452083334</v>
      </c>
      <c r="W232" s="74" t="s">
        <v>116</v>
      </c>
      <c r="X232" s="74" t="s">
        <v>116</v>
      </c>
      <c r="Y232" s="77">
        <v>44896</v>
      </c>
      <c r="Z232" s="77">
        <v>44927</v>
      </c>
      <c r="AA232" s="77">
        <v>44930.560376886569</v>
      </c>
      <c r="AB232" s="74" t="s">
        <v>118</v>
      </c>
      <c r="AC232" s="74" t="s">
        <v>116</v>
      </c>
    </row>
    <row r="233" spans="1:29" s="84" customFormat="1" hidden="1" outlineLevel="5" collapsed="1" x14ac:dyDescent="0.25">
      <c r="A233" s="98" t="s">
        <v>122</v>
      </c>
      <c r="B233" s="80">
        <v>0</v>
      </c>
      <c r="C233" s="80">
        <v>0</v>
      </c>
      <c r="D233" s="80">
        <v>0</v>
      </c>
      <c r="E233" s="80">
        <v>0</v>
      </c>
      <c r="F233" s="80">
        <v>0</v>
      </c>
      <c r="G233" s="80">
        <v>0</v>
      </c>
      <c r="H233" s="81" t="s">
        <v>120</v>
      </c>
      <c r="I233" s="81" t="s">
        <v>187</v>
      </c>
      <c r="J233" s="81" t="s">
        <v>116</v>
      </c>
      <c r="K233" s="80">
        <v>0</v>
      </c>
      <c r="L233" s="80">
        <v>0</v>
      </c>
      <c r="M233" s="81" t="s">
        <v>122</v>
      </c>
      <c r="N233" s="81" t="s">
        <v>135</v>
      </c>
      <c r="O233" s="81" t="s">
        <v>121</v>
      </c>
      <c r="P233" s="82">
        <v>44896</v>
      </c>
      <c r="Q233" s="82">
        <v>44897</v>
      </c>
      <c r="R233" s="80">
        <v>0</v>
      </c>
      <c r="S233" s="81" t="s">
        <v>116</v>
      </c>
      <c r="T233" s="81" t="s">
        <v>116</v>
      </c>
      <c r="U233" s="81" t="s">
        <v>319</v>
      </c>
      <c r="V233" s="83">
        <v>44866.156452083334</v>
      </c>
      <c r="W233" s="81" t="s">
        <v>116</v>
      </c>
      <c r="X233" s="81" t="s">
        <v>116</v>
      </c>
      <c r="Y233" s="83">
        <v>44896</v>
      </c>
      <c r="Z233" s="83">
        <v>44927</v>
      </c>
      <c r="AA233" s="83">
        <v>44930.560376886569</v>
      </c>
      <c r="AB233" s="81" t="s">
        <v>118</v>
      </c>
      <c r="AC233" s="81" t="s">
        <v>116</v>
      </c>
    </row>
    <row r="234" spans="1:29" s="90" customFormat="1" hidden="1" outlineLevel="6" collapsed="1" x14ac:dyDescent="0.25">
      <c r="A234" s="99" t="s">
        <v>116</v>
      </c>
      <c r="B234" s="86">
        <v>0</v>
      </c>
      <c r="C234" s="86">
        <v>0</v>
      </c>
      <c r="D234" s="86">
        <v>0</v>
      </c>
      <c r="E234" s="86">
        <v>0</v>
      </c>
      <c r="F234" s="86">
        <v>0</v>
      </c>
      <c r="G234" s="86">
        <v>0</v>
      </c>
      <c r="H234" s="87" t="s">
        <v>120</v>
      </c>
      <c r="I234" s="87" t="s">
        <v>187</v>
      </c>
      <c r="J234" s="87" t="s">
        <v>116</v>
      </c>
      <c r="K234" s="86">
        <v>0</v>
      </c>
      <c r="L234" s="86">
        <v>0</v>
      </c>
      <c r="M234" s="87" t="s">
        <v>122</v>
      </c>
      <c r="N234" s="87" t="s">
        <v>135</v>
      </c>
      <c r="O234" s="87" t="s">
        <v>121</v>
      </c>
      <c r="P234" s="88">
        <v>44896</v>
      </c>
      <c r="Q234" s="88">
        <v>44897</v>
      </c>
      <c r="R234" s="86">
        <v>0</v>
      </c>
      <c r="S234" s="87" t="s">
        <v>116</v>
      </c>
      <c r="T234" s="87" t="s">
        <v>116</v>
      </c>
      <c r="U234" s="87" t="s">
        <v>319</v>
      </c>
      <c r="V234" s="89">
        <v>44866.156452083334</v>
      </c>
      <c r="W234" s="87" t="s">
        <v>116</v>
      </c>
      <c r="X234" s="87" t="s">
        <v>116</v>
      </c>
      <c r="Y234" s="89">
        <v>44896</v>
      </c>
      <c r="Z234" s="89">
        <v>44927</v>
      </c>
      <c r="AA234" s="89">
        <v>44930.560376886569</v>
      </c>
      <c r="AB234" s="87" t="s">
        <v>118</v>
      </c>
      <c r="AC234" s="87" t="s">
        <v>116</v>
      </c>
    </row>
    <row r="235" spans="1:29" s="96" customFormat="1" hidden="1" outlineLevel="7" collapsed="1" x14ac:dyDescent="0.25">
      <c r="A235" s="100" t="s">
        <v>116</v>
      </c>
      <c r="B235" s="92">
        <v>84601.495999999999</v>
      </c>
      <c r="C235" s="92">
        <v>5894825.7536899997</v>
      </c>
      <c r="D235" s="92">
        <v>0</v>
      </c>
      <c r="E235" s="92">
        <v>0</v>
      </c>
      <c r="F235" s="92">
        <v>84601.495999999999</v>
      </c>
      <c r="G235" s="92">
        <v>5894825.7536899997</v>
      </c>
      <c r="H235" s="93" t="s">
        <v>120</v>
      </c>
      <c r="I235" s="93" t="s">
        <v>187</v>
      </c>
      <c r="J235" s="93" t="s">
        <v>116</v>
      </c>
      <c r="K235" s="92">
        <v>69.677559291504707</v>
      </c>
      <c r="L235" s="92">
        <v>0</v>
      </c>
      <c r="M235" s="93" t="s">
        <v>122</v>
      </c>
      <c r="N235" s="93" t="s">
        <v>135</v>
      </c>
      <c r="O235" s="93" t="s">
        <v>121</v>
      </c>
      <c r="P235" s="94">
        <v>44896</v>
      </c>
      <c r="Q235" s="94">
        <v>44897</v>
      </c>
      <c r="R235" s="92">
        <v>0</v>
      </c>
      <c r="S235" s="93" t="s">
        <v>116</v>
      </c>
      <c r="T235" s="93" t="s">
        <v>116</v>
      </c>
      <c r="U235" s="93" t="s">
        <v>319</v>
      </c>
      <c r="V235" s="95">
        <v>44866.156452083334</v>
      </c>
      <c r="W235" s="93" t="s">
        <v>116</v>
      </c>
      <c r="X235" s="93" t="s">
        <v>116</v>
      </c>
      <c r="Y235" s="95">
        <v>44896</v>
      </c>
      <c r="Z235" s="95">
        <v>44927</v>
      </c>
      <c r="AA235" s="95">
        <v>44930.560376886569</v>
      </c>
      <c r="AB235" s="93" t="s">
        <v>118</v>
      </c>
      <c r="AC235" s="93" t="s">
        <v>116</v>
      </c>
    </row>
    <row r="236" spans="1:29" s="107" customFormat="1" hidden="1" outlineLevel="7" collapsed="1" x14ac:dyDescent="0.25">
      <c r="A236" s="102" t="s">
        <v>116</v>
      </c>
      <c r="B236" s="103">
        <v>-212057.56899999999</v>
      </c>
      <c r="C236" s="103">
        <v>-14637270.957040001</v>
      </c>
      <c r="D236" s="103">
        <v>0</v>
      </c>
      <c r="E236" s="103">
        <v>0</v>
      </c>
      <c r="F236" s="103">
        <v>-212057.56899999999</v>
      </c>
      <c r="G236" s="103">
        <v>-14637270.957040001</v>
      </c>
      <c r="H236" s="104" t="s">
        <v>120</v>
      </c>
      <c r="I236" s="104" t="s">
        <v>187</v>
      </c>
      <c r="J236" s="104" t="s">
        <v>116</v>
      </c>
      <c r="K236" s="103">
        <v>69.024987063960893</v>
      </c>
      <c r="L236" s="103">
        <v>0</v>
      </c>
      <c r="M236" s="104" t="s">
        <v>122</v>
      </c>
      <c r="N236" s="104" t="s">
        <v>135</v>
      </c>
      <c r="O236" s="104" t="s">
        <v>121</v>
      </c>
      <c r="P236" s="105">
        <v>44896</v>
      </c>
      <c r="Q236" s="105">
        <v>44897</v>
      </c>
      <c r="R236" s="103">
        <v>0</v>
      </c>
      <c r="S236" s="104" t="s">
        <v>116</v>
      </c>
      <c r="T236" s="104" t="s">
        <v>116</v>
      </c>
      <c r="U236" s="104" t="s">
        <v>319</v>
      </c>
      <c r="V236" s="106">
        <v>44866.156452083334</v>
      </c>
      <c r="W236" s="104" t="s">
        <v>116</v>
      </c>
      <c r="X236" s="104" t="s">
        <v>116</v>
      </c>
      <c r="Y236" s="106">
        <v>44896</v>
      </c>
      <c r="Z236" s="106">
        <v>44927</v>
      </c>
      <c r="AA236" s="106">
        <v>44930.560376886569</v>
      </c>
      <c r="AB236" s="104" t="s">
        <v>118</v>
      </c>
      <c r="AC236" s="104" t="s">
        <v>116</v>
      </c>
    </row>
    <row r="237" spans="1:29" s="96" customFormat="1" hidden="1" outlineLevel="7" collapsed="1" x14ac:dyDescent="0.25">
      <c r="A237" s="100" t="s">
        <v>116</v>
      </c>
      <c r="B237" s="92">
        <v>127456.073</v>
      </c>
      <c r="C237" s="92">
        <v>8742445.2033500001</v>
      </c>
      <c r="D237" s="92">
        <v>0</v>
      </c>
      <c r="E237" s="92">
        <v>0</v>
      </c>
      <c r="F237" s="92">
        <v>127456.073</v>
      </c>
      <c r="G237" s="92">
        <v>8742445.2033500001</v>
      </c>
      <c r="H237" s="93" t="s">
        <v>120</v>
      </c>
      <c r="I237" s="93" t="s">
        <v>187</v>
      </c>
      <c r="J237" s="93" t="s">
        <v>116</v>
      </c>
      <c r="K237" s="92">
        <v>68.591829306948796</v>
      </c>
      <c r="L237" s="92">
        <v>0</v>
      </c>
      <c r="M237" s="93" t="s">
        <v>122</v>
      </c>
      <c r="N237" s="93" t="s">
        <v>135</v>
      </c>
      <c r="O237" s="93" t="s">
        <v>121</v>
      </c>
      <c r="P237" s="94">
        <v>44896</v>
      </c>
      <c r="Q237" s="94">
        <v>44897</v>
      </c>
      <c r="R237" s="92">
        <v>0</v>
      </c>
      <c r="S237" s="93" t="s">
        <v>116</v>
      </c>
      <c r="T237" s="93" t="s">
        <v>116</v>
      </c>
      <c r="U237" s="93" t="s">
        <v>319</v>
      </c>
      <c r="V237" s="95">
        <v>44866.156452083334</v>
      </c>
      <c r="W237" s="93" t="s">
        <v>116</v>
      </c>
      <c r="X237" s="93" t="s">
        <v>116</v>
      </c>
      <c r="Y237" s="95">
        <v>44896</v>
      </c>
      <c r="Z237" s="95">
        <v>44927</v>
      </c>
      <c r="AA237" s="95">
        <v>44930.560376886569</v>
      </c>
      <c r="AB237" s="93" t="s">
        <v>118</v>
      </c>
      <c r="AC237" s="93" t="s">
        <v>116</v>
      </c>
    </row>
    <row r="238" spans="1:29" s="84" customFormat="1" outlineLevel="1" x14ac:dyDescent="0.25">
      <c r="A238" s="79" t="s">
        <v>216</v>
      </c>
      <c r="B238" s="80">
        <v>0</v>
      </c>
      <c r="C238" s="80">
        <v>0</v>
      </c>
      <c r="D238" s="80">
        <v>0</v>
      </c>
      <c r="E238" s="80">
        <v>0</v>
      </c>
      <c r="F238" s="80">
        <v>0</v>
      </c>
      <c r="G238" s="80">
        <v>0</v>
      </c>
      <c r="H238" s="81" t="s">
        <v>120</v>
      </c>
      <c r="I238" s="81" t="s">
        <v>217</v>
      </c>
      <c r="J238" s="81" t="s">
        <v>116</v>
      </c>
      <c r="K238" s="80">
        <v>0</v>
      </c>
      <c r="L238" s="80">
        <v>0</v>
      </c>
      <c r="M238" s="81" t="s">
        <v>122</v>
      </c>
      <c r="N238" s="81" t="s">
        <v>216</v>
      </c>
      <c r="O238" s="81" t="s">
        <v>121</v>
      </c>
      <c r="P238" s="82">
        <v>44896</v>
      </c>
      <c r="Q238" s="82">
        <v>44897</v>
      </c>
      <c r="R238" s="80">
        <v>0</v>
      </c>
      <c r="S238" s="81" t="s">
        <v>116</v>
      </c>
      <c r="T238" s="81" t="s">
        <v>116</v>
      </c>
      <c r="U238" s="81" t="s">
        <v>319</v>
      </c>
      <c r="V238" s="83">
        <v>44866.156452083334</v>
      </c>
      <c r="W238" s="81" t="s">
        <v>116</v>
      </c>
      <c r="X238" s="81" t="s">
        <v>116</v>
      </c>
      <c r="Y238" s="83">
        <v>44896</v>
      </c>
      <c r="Z238" s="83">
        <v>44927</v>
      </c>
      <c r="AA238" s="83">
        <v>44930.560376886569</v>
      </c>
      <c r="AB238" s="81" t="s">
        <v>118</v>
      </c>
      <c r="AC238" s="81" t="s">
        <v>116</v>
      </c>
    </row>
    <row r="239" spans="1:29" s="90" customFormat="1" hidden="1" outlineLevel="2" collapsed="1" x14ac:dyDescent="0.25">
      <c r="A239" s="85" t="s">
        <v>217</v>
      </c>
      <c r="B239" s="86">
        <v>0</v>
      </c>
      <c r="C239" s="86">
        <v>0</v>
      </c>
      <c r="D239" s="86">
        <v>0</v>
      </c>
      <c r="E239" s="86">
        <v>0</v>
      </c>
      <c r="F239" s="86">
        <v>0</v>
      </c>
      <c r="G239" s="86">
        <v>0</v>
      </c>
      <c r="H239" s="87" t="s">
        <v>120</v>
      </c>
      <c r="I239" s="87" t="s">
        <v>217</v>
      </c>
      <c r="J239" s="87" t="s">
        <v>116</v>
      </c>
      <c r="K239" s="86">
        <v>0</v>
      </c>
      <c r="L239" s="86">
        <v>0</v>
      </c>
      <c r="M239" s="87" t="s">
        <v>122</v>
      </c>
      <c r="N239" s="87" t="s">
        <v>216</v>
      </c>
      <c r="O239" s="87" t="s">
        <v>121</v>
      </c>
      <c r="P239" s="88">
        <v>44896</v>
      </c>
      <c r="Q239" s="88">
        <v>44897</v>
      </c>
      <c r="R239" s="86">
        <v>0</v>
      </c>
      <c r="S239" s="87" t="s">
        <v>116</v>
      </c>
      <c r="T239" s="87" t="s">
        <v>116</v>
      </c>
      <c r="U239" s="87" t="s">
        <v>319</v>
      </c>
      <c r="V239" s="89">
        <v>44866.156452083334</v>
      </c>
      <c r="W239" s="87" t="s">
        <v>116</v>
      </c>
      <c r="X239" s="87" t="s">
        <v>116</v>
      </c>
      <c r="Y239" s="89">
        <v>44896</v>
      </c>
      <c r="Z239" s="89">
        <v>44927</v>
      </c>
      <c r="AA239" s="89">
        <v>44930.560376886569</v>
      </c>
      <c r="AB239" s="87" t="s">
        <v>118</v>
      </c>
      <c r="AC239" s="87" t="s">
        <v>116</v>
      </c>
    </row>
    <row r="240" spans="1:29" s="96" customFormat="1" hidden="1" outlineLevel="3" collapsed="1" x14ac:dyDescent="0.25">
      <c r="A240" s="91" t="s">
        <v>121</v>
      </c>
      <c r="B240" s="92">
        <v>0</v>
      </c>
      <c r="C240" s="92">
        <v>0</v>
      </c>
      <c r="D240" s="92">
        <v>0</v>
      </c>
      <c r="E240" s="92">
        <v>0</v>
      </c>
      <c r="F240" s="92">
        <v>0</v>
      </c>
      <c r="G240" s="92">
        <v>0</v>
      </c>
      <c r="H240" s="93" t="s">
        <v>120</v>
      </c>
      <c r="I240" s="93" t="s">
        <v>217</v>
      </c>
      <c r="J240" s="93" t="s">
        <v>116</v>
      </c>
      <c r="K240" s="92">
        <v>0</v>
      </c>
      <c r="L240" s="92">
        <v>0</v>
      </c>
      <c r="M240" s="93" t="s">
        <v>122</v>
      </c>
      <c r="N240" s="93" t="s">
        <v>216</v>
      </c>
      <c r="O240" s="93" t="s">
        <v>121</v>
      </c>
      <c r="P240" s="94">
        <v>44896</v>
      </c>
      <c r="Q240" s="94">
        <v>44897</v>
      </c>
      <c r="R240" s="92">
        <v>0</v>
      </c>
      <c r="S240" s="93" t="s">
        <v>116</v>
      </c>
      <c r="T240" s="93" t="s">
        <v>116</v>
      </c>
      <c r="U240" s="93" t="s">
        <v>319</v>
      </c>
      <c r="V240" s="95">
        <v>44866.156452083334</v>
      </c>
      <c r="W240" s="93" t="s">
        <v>116</v>
      </c>
      <c r="X240" s="93" t="s">
        <v>116</v>
      </c>
      <c r="Y240" s="95">
        <v>44896</v>
      </c>
      <c r="Z240" s="95">
        <v>44927</v>
      </c>
      <c r="AA240" s="95">
        <v>44930.560376886569</v>
      </c>
      <c r="AB240" s="93" t="s">
        <v>118</v>
      </c>
      <c r="AC240" s="93" t="s">
        <v>116</v>
      </c>
    </row>
    <row r="241" spans="1:29" s="78" customFormat="1" hidden="1" outlineLevel="4" collapsed="1" x14ac:dyDescent="0.25">
      <c r="A241" s="97" t="s">
        <v>116</v>
      </c>
      <c r="B241" s="75">
        <v>0</v>
      </c>
      <c r="C241" s="75">
        <v>0</v>
      </c>
      <c r="D241" s="75">
        <v>0</v>
      </c>
      <c r="E241" s="75">
        <v>0</v>
      </c>
      <c r="F241" s="75">
        <v>0</v>
      </c>
      <c r="G241" s="75">
        <v>0</v>
      </c>
      <c r="H241" s="74" t="s">
        <v>120</v>
      </c>
      <c r="I241" s="74" t="s">
        <v>217</v>
      </c>
      <c r="J241" s="74" t="s">
        <v>116</v>
      </c>
      <c r="K241" s="75">
        <v>0</v>
      </c>
      <c r="L241" s="75">
        <v>0</v>
      </c>
      <c r="M241" s="74" t="s">
        <v>122</v>
      </c>
      <c r="N241" s="74" t="s">
        <v>216</v>
      </c>
      <c r="O241" s="74" t="s">
        <v>121</v>
      </c>
      <c r="P241" s="76">
        <v>44896</v>
      </c>
      <c r="Q241" s="76">
        <v>44897</v>
      </c>
      <c r="R241" s="75">
        <v>0</v>
      </c>
      <c r="S241" s="74" t="s">
        <v>116</v>
      </c>
      <c r="T241" s="74" t="s">
        <v>116</v>
      </c>
      <c r="U241" s="74" t="s">
        <v>319</v>
      </c>
      <c r="V241" s="77">
        <v>44866.156452083334</v>
      </c>
      <c r="W241" s="74" t="s">
        <v>116</v>
      </c>
      <c r="X241" s="74" t="s">
        <v>116</v>
      </c>
      <c r="Y241" s="77">
        <v>44896</v>
      </c>
      <c r="Z241" s="77">
        <v>44927</v>
      </c>
      <c r="AA241" s="77">
        <v>44930.560376886569</v>
      </c>
      <c r="AB241" s="74" t="s">
        <v>118</v>
      </c>
      <c r="AC241" s="74" t="s">
        <v>116</v>
      </c>
    </row>
    <row r="242" spans="1:29" s="84" customFormat="1" hidden="1" outlineLevel="5" collapsed="1" x14ac:dyDescent="0.25">
      <c r="A242" s="98" t="s">
        <v>122</v>
      </c>
      <c r="B242" s="80">
        <v>0</v>
      </c>
      <c r="C242" s="80">
        <v>0</v>
      </c>
      <c r="D242" s="80">
        <v>0</v>
      </c>
      <c r="E242" s="80">
        <v>0</v>
      </c>
      <c r="F242" s="80">
        <v>0</v>
      </c>
      <c r="G242" s="80">
        <v>0</v>
      </c>
      <c r="H242" s="81" t="s">
        <v>120</v>
      </c>
      <c r="I242" s="81" t="s">
        <v>217</v>
      </c>
      <c r="J242" s="81" t="s">
        <v>116</v>
      </c>
      <c r="K242" s="80">
        <v>0</v>
      </c>
      <c r="L242" s="80">
        <v>0</v>
      </c>
      <c r="M242" s="81" t="s">
        <v>122</v>
      </c>
      <c r="N242" s="81" t="s">
        <v>216</v>
      </c>
      <c r="O242" s="81" t="s">
        <v>121</v>
      </c>
      <c r="P242" s="82">
        <v>44896</v>
      </c>
      <c r="Q242" s="82">
        <v>44897</v>
      </c>
      <c r="R242" s="80">
        <v>0</v>
      </c>
      <c r="S242" s="81" t="s">
        <v>116</v>
      </c>
      <c r="T242" s="81" t="s">
        <v>116</v>
      </c>
      <c r="U242" s="81" t="s">
        <v>319</v>
      </c>
      <c r="V242" s="83">
        <v>44866.156452083334</v>
      </c>
      <c r="W242" s="81" t="s">
        <v>116</v>
      </c>
      <c r="X242" s="81" t="s">
        <v>116</v>
      </c>
      <c r="Y242" s="83">
        <v>44896</v>
      </c>
      <c r="Z242" s="83">
        <v>44927</v>
      </c>
      <c r="AA242" s="83">
        <v>44930.560376886569</v>
      </c>
      <c r="AB242" s="81" t="s">
        <v>118</v>
      </c>
      <c r="AC242" s="81" t="s">
        <v>116</v>
      </c>
    </row>
    <row r="243" spans="1:29" s="90" customFormat="1" hidden="1" outlineLevel="6" collapsed="1" x14ac:dyDescent="0.25">
      <c r="A243" s="99" t="s">
        <v>116</v>
      </c>
      <c r="B243" s="86">
        <v>0</v>
      </c>
      <c r="C243" s="86">
        <v>0</v>
      </c>
      <c r="D243" s="86">
        <v>0</v>
      </c>
      <c r="E243" s="86">
        <v>0</v>
      </c>
      <c r="F243" s="86">
        <v>0</v>
      </c>
      <c r="G243" s="86">
        <v>0</v>
      </c>
      <c r="H243" s="87" t="s">
        <v>120</v>
      </c>
      <c r="I243" s="87" t="s">
        <v>217</v>
      </c>
      <c r="J243" s="87" t="s">
        <v>116</v>
      </c>
      <c r="K243" s="86">
        <v>0</v>
      </c>
      <c r="L243" s="86">
        <v>0</v>
      </c>
      <c r="M243" s="87" t="s">
        <v>122</v>
      </c>
      <c r="N243" s="87" t="s">
        <v>216</v>
      </c>
      <c r="O243" s="87" t="s">
        <v>121</v>
      </c>
      <c r="P243" s="88">
        <v>44896</v>
      </c>
      <c r="Q243" s="88">
        <v>44897</v>
      </c>
      <c r="R243" s="86">
        <v>0</v>
      </c>
      <c r="S243" s="87" t="s">
        <v>116</v>
      </c>
      <c r="T243" s="87" t="s">
        <v>116</v>
      </c>
      <c r="U243" s="87" t="s">
        <v>319</v>
      </c>
      <c r="V243" s="89">
        <v>44866.156452083334</v>
      </c>
      <c r="W243" s="87" t="s">
        <v>116</v>
      </c>
      <c r="X243" s="87" t="s">
        <v>116</v>
      </c>
      <c r="Y243" s="89">
        <v>44896</v>
      </c>
      <c r="Z243" s="89">
        <v>44927</v>
      </c>
      <c r="AA243" s="89">
        <v>44930.560376886569</v>
      </c>
      <c r="AB243" s="87" t="s">
        <v>118</v>
      </c>
      <c r="AC243" s="87" t="s">
        <v>116</v>
      </c>
    </row>
    <row r="244" spans="1:29" s="96" customFormat="1" hidden="1" outlineLevel="7" collapsed="1" x14ac:dyDescent="0.25">
      <c r="A244" s="100" t="s">
        <v>116</v>
      </c>
      <c r="B244" s="92">
        <v>0</v>
      </c>
      <c r="C244" s="92">
        <v>0</v>
      </c>
      <c r="D244" s="92">
        <v>0</v>
      </c>
      <c r="E244" s="92">
        <v>0</v>
      </c>
      <c r="F244" s="92">
        <v>0</v>
      </c>
      <c r="G244" s="92">
        <v>0</v>
      </c>
      <c r="H244" s="93" t="s">
        <v>120</v>
      </c>
      <c r="I244" s="93" t="s">
        <v>217</v>
      </c>
      <c r="J244" s="93" t="s">
        <v>116</v>
      </c>
      <c r="K244" s="92">
        <v>0</v>
      </c>
      <c r="L244" s="92">
        <v>0</v>
      </c>
      <c r="M244" s="93" t="s">
        <v>122</v>
      </c>
      <c r="N244" s="93" t="s">
        <v>216</v>
      </c>
      <c r="O244" s="93" t="s">
        <v>121</v>
      </c>
      <c r="P244" s="94">
        <v>44896</v>
      </c>
      <c r="Q244" s="94">
        <v>44897</v>
      </c>
      <c r="R244" s="92">
        <v>0</v>
      </c>
      <c r="S244" s="93" t="s">
        <v>116</v>
      </c>
      <c r="T244" s="93" t="s">
        <v>116</v>
      </c>
      <c r="U244" s="93" t="s">
        <v>319</v>
      </c>
      <c r="V244" s="95">
        <v>44866.156452083334</v>
      </c>
      <c r="W244" s="93" t="s">
        <v>116</v>
      </c>
      <c r="X244" s="93" t="s">
        <v>116</v>
      </c>
      <c r="Y244" s="95">
        <v>44896</v>
      </c>
      <c r="Z244" s="95">
        <v>44927</v>
      </c>
      <c r="AA244" s="95">
        <v>44930.560376886569</v>
      </c>
      <c r="AB244" s="93" t="s">
        <v>118</v>
      </c>
      <c r="AC244" s="93" t="s">
        <v>116</v>
      </c>
    </row>
    <row r="245" spans="1:29" s="119" customFormat="1" outlineLevel="1" collapsed="1" x14ac:dyDescent="0.25">
      <c r="A245" s="114" t="s">
        <v>218</v>
      </c>
      <c r="B245" s="115">
        <v>0</v>
      </c>
      <c r="C245" s="115">
        <v>0</v>
      </c>
      <c r="D245" s="115">
        <v>0</v>
      </c>
      <c r="E245" s="115">
        <v>0</v>
      </c>
      <c r="F245" s="115">
        <v>0</v>
      </c>
      <c r="G245" s="115">
        <v>0</v>
      </c>
      <c r="H245" s="116" t="s">
        <v>120</v>
      </c>
      <c r="I245" s="116" t="s">
        <v>219</v>
      </c>
      <c r="J245" s="116" t="s">
        <v>116</v>
      </c>
      <c r="K245" s="115">
        <v>0</v>
      </c>
      <c r="L245" s="115">
        <v>0</v>
      </c>
      <c r="M245" s="116" t="s">
        <v>122</v>
      </c>
      <c r="N245" s="116" t="s">
        <v>218</v>
      </c>
      <c r="O245" s="116" t="s">
        <v>121</v>
      </c>
      <c r="P245" s="117">
        <v>44896</v>
      </c>
      <c r="Q245" s="117">
        <v>44897</v>
      </c>
      <c r="R245" s="115">
        <v>0</v>
      </c>
      <c r="S245" s="116" t="s">
        <v>116</v>
      </c>
      <c r="T245" s="116" t="s">
        <v>116</v>
      </c>
      <c r="U245" s="116" t="s">
        <v>319</v>
      </c>
      <c r="V245" s="118">
        <v>44866.156452083334</v>
      </c>
      <c r="W245" s="116" t="s">
        <v>116</v>
      </c>
      <c r="X245" s="116" t="s">
        <v>116</v>
      </c>
      <c r="Y245" s="118">
        <v>44896</v>
      </c>
      <c r="Z245" s="118">
        <v>44927</v>
      </c>
      <c r="AA245" s="118">
        <v>44930.560376886569</v>
      </c>
      <c r="AB245" s="116" t="s">
        <v>118</v>
      </c>
      <c r="AC245" s="116" t="s">
        <v>116</v>
      </c>
    </row>
    <row r="246" spans="1:29" s="90" customFormat="1" hidden="1" outlineLevel="2" collapsed="1" x14ac:dyDescent="0.25">
      <c r="A246" s="85" t="s">
        <v>219</v>
      </c>
      <c r="B246" s="86">
        <v>0</v>
      </c>
      <c r="C246" s="86">
        <v>0</v>
      </c>
      <c r="D246" s="86">
        <v>0</v>
      </c>
      <c r="E246" s="86">
        <v>0</v>
      </c>
      <c r="F246" s="86">
        <v>0</v>
      </c>
      <c r="G246" s="86">
        <v>0</v>
      </c>
      <c r="H246" s="87" t="s">
        <v>120</v>
      </c>
      <c r="I246" s="87" t="s">
        <v>219</v>
      </c>
      <c r="J246" s="87" t="s">
        <v>116</v>
      </c>
      <c r="K246" s="86">
        <v>0</v>
      </c>
      <c r="L246" s="86">
        <v>0</v>
      </c>
      <c r="M246" s="87" t="s">
        <v>122</v>
      </c>
      <c r="N246" s="87" t="s">
        <v>218</v>
      </c>
      <c r="O246" s="87" t="s">
        <v>121</v>
      </c>
      <c r="P246" s="88">
        <v>44896</v>
      </c>
      <c r="Q246" s="88">
        <v>44897</v>
      </c>
      <c r="R246" s="86">
        <v>0</v>
      </c>
      <c r="S246" s="87" t="s">
        <v>116</v>
      </c>
      <c r="T246" s="87" t="s">
        <v>116</v>
      </c>
      <c r="U246" s="87" t="s">
        <v>319</v>
      </c>
      <c r="V246" s="89">
        <v>44866.156452083334</v>
      </c>
      <c r="W246" s="87" t="s">
        <v>116</v>
      </c>
      <c r="X246" s="87" t="s">
        <v>116</v>
      </c>
      <c r="Y246" s="89">
        <v>44896</v>
      </c>
      <c r="Z246" s="89">
        <v>44927</v>
      </c>
      <c r="AA246" s="89">
        <v>44930.560376886569</v>
      </c>
      <c r="AB246" s="87" t="s">
        <v>118</v>
      </c>
      <c r="AC246" s="87" t="s">
        <v>116</v>
      </c>
    </row>
    <row r="247" spans="1:29" s="96" customFormat="1" hidden="1" outlineLevel="3" collapsed="1" x14ac:dyDescent="0.25">
      <c r="A247" s="91" t="s">
        <v>121</v>
      </c>
      <c r="B247" s="92">
        <v>0</v>
      </c>
      <c r="C247" s="92">
        <v>0</v>
      </c>
      <c r="D247" s="92">
        <v>0</v>
      </c>
      <c r="E247" s="92">
        <v>0</v>
      </c>
      <c r="F247" s="92">
        <v>0</v>
      </c>
      <c r="G247" s="92">
        <v>0</v>
      </c>
      <c r="H247" s="93" t="s">
        <v>120</v>
      </c>
      <c r="I247" s="93" t="s">
        <v>219</v>
      </c>
      <c r="J247" s="93" t="s">
        <v>116</v>
      </c>
      <c r="K247" s="92">
        <v>0</v>
      </c>
      <c r="L247" s="92">
        <v>0</v>
      </c>
      <c r="M247" s="93" t="s">
        <v>122</v>
      </c>
      <c r="N247" s="93" t="s">
        <v>218</v>
      </c>
      <c r="O247" s="93" t="s">
        <v>121</v>
      </c>
      <c r="P247" s="94">
        <v>44896</v>
      </c>
      <c r="Q247" s="94">
        <v>44897</v>
      </c>
      <c r="R247" s="92">
        <v>0</v>
      </c>
      <c r="S247" s="93" t="s">
        <v>116</v>
      </c>
      <c r="T247" s="93" t="s">
        <v>116</v>
      </c>
      <c r="U247" s="93" t="s">
        <v>319</v>
      </c>
      <c r="V247" s="95">
        <v>44866.156452083334</v>
      </c>
      <c r="W247" s="93" t="s">
        <v>116</v>
      </c>
      <c r="X247" s="93" t="s">
        <v>116</v>
      </c>
      <c r="Y247" s="95">
        <v>44896</v>
      </c>
      <c r="Z247" s="95">
        <v>44927</v>
      </c>
      <c r="AA247" s="95">
        <v>44930.560376886569</v>
      </c>
      <c r="AB247" s="93" t="s">
        <v>118</v>
      </c>
      <c r="AC247" s="93" t="s">
        <v>116</v>
      </c>
    </row>
    <row r="248" spans="1:29" s="78" customFormat="1" hidden="1" outlineLevel="4" collapsed="1" x14ac:dyDescent="0.25">
      <c r="A248" s="97" t="s">
        <v>116</v>
      </c>
      <c r="B248" s="75">
        <v>0</v>
      </c>
      <c r="C248" s="75">
        <v>0</v>
      </c>
      <c r="D248" s="75">
        <v>0</v>
      </c>
      <c r="E248" s="75">
        <v>0</v>
      </c>
      <c r="F248" s="75">
        <v>0</v>
      </c>
      <c r="G248" s="75">
        <v>0</v>
      </c>
      <c r="H248" s="74" t="s">
        <v>120</v>
      </c>
      <c r="I248" s="74" t="s">
        <v>219</v>
      </c>
      <c r="J248" s="74" t="s">
        <v>116</v>
      </c>
      <c r="K248" s="75">
        <v>0</v>
      </c>
      <c r="L248" s="75">
        <v>0</v>
      </c>
      <c r="M248" s="74" t="s">
        <v>122</v>
      </c>
      <c r="N248" s="74" t="s">
        <v>218</v>
      </c>
      <c r="O248" s="74" t="s">
        <v>121</v>
      </c>
      <c r="P248" s="76">
        <v>44896</v>
      </c>
      <c r="Q248" s="76">
        <v>44897</v>
      </c>
      <c r="R248" s="75">
        <v>0</v>
      </c>
      <c r="S248" s="74" t="s">
        <v>116</v>
      </c>
      <c r="T248" s="74" t="s">
        <v>116</v>
      </c>
      <c r="U248" s="74" t="s">
        <v>319</v>
      </c>
      <c r="V248" s="77">
        <v>44866.156452083334</v>
      </c>
      <c r="W248" s="74" t="s">
        <v>116</v>
      </c>
      <c r="X248" s="74" t="s">
        <v>116</v>
      </c>
      <c r="Y248" s="77">
        <v>44896</v>
      </c>
      <c r="Z248" s="77">
        <v>44927</v>
      </c>
      <c r="AA248" s="77">
        <v>44930.560376886569</v>
      </c>
      <c r="AB248" s="74" t="s">
        <v>118</v>
      </c>
      <c r="AC248" s="74" t="s">
        <v>116</v>
      </c>
    </row>
    <row r="249" spans="1:29" s="84" customFormat="1" hidden="1" outlineLevel="5" collapsed="1" x14ac:dyDescent="0.25">
      <c r="A249" s="98" t="s">
        <v>122</v>
      </c>
      <c r="B249" s="80">
        <v>0</v>
      </c>
      <c r="C249" s="80">
        <v>0</v>
      </c>
      <c r="D249" s="80">
        <v>0</v>
      </c>
      <c r="E249" s="80">
        <v>0</v>
      </c>
      <c r="F249" s="80">
        <v>0</v>
      </c>
      <c r="G249" s="80">
        <v>0</v>
      </c>
      <c r="H249" s="81" t="s">
        <v>120</v>
      </c>
      <c r="I249" s="81" t="s">
        <v>219</v>
      </c>
      <c r="J249" s="81" t="s">
        <v>116</v>
      </c>
      <c r="K249" s="80">
        <v>0</v>
      </c>
      <c r="L249" s="80">
        <v>0</v>
      </c>
      <c r="M249" s="81" t="s">
        <v>122</v>
      </c>
      <c r="N249" s="81" t="s">
        <v>218</v>
      </c>
      <c r="O249" s="81" t="s">
        <v>121</v>
      </c>
      <c r="P249" s="82">
        <v>44896</v>
      </c>
      <c r="Q249" s="82">
        <v>44897</v>
      </c>
      <c r="R249" s="80">
        <v>0</v>
      </c>
      <c r="S249" s="81" t="s">
        <v>116</v>
      </c>
      <c r="T249" s="81" t="s">
        <v>116</v>
      </c>
      <c r="U249" s="81" t="s">
        <v>319</v>
      </c>
      <c r="V249" s="83">
        <v>44866.156452083334</v>
      </c>
      <c r="W249" s="81" t="s">
        <v>116</v>
      </c>
      <c r="X249" s="81" t="s">
        <v>116</v>
      </c>
      <c r="Y249" s="83">
        <v>44896</v>
      </c>
      <c r="Z249" s="83">
        <v>44927</v>
      </c>
      <c r="AA249" s="83">
        <v>44930.560376886569</v>
      </c>
      <c r="AB249" s="81" t="s">
        <v>118</v>
      </c>
      <c r="AC249" s="81" t="s">
        <v>116</v>
      </c>
    </row>
    <row r="250" spans="1:29" s="90" customFormat="1" hidden="1" outlineLevel="6" collapsed="1" x14ac:dyDescent="0.25">
      <c r="A250" s="99" t="s">
        <v>116</v>
      </c>
      <c r="B250" s="86">
        <v>0</v>
      </c>
      <c r="C250" s="86">
        <v>0</v>
      </c>
      <c r="D250" s="86">
        <v>0</v>
      </c>
      <c r="E250" s="86">
        <v>0</v>
      </c>
      <c r="F250" s="86">
        <v>0</v>
      </c>
      <c r="G250" s="86">
        <v>0</v>
      </c>
      <c r="H250" s="87" t="s">
        <v>120</v>
      </c>
      <c r="I250" s="87" t="s">
        <v>219</v>
      </c>
      <c r="J250" s="87" t="s">
        <v>116</v>
      </c>
      <c r="K250" s="86">
        <v>0</v>
      </c>
      <c r="L250" s="86">
        <v>0</v>
      </c>
      <c r="M250" s="87" t="s">
        <v>122</v>
      </c>
      <c r="N250" s="87" t="s">
        <v>218</v>
      </c>
      <c r="O250" s="87" t="s">
        <v>121</v>
      </c>
      <c r="P250" s="88">
        <v>44896</v>
      </c>
      <c r="Q250" s="88">
        <v>44897</v>
      </c>
      <c r="R250" s="86">
        <v>0</v>
      </c>
      <c r="S250" s="87" t="s">
        <v>116</v>
      </c>
      <c r="T250" s="87" t="s">
        <v>116</v>
      </c>
      <c r="U250" s="87" t="s">
        <v>319</v>
      </c>
      <c r="V250" s="89">
        <v>44866.156452083334</v>
      </c>
      <c r="W250" s="87" t="s">
        <v>116</v>
      </c>
      <c r="X250" s="87" t="s">
        <v>116</v>
      </c>
      <c r="Y250" s="89">
        <v>44896</v>
      </c>
      <c r="Z250" s="89">
        <v>44927</v>
      </c>
      <c r="AA250" s="89">
        <v>44930.560376886569</v>
      </c>
      <c r="AB250" s="87" t="s">
        <v>118</v>
      </c>
      <c r="AC250" s="87" t="s">
        <v>116</v>
      </c>
    </row>
    <row r="251" spans="1:29" s="96" customFormat="1" hidden="1" outlineLevel="7" collapsed="1" x14ac:dyDescent="0.25">
      <c r="A251" s="100" t="s">
        <v>116</v>
      </c>
      <c r="B251" s="92">
        <v>-104430.91499999999</v>
      </c>
      <c r="C251" s="92">
        <v>-6397875.5281499997</v>
      </c>
      <c r="D251" s="92">
        <v>0</v>
      </c>
      <c r="E251" s="92">
        <v>0</v>
      </c>
      <c r="F251" s="92">
        <v>-104430.91499999999</v>
      </c>
      <c r="G251" s="92">
        <v>-6397875.5281499997</v>
      </c>
      <c r="H251" s="93" t="s">
        <v>120</v>
      </c>
      <c r="I251" s="93" t="s">
        <v>219</v>
      </c>
      <c r="J251" s="93" t="s">
        <v>116</v>
      </c>
      <c r="K251" s="92">
        <v>61.264191050609902</v>
      </c>
      <c r="L251" s="92">
        <v>0</v>
      </c>
      <c r="M251" s="93" t="s">
        <v>122</v>
      </c>
      <c r="N251" s="93" t="s">
        <v>218</v>
      </c>
      <c r="O251" s="93" t="s">
        <v>121</v>
      </c>
      <c r="P251" s="94">
        <v>44896</v>
      </c>
      <c r="Q251" s="94">
        <v>44897</v>
      </c>
      <c r="R251" s="92">
        <v>0</v>
      </c>
      <c r="S251" s="93" t="s">
        <v>116</v>
      </c>
      <c r="T251" s="93" t="s">
        <v>116</v>
      </c>
      <c r="U251" s="93" t="s">
        <v>319</v>
      </c>
      <c r="V251" s="95">
        <v>44866.156452083334</v>
      </c>
      <c r="W251" s="93" t="s">
        <v>116</v>
      </c>
      <c r="X251" s="93" t="s">
        <v>116</v>
      </c>
      <c r="Y251" s="95">
        <v>44896</v>
      </c>
      <c r="Z251" s="95">
        <v>44927</v>
      </c>
      <c r="AA251" s="95">
        <v>44930.560376886569</v>
      </c>
      <c r="AB251" s="93" t="s">
        <v>118</v>
      </c>
      <c r="AC251" s="93" t="s">
        <v>116</v>
      </c>
    </row>
    <row r="252" spans="1:29" s="107" customFormat="1" hidden="1" outlineLevel="7" collapsed="1" x14ac:dyDescent="0.25">
      <c r="A252" s="102" t="s">
        <v>116</v>
      </c>
      <c r="B252" s="103">
        <v>3301.7950000000001</v>
      </c>
      <c r="C252" s="103">
        <v>71596.570000000007</v>
      </c>
      <c r="D252" s="103">
        <v>0</v>
      </c>
      <c r="E252" s="103">
        <v>0</v>
      </c>
      <c r="F252" s="103">
        <v>3301.7950000000001</v>
      </c>
      <c r="G252" s="103">
        <v>71596.570000000007</v>
      </c>
      <c r="H252" s="104" t="s">
        <v>120</v>
      </c>
      <c r="I252" s="104" t="s">
        <v>219</v>
      </c>
      <c r="J252" s="104" t="s">
        <v>116</v>
      </c>
      <c r="K252" s="103">
        <v>21.684135447536899</v>
      </c>
      <c r="L252" s="103">
        <v>0</v>
      </c>
      <c r="M252" s="104" t="s">
        <v>122</v>
      </c>
      <c r="N252" s="104" t="s">
        <v>218</v>
      </c>
      <c r="O252" s="104" t="s">
        <v>121</v>
      </c>
      <c r="P252" s="105">
        <v>44896</v>
      </c>
      <c r="Q252" s="105">
        <v>44897</v>
      </c>
      <c r="R252" s="103">
        <v>0</v>
      </c>
      <c r="S252" s="104" t="s">
        <v>116</v>
      </c>
      <c r="T252" s="104" t="s">
        <v>116</v>
      </c>
      <c r="U252" s="104" t="s">
        <v>319</v>
      </c>
      <c r="V252" s="106">
        <v>44866.156452083334</v>
      </c>
      <c r="W252" s="104" t="s">
        <v>116</v>
      </c>
      <c r="X252" s="104" t="s">
        <v>116</v>
      </c>
      <c r="Y252" s="106">
        <v>44896</v>
      </c>
      <c r="Z252" s="106">
        <v>44927</v>
      </c>
      <c r="AA252" s="106">
        <v>44930.560376886569</v>
      </c>
      <c r="AB252" s="104" t="s">
        <v>118</v>
      </c>
      <c r="AC252" s="104" t="s">
        <v>116</v>
      </c>
    </row>
    <row r="253" spans="1:29" s="96" customFormat="1" hidden="1" outlineLevel="7" collapsed="1" x14ac:dyDescent="0.25">
      <c r="A253" s="100" t="s">
        <v>116</v>
      </c>
      <c r="B253" s="92">
        <v>61036</v>
      </c>
      <c r="C253" s="92">
        <v>3757988.2900399999</v>
      </c>
      <c r="D253" s="92">
        <v>0</v>
      </c>
      <c r="E253" s="92">
        <v>0</v>
      </c>
      <c r="F253" s="92">
        <v>61036</v>
      </c>
      <c r="G253" s="92">
        <v>3757988.2900399999</v>
      </c>
      <c r="H253" s="93" t="s">
        <v>120</v>
      </c>
      <c r="I253" s="93" t="s">
        <v>219</v>
      </c>
      <c r="J253" s="93" t="s">
        <v>116</v>
      </c>
      <c r="K253" s="92">
        <v>61.5700289999345</v>
      </c>
      <c r="L253" s="92">
        <v>0</v>
      </c>
      <c r="M253" s="93" t="s">
        <v>122</v>
      </c>
      <c r="N253" s="93" t="s">
        <v>218</v>
      </c>
      <c r="O253" s="93" t="s">
        <v>121</v>
      </c>
      <c r="P253" s="94">
        <v>44896</v>
      </c>
      <c r="Q253" s="94">
        <v>44897</v>
      </c>
      <c r="R253" s="92">
        <v>0</v>
      </c>
      <c r="S253" s="93" t="s">
        <v>116</v>
      </c>
      <c r="T253" s="93" t="s">
        <v>116</v>
      </c>
      <c r="U253" s="93" t="s">
        <v>319</v>
      </c>
      <c r="V253" s="95">
        <v>44866.156452083334</v>
      </c>
      <c r="W253" s="93" t="s">
        <v>116</v>
      </c>
      <c r="X253" s="93" t="s">
        <v>116</v>
      </c>
      <c r="Y253" s="95">
        <v>44896</v>
      </c>
      <c r="Z253" s="95">
        <v>44927</v>
      </c>
      <c r="AA253" s="95">
        <v>44930.560376886569</v>
      </c>
      <c r="AB253" s="93" t="s">
        <v>118</v>
      </c>
      <c r="AC253" s="93" t="s">
        <v>116</v>
      </c>
    </row>
    <row r="254" spans="1:29" s="107" customFormat="1" hidden="1" outlineLevel="7" collapsed="1" x14ac:dyDescent="0.25">
      <c r="A254" s="102" t="s">
        <v>116</v>
      </c>
      <c r="B254" s="103">
        <v>146976</v>
      </c>
      <c r="C254" s="103">
        <v>9053984.4145599995</v>
      </c>
      <c r="D254" s="103">
        <v>0</v>
      </c>
      <c r="E254" s="103">
        <v>0</v>
      </c>
      <c r="F254" s="103">
        <v>146976</v>
      </c>
      <c r="G254" s="103">
        <v>9053984.4145599995</v>
      </c>
      <c r="H254" s="104" t="s">
        <v>120</v>
      </c>
      <c r="I254" s="104" t="s">
        <v>219</v>
      </c>
      <c r="J254" s="104" t="s">
        <v>116</v>
      </c>
      <c r="K254" s="103">
        <v>61.601788146091899</v>
      </c>
      <c r="L254" s="103">
        <v>0</v>
      </c>
      <c r="M254" s="104" t="s">
        <v>122</v>
      </c>
      <c r="N254" s="104" t="s">
        <v>218</v>
      </c>
      <c r="O254" s="104" t="s">
        <v>121</v>
      </c>
      <c r="P254" s="105">
        <v>44896</v>
      </c>
      <c r="Q254" s="105">
        <v>44897</v>
      </c>
      <c r="R254" s="103">
        <v>0</v>
      </c>
      <c r="S254" s="104" t="s">
        <v>116</v>
      </c>
      <c r="T254" s="104" t="s">
        <v>116</v>
      </c>
      <c r="U254" s="104" t="s">
        <v>319</v>
      </c>
      <c r="V254" s="106">
        <v>44866.156452083334</v>
      </c>
      <c r="W254" s="104" t="s">
        <v>116</v>
      </c>
      <c r="X254" s="104" t="s">
        <v>116</v>
      </c>
      <c r="Y254" s="106">
        <v>44896</v>
      </c>
      <c r="Z254" s="106">
        <v>44927</v>
      </c>
      <c r="AA254" s="106">
        <v>44930.560376886569</v>
      </c>
      <c r="AB254" s="104" t="s">
        <v>118</v>
      </c>
      <c r="AC254" s="104" t="s">
        <v>116</v>
      </c>
    </row>
    <row r="255" spans="1:29" s="96" customFormat="1" hidden="1" outlineLevel="7" collapsed="1" x14ac:dyDescent="0.25">
      <c r="A255" s="100" t="s">
        <v>116</v>
      </c>
      <c r="B255" s="92">
        <v>-70293.695999999996</v>
      </c>
      <c r="C255" s="92">
        <v>-4354916.8878300004</v>
      </c>
      <c r="D255" s="92">
        <v>0</v>
      </c>
      <c r="E255" s="92">
        <v>0</v>
      </c>
      <c r="F255" s="92">
        <v>-70293.695999999996</v>
      </c>
      <c r="G255" s="92">
        <v>-4354916.8878300004</v>
      </c>
      <c r="H255" s="93" t="s">
        <v>120</v>
      </c>
      <c r="I255" s="93" t="s">
        <v>219</v>
      </c>
      <c r="J255" s="93" t="s">
        <v>116</v>
      </c>
      <c r="K255" s="92">
        <v>61.9531641618332</v>
      </c>
      <c r="L255" s="92">
        <v>0</v>
      </c>
      <c r="M255" s="93" t="s">
        <v>122</v>
      </c>
      <c r="N255" s="93" t="s">
        <v>218</v>
      </c>
      <c r="O255" s="93" t="s">
        <v>121</v>
      </c>
      <c r="P255" s="94">
        <v>44896</v>
      </c>
      <c r="Q255" s="94">
        <v>44897</v>
      </c>
      <c r="R255" s="92">
        <v>0</v>
      </c>
      <c r="S255" s="93" t="s">
        <v>116</v>
      </c>
      <c r="T255" s="93" t="s">
        <v>116</v>
      </c>
      <c r="U255" s="93" t="s">
        <v>319</v>
      </c>
      <c r="V255" s="95">
        <v>44866.156452083334</v>
      </c>
      <c r="W255" s="93" t="s">
        <v>116</v>
      </c>
      <c r="X255" s="93" t="s">
        <v>116</v>
      </c>
      <c r="Y255" s="95">
        <v>44896</v>
      </c>
      <c r="Z255" s="95">
        <v>44927</v>
      </c>
      <c r="AA255" s="95">
        <v>44930.560376886569</v>
      </c>
      <c r="AB255" s="93" t="s">
        <v>118</v>
      </c>
      <c r="AC255" s="93" t="s">
        <v>116</v>
      </c>
    </row>
    <row r="256" spans="1:29" s="107" customFormat="1" hidden="1" outlineLevel="7" collapsed="1" x14ac:dyDescent="0.25">
      <c r="A256" s="102" t="s">
        <v>116</v>
      </c>
      <c r="B256" s="103">
        <v>-34393.35</v>
      </c>
      <c r="C256" s="103">
        <v>-2130776.8586200001</v>
      </c>
      <c r="D256" s="103">
        <v>0</v>
      </c>
      <c r="E256" s="103">
        <v>0</v>
      </c>
      <c r="F256" s="103">
        <v>-34393.35</v>
      </c>
      <c r="G256" s="103">
        <v>-2130776.8586200001</v>
      </c>
      <c r="H256" s="104" t="s">
        <v>120</v>
      </c>
      <c r="I256" s="104" t="s">
        <v>219</v>
      </c>
      <c r="J256" s="104" t="s">
        <v>116</v>
      </c>
      <c r="K256" s="103">
        <v>61.953164161676597</v>
      </c>
      <c r="L256" s="103">
        <v>0</v>
      </c>
      <c r="M256" s="104" t="s">
        <v>122</v>
      </c>
      <c r="N256" s="104" t="s">
        <v>218</v>
      </c>
      <c r="O256" s="104" t="s">
        <v>121</v>
      </c>
      <c r="P256" s="105">
        <v>44896</v>
      </c>
      <c r="Q256" s="105">
        <v>44897</v>
      </c>
      <c r="R256" s="103">
        <v>0</v>
      </c>
      <c r="S256" s="104" t="s">
        <v>116</v>
      </c>
      <c r="T256" s="104" t="s">
        <v>116</v>
      </c>
      <c r="U256" s="104" t="s">
        <v>319</v>
      </c>
      <c r="V256" s="106">
        <v>44866.156452083334</v>
      </c>
      <c r="W256" s="104" t="s">
        <v>116</v>
      </c>
      <c r="X256" s="104" t="s">
        <v>116</v>
      </c>
      <c r="Y256" s="106">
        <v>44896</v>
      </c>
      <c r="Z256" s="106">
        <v>44927</v>
      </c>
      <c r="AA256" s="106">
        <v>44930.560376886569</v>
      </c>
      <c r="AB256" s="104" t="s">
        <v>118</v>
      </c>
      <c r="AC256" s="104" t="s">
        <v>116</v>
      </c>
    </row>
    <row r="257" spans="1:29" s="96" customFormat="1" hidden="1" outlineLevel="7" collapsed="1" x14ac:dyDescent="0.25">
      <c r="A257" s="100" t="s">
        <v>116</v>
      </c>
      <c r="B257" s="92">
        <v>-2195.8339999999998</v>
      </c>
      <c r="C257" s="92">
        <v>0</v>
      </c>
      <c r="D257" s="92">
        <v>0</v>
      </c>
      <c r="E257" s="92">
        <v>0</v>
      </c>
      <c r="F257" s="92">
        <v>-2195.8339999999998</v>
      </c>
      <c r="G257" s="92">
        <v>0</v>
      </c>
      <c r="H257" s="93" t="s">
        <v>120</v>
      </c>
      <c r="I257" s="93" t="s">
        <v>219</v>
      </c>
      <c r="J257" s="93" t="s">
        <v>116</v>
      </c>
      <c r="K257" s="92">
        <v>0</v>
      </c>
      <c r="L257" s="92">
        <v>0</v>
      </c>
      <c r="M257" s="93" t="s">
        <v>122</v>
      </c>
      <c r="N257" s="93" t="s">
        <v>218</v>
      </c>
      <c r="O257" s="93" t="s">
        <v>121</v>
      </c>
      <c r="P257" s="94">
        <v>44896</v>
      </c>
      <c r="Q257" s="94">
        <v>44897</v>
      </c>
      <c r="R257" s="92">
        <v>0</v>
      </c>
      <c r="S257" s="93" t="s">
        <v>116</v>
      </c>
      <c r="T257" s="93" t="s">
        <v>116</v>
      </c>
      <c r="U257" s="93" t="s">
        <v>319</v>
      </c>
      <c r="V257" s="95">
        <v>44866.156452083334</v>
      </c>
      <c r="W257" s="93" t="s">
        <v>116</v>
      </c>
      <c r="X257" s="93" t="s">
        <v>116</v>
      </c>
      <c r="Y257" s="95">
        <v>44896</v>
      </c>
      <c r="Z257" s="95">
        <v>44927</v>
      </c>
      <c r="AA257" s="95">
        <v>44930.560376886569</v>
      </c>
      <c r="AB257" s="93" t="s">
        <v>118</v>
      </c>
      <c r="AC257" s="93" t="s">
        <v>116</v>
      </c>
    </row>
    <row r="258" spans="1:29" s="84" customFormat="1" outlineLevel="1" collapsed="1" x14ac:dyDescent="0.25">
      <c r="A258" s="79" t="s">
        <v>110</v>
      </c>
      <c r="B258" s="80">
        <v>0</v>
      </c>
      <c r="C258" s="80">
        <v>0</v>
      </c>
      <c r="D258" s="80">
        <v>0</v>
      </c>
      <c r="E258" s="80">
        <v>0</v>
      </c>
      <c r="F258" s="80">
        <v>0</v>
      </c>
      <c r="G258" s="80">
        <v>0</v>
      </c>
      <c r="H258" s="81" t="s">
        <v>120</v>
      </c>
      <c r="I258" s="81" t="s">
        <v>225</v>
      </c>
      <c r="J258" s="81" t="s">
        <v>116</v>
      </c>
      <c r="K258" s="80">
        <v>0</v>
      </c>
      <c r="L258" s="80">
        <v>0</v>
      </c>
      <c r="M258" s="81" t="s">
        <v>127</v>
      </c>
      <c r="N258" s="81" t="s">
        <v>110</v>
      </c>
      <c r="O258" s="81" t="s">
        <v>121</v>
      </c>
      <c r="P258" s="82">
        <v>44896</v>
      </c>
      <c r="Q258" s="82">
        <v>44897</v>
      </c>
      <c r="R258" s="80">
        <v>0</v>
      </c>
      <c r="S258" s="81" t="s">
        <v>116</v>
      </c>
      <c r="T258" s="81" t="s">
        <v>116</v>
      </c>
      <c r="U258" s="81" t="s">
        <v>319</v>
      </c>
      <c r="V258" s="83">
        <v>44866.156452083334</v>
      </c>
      <c r="W258" s="81" t="s">
        <v>116</v>
      </c>
      <c r="X258" s="81" t="s">
        <v>116</v>
      </c>
      <c r="Y258" s="83">
        <v>44896</v>
      </c>
      <c r="Z258" s="83">
        <v>44927</v>
      </c>
      <c r="AA258" s="83">
        <v>44930.560376886569</v>
      </c>
      <c r="AB258" s="81" t="s">
        <v>118</v>
      </c>
      <c r="AC258" s="81" t="s">
        <v>116</v>
      </c>
    </row>
    <row r="259" spans="1:29" s="90" customFormat="1" hidden="1" outlineLevel="2" collapsed="1" x14ac:dyDescent="0.25">
      <c r="A259" s="85" t="s">
        <v>225</v>
      </c>
      <c r="B259" s="86">
        <v>0</v>
      </c>
      <c r="C259" s="86">
        <v>0</v>
      </c>
      <c r="D259" s="86">
        <v>0</v>
      </c>
      <c r="E259" s="86">
        <v>0</v>
      </c>
      <c r="F259" s="86">
        <v>0</v>
      </c>
      <c r="G259" s="86">
        <v>0</v>
      </c>
      <c r="H259" s="87" t="s">
        <v>120</v>
      </c>
      <c r="I259" s="87" t="s">
        <v>225</v>
      </c>
      <c r="J259" s="87" t="s">
        <v>116</v>
      </c>
      <c r="K259" s="86">
        <v>0</v>
      </c>
      <c r="L259" s="86">
        <v>0</v>
      </c>
      <c r="M259" s="87" t="s">
        <v>127</v>
      </c>
      <c r="N259" s="87" t="s">
        <v>110</v>
      </c>
      <c r="O259" s="87" t="s">
        <v>121</v>
      </c>
      <c r="P259" s="88">
        <v>44896</v>
      </c>
      <c r="Q259" s="88">
        <v>44897</v>
      </c>
      <c r="R259" s="86">
        <v>0</v>
      </c>
      <c r="S259" s="87" t="s">
        <v>116</v>
      </c>
      <c r="T259" s="87" t="s">
        <v>116</v>
      </c>
      <c r="U259" s="87" t="s">
        <v>319</v>
      </c>
      <c r="V259" s="89">
        <v>44866.156452083334</v>
      </c>
      <c r="W259" s="87" t="s">
        <v>116</v>
      </c>
      <c r="X259" s="87" t="s">
        <v>116</v>
      </c>
      <c r="Y259" s="89">
        <v>44896</v>
      </c>
      <c r="Z259" s="89">
        <v>44927</v>
      </c>
      <c r="AA259" s="89">
        <v>44930.560376886569</v>
      </c>
      <c r="AB259" s="87" t="s">
        <v>118</v>
      </c>
      <c r="AC259" s="87" t="s">
        <v>116</v>
      </c>
    </row>
    <row r="260" spans="1:29" s="96" customFormat="1" hidden="1" outlineLevel="3" collapsed="1" x14ac:dyDescent="0.25">
      <c r="A260" s="91" t="s">
        <v>121</v>
      </c>
      <c r="B260" s="92">
        <v>0</v>
      </c>
      <c r="C260" s="92">
        <v>0</v>
      </c>
      <c r="D260" s="92">
        <v>0</v>
      </c>
      <c r="E260" s="92">
        <v>0</v>
      </c>
      <c r="F260" s="92">
        <v>0</v>
      </c>
      <c r="G260" s="92">
        <v>0</v>
      </c>
      <c r="H260" s="93" t="s">
        <v>120</v>
      </c>
      <c r="I260" s="93" t="s">
        <v>225</v>
      </c>
      <c r="J260" s="93" t="s">
        <v>116</v>
      </c>
      <c r="K260" s="92">
        <v>0</v>
      </c>
      <c r="L260" s="92">
        <v>0</v>
      </c>
      <c r="M260" s="93" t="s">
        <v>127</v>
      </c>
      <c r="N260" s="93" t="s">
        <v>110</v>
      </c>
      <c r="O260" s="93" t="s">
        <v>121</v>
      </c>
      <c r="P260" s="94">
        <v>44896</v>
      </c>
      <c r="Q260" s="94">
        <v>44897</v>
      </c>
      <c r="R260" s="92">
        <v>0</v>
      </c>
      <c r="S260" s="93" t="s">
        <v>116</v>
      </c>
      <c r="T260" s="93" t="s">
        <v>116</v>
      </c>
      <c r="U260" s="93" t="s">
        <v>319</v>
      </c>
      <c r="V260" s="95">
        <v>44866.156452083334</v>
      </c>
      <c r="W260" s="93" t="s">
        <v>116</v>
      </c>
      <c r="X260" s="93" t="s">
        <v>116</v>
      </c>
      <c r="Y260" s="95">
        <v>44896</v>
      </c>
      <c r="Z260" s="95">
        <v>44927</v>
      </c>
      <c r="AA260" s="95">
        <v>44930.560376886569</v>
      </c>
      <c r="AB260" s="93" t="s">
        <v>118</v>
      </c>
      <c r="AC260" s="93" t="s">
        <v>116</v>
      </c>
    </row>
    <row r="261" spans="1:29" s="78" customFormat="1" hidden="1" outlineLevel="4" collapsed="1" x14ac:dyDescent="0.25">
      <c r="A261" s="97" t="s">
        <v>116</v>
      </c>
      <c r="B261" s="75">
        <v>0</v>
      </c>
      <c r="C261" s="75">
        <v>0</v>
      </c>
      <c r="D261" s="75">
        <v>0</v>
      </c>
      <c r="E261" s="75">
        <v>0</v>
      </c>
      <c r="F261" s="75">
        <v>0</v>
      </c>
      <c r="G261" s="75">
        <v>0</v>
      </c>
      <c r="H261" s="74" t="s">
        <v>120</v>
      </c>
      <c r="I261" s="74" t="s">
        <v>225</v>
      </c>
      <c r="J261" s="74" t="s">
        <v>116</v>
      </c>
      <c r="K261" s="75">
        <v>0</v>
      </c>
      <c r="L261" s="75">
        <v>0</v>
      </c>
      <c r="M261" s="74" t="s">
        <v>127</v>
      </c>
      <c r="N261" s="74" t="s">
        <v>110</v>
      </c>
      <c r="O261" s="74" t="s">
        <v>121</v>
      </c>
      <c r="P261" s="76">
        <v>44896</v>
      </c>
      <c r="Q261" s="76">
        <v>44897</v>
      </c>
      <c r="R261" s="75">
        <v>0</v>
      </c>
      <c r="S261" s="74" t="s">
        <v>116</v>
      </c>
      <c r="T261" s="74" t="s">
        <v>116</v>
      </c>
      <c r="U261" s="74" t="s">
        <v>319</v>
      </c>
      <c r="V261" s="77">
        <v>44866.156452083334</v>
      </c>
      <c r="W261" s="74" t="s">
        <v>116</v>
      </c>
      <c r="X261" s="74" t="s">
        <v>116</v>
      </c>
      <c r="Y261" s="77">
        <v>44896</v>
      </c>
      <c r="Z261" s="77">
        <v>44927</v>
      </c>
      <c r="AA261" s="77">
        <v>44930.560376886569</v>
      </c>
      <c r="AB261" s="74" t="s">
        <v>118</v>
      </c>
      <c r="AC261" s="74" t="s">
        <v>116</v>
      </c>
    </row>
    <row r="262" spans="1:29" s="84" customFormat="1" hidden="1" outlineLevel="5" collapsed="1" x14ac:dyDescent="0.25">
      <c r="A262" s="98" t="s">
        <v>127</v>
      </c>
      <c r="B262" s="80">
        <v>0</v>
      </c>
      <c r="C262" s="80">
        <v>0</v>
      </c>
      <c r="D262" s="80">
        <v>0</v>
      </c>
      <c r="E262" s="80">
        <v>0</v>
      </c>
      <c r="F262" s="80">
        <v>0</v>
      </c>
      <c r="G262" s="80">
        <v>0</v>
      </c>
      <c r="H262" s="81" t="s">
        <v>120</v>
      </c>
      <c r="I262" s="81" t="s">
        <v>225</v>
      </c>
      <c r="J262" s="81" t="s">
        <v>116</v>
      </c>
      <c r="K262" s="80">
        <v>0</v>
      </c>
      <c r="L262" s="80">
        <v>0</v>
      </c>
      <c r="M262" s="81" t="s">
        <v>127</v>
      </c>
      <c r="N262" s="81" t="s">
        <v>110</v>
      </c>
      <c r="O262" s="81" t="s">
        <v>121</v>
      </c>
      <c r="P262" s="82">
        <v>44896</v>
      </c>
      <c r="Q262" s="82">
        <v>44897</v>
      </c>
      <c r="R262" s="80">
        <v>0</v>
      </c>
      <c r="S262" s="81" t="s">
        <v>116</v>
      </c>
      <c r="T262" s="81" t="s">
        <v>116</v>
      </c>
      <c r="U262" s="81" t="s">
        <v>319</v>
      </c>
      <c r="V262" s="83">
        <v>44866.156452083334</v>
      </c>
      <c r="W262" s="81" t="s">
        <v>116</v>
      </c>
      <c r="X262" s="81" t="s">
        <v>116</v>
      </c>
      <c r="Y262" s="83">
        <v>44896</v>
      </c>
      <c r="Z262" s="83">
        <v>44927</v>
      </c>
      <c r="AA262" s="83">
        <v>44930.560376886569</v>
      </c>
      <c r="AB262" s="81" t="s">
        <v>118</v>
      </c>
      <c r="AC262" s="81" t="s">
        <v>116</v>
      </c>
    </row>
    <row r="263" spans="1:29" s="90" customFormat="1" hidden="1" outlineLevel="6" collapsed="1" x14ac:dyDescent="0.25">
      <c r="A263" s="99" t="s">
        <v>116</v>
      </c>
      <c r="B263" s="86">
        <v>0</v>
      </c>
      <c r="C263" s="86">
        <v>0</v>
      </c>
      <c r="D263" s="86">
        <v>0</v>
      </c>
      <c r="E263" s="86">
        <v>0</v>
      </c>
      <c r="F263" s="86">
        <v>0</v>
      </c>
      <c r="G263" s="86">
        <v>0</v>
      </c>
      <c r="H263" s="87" t="s">
        <v>120</v>
      </c>
      <c r="I263" s="87" t="s">
        <v>225</v>
      </c>
      <c r="J263" s="87" t="s">
        <v>116</v>
      </c>
      <c r="K263" s="86">
        <v>0</v>
      </c>
      <c r="L263" s="86">
        <v>0</v>
      </c>
      <c r="M263" s="87" t="s">
        <v>127</v>
      </c>
      <c r="N263" s="87" t="s">
        <v>110</v>
      </c>
      <c r="O263" s="87" t="s">
        <v>121</v>
      </c>
      <c r="P263" s="88">
        <v>44896</v>
      </c>
      <c r="Q263" s="88">
        <v>44897</v>
      </c>
      <c r="R263" s="86">
        <v>0</v>
      </c>
      <c r="S263" s="87" t="s">
        <v>116</v>
      </c>
      <c r="T263" s="87" t="s">
        <v>116</v>
      </c>
      <c r="U263" s="87" t="s">
        <v>319</v>
      </c>
      <c r="V263" s="89">
        <v>44866.156452083334</v>
      </c>
      <c r="W263" s="87" t="s">
        <v>116</v>
      </c>
      <c r="X263" s="87" t="s">
        <v>116</v>
      </c>
      <c r="Y263" s="89">
        <v>44896</v>
      </c>
      <c r="Z263" s="89">
        <v>44927</v>
      </c>
      <c r="AA263" s="89">
        <v>44930.560376886569</v>
      </c>
      <c r="AB263" s="87" t="s">
        <v>118</v>
      </c>
      <c r="AC263" s="87" t="s">
        <v>116</v>
      </c>
    </row>
    <row r="264" spans="1:29" s="96" customFormat="1" hidden="1" outlineLevel="7" collapsed="1" x14ac:dyDescent="0.25">
      <c r="A264" s="100" t="s">
        <v>116</v>
      </c>
      <c r="B264" s="92">
        <v>0</v>
      </c>
      <c r="C264" s="92">
        <v>-279725.36</v>
      </c>
      <c r="D264" s="92">
        <v>0</v>
      </c>
      <c r="E264" s="92">
        <v>0</v>
      </c>
      <c r="F264" s="92">
        <v>0</v>
      </c>
      <c r="G264" s="92">
        <v>-279725.36</v>
      </c>
      <c r="H264" s="93" t="s">
        <v>120</v>
      </c>
      <c r="I264" s="93" t="s">
        <v>225</v>
      </c>
      <c r="J264" s="93" t="s">
        <v>116</v>
      </c>
      <c r="K264" s="92">
        <v>0</v>
      </c>
      <c r="L264" s="92">
        <v>0</v>
      </c>
      <c r="M264" s="93" t="s">
        <v>127</v>
      </c>
      <c r="N264" s="93" t="s">
        <v>110</v>
      </c>
      <c r="O264" s="93" t="s">
        <v>121</v>
      </c>
      <c r="P264" s="94">
        <v>44896</v>
      </c>
      <c r="Q264" s="94">
        <v>44897</v>
      </c>
      <c r="R264" s="92">
        <v>0</v>
      </c>
      <c r="S264" s="93" t="s">
        <v>116</v>
      </c>
      <c r="T264" s="93" t="s">
        <v>116</v>
      </c>
      <c r="U264" s="93" t="s">
        <v>319</v>
      </c>
      <c r="V264" s="95">
        <v>44866.156452083334</v>
      </c>
      <c r="W264" s="93" t="s">
        <v>116</v>
      </c>
      <c r="X264" s="93" t="s">
        <v>116</v>
      </c>
      <c r="Y264" s="95">
        <v>44896</v>
      </c>
      <c r="Z264" s="95">
        <v>44927</v>
      </c>
      <c r="AA264" s="95">
        <v>44930.560376886569</v>
      </c>
      <c r="AB264" s="93" t="s">
        <v>118</v>
      </c>
      <c r="AC264" s="93" t="s">
        <v>116</v>
      </c>
    </row>
    <row r="265" spans="1:29" s="107" customFormat="1" hidden="1" outlineLevel="7" collapsed="1" x14ac:dyDescent="0.25">
      <c r="A265" s="102" t="s">
        <v>116</v>
      </c>
      <c r="B265" s="103">
        <v>-888385.49199999997</v>
      </c>
      <c r="C265" s="103">
        <v>-61790289.02922</v>
      </c>
      <c r="D265" s="103">
        <v>0</v>
      </c>
      <c r="E265" s="103">
        <v>0</v>
      </c>
      <c r="F265" s="103">
        <v>-888385.49199999997</v>
      </c>
      <c r="G265" s="103">
        <v>-61790289.02922</v>
      </c>
      <c r="H265" s="104" t="s">
        <v>120</v>
      </c>
      <c r="I265" s="104" t="s">
        <v>225</v>
      </c>
      <c r="J265" s="104" t="s">
        <v>116</v>
      </c>
      <c r="K265" s="103">
        <v>69.553464780377098</v>
      </c>
      <c r="L265" s="103">
        <v>0</v>
      </c>
      <c r="M265" s="104" t="s">
        <v>127</v>
      </c>
      <c r="N265" s="104" t="s">
        <v>110</v>
      </c>
      <c r="O265" s="104" t="s">
        <v>121</v>
      </c>
      <c r="P265" s="105">
        <v>44896</v>
      </c>
      <c r="Q265" s="105">
        <v>44897</v>
      </c>
      <c r="R265" s="103">
        <v>0</v>
      </c>
      <c r="S265" s="104" t="s">
        <v>116</v>
      </c>
      <c r="T265" s="104" t="s">
        <v>116</v>
      </c>
      <c r="U265" s="104" t="s">
        <v>319</v>
      </c>
      <c r="V265" s="106">
        <v>44866.156452083334</v>
      </c>
      <c r="W265" s="104" t="s">
        <v>116</v>
      </c>
      <c r="X265" s="104" t="s">
        <v>116</v>
      </c>
      <c r="Y265" s="106">
        <v>44896</v>
      </c>
      <c r="Z265" s="106">
        <v>44927</v>
      </c>
      <c r="AA265" s="106">
        <v>44930.560376886569</v>
      </c>
      <c r="AB265" s="104" t="s">
        <v>118</v>
      </c>
      <c r="AC265" s="104" t="s">
        <v>116</v>
      </c>
    </row>
    <row r="266" spans="1:29" s="96" customFormat="1" hidden="1" outlineLevel="7" collapsed="1" x14ac:dyDescent="0.25">
      <c r="A266" s="100" t="s">
        <v>116</v>
      </c>
      <c r="B266" s="92">
        <v>654733.24899999995</v>
      </c>
      <c r="C266" s="92">
        <v>42231875.412660003</v>
      </c>
      <c r="D266" s="92">
        <v>0</v>
      </c>
      <c r="E266" s="92">
        <v>0</v>
      </c>
      <c r="F266" s="92">
        <v>654733.24899999995</v>
      </c>
      <c r="G266" s="92">
        <v>42231875.412660003</v>
      </c>
      <c r="H266" s="93" t="s">
        <v>120</v>
      </c>
      <c r="I266" s="93" t="s">
        <v>225</v>
      </c>
      <c r="J266" s="93" t="s">
        <v>116</v>
      </c>
      <c r="K266" s="92">
        <v>64.502414498060702</v>
      </c>
      <c r="L266" s="92">
        <v>0</v>
      </c>
      <c r="M266" s="93" t="s">
        <v>127</v>
      </c>
      <c r="N266" s="93" t="s">
        <v>110</v>
      </c>
      <c r="O266" s="93" t="s">
        <v>121</v>
      </c>
      <c r="P266" s="94">
        <v>44896</v>
      </c>
      <c r="Q266" s="94">
        <v>44897</v>
      </c>
      <c r="R266" s="92">
        <v>0</v>
      </c>
      <c r="S266" s="93" t="s">
        <v>116</v>
      </c>
      <c r="T266" s="93" t="s">
        <v>116</v>
      </c>
      <c r="U266" s="93" t="s">
        <v>319</v>
      </c>
      <c r="V266" s="95">
        <v>44866.156452083334</v>
      </c>
      <c r="W266" s="93" t="s">
        <v>116</v>
      </c>
      <c r="X266" s="93" t="s">
        <v>116</v>
      </c>
      <c r="Y266" s="95">
        <v>44896</v>
      </c>
      <c r="Z266" s="95">
        <v>44927</v>
      </c>
      <c r="AA266" s="95">
        <v>44930.560376886569</v>
      </c>
      <c r="AB266" s="93" t="s">
        <v>118</v>
      </c>
      <c r="AC266" s="93" t="s">
        <v>116</v>
      </c>
    </row>
    <row r="267" spans="1:29" s="107" customFormat="1" hidden="1" outlineLevel="7" collapsed="1" x14ac:dyDescent="0.25">
      <c r="A267" s="102" t="s">
        <v>116</v>
      </c>
      <c r="B267" s="103">
        <v>233652.24299999999</v>
      </c>
      <c r="C267" s="103">
        <v>19838138.97656</v>
      </c>
      <c r="D267" s="103">
        <v>0</v>
      </c>
      <c r="E267" s="103">
        <v>0</v>
      </c>
      <c r="F267" s="103">
        <v>233652.24299999999</v>
      </c>
      <c r="G267" s="103">
        <v>19838138.97656</v>
      </c>
      <c r="H267" s="104" t="s">
        <v>120</v>
      </c>
      <c r="I267" s="104" t="s">
        <v>225</v>
      </c>
      <c r="J267" s="104" t="s">
        <v>116</v>
      </c>
      <c r="K267" s="103">
        <v>84.904551832442706</v>
      </c>
      <c r="L267" s="103">
        <v>0</v>
      </c>
      <c r="M267" s="104" t="s">
        <v>127</v>
      </c>
      <c r="N267" s="104" t="s">
        <v>110</v>
      </c>
      <c r="O267" s="104" t="s">
        <v>121</v>
      </c>
      <c r="P267" s="105">
        <v>44896</v>
      </c>
      <c r="Q267" s="105">
        <v>44897</v>
      </c>
      <c r="R267" s="103">
        <v>0</v>
      </c>
      <c r="S267" s="104" t="s">
        <v>116</v>
      </c>
      <c r="T267" s="104" t="s">
        <v>116</v>
      </c>
      <c r="U267" s="104" t="s">
        <v>319</v>
      </c>
      <c r="V267" s="106">
        <v>44866.156452083334</v>
      </c>
      <c r="W267" s="104" t="s">
        <v>116</v>
      </c>
      <c r="X267" s="104" t="s">
        <v>116</v>
      </c>
      <c r="Y267" s="106">
        <v>44896</v>
      </c>
      <c r="Z267" s="106">
        <v>44927</v>
      </c>
      <c r="AA267" s="106">
        <v>44930.560376886569</v>
      </c>
      <c r="AB267" s="104" t="s">
        <v>118</v>
      </c>
      <c r="AC267" s="104" t="s">
        <v>116</v>
      </c>
    </row>
    <row r="268" spans="1:29" s="119" customFormat="1" outlineLevel="1" collapsed="1" x14ac:dyDescent="0.25">
      <c r="A268" s="114" t="s">
        <v>229</v>
      </c>
      <c r="B268" s="115">
        <v>0</v>
      </c>
      <c r="C268" s="115">
        <v>0</v>
      </c>
      <c r="D268" s="115">
        <v>0</v>
      </c>
      <c r="E268" s="115">
        <v>0</v>
      </c>
      <c r="F268" s="115">
        <v>0</v>
      </c>
      <c r="G268" s="115">
        <v>0</v>
      </c>
      <c r="H268" s="116" t="s">
        <v>120</v>
      </c>
      <c r="I268" s="116" t="s">
        <v>116</v>
      </c>
      <c r="J268" s="116" t="s">
        <v>116</v>
      </c>
      <c r="K268" s="115">
        <v>0</v>
      </c>
      <c r="L268" s="115">
        <v>0</v>
      </c>
      <c r="M268" s="116" t="s">
        <v>116</v>
      </c>
      <c r="N268" s="116" t="s">
        <v>229</v>
      </c>
      <c r="O268" s="116" t="s">
        <v>121</v>
      </c>
      <c r="P268" s="117">
        <v>44896</v>
      </c>
      <c r="Q268" s="117">
        <v>44897</v>
      </c>
      <c r="R268" s="115">
        <v>0</v>
      </c>
      <c r="S268" s="116" t="s">
        <v>116</v>
      </c>
      <c r="T268" s="116" t="s">
        <v>116</v>
      </c>
      <c r="U268" s="116" t="s">
        <v>319</v>
      </c>
      <c r="V268" s="118">
        <v>44866.156452083334</v>
      </c>
      <c r="W268" s="116" t="s">
        <v>116</v>
      </c>
      <c r="X268" s="116" t="s">
        <v>116</v>
      </c>
      <c r="Y268" s="118">
        <v>44896</v>
      </c>
      <c r="Z268" s="118">
        <v>44927</v>
      </c>
      <c r="AA268" s="118">
        <v>44930.560376886569</v>
      </c>
      <c r="AB268" s="116" t="s">
        <v>118</v>
      </c>
      <c r="AC268" s="116" t="s">
        <v>116</v>
      </c>
    </row>
    <row r="269" spans="1:29" s="90" customFormat="1" hidden="1" outlineLevel="2" collapsed="1" x14ac:dyDescent="0.25">
      <c r="A269" s="85" t="s">
        <v>230</v>
      </c>
      <c r="B269" s="86">
        <v>0</v>
      </c>
      <c r="C269" s="86">
        <v>0</v>
      </c>
      <c r="D269" s="86">
        <v>0</v>
      </c>
      <c r="E269" s="86">
        <v>0</v>
      </c>
      <c r="F269" s="86">
        <v>0</v>
      </c>
      <c r="G269" s="86">
        <v>0</v>
      </c>
      <c r="H269" s="87" t="s">
        <v>120</v>
      </c>
      <c r="I269" s="87" t="s">
        <v>230</v>
      </c>
      <c r="J269" s="87" t="s">
        <v>116</v>
      </c>
      <c r="K269" s="86">
        <v>0</v>
      </c>
      <c r="L269" s="86">
        <v>0</v>
      </c>
      <c r="M269" s="87" t="s">
        <v>122</v>
      </c>
      <c r="N269" s="87" t="s">
        <v>229</v>
      </c>
      <c r="O269" s="87" t="s">
        <v>121</v>
      </c>
      <c r="P269" s="88">
        <v>44896</v>
      </c>
      <c r="Q269" s="88">
        <v>44897</v>
      </c>
      <c r="R269" s="86">
        <v>0</v>
      </c>
      <c r="S269" s="87" t="s">
        <v>116</v>
      </c>
      <c r="T269" s="87" t="s">
        <v>116</v>
      </c>
      <c r="U269" s="87" t="s">
        <v>319</v>
      </c>
      <c r="V269" s="89">
        <v>44866.156452083334</v>
      </c>
      <c r="W269" s="87" t="s">
        <v>116</v>
      </c>
      <c r="X269" s="87" t="s">
        <v>116</v>
      </c>
      <c r="Y269" s="89">
        <v>44896</v>
      </c>
      <c r="Z269" s="89">
        <v>44927</v>
      </c>
      <c r="AA269" s="89">
        <v>44930.560376886569</v>
      </c>
      <c r="AB269" s="87" t="s">
        <v>118</v>
      </c>
      <c r="AC269" s="87" t="s">
        <v>116</v>
      </c>
    </row>
    <row r="270" spans="1:29" s="96" customFormat="1" hidden="1" outlineLevel="3" collapsed="1" x14ac:dyDescent="0.25">
      <c r="A270" s="91" t="s">
        <v>121</v>
      </c>
      <c r="B270" s="92">
        <v>0</v>
      </c>
      <c r="C270" s="92">
        <v>0</v>
      </c>
      <c r="D270" s="92">
        <v>0</v>
      </c>
      <c r="E270" s="92">
        <v>0</v>
      </c>
      <c r="F270" s="92">
        <v>0</v>
      </c>
      <c r="G270" s="92">
        <v>0</v>
      </c>
      <c r="H270" s="93" t="s">
        <v>120</v>
      </c>
      <c r="I270" s="93" t="s">
        <v>230</v>
      </c>
      <c r="J270" s="93" t="s">
        <v>116</v>
      </c>
      <c r="K270" s="92">
        <v>0</v>
      </c>
      <c r="L270" s="92">
        <v>0</v>
      </c>
      <c r="M270" s="93" t="s">
        <v>122</v>
      </c>
      <c r="N270" s="93" t="s">
        <v>229</v>
      </c>
      <c r="O270" s="93" t="s">
        <v>121</v>
      </c>
      <c r="P270" s="94">
        <v>44896</v>
      </c>
      <c r="Q270" s="94">
        <v>44897</v>
      </c>
      <c r="R270" s="92">
        <v>0</v>
      </c>
      <c r="S270" s="93" t="s">
        <v>116</v>
      </c>
      <c r="T270" s="93" t="s">
        <v>116</v>
      </c>
      <c r="U270" s="93" t="s">
        <v>319</v>
      </c>
      <c r="V270" s="95">
        <v>44866.156452083334</v>
      </c>
      <c r="W270" s="93" t="s">
        <v>116</v>
      </c>
      <c r="X270" s="93" t="s">
        <v>116</v>
      </c>
      <c r="Y270" s="95">
        <v>44896</v>
      </c>
      <c r="Z270" s="95">
        <v>44927</v>
      </c>
      <c r="AA270" s="95">
        <v>44930.560376886569</v>
      </c>
      <c r="AB270" s="93" t="s">
        <v>118</v>
      </c>
      <c r="AC270" s="93" t="s">
        <v>116</v>
      </c>
    </row>
    <row r="271" spans="1:29" s="78" customFormat="1" hidden="1" outlineLevel="4" collapsed="1" x14ac:dyDescent="0.25">
      <c r="A271" s="97" t="s">
        <v>116</v>
      </c>
      <c r="B271" s="75">
        <v>0</v>
      </c>
      <c r="C271" s="75">
        <v>0</v>
      </c>
      <c r="D271" s="75">
        <v>0</v>
      </c>
      <c r="E271" s="75">
        <v>0</v>
      </c>
      <c r="F271" s="75">
        <v>0</v>
      </c>
      <c r="G271" s="75">
        <v>0</v>
      </c>
      <c r="H271" s="74" t="s">
        <v>120</v>
      </c>
      <c r="I271" s="74" t="s">
        <v>230</v>
      </c>
      <c r="J271" s="74" t="s">
        <v>116</v>
      </c>
      <c r="K271" s="75">
        <v>0</v>
      </c>
      <c r="L271" s="75">
        <v>0</v>
      </c>
      <c r="M271" s="74" t="s">
        <v>122</v>
      </c>
      <c r="N271" s="74" t="s">
        <v>229</v>
      </c>
      <c r="O271" s="74" t="s">
        <v>121</v>
      </c>
      <c r="P271" s="76">
        <v>44896</v>
      </c>
      <c r="Q271" s="76">
        <v>44897</v>
      </c>
      <c r="R271" s="75">
        <v>0</v>
      </c>
      <c r="S271" s="74" t="s">
        <v>116</v>
      </c>
      <c r="T271" s="74" t="s">
        <v>116</v>
      </c>
      <c r="U271" s="74" t="s">
        <v>319</v>
      </c>
      <c r="V271" s="77">
        <v>44866.156452083334</v>
      </c>
      <c r="W271" s="74" t="s">
        <v>116</v>
      </c>
      <c r="X271" s="74" t="s">
        <v>116</v>
      </c>
      <c r="Y271" s="77">
        <v>44896</v>
      </c>
      <c r="Z271" s="77">
        <v>44927</v>
      </c>
      <c r="AA271" s="77">
        <v>44930.560376886569</v>
      </c>
      <c r="AB271" s="74" t="s">
        <v>118</v>
      </c>
      <c r="AC271" s="74" t="s">
        <v>116</v>
      </c>
    </row>
    <row r="272" spans="1:29" s="84" customFormat="1" hidden="1" outlineLevel="5" collapsed="1" x14ac:dyDescent="0.25">
      <c r="A272" s="98" t="s">
        <v>122</v>
      </c>
      <c r="B272" s="80">
        <v>0</v>
      </c>
      <c r="C272" s="80">
        <v>0</v>
      </c>
      <c r="D272" s="80">
        <v>0</v>
      </c>
      <c r="E272" s="80">
        <v>0</v>
      </c>
      <c r="F272" s="80">
        <v>0</v>
      </c>
      <c r="G272" s="80">
        <v>0</v>
      </c>
      <c r="H272" s="81" t="s">
        <v>120</v>
      </c>
      <c r="I272" s="81" t="s">
        <v>230</v>
      </c>
      <c r="J272" s="81" t="s">
        <v>116</v>
      </c>
      <c r="K272" s="80">
        <v>0</v>
      </c>
      <c r="L272" s="80">
        <v>0</v>
      </c>
      <c r="M272" s="81" t="s">
        <v>122</v>
      </c>
      <c r="N272" s="81" t="s">
        <v>229</v>
      </c>
      <c r="O272" s="81" t="s">
        <v>121</v>
      </c>
      <c r="P272" s="82">
        <v>44896</v>
      </c>
      <c r="Q272" s="82">
        <v>44897</v>
      </c>
      <c r="R272" s="80">
        <v>0</v>
      </c>
      <c r="S272" s="81" t="s">
        <v>116</v>
      </c>
      <c r="T272" s="81" t="s">
        <v>116</v>
      </c>
      <c r="U272" s="81" t="s">
        <v>319</v>
      </c>
      <c r="V272" s="83">
        <v>44866.156452083334</v>
      </c>
      <c r="W272" s="81" t="s">
        <v>116</v>
      </c>
      <c r="X272" s="81" t="s">
        <v>116</v>
      </c>
      <c r="Y272" s="83">
        <v>44896</v>
      </c>
      <c r="Z272" s="83">
        <v>44927</v>
      </c>
      <c r="AA272" s="83">
        <v>44930.560376886569</v>
      </c>
      <c r="AB272" s="81" t="s">
        <v>118</v>
      </c>
      <c r="AC272" s="81" t="s">
        <v>116</v>
      </c>
    </row>
    <row r="273" spans="1:29" s="90" customFormat="1" hidden="1" outlineLevel="6" collapsed="1" x14ac:dyDescent="0.25">
      <c r="A273" s="99" t="s">
        <v>116</v>
      </c>
      <c r="B273" s="86">
        <v>0</v>
      </c>
      <c r="C273" s="86">
        <v>0</v>
      </c>
      <c r="D273" s="86">
        <v>0</v>
      </c>
      <c r="E273" s="86">
        <v>0</v>
      </c>
      <c r="F273" s="86">
        <v>0</v>
      </c>
      <c r="G273" s="86">
        <v>0</v>
      </c>
      <c r="H273" s="87" t="s">
        <v>120</v>
      </c>
      <c r="I273" s="87" t="s">
        <v>230</v>
      </c>
      <c r="J273" s="87" t="s">
        <v>116</v>
      </c>
      <c r="K273" s="86">
        <v>0</v>
      </c>
      <c r="L273" s="86">
        <v>0</v>
      </c>
      <c r="M273" s="87" t="s">
        <v>122</v>
      </c>
      <c r="N273" s="87" t="s">
        <v>229</v>
      </c>
      <c r="O273" s="87" t="s">
        <v>121</v>
      </c>
      <c r="P273" s="88">
        <v>44896</v>
      </c>
      <c r="Q273" s="88">
        <v>44897</v>
      </c>
      <c r="R273" s="86">
        <v>0</v>
      </c>
      <c r="S273" s="87" t="s">
        <v>116</v>
      </c>
      <c r="T273" s="87" t="s">
        <v>116</v>
      </c>
      <c r="U273" s="87" t="s">
        <v>319</v>
      </c>
      <c r="V273" s="89">
        <v>44866.156452083334</v>
      </c>
      <c r="W273" s="87" t="s">
        <v>116</v>
      </c>
      <c r="X273" s="87" t="s">
        <v>116</v>
      </c>
      <c r="Y273" s="89">
        <v>44896</v>
      </c>
      <c r="Z273" s="89">
        <v>44927</v>
      </c>
      <c r="AA273" s="89">
        <v>44930.560376886569</v>
      </c>
      <c r="AB273" s="87" t="s">
        <v>118</v>
      </c>
      <c r="AC273" s="87" t="s">
        <v>116</v>
      </c>
    </row>
    <row r="274" spans="1:29" s="96" customFormat="1" hidden="1" outlineLevel="7" collapsed="1" x14ac:dyDescent="0.25">
      <c r="A274" s="100" t="s">
        <v>116</v>
      </c>
      <c r="B274" s="92">
        <v>0</v>
      </c>
      <c r="C274" s="92">
        <v>0</v>
      </c>
      <c r="D274" s="92">
        <v>0</v>
      </c>
      <c r="E274" s="92">
        <v>0</v>
      </c>
      <c r="F274" s="92">
        <v>0</v>
      </c>
      <c r="G274" s="92">
        <v>0</v>
      </c>
      <c r="H274" s="93" t="s">
        <v>120</v>
      </c>
      <c r="I274" s="93" t="s">
        <v>230</v>
      </c>
      <c r="J274" s="93" t="s">
        <v>116</v>
      </c>
      <c r="K274" s="92">
        <v>0</v>
      </c>
      <c r="L274" s="92">
        <v>0</v>
      </c>
      <c r="M274" s="93" t="s">
        <v>122</v>
      </c>
      <c r="N274" s="93" t="s">
        <v>229</v>
      </c>
      <c r="O274" s="93" t="s">
        <v>121</v>
      </c>
      <c r="P274" s="94">
        <v>44896</v>
      </c>
      <c r="Q274" s="94">
        <v>44897</v>
      </c>
      <c r="R274" s="92">
        <v>0</v>
      </c>
      <c r="S274" s="93" t="s">
        <v>116</v>
      </c>
      <c r="T274" s="93" t="s">
        <v>116</v>
      </c>
      <c r="U274" s="93" t="s">
        <v>319</v>
      </c>
      <c r="V274" s="95">
        <v>44866.156452083334</v>
      </c>
      <c r="W274" s="93" t="s">
        <v>116</v>
      </c>
      <c r="X274" s="93" t="s">
        <v>116</v>
      </c>
      <c r="Y274" s="95">
        <v>44896</v>
      </c>
      <c r="Z274" s="95">
        <v>44927</v>
      </c>
      <c r="AA274" s="95">
        <v>44930.560376886569</v>
      </c>
      <c r="AB274" s="93" t="s">
        <v>118</v>
      </c>
      <c r="AC274" s="93" t="s">
        <v>116</v>
      </c>
    </row>
    <row r="275" spans="1:29" s="113" customFormat="1" hidden="1" outlineLevel="2" collapsed="1" x14ac:dyDescent="0.25">
      <c r="A275" s="108" t="s">
        <v>229</v>
      </c>
      <c r="B275" s="109">
        <v>0</v>
      </c>
      <c r="C275" s="109">
        <v>0</v>
      </c>
      <c r="D275" s="109">
        <v>0</v>
      </c>
      <c r="E275" s="109">
        <v>0</v>
      </c>
      <c r="F275" s="109">
        <v>0</v>
      </c>
      <c r="G275" s="109">
        <v>0</v>
      </c>
      <c r="H275" s="110" t="s">
        <v>120</v>
      </c>
      <c r="I275" s="110" t="s">
        <v>229</v>
      </c>
      <c r="J275" s="110" t="s">
        <v>116</v>
      </c>
      <c r="K275" s="109">
        <v>0</v>
      </c>
      <c r="L275" s="109">
        <v>0</v>
      </c>
      <c r="M275" s="110" t="s">
        <v>116</v>
      </c>
      <c r="N275" s="110" t="s">
        <v>229</v>
      </c>
      <c r="O275" s="110" t="s">
        <v>121</v>
      </c>
      <c r="P275" s="111">
        <v>44896</v>
      </c>
      <c r="Q275" s="111">
        <v>44897</v>
      </c>
      <c r="R275" s="109">
        <v>0</v>
      </c>
      <c r="S275" s="110" t="s">
        <v>116</v>
      </c>
      <c r="T275" s="110" t="s">
        <v>116</v>
      </c>
      <c r="U275" s="110" t="s">
        <v>319</v>
      </c>
      <c r="V275" s="112">
        <v>44866.156452083334</v>
      </c>
      <c r="W275" s="110" t="s">
        <v>116</v>
      </c>
      <c r="X275" s="110" t="s">
        <v>116</v>
      </c>
      <c r="Y275" s="112">
        <v>44896</v>
      </c>
      <c r="Z275" s="112">
        <v>44927</v>
      </c>
      <c r="AA275" s="112">
        <v>44930.560376886569</v>
      </c>
      <c r="AB275" s="110" t="s">
        <v>118</v>
      </c>
      <c r="AC275" s="110" t="s">
        <v>116</v>
      </c>
    </row>
    <row r="276" spans="1:29" s="96" customFormat="1" hidden="1" outlineLevel="3" collapsed="1" x14ac:dyDescent="0.25">
      <c r="A276" s="91" t="s">
        <v>121</v>
      </c>
      <c r="B276" s="92">
        <v>0</v>
      </c>
      <c r="C276" s="92">
        <v>0</v>
      </c>
      <c r="D276" s="92">
        <v>0</v>
      </c>
      <c r="E276" s="92">
        <v>0</v>
      </c>
      <c r="F276" s="92">
        <v>0</v>
      </c>
      <c r="G276" s="92">
        <v>0</v>
      </c>
      <c r="H276" s="93" t="s">
        <v>120</v>
      </c>
      <c r="I276" s="93" t="s">
        <v>229</v>
      </c>
      <c r="J276" s="93" t="s">
        <v>116</v>
      </c>
      <c r="K276" s="92">
        <v>0</v>
      </c>
      <c r="L276" s="92">
        <v>0</v>
      </c>
      <c r="M276" s="93" t="s">
        <v>116</v>
      </c>
      <c r="N276" s="93" t="s">
        <v>229</v>
      </c>
      <c r="O276" s="93" t="s">
        <v>121</v>
      </c>
      <c r="P276" s="94">
        <v>44896</v>
      </c>
      <c r="Q276" s="94">
        <v>44897</v>
      </c>
      <c r="R276" s="92">
        <v>0</v>
      </c>
      <c r="S276" s="93" t="s">
        <v>116</v>
      </c>
      <c r="T276" s="93" t="s">
        <v>116</v>
      </c>
      <c r="U276" s="93" t="s">
        <v>319</v>
      </c>
      <c r="V276" s="95">
        <v>44866.156452083334</v>
      </c>
      <c r="W276" s="93" t="s">
        <v>116</v>
      </c>
      <c r="X276" s="93" t="s">
        <v>116</v>
      </c>
      <c r="Y276" s="95">
        <v>44896</v>
      </c>
      <c r="Z276" s="95">
        <v>44927</v>
      </c>
      <c r="AA276" s="95">
        <v>44930.560376886569</v>
      </c>
      <c r="AB276" s="93" t="s">
        <v>118</v>
      </c>
      <c r="AC276" s="93" t="s">
        <v>116</v>
      </c>
    </row>
    <row r="277" spans="1:29" s="78" customFormat="1" hidden="1" outlineLevel="4" collapsed="1" x14ac:dyDescent="0.25">
      <c r="A277" s="97" t="s">
        <v>116</v>
      </c>
      <c r="B277" s="75">
        <v>0</v>
      </c>
      <c r="C277" s="75">
        <v>0</v>
      </c>
      <c r="D277" s="75">
        <v>0</v>
      </c>
      <c r="E277" s="75">
        <v>0</v>
      </c>
      <c r="F277" s="75">
        <v>0</v>
      </c>
      <c r="G277" s="75">
        <v>0</v>
      </c>
      <c r="H277" s="74" t="s">
        <v>120</v>
      </c>
      <c r="I277" s="74" t="s">
        <v>229</v>
      </c>
      <c r="J277" s="74" t="s">
        <v>116</v>
      </c>
      <c r="K277" s="75">
        <v>0</v>
      </c>
      <c r="L277" s="75">
        <v>0</v>
      </c>
      <c r="M277" s="74" t="s">
        <v>116</v>
      </c>
      <c r="N277" s="74" t="s">
        <v>229</v>
      </c>
      <c r="O277" s="74" t="s">
        <v>121</v>
      </c>
      <c r="P277" s="76">
        <v>44896</v>
      </c>
      <c r="Q277" s="76">
        <v>44897</v>
      </c>
      <c r="R277" s="75">
        <v>0</v>
      </c>
      <c r="S277" s="74" t="s">
        <v>116</v>
      </c>
      <c r="T277" s="74" t="s">
        <v>116</v>
      </c>
      <c r="U277" s="74" t="s">
        <v>319</v>
      </c>
      <c r="V277" s="77">
        <v>44866.156452083334</v>
      </c>
      <c r="W277" s="74" t="s">
        <v>116</v>
      </c>
      <c r="X277" s="74" t="s">
        <v>116</v>
      </c>
      <c r="Y277" s="77">
        <v>44896</v>
      </c>
      <c r="Z277" s="77">
        <v>44927</v>
      </c>
      <c r="AA277" s="77">
        <v>44930.560376886569</v>
      </c>
      <c r="AB277" s="74" t="s">
        <v>118</v>
      </c>
      <c r="AC277" s="74" t="s">
        <v>116</v>
      </c>
    </row>
    <row r="278" spans="1:29" s="84" customFormat="1" hidden="1" outlineLevel="5" collapsed="1" x14ac:dyDescent="0.25">
      <c r="A278" s="98" t="s">
        <v>122</v>
      </c>
      <c r="B278" s="80">
        <v>0</v>
      </c>
      <c r="C278" s="80">
        <v>0</v>
      </c>
      <c r="D278" s="80">
        <v>0</v>
      </c>
      <c r="E278" s="80">
        <v>0</v>
      </c>
      <c r="F278" s="80">
        <v>0</v>
      </c>
      <c r="G278" s="80">
        <v>0</v>
      </c>
      <c r="H278" s="81" t="s">
        <v>120</v>
      </c>
      <c r="I278" s="81" t="s">
        <v>229</v>
      </c>
      <c r="J278" s="81" t="s">
        <v>116</v>
      </c>
      <c r="K278" s="80">
        <v>0</v>
      </c>
      <c r="L278" s="80">
        <v>0</v>
      </c>
      <c r="M278" s="81" t="s">
        <v>122</v>
      </c>
      <c r="N278" s="81" t="s">
        <v>229</v>
      </c>
      <c r="O278" s="81" t="s">
        <v>121</v>
      </c>
      <c r="P278" s="82">
        <v>44896</v>
      </c>
      <c r="Q278" s="82">
        <v>44897</v>
      </c>
      <c r="R278" s="80">
        <v>0</v>
      </c>
      <c r="S278" s="81" t="s">
        <v>116</v>
      </c>
      <c r="T278" s="81" t="s">
        <v>116</v>
      </c>
      <c r="U278" s="81" t="s">
        <v>319</v>
      </c>
      <c r="V278" s="83">
        <v>44866.156452083334</v>
      </c>
      <c r="W278" s="81" t="s">
        <v>116</v>
      </c>
      <c r="X278" s="81" t="s">
        <v>116</v>
      </c>
      <c r="Y278" s="83">
        <v>44896</v>
      </c>
      <c r="Z278" s="83">
        <v>44927</v>
      </c>
      <c r="AA278" s="83">
        <v>44930.560376886569</v>
      </c>
      <c r="AB278" s="81" t="s">
        <v>118</v>
      </c>
      <c r="AC278" s="81" t="s">
        <v>116</v>
      </c>
    </row>
    <row r="279" spans="1:29" s="90" customFormat="1" hidden="1" outlineLevel="6" collapsed="1" x14ac:dyDescent="0.25">
      <c r="A279" s="99" t="s">
        <v>116</v>
      </c>
      <c r="B279" s="86">
        <v>0</v>
      </c>
      <c r="C279" s="86">
        <v>0</v>
      </c>
      <c r="D279" s="86">
        <v>0</v>
      </c>
      <c r="E279" s="86">
        <v>0</v>
      </c>
      <c r="F279" s="86">
        <v>0</v>
      </c>
      <c r="G279" s="86">
        <v>0</v>
      </c>
      <c r="H279" s="87" t="s">
        <v>120</v>
      </c>
      <c r="I279" s="87" t="s">
        <v>229</v>
      </c>
      <c r="J279" s="87" t="s">
        <v>116</v>
      </c>
      <c r="K279" s="86">
        <v>0</v>
      </c>
      <c r="L279" s="86">
        <v>0</v>
      </c>
      <c r="M279" s="87" t="s">
        <v>122</v>
      </c>
      <c r="N279" s="87" t="s">
        <v>229</v>
      </c>
      <c r="O279" s="87" t="s">
        <v>121</v>
      </c>
      <c r="P279" s="88">
        <v>44896</v>
      </c>
      <c r="Q279" s="88">
        <v>44897</v>
      </c>
      <c r="R279" s="86">
        <v>0</v>
      </c>
      <c r="S279" s="87" t="s">
        <v>116</v>
      </c>
      <c r="T279" s="87" t="s">
        <v>116</v>
      </c>
      <c r="U279" s="87" t="s">
        <v>319</v>
      </c>
      <c r="V279" s="89">
        <v>44866.156452083334</v>
      </c>
      <c r="W279" s="87" t="s">
        <v>116</v>
      </c>
      <c r="X279" s="87" t="s">
        <v>116</v>
      </c>
      <c r="Y279" s="89">
        <v>44896</v>
      </c>
      <c r="Z279" s="89">
        <v>44927</v>
      </c>
      <c r="AA279" s="89">
        <v>44930.560376886569</v>
      </c>
      <c r="AB279" s="87" t="s">
        <v>118</v>
      </c>
      <c r="AC279" s="87" t="s">
        <v>116</v>
      </c>
    </row>
    <row r="280" spans="1:29" s="96" customFormat="1" hidden="1" outlineLevel="7" collapsed="1" x14ac:dyDescent="0.25">
      <c r="A280" s="100" t="s">
        <v>116</v>
      </c>
      <c r="B280" s="92">
        <v>298274.61</v>
      </c>
      <c r="C280" s="92">
        <v>16313324.89254</v>
      </c>
      <c r="D280" s="92">
        <v>0</v>
      </c>
      <c r="E280" s="92">
        <v>0</v>
      </c>
      <c r="F280" s="92">
        <v>298274.61</v>
      </c>
      <c r="G280" s="92">
        <v>16313324.89254</v>
      </c>
      <c r="H280" s="93" t="s">
        <v>120</v>
      </c>
      <c r="I280" s="93" t="s">
        <v>229</v>
      </c>
      <c r="J280" s="93" t="s">
        <v>116</v>
      </c>
      <c r="K280" s="92">
        <v>54.692301475274803</v>
      </c>
      <c r="L280" s="92">
        <v>0</v>
      </c>
      <c r="M280" s="93" t="s">
        <v>122</v>
      </c>
      <c r="N280" s="93" t="s">
        <v>229</v>
      </c>
      <c r="O280" s="93" t="s">
        <v>121</v>
      </c>
      <c r="P280" s="94">
        <v>44896</v>
      </c>
      <c r="Q280" s="94">
        <v>44897</v>
      </c>
      <c r="R280" s="92">
        <v>0</v>
      </c>
      <c r="S280" s="93" t="s">
        <v>116</v>
      </c>
      <c r="T280" s="93" t="s">
        <v>116</v>
      </c>
      <c r="U280" s="93" t="s">
        <v>319</v>
      </c>
      <c r="V280" s="95">
        <v>44866.156452083334</v>
      </c>
      <c r="W280" s="93" t="s">
        <v>116</v>
      </c>
      <c r="X280" s="93" t="s">
        <v>116</v>
      </c>
      <c r="Y280" s="95">
        <v>44896</v>
      </c>
      <c r="Z280" s="95">
        <v>44927</v>
      </c>
      <c r="AA280" s="95">
        <v>44930.560376886569</v>
      </c>
      <c r="AB280" s="93" t="s">
        <v>118</v>
      </c>
      <c r="AC280" s="93" t="s">
        <v>116</v>
      </c>
    </row>
    <row r="281" spans="1:29" s="107" customFormat="1" hidden="1" outlineLevel="7" collapsed="1" x14ac:dyDescent="0.25">
      <c r="A281" s="102" t="s">
        <v>116</v>
      </c>
      <c r="B281" s="103">
        <v>-160178.32999999999</v>
      </c>
      <c r="C281" s="103">
        <v>-9056264.3785200007</v>
      </c>
      <c r="D281" s="103">
        <v>0</v>
      </c>
      <c r="E281" s="103">
        <v>0</v>
      </c>
      <c r="F281" s="103">
        <v>-160178.32999999999</v>
      </c>
      <c r="G281" s="103">
        <v>-9056264.3785200007</v>
      </c>
      <c r="H281" s="104" t="s">
        <v>120</v>
      </c>
      <c r="I281" s="104" t="s">
        <v>229</v>
      </c>
      <c r="J281" s="104" t="s">
        <v>116</v>
      </c>
      <c r="K281" s="103">
        <v>56.538636521681802</v>
      </c>
      <c r="L281" s="103">
        <v>0</v>
      </c>
      <c r="M281" s="104" t="s">
        <v>122</v>
      </c>
      <c r="N281" s="104" t="s">
        <v>229</v>
      </c>
      <c r="O281" s="104" t="s">
        <v>121</v>
      </c>
      <c r="P281" s="105">
        <v>44896</v>
      </c>
      <c r="Q281" s="105">
        <v>44897</v>
      </c>
      <c r="R281" s="103">
        <v>0</v>
      </c>
      <c r="S281" s="104" t="s">
        <v>116</v>
      </c>
      <c r="T281" s="104" t="s">
        <v>116</v>
      </c>
      <c r="U281" s="104" t="s">
        <v>319</v>
      </c>
      <c r="V281" s="106">
        <v>44866.156452083334</v>
      </c>
      <c r="W281" s="104" t="s">
        <v>116</v>
      </c>
      <c r="X281" s="104" t="s">
        <v>116</v>
      </c>
      <c r="Y281" s="106">
        <v>44896</v>
      </c>
      <c r="Z281" s="106">
        <v>44927</v>
      </c>
      <c r="AA281" s="106">
        <v>44930.560376886569</v>
      </c>
      <c r="AB281" s="104" t="s">
        <v>118</v>
      </c>
      <c r="AC281" s="104" t="s">
        <v>116</v>
      </c>
    </row>
    <row r="282" spans="1:29" s="96" customFormat="1" hidden="1" outlineLevel="7" collapsed="1" x14ac:dyDescent="0.25">
      <c r="A282" s="100" t="s">
        <v>116</v>
      </c>
      <c r="B282" s="92">
        <v>-379542.94699999999</v>
      </c>
      <c r="C282" s="92">
        <v>-21632971.94796</v>
      </c>
      <c r="D282" s="92">
        <v>0</v>
      </c>
      <c r="E282" s="92">
        <v>0</v>
      </c>
      <c r="F282" s="92">
        <v>-379542.94699999999</v>
      </c>
      <c r="G282" s="92">
        <v>-21632971.94796</v>
      </c>
      <c r="H282" s="93" t="s">
        <v>120</v>
      </c>
      <c r="I282" s="93" t="s">
        <v>229</v>
      </c>
      <c r="J282" s="93" t="s">
        <v>116</v>
      </c>
      <c r="K282" s="92">
        <v>56.997428404222198</v>
      </c>
      <c r="L282" s="92">
        <v>0</v>
      </c>
      <c r="M282" s="93" t="s">
        <v>122</v>
      </c>
      <c r="N282" s="93" t="s">
        <v>229</v>
      </c>
      <c r="O282" s="93" t="s">
        <v>121</v>
      </c>
      <c r="P282" s="94">
        <v>44896</v>
      </c>
      <c r="Q282" s="94">
        <v>44897</v>
      </c>
      <c r="R282" s="92">
        <v>0</v>
      </c>
      <c r="S282" s="93" t="s">
        <v>116</v>
      </c>
      <c r="T282" s="93" t="s">
        <v>116</v>
      </c>
      <c r="U282" s="93" t="s">
        <v>319</v>
      </c>
      <c r="V282" s="95">
        <v>44866.156452083334</v>
      </c>
      <c r="W282" s="93" t="s">
        <v>116</v>
      </c>
      <c r="X282" s="93" t="s">
        <v>116</v>
      </c>
      <c r="Y282" s="95">
        <v>44896</v>
      </c>
      <c r="Z282" s="95">
        <v>44927</v>
      </c>
      <c r="AA282" s="95">
        <v>44930.560376886569</v>
      </c>
      <c r="AB282" s="93" t="s">
        <v>118</v>
      </c>
      <c r="AC282" s="93" t="s">
        <v>116</v>
      </c>
    </row>
    <row r="283" spans="1:29" s="107" customFormat="1" hidden="1" outlineLevel="7" collapsed="1" x14ac:dyDescent="0.25">
      <c r="A283" s="102" t="s">
        <v>116</v>
      </c>
      <c r="B283" s="103">
        <v>256505.97</v>
      </c>
      <c r="C283" s="103">
        <v>15211869.05869</v>
      </c>
      <c r="D283" s="103">
        <v>0</v>
      </c>
      <c r="E283" s="103">
        <v>0</v>
      </c>
      <c r="F283" s="103">
        <v>256505.97</v>
      </c>
      <c r="G283" s="103">
        <v>15211869.05869</v>
      </c>
      <c r="H283" s="104" t="s">
        <v>120</v>
      </c>
      <c r="I283" s="104" t="s">
        <v>229</v>
      </c>
      <c r="J283" s="104" t="s">
        <v>116</v>
      </c>
      <c r="K283" s="103">
        <v>59.304152097083801</v>
      </c>
      <c r="L283" s="103">
        <v>0</v>
      </c>
      <c r="M283" s="104" t="s">
        <v>122</v>
      </c>
      <c r="N283" s="104" t="s">
        <v>229</v>
      </c>
      <c r="O283" s="104" t="s">
        <v>121</v>
      </c>
      <c r="P283" s="105">
        <v>44896</v>
      </c>
      <c r="Q283" s="105">
        <v>44897</v>
      </c>
      <c r="R283" s="103">
        <v>0</v>
      </c>
      <c r="S283" s="104" t="s">
        <v>116</v>
      </c>
      <c r="T283" s="104" t="s">
        <v>116</v>
      </c>
      <c r="U283" s="104" t="s">
        <v>319</v>
      </c>
      <c r="V283" s="106">
        <v>44866.156452083334</v>
      </c>
      <c r="W283" s="104" t="s">
        <v>116</v>
      </c>
      <c r="X283" s="104" t="s">
        <v>116</v>
      </c>
      <c r="Y283" s="106">
        <v>44896</v>
      </c>
      <c r="Z283" s="106">
        <v>44927</v>
      </c>
      <c r="AA283" s="106">
        <v>44930.560376886569</v>
      </c>
      <c r="AB283" s="104" t="s">
        <v>118</v>
      </c>
      <c r="AC283" s="104" t="s">
        <v>116</v>
      </c>
    </row>
    <row r="284" spans="1:29" s="96" customFormat="1" hidden="1" outlineLevel="7" collapsed="1" x14ac:dyDescent="0.25">
      <c r="A284" s="100" t="s">
        <v>116</v>
      </c>
      <c r="B284" s="92">
        <v>-15059.303</v>
      </c>
      <c r="C284" s="92">
        <v>-835957.62474999996</v>
      </c>
      <c r="D284" s="92">
        <v>0</v>
      </c>
      <c r="E284" s="92">
        <v>0</v>
      </c>
      <c r="F284" s="92">
        <v>-15059.303</v>
      </c>
      <c r="G284" s="92">
        <v>-835957.62474999996</v>
      </c>
      <c r="H284" s="93" t="s">
        <v>120</v>
      </c>
      <c r="I284" s="93" t="s">
        <v>229</v>
      </c>
      <c r="J284" s="93" t="s">
        <v>116</v>
      </c>
      <c r="K284" s="92">
        <v>55.511043555601503</v>
      </c>
      <c r="L284" s="92">
        <v>0</v>
      </c>
      <c r="M284" s="93" t="s">
        <v>122</v>
      </c>
      <c r="N284" s="93" t="s">
        <v>229</v>
      </c>
      <c r="O284" s="93" t="s">
        <v>121</v>
      </c>
      <c r="P284" s="94">
        <v>44896</v>
      </c>
      <c r="Q284" s="94">
        <v>44897</v>
      </c>
      <c r="R284" s="92">
        <v>0</v>
      </c>
      <c r="S284" s="93" t="s">
        <v>116</v>
      </c>
      <c r="T284" s="93" t="s">
        <v>116</v>
      </c>
      <c r="U284" s="93" t="s">
        <v>319</v>
      </c>
      <c r="V284" s="95">
        <v>44866.156452083334</v>
      </c>
      <c r="W284" s="93" t="s">
        <v>116</v>
      </c>
      <c r="X284" s="93" t="s">
        <v>116</v>
      </c>
      <c r="Y284" s="95">
        <v>44896</v>
      </c>
      <c r="Z284" s="95">
        <v>44927</v>
      </c>
      <c r="AA284" s="95">
        <v>44930.560376886569</v>
      </c>
      <c r="AB284" s="93" t="s">
        <v>118</v>
      </c>
      <c r="AC284" s="93" t="s">
        <v>116</v>
      </c>
    </row>
    <row r="285" spans="1:29" s="119" customFormat="1" hidden="1" outlineLevel="5" collapsed="1" x14ac:dyDescent="0.25">
      <c r="A285" s="120" t="s">
        <v>213</v>
      </c>
      <c r="B285" s="115">
        <v>0</v>
      </c>
      <c r="C285" s="115">
        <v>0</v>
      </c>
      <c r="D285" s="115">
        <v>0</v>
      </c>
      <c r="E285" s="115">
        <v>0</v>
      </c>
      <c r="F285" s="115">
        <v>0</v>
      </c>
      <c r="G285" s="115">
        <v>0</v>
      </c>
      <c r="H285" s="116" t="s">
        <v>120</v>
      </c>
      <c r="I285" s="116" t="s">
        <v>229</v>
      </c>
      <c r="J285" s="116" t="s">
        <v>116</v>
      </c>
      <c r="K285" s="115">
        <v>0</v>
      </c>
      <c r="L285" s="115">
        <v>0</v>
      </c>
      <c r="M285" s="116" t="s">
        <v>213</v>
      </c>
      <c r="N285" s="116" t="s">
        <v>229</v>
      </c>
      <c r="O285" s="116" t="s">
        <v>121</v>
      </c>
      <c r="P285" s="117">
        <v>44896</v>
      </c>
      <c r="Q285" s="117">
        <v>44897</v>
      </c>
      <c r="R285" s="115">
        <v>0</v>
      </c>
      <c r="S285" s="116" t="s">
        <v>116</v>
      </c>
      <c r="T285" s="116" t="s">
        <v>116</v>
      </c>
      <c r="U285" s="116" t="s">
        <v>319</v>
      </c>
      <c r="V285" s="118">
        <v>44866.156452083334</v>
      </c>
      <c r="W285" s="116" t="s">
        <v>116</v>
      </c>
      <c r="X285" s="116" t="s">
        <v>116</v>
      </c>
      <c r="Y285" s="118">
        <v>44896</v>
      </c>
      <c r="Z285" s="118">
        <v>44927</v>
      </c>
      <c r="AA285" s="118">
        <v>44930.560376886569</v>
      </c>
      <c r="AB285" s="116" t="s">
        <v>118</v>
      </c>
      <c r="AC285" s="116" t="s">
        <v>116</v>
      </c>
    </row>
    <row r="286" spans="1:29" s="90" customFormat="1" hidden="1" outlineLevel="6" collapsed="1" x14ac:dyDescent="0.25">
      <c r="A286" s="99" t="s">
        <v>116</v>
      </c>
      <c r="B286" s="86">
        <v>0</v>
      </c>
      <c r="C286" s="86">
        <v>0</v>
      </c>
      <c r="D286" s="86">
        <v>0</v>
      </c>
      <c r="E286" s="86">
        <v>0</v>
      </c>
      <c r="F286" s="86">
        <v>0</v>
      </c>
      <c r="G286" s="86">
        <v>0</v>
      </c>
      <c r="H286" s="87" t="s">
        <v>120</v>
      </c>
      <c r="I286" s="87" t="s">
        <v>229</v>
      </c>
      <c r="J286" s="87" t="s">
        <v>116</v>
      </c>
      <c r="K286" s="86">
        <v>0</v>
      </c>
      <c r="L286" s="86">
        <v>0</v>
      </c>
      <c r="M286" s="87" t="s">
        <v>213</v>
      </c>
      <c r="N286" s="87" t="s">
        <v>229</v>
      </c>
      <c r="O286" s="87" t="s">
        <v>121</v>
      </c>
      <c r="P286" s="88">
        <v>44896</v>
      </c>
      <c r="Q286" s="88">
        <v>44897</v>
      </c>
      <c r="R286" s="86">
        <v>0</v>
      </c>
      <c r="S286" s="87" t="s">
        <v>116</v>
      </c>
      <c r="T286" s="87" t="s">
        <v>116</v>
      </c>
      <c r="U286" s="87" t="s">
        <v>319</v>
      </c>
      <c r="V286" s="89">
        <v>44866.156452083334</v>
      </c>
      <c r="W286" s="87" t="s">
        <v>116</v>
      </c>
      <c r="X286" s="87" t="s">
        <v>116</v>
      </c>
      <c r="Y286" s="89">
        <v>44896</v>
      </c>
      <c r="Z286" s="89">
        <v>44927</v>
      </c>
      <c r="AA286" s="89">
        <v>44930.560376886569</v>
      </c>
      <c r="AB286" s="87" t="s">
        <v>118</v>
      </c>
      <c r="AC286" s="87" t="s">
        <v>116</v>
      </c>
    </row>
    <row r="287" spans="1:29" s="96" customFormat="1" hidden="1" outlineLevel="7" collapsed="1" x14ac:dyDescent="0.25">
      <c r="A287" s="100" t="s">
        <v>116</v>
      </c>
      <c r="B287" s="92">
        <v>-3360.931</v>
      </c>
      <c r="C287" s="92">
        <v>-586510.31073999999</v>
      </c>
      <c r="D287" s="92">
        <v>0</v>
      </c>
      <c r="E287" s="92">
        <v>0</v>
      </c>
      <c r="F287" s="92">
        <v>-3360.931</v>
      </c>
      <c r="G287" s="92">
        <v>-586510.31073999999</v>
      </c>
      <c r="H287" s="93" t="s">
        <v>120</v>
      </c>
      <c r="I287" s="93" t="s">
        <v>229</v>
      </c>
      <c r="J287" s="93" t="s">
        <v>116</v>
      </c>
      <c r="K287" s="92">
        <v>174.50828676340001</v>
      </c>
      <c r="L287" s="92">
        <v>0</v>
      </c>
      <c r="M287" s="93" t="s">
        <v>213</v>
      </c>
      <c r="N287" s="93" t="s">
        <v>229</v>
      </c>
      <c r="O287" s="93" t="s">
        <v>121</v>
      </c>
      <c r="P287" s="94">
        <v>44896</v>
      </c>
      <c r="Q287" s="94">
        <v>44897</v>
      </c>
      <c r="R287" s="92">
        <v>0</v>
      </c>
      <c r="S287" s="93" t="s">
        <v>116</v>
      </c>
      <c r="T287" s="93" t="s">
        <v>116</v>
      </c>
      <c r="U287" s="93" t="s">
        <v>319</v>
      </c>
      <c r="V287" s="95">
        <v>44866.156452083334</v>
      </c>
      <c r="W287" s="93" t="s">
        <v>116</v>
      </c>
      <c r="X287" s="93" t="s">
        <v>116</v>
      </c>
      <c r="Y287" s="95">
        <v>44896</v>
      </c>
      <c r="Z287" s="95">
        <v>44927</v>
      </c>
      <c r="AA287" s="95">
        <v>44930.560376886569</v>
      </c>
      <c r="AB287" s="93" t="s">
        <v>118</v>
      </c>
      <c r="AC287" s="93" t="s">
        <v>116</v>
      </c>
    </row>
    <row r="288" spans="1:29" s="107" customFormat="1" hidden="1" outlineLevel="7" collapsed="1" x14ac:dyDescent="0.25">
      <c r="A288" s="102" t="s">
        <v>116</v>
      </c>
      <c r="B288" s="103">
        <v>-195335.94099999999</v>
      </c>
      <c r="C288" s="103">
        <v>-11148575.389590001</v>
      </c>
      <c r="D288" s="103">
        <v>0</v>
      </c>
      <c r="E288" s="103">
        <v>0</v>
      </c>
      <c r="F288" s="103">
        <v>-195335.94099999999</v>
      </c>
      <c r="G288" s="103">
        <v>-11148575.389590001</v>
      </c>
      <c r="H288" s="104" t="s">
        <v>120</v>
      </c>
      <c r="I288" s="104" t="s">
        <v>229</v>
      </c>
      <c r="J288" s="104" t="s">
        <v>116</v>
      </c>
      <c r="K288" s="103">
        <v>57.0738561092042</v>
      </c>
      <c r="L288" s="103">
        <v>0</v>
      </c>
      <c r="M288" s="104" t="s">
        <v>213</v>
      </c>
      <c r="N288" s="104" t="s">
        <v>229</v>
      </c>
      <c r="O288" s="104" t="s">
        <v>121</v>
      </c>
      <c r="P288" s="105">
        <v>44896</v>
      </c>
      <c r="Q288" s="105">
        <v>44897</v>
      </c>
      <c r="R288" s="103">
        <v>0</v>
      </c>
      <c r="S288" s="104" t="s">
        <v>116</v>
      </c>
      <c r="T288" s="104" t="s">
        <v>116</v>
      </c>
      <c r="U288" s="104" t="s">
        <v>319</v>
      </c>
      <c r="V288" s="106">
        <v>44866.156452083334</v>
      </c>
      <c r="W288" s="104" t="s">
        <v>116</v>
      </c>
      <c r="X288" s="104" t="s">
        <v>116</v>
      </c>
      <c r="Y288" s="106">
        <v>44896</v>
      </c>
      <c r="Z288" s="106">
        <v>44927</v>
      </c>
      <c r="AA288" s="106">
        <v>44930.560376886569</v>
      </c>
      <c r="AB288" s="104" t="s">
        <v>118</v>
      </c>
      <c r="AC288" s="104" t="s">
        <v>116</v>
      </c>
    </row>
    <row r="289" spans="1:29" s="96" customFormat="1" hidden="1" outlineLevel="7" collapsed="1" x14ac:dyDescent="0.25">
      <c r="A289" s="100" t="s">
        <v>116</v>
      </c>
      <c r="B289" s="92">
        <v>28416.3</v>
      </c>
      <c r="C289" s="92">
        <v>592425.39800000004</v>
      </c>
      <c r="D289" s="92">
        <v>0</v>
      </c>
      <c r="E289" s="92">
        <v>0</v>
      </c>
      <c r="F289" s="92">
        <v>28416.3</v>
      </c>
      <c r="G289" s="92">
        <v>592425.39800000004</v>
      </c>
      <c r="H289" s="93" t="s">
        <v>120</v>
      </c>
      <c r="I289" s="93" t="s">
        <v>229</v>
      </c>
      <c r="J289" s="93" t="s">
        <v>116</v>
      </c>
      <c r="K289" s="92">
        <v>20.848083599905699</v>
      </c>
      <c r="L289" s="92">
        <v>0</v>
      </c>
      <c r="M289" s="93" t="s">
        <v>213</v>
      </c>
      <c r="N289" s="93" t="s">
        <v>229</v>
      </c>
      <c r="O289" s="93" t="s">
        <v>121</v>
      </c>
      <c r="P289" s="94">
        <v>44896</v>
      </c>
      <c r="Q289" s="94">
        <v>44897</v>
      </c>
      <c r="R289" s="92">
        <v>0</v>
      </c>
      <c r="S289" s="93" t="s">
        <v>116</v>
      </c>
      <c r="T289" s="93" t="s">
        <v>116</v>
      </c>
      <c r="U289" s="93" t="s">
        <v>319</v>
      </c>
      <c r="V289" s="95">
        <v>44866.156452083334</v>
      </c>
      <c r="W289" s="93" t="s">
        <v>116</v>
      </c>
      <c r="X289" s="93" t="s">
        <v>116</v>
      </c>
      <c r="Y289" s="95">
        <v>44896</v>
      </c>
      <c r="Z289" s="95">
        <v>44927</v>
      </c>
      <c r="AA289" s="95">
        <v>44930.560376886569</v>
      </c>
      <c r="AB289" s="93" t="s">
        <v>118</v>
      </c>
      <c r="AC289" s="93" t="s">
        <v>116</v>
      </c>
    </row>
    <row r="290" spans="1:29" s="107" customFormat="1" hidden="1" outlineLevel="7" collapsed="1" x14ac:dyDescent="0.25">
      <c r="A290" s="102" t="s">
        <v>116</v>
      </c>
      <c r="B290" s="103">
        <v>-67410.009000000005</v>
      </c>
      <c r="C290" s="103">
        <v>-4281639.5318900002</v>
      </c>
      <c r="D290" s="103">
        <v>0</v>
      </c>
      <c r="E290" s="103">
        <v>0</v>
      </c>
      <c r="F290" s="103">
        <v>-67410.009000000005</v>
      </c>
      <c r="G290" s="103">
        <v>-4281639.5318900002</v>
      </c>
      <c r="H290" s="104" t="s">
        <v>120</v>
      </c>
      <c r="I290" s="104" t="s">
        <v>229</v>
      </c>
      <c r="J290" s="104" t="s">
        <v>116</v>
      </c>
      <c r="K290" s="103">
        <v>63.5163768022936</v>
      </c>
      <c r="L290" s="103">
        <v>0</v>
      </c>
      <c r="M290" s="104" t="s">
        <v>213</v>
      </c>
      <c r="N290" s="104" t="s">
        <v>229</v>
      </c>
      <c r="O290" s="104" t="s">
        <v>121</v>
      </c>
      <c r="P290" s="105">
        <v>44896</v>
      </c>
      <c r="Q290" s="105">
        <v>44897</v>
      </c>
      <c r="R290" s="103">
        <v>0</v>
      </c>
      <c r="S290" s="104" t="s">
        <v>116</v>
      </c>
      <c r="T290" s="104" t="s">
        <v>116</v>
      </c>
      <c r="U290" s="104" t="s">
        <v>319</v>
      </c>
      <c r="V290" s="106">
        <v>44866.156452083334</v>
      </c>
      <c r="W290" s="104" t="s">
        <v>116</v>
      </c>
      <c r="X290" s="104" t="s">
        <v>116</v>
      </c>
      <c r="Y290" s="106">
        <v>44896</v>
      </c>
      <c r="Z290" s="106">
        <v>44927</v>
      </c>
      <c r="AA290" s="106">
        <v>44930.560376886569</v>
      </c>
      <c r="AB290" s="104" t="s">
        <v>118</v>
      </c>
      <c r="AC290" s="104" t="s">
        <v>116</v>
      </c>
    </row>
    <row r="291" spans="1:29" s="96" customFormat="1" hidden="1" outlineLevel="7" collapsed="1" x14ac:dyDescent="0.25">
      <c r="A291" s="100" t="s">
        <v>116</v>
      </c>
      <c r="B291" s="92">
        <v>237690.58100000001</v>
      </c>
      <c r="C291" s="92">
        <v>15424299.83422</v>
      </c>
      <c r="D291" s="92">
        <v>0</v>
      </c>
      <c r="E291" s="92">
        <v>0</v>
      </c>
      <c r="F291" s="92">
        <v>237690.58100000001</v>
      </c>
      <c r="G291" s="92">
        <v>15424299.83422</v>
      </c>
      <c r="H291" s="93" t="s">
        <v>120</v>
      </c>
      <c r="I291" s="93" t="s">
        <v>229</v>
      </c>
      <c r="J291" s="93" t="s">
        <v>116</v>
      </c>
      <c r="K291" s="92">
        <v>64.892347729252194</v>
      </c>
      <c r="L291" s="92">
        <v>0</v>
      </c>
      <c r="M291" s="93" t="s">
        <v>213</v>
      </c>
      <c r="N291" s="93" t="s">
        <v>229</v>
      </c>
      <c r="O291" s="93" t="s">
        <v>121</v>
      </c>
      <c r="P291" s="94">
        <v>44896</v>
      </c>
      <c r="Q291" s="94">
        <v>44897</v>
      </c>
      <c r="R291" s="92">
        <v>0</v>
      </c>
      <c r="S291" s="93" t="s">
        <v>116</v>
      </c>
      <c r="T291" s="93" t="s">
        <v>116</v>
      </c>
      <c r="U291" s="93" t="s">
        <v>319</v>
      </c>
      <c r="V291" s="95">
        <v>44866.156452083334</v>
      </c>
      <c r="W291" s="93" t="s">
        <v>116</v>
      </c>
      <c r="X291" s="93" t="s">
        <v>116</v>
      </c>
      <c r="Y291" s="95">
        <v>44896</v>
      </c>
      <c r="Z291" s="95">
        <v>44927</v>
      </c>
      <c r="AA291" s="95">
        <v>44930.560376886569</v>
      </c>
      <c r="AB291" s="93" t="s">
        <v>118</v>
      </c>
      <c r="AC291" s="93" t="s">
        <v>116</v>
      </c>
    </row>
    <row r="292" spans="1:29" s="84" customFormat="1" outlineLevel="1" collapsed="1" x14ac:dyDescent="0.25">
      <c r="A292" s="79" t="s">
        <v>241</v>
      </c>
      <c r="B292" s="80">
        <v>0</v>
      </c>
      <c r="C292" s="80">
        <v>6.5799999999999999E-3</v>
      </c>
      <c r="D292" s="80">
        <v>0</v>
      </c>
      <c r="E292" s="80">
        <v>0</v>
      </c>
      <c r="F292" s="80">
        <v>0</v>
      </c>
      <c r="G292" s="80">
        <v>6.5799999999999999E-3</v>
      </c>
      <c r="H292" s="81" t="s">
        <v>120</v>
      </c>
      <c r="I292" s="81" t="s">
        <v>116</v>
      </c>
      <c r="J292" s="81" t="s">
        <v>116</v>
      </c>
      <c r="K292" s="80">
        <v>0</v>
      </c>
      <c r="L292" s="80">
        <v>0</v>
      </c>
      <c r="M292" s="81" t="s">
        <v>116</v>
      </c>
      <c r="N292" s="81" t="s">
        <v>241</v>
      </c>
      <c r="O292" s="81" t="s">
        <v>121</v>
      </c>
      <c r="P292" s="82">
        <v>44896</v>
      </c>
      <c r="Q292" s="82">
        <v>44897</v>
      </c>
      <c r="R292" s="80">
        <v>0</v>
      </c>
      <c r="S292" s="81" t="s">
        <v>116</v>
      </c>
      <c r="T292" s="81" t="s">
        <v>116</v>
      </c>
      <c r="U292" s="81" t="s">
        <v>319</v>
      </c>
      <c r="V292" s="83">
        <v>44866.156452083334</v>
      </c>
      <c r="W292" s="81" t="s">
        <v>116</v>
      </c>
      <c r="X292" s="81" t="s">
        <v>116</v>
      </c>
      <c r="Y292" s="83">
        <v>44896</v>
      </c>
      <c r="Z292" s="83">
        <v>44927</v>
      </c>
      <c r="AA292" s="83">
        <v>44930.560376886569</v>
      </c>
      <c r="AB292" s="81" t="s">
        <v>118</v>
      </c>
      <c r="AC292" s="81" t="s">
        <v>116</v>
      </c>
    </row>
    <row r="293" spans="1:29" s="90" customFormat="1" hidden="1" outlineLevel="2" collapsed="1" x14ac:dyDescent="0.25">
      <c r="A293" s="85" t="s">
        <v>242</v>
      </c>
      <c r="B293" s="86">
        <v>0</v>
      </c>
      <c r="C293" s="86">
        <v>0</v>
      </c>
      <c r="D293" s="86">
        <v>0</v>
      </c>
      <c r="E293" s="86">
        <v>0</v>
      </c>
      <c r="F293" s="86">
        <v>0</v>
      </c>
      <c r="G293" s="86">
        <v>0</v>
      </c>
      <c r="H293" s="87" t="s">
        <v>120</v>
      </c>
      <c r="I293" s="87" t="s">
        <v>242</v>
      </c>
      <c r="J293" s="87" t="s">
        <v>116</v>
      </c>
      <c r="K293" s="86">
        <v>0</v>
      </c>
      <c r="L293" s="86">
        <v>0</v>
      </c>
      <c r="M293" s="87" t="s">
        <v>122</v>
      </c>
      <c r="N293" s="87" t="s">
        <v>241</v>
      </c>
      <c r="O293" s="87" t="s">
        <v>121</v>
      </c>
      <c r="P293" s="88">
        <v>44896</v>
      </c>
      <c r="Q293" s="88">
        <v>44897</v>
      </c>
      <c r="R293" s="86">
        <v>0</v>
      </c>
      <c r="S293" s="87" t="s">
        <v>116</v>
      </c>
      <c r="T293" s="87" t="s">
        <v>116</v>
      </c>
      <c r="U293" s="87" t="s">
        <v>319</v>
      </c>
      <c r="V293" s="89">
        <v>44866.156452083334</v>
      </c>
      <c r="W293" s="87" t="s">
        <v>116</v>
      </c>
      <c r="X293" s="87" t="s">
        <v>116</v>
      </c>
      <c r="Y293" s="89">
        <v>44896</v>
      </c>
      <c r="Z293" s="89">
        <v>44927</v>
      </c>
      <c r="AA293" s="89">
        <v>44930.560376886569</v>
      </c>
      <c r="AB293" s="87" t="s">
        <v>118</v>
      </c>
      <c r="AC293" s="87" t="s">
        <v>116</v>
      </c>
    </row>
    <row r="294" spans="1:29" s="96" customFormat="1" hidden="1" outlineLevel="3" collapsed="1" x14ac:dyDescent="0.25">
      <c r="A294" s="91" t="s">
        <v>121</v>
      </c>
      <c r="B294" s="92">
        <v>0</v>
      </c>
      <c r="C294" s="92">
        <v>0</v>
      </c>
      <c r="D294" s="92">
        <v>0</v>
      </c>
      <c r="E294" s="92">
        <v>0</v>
      </c>
      <c r="F294" s="92">
        <v>0</v>
      </c>
      <c r="G294" s="92">
        <v>0</v>
      </c>
      <c r="H294" s="93" t="s">
        <v>120</v>
      </c>
      <c r="I294" s="93" t="s">
        <v>242</v>
      </c>
      <c r="J294" s="93" t="s">
        <v>116</v>
      </c>
      <c r="K294" s="92">
        <v>0</v>
      </c>
      <c r="L294" s="92">
        <v>0</v>
      </c>
      <c r="M294" s="93" t="s">
        <v>122</v>
      </c>
      <c r="N294" s="93" t="s">
        <v>241</v>
      </c>
      <c r="O294" s="93" t="s">
        <v>121</v>
      </c>
      <c r="P294" s="94">
        <v>44896</v>
      </c>
      <c r="Q294" s="94">
        <v>44897</v>
      </c>
      <c r="R294" s="92">
        <v>0</v>
      </c>
      <c r="S294" s="93" t="s">
        <v>116</v>
      </c>
      <c r="T294" s="93" t="s">
        <v>116</v>
      </c>
      <c r="U294" s="93" t="s">
        <v>319</v>
      </c>
      <c r="V294" s="95">
        <v>44866.156452083334</v>
      </c>
      <c r="W294" s="93" t="s">
        <v>116</v>
      </c>
      <c r="X294" s="93" t="s">
        <v>116</v>
      </c>
      <c r="Y294" s="95">
        <v>44896</v>
      </c>
      <c r="Z294" s="95">
        <v>44927</v>
      </c>
      <c r="AA294" s="95">
        <v>44930.560376886569</v>
      </c>
      <c r="AB294" s="93" t="s">
        <v>118</v>
      </c>
      <c r="AC294" s="93" t="s">
        <v>116</v>
      </c>
    </row>
    <row r="295" spans="1:29" s="78" customFormat="1" hidden="1" outlineLevel="4" collapsed="1" x14ac:dyDescent="0.25">
      <c r="A295" s="97" t="s">
        <v>116</v>
      </c>
      <c r="B295" s="75">
        <v>0</v>
      </c>
      <c r="C295" s="75">
        <v>0</v>
      </c>
      <c r="D295" s="75">
        <v>0</v>
      </c>
      <c r="E295" s="75">
        <v>0</v>
      </c>
      <c r="F295" s="75">
        <v>0</v>
      </c>
      <c r="G295" s="75">
        <v>0</v>
      </c>
      <c r="H295" s="74" t="s">
        <v>120</v>
      </c>
      <c r="I295" s="74" t="s">
        <v>242</v>
      </c>
      <c r="J295" s="74" t="s">
        <v>116</v>
      </c>
      <c r="K295" s="75">
        <v>0</v>
      </c>
      <c r="L295" s="75">
        <v>0</v>
      </c>
      <c r="M295" s="74" t="s">
        <v>122</v>
      </c>
      <c r="N295" s="74" t="s">
        <v>241</v>
      </c>
      <c r="O295" s="74" t="s">
        <v>121</v>
      </c>
      <c r="P295" s="76">
        <v>44896</v>
      </c>
      <c r="Q295" s="76">
        <v>44897</v>
      </c>
      <c r="R295" s="75">
        <v>0</v>
      </c>
      <c r="S295" s="74" t="s">
        <v>116</v>
      </c>
      <c r="T295" s="74" t="s">
        <v>116</v>
      </c>
      <c r="U295" s="74" t="s">
        <v>319</v>
      </c>
      <c r="V295" s="77">
        <v>44866.156452083334</v>
      </c>
      <c r="W295" s="74" t="s">
        <v>116</v>
      </c>
      <c r="X295" s="74" t="s">
        <v>116</v>
      </c>
      <c r="Y295" s="77">
        <v>44896</v>
      </c>
      <c r="Z295" s="77">
        <v>44927</v>
      </c>
      <c r="AA295" s="77">
        <v>44930.560376886569</v>
      </c>
      <c r="AB295" s="74" t="s">
        <v>118</v>
      </c>
      <c r="AC295" s="74" t="s">
        <v>116</v>
      </c>
    </row>
    <row r="296" spans="1:29" s="84" customFormat="1" hidden="1" outlineLevel="5" collapsed="1" x14ac:dyDescent="0.25">
      <c r="A296" s="98" t="s">
        <v>122</v>
      </c>
      <c r="B296" s="80">
        <v>0</v>
      </c>
      <c r="C296" s="80">
        <v>0</v>
      </c>
      <c r="D296" s="80">
        <v>0</v>
      </c>
      <c r="E296" s="80">
        <v>0</v>
      </c>
      <c r="F296" s="80">
        <v>0</v>
      </c>
      <c r="G296" s="80">
        <v>0</v>
      </c>
      <c r="H296" s="81" t="s">
        <v>120</v>
      </c>
      <c r="I296" s="81" t="s">
        <v>242</v>
      </c>
      <c r="J296" s="81" t="s">
        <v>116</v>
      </c>
      <c r="K296" s="80">
        <v>0</v>
      </c>
      <c r="L296" s="80">
        <v>0</v>
      </c>
      <c r="M296" s="81" t="s">
        <v>122</v>
      </c>
      <c r="N296" s="81" t="s">
        <v>241</v>
      </c>
      <c r="O296" s="81" t="s">
        <v>121</v>
      </c>
      <c r="P296" s="82">
        <v>44896</v>
      </c>
      <c r="Q296" s="82">
        <v>44897</v>
      </c>
      <c r="R296" s="80">
        <v>0</v>
      </c>
      <c r="S296" s="81" t="s">
        <v>116</v>
      </c>
      <c r="T296" s="81" t="s">
        <v>116</v>
      </c>
      <c r="U296" s="81" t="s">
        <v>319</v>
      </c>
      <c r="V296" s="83">
        <v>44866.156452083334</v>
      </c>
      <c r="W296" s="81" t="s">
        <v>116</v>
      </c>
      <c r="X296" s="81" t="s">
        <v>116</v>
      </c>
      <c r="Y296" s="83">
        <v>44896</v>
      </c>
      <c r="Z296" s="83">
        <v>44927</v>
      </c>
      <c r="AA296" s="83">
        <v>44930.560376886569</v>
      </c>
      <c r="AB296" s="81" t="s">
        <v>118</v>
      </c>
      <c r="AC296" s="81" t="s">
        <v>116</v>
      </c>
    </row>
    <row r="297" spans="1:29" s="90" customFormat="1" hidden="1" outlineLevel="6" collapsed="1" x14ac:dyDescent="0.25">
      <c r="A297" s="99" t="s">
        <v>116</v>
      </c>
      <c r="B297" s="86">
        <v>0</v>
      </c>
      <c r="C297" s="86">
        <v>0</v>
      </c>
      <c r="D297" s="86">
        <v>0</v>
      </c>
      <c r="E297" s="86">
        <v>0</v>
      </c>
      <c r="F297" s="86">
        <v>0</v>
      </c>
      <c r="G297" s="86">
        <v>0</v>
      </c>
      <c r="H297" s="87" t="s">
        <v>120</v>
      </c>
      <c r="I297" s="87" t="s">
        <v>242</v>
      </c>
      <c r="J297" s="87" t="s">
        <v>116</v>
      </c>
      <c r="K297" s="86">
        <v>0</v>
      </c>
      <c r="L297" s="86">
        <v>0</v>
      </c>
      <c r="M297" s="87" t="s">
        <v>122</v>
      </c>
      <c r="N297" s="87" t="s">
        <v>241</v>
      </c>
      <c r="O297" s="87" t="s">
        <v>121</v>
      </c>
      <c r="P297" s="88">
        <v>44896</v>
      </c>
      <c r="Q297" s="88">
        <v>44897</v>
      </c>
      <c r="R297" s="86">
        <v>0</v>
      </c>
      <c r="S297" s="87" t="s">
        <v>116</v>
      </c>
      <c r="T297" s="87" t="s">
        <v>116</v>
      </c>
      <c r="U297" s="87" t="s">
        <v>319</v>
      </c>
      <c r="V297" s="89">
        <v>44866.156452083334</v>
      </c>
      <c r="W297" s="87" t="s">
        <v>116</v>
      </c>
      <c r="X297" s="87" t="s">
        <v>116</v>
      </c>
      <c r="Y297" s="89">
        <v>44896</v>
      </c>
      <c r="Z297" s="89">
        <v>44927</v>
      </c>
      <c r="AA297" s="89">
        <v>44930.560376886569</v>
      </c>
      <c r="AB297" s="87" t="s">
        <v>118</v>
      </c>
      <c r="AC297" s="87" t="s">
        <v>116</v>
      </c>
    </row>
    <row r="298" spans="1:29" s="96" customFormat="1" hidden="1" outlineLevel="7" collapsed="1" x14ac:dyDescent="0.25">
      <c r="A298" s="100" t="s">
        <v>116</v>
      </c>
      <c r="B298" s="92">
        <v>14383.044</v>
      </c>
      <c r="C298" s="92">
        <v>1246387.21529</v>
      </c>
      <c r="D298" s="92">
        <v>0</v>
      </c>
      <c r="E298" s="92">
        <v>0</v>
      </c>
      <c r="F298" s="92">
        <v>14383.044</v>
      </c>
      <c r="G298" s="92">
        <v>1246387.21529</v>
      </c>
      <c r="H298" s="93" t="s">
        <v>120</v>
      </c>
      <c r="I298" s="93" t="s">
        <v>242</v>
      </c>
      <c r="J298" s="93" t="s">
        <v>116</v>
      </c>
      <c r="K298" s="92">
        <v>86.656705999786993</v>
      </c>
      <c r="L298" s="92">
        <v>0</v>
      </c>
      <c r="M298" s="93" t="s">
        <v>122</v>
      </c>
      <c r="N298" s="93" t="s">
        <v>241</v>
      </c>
      <c r="O298" s="93" t="s">
        <v>121</v>
      </c>
      <c r="P298" s="94">
        <v>44896</v>
      </c>
      <c r="Q298" s="94">
        <v>44897</v>
      </c>
      <c r="R298" s="92">
        <v>0</v>
      </c>
      <c r="S298" s="93" t="s">
        <v>116</v>
      </c>
      <c r="T298" s="93" t="s">
        <v>116</v>
      </c>
      <c r="U298" s="93" t="s">
        <v>319</v>
      </c>
      <c r="V298" s="95">
        <v>44866.156452083334</v>
      </c>
      <c r="W298" s="93" t="s">
        <v>116</v>
      </c>
      <c r="X298" s="93" t="s">
        <v>116</v>
      </c>
      <c r="Y298" s="95">
        <v>44896</v>
      </c>
      <c r="Z298" s="95">
        <v>44927</v>
      </c>
      <c r="AA298" s="95">
        <v>44930.560376886569</v>
      </c>
      <c r="AB298" s="93" t="s">
        <v>118</v>
      </c>
      <c r="AC298" s="93" t="s">
        <v>116</v>
      </c>
    </row>
    <row r="299" spans="1:29" s="107" customFormat="1" hidden="1" outlineLevel="7" collapsed="1" x14ac:dyDescent="0.25">
      <c r="A299" s="102" t="s">
        <v>116</v>
      </c>
      <c r="B299" s="103">
        <v>-15325.51</v>
      </c>
      <c r="C299" s="103">
        <v>-1292686.80529</v>
      </c>
      <c r="D299" s="103">
        <v>0</v>
      </c>
      <c r="E299" s="103">
        <v>0</v>
      </c>
      <c r="F299" s="103">
        <v>-15325.51</v>
      </c>
      <c r="G299" s="103">
        <v>-1292686.80529</v>
      </c>
      <c r="H299" s="104" t="s">
        <v>120</v>
      </c>
      <c r="I299" s="104" t="s">
        <v>242</v>
      </c>
      <c r="J299" s="104" t="s">
        <v>116</v>
      </c>
      <c r="K299" s="103">
        <v>84.348697386905897</v>
      </c>
      <c r="L299" s="103">
        <v>0</v>
      </c>
      <c r="M299" s="104" t="s">
        <v>122</v>
      </c>
      <c r="N299" s="104" t="s">
        <v>241</v>
      </c>
      <c r="O299" s="104" t="s">
        <v>121</v>
      </c>
      <c r="P299" s="105">
        <v>44896</v>
      </c>
      <c r="Q299" s="105">
        <v>44897</v>
      </c>
      <c r="R299" s="103">
        <v>0</v>
      </c>
      <c r="S299" s="104" t="s">
        <v>116</v>
      </c>
      <c r="T299" s="104" t="s">
        <v>116</v>
      </c>
      <c r="U299" s="104" t="s">
        <v>319</v>
      </c>
      <c r="V299" s="106">
        <v>44866.156452083334</v>
      </c>
      <c r="W299" s="104" t="s">
        <v>116</v>
      </c>
      <c r="X299" s="104" t="s">
        <v>116</v>
      </c>
      <c r="Y299" s="106">
        <v>44896</v>
      </c>
      <c r="Z299" s="106">
        <v>44927</v>
      </c>
      <c r="AA299" s="106">
        <v>44930.560376886569</v>
      </c>
      <c r="AB299" s="104" t="s">
        <v>118</v>
      </c>
      <c r="AC299" s="104" t="s">
        <v>116</v>
      </c>
    </row>
    <row r="300" spans="1:29" s="96" customFormat="1" hidden="1" outlineLevel="7" collapsed="1" x14ac:dyDescent="0.25">
      <c r="A300" s="100" t="s">
        <v>116</v>
      </c>
      <c r="B300" s="92">
        <v>942.46600000000001</v>
      </c>
      <c r="C300" s="92">
        <v>46299.59</v>
      </c>
      <c r="D300" s="92">
        <v>0</v>
      </c>
      <c r="E300" s="92">
        <v>0</v>
      </c>
      <c r="F300" s="92">
        <v>942.46600000000001</v>
      </c>
      <c r="G300" s="92">
        <v>46299.59</v>
      </c>
      <c r="H300" s="93" t="s">
        <v>120</v>
      </c>
      <c r="I300" s="93" t="s">
        <v>242</v>
      </c>
      <c r="J300" s="93" t="s">
        <v>116</v>
      </c>
      <c r="K300" s="92">
        <v>49.126005606568299</v>
      </c>
      <c r="L300" s="92">
        <v>0</v>
      </c>
      <c r="M300" s="93" t="s">
        <v>122</v>
      </c>
      <c r="N300" s="93" t="s">
        <v>241</v>
      </c>
      <c r="O300" s="93" t="s">
        <v>121</v>
      </c>
      <c r="P300" s="94">
        <v>44896</v>
      </c>
      <c r="Q300" s="94">
        <v>44897</v>
      </c>
      <c r="R300" s="92">
        <v>0</v>
      </c>
      <c r="S300" s="93" t="s">
        <v>116</v>
      </c>
      <c r="T300" s="93" t="s">
        <v>116</v>
      </c>
      <c r="U300" s="93" t="s">
        <v>319</v>
      </c>
      <c r="V300" s="95">
        <v>44866.156452083334</v>
      </c>
      <c r="W300" s="93" t="s">
        <v>116</v>
      </c>
      <c r="X300" s="93" t="s">
        <v>116</v>
      </c>
      <c r="Y300" s="95">
        <v>44896</v>
      </c>
      <c r="Z300" s="95">
        <v>44927</v>
      </c>
      <c r="AA300" s="95">
        <v>44930.560376886569</v>
      </c>
      <c r="AB300" s="93" t="s">
        <v>118</v>
      </c>
      <c r="AC300" s="93" t="s">
        <v>116</v>
      </c>
    </row>
    <row r="301" spans="1:29" s="113" customFormat="1" hidden="1" outlineLevel="2" collapsed="1" x14ac:dyDescent="0.25">
      <c r="A301" s="108" t="s">
        <v>275</v>
      </c>
      <c r="B301" s="109">
        <v>0</v>
      </c>
      <c r="C301" s="109">
        <v>4.4999999999999997E-3</v>
      </c>
      <c r="D301" s="109">
        <v>0</v>
      </c>
      <c r="E301" s="109">
        <v>0</v>
      </c>
      <c r="F301" s="109">
        <v>0</v>
      </c>
      <c r="G301" s="109">
        <v>4.4999999999999997E-3</v>
      </c>
      <c r="H301" s="110" t="s">
        <v>120</v>
      </c>
      <c r="I301" s="110" t="s">
        <v>275</v>
      </c>
      <c r="J301" s="110" t="s">
        <v>116</v>
      </c>
      <c r="K301" s="109">
        <v>0</v>
      </c>
      <c r="L301" s="109">
        <v>0</v>
      </c>
      <c r="M301" s="110" t="s">
        <v>213</v>
      </c>
      <c r="N301" s="110" t="s">
        <v>241</v>
      </c>
      <c r="O301" s="110" t="s">
        <v>121</v>
      </c>
      <c r="P301" s="111">
        <v>44896</v>
      </c>
      <c r="Q301" s="111">
        <v>44897</v>
      </c>
      <c r="R301" s="109">
        <v>0</v>
      </c>
      <c r="S301" s="110" t="s">
        <v>116</v>
      </c>
      <c r="T301" s="110" t="s">
        <v>116</v>
      </c>
      <c r="U301" s="110" t="s">
        <v>319</v>
      </c>
      <c r="V301" s="112">
        <v>44866.156452083334</v>
      </c>
      <c r="W301" s="110" t="s">
        <v>116</v>
      </c>
      <c r="X301" s="110" t="s">
        <v>116</v>
      </c>
      <c r="Y301" s="112">
        <v>44896</v>
      </c>
      <c r="Z301" s="112">
        <v>44927</v>
      </c>
      <c r="AA301" s="112">
        <v>44930.560376886569</v>
      </c>
      <c r="AB301" s="110" t="s">
        <v>118</v>
      </c>
      <c r="AC301" s="110" t="s">
        <v>116</v>
      </c>
    </row>
    <row r="302" spans="1:29" s="96" customFormat="1" hidden="1" outlineLevel="3" collapsed="1" x14ac:dyDescent="0.25">
      <c r="A302" s="91" t="s">
        <v>121</v>
      </c>
      <c r="B302" s="92">
        <v>0</v>
      </c>
      <c r="C302" s="92">
        <v>4.4999999999999997E-3</v>
      </c>
      <c r="D302" s="92">
        <v>0</v>
      </c>
      <c r="E302" s="92">
        <v>0</v>
      </c>
      <c r="F302" s="92">
        <v>0</v>
      </c>
      <c r="G302" s="92">
        <v>4.4999999999999997E-3</v>
      </c>
      <c r="H302" s="93" t="s">
        <v>120</v>
      </c>
      <c r="I302" s="93" t="s">
        <v>275</v>
      </c>
      <c r="J302" s="93" t="s">
        <v>116</v>
      </c>
      <c r="K302" s="92">
        <v>0</v>
      </c>
      <c r="L302" s="92">
        <v>0</v>
      </c>
      <c r="M302" s="93" t="s">
        <v>213</v>
      </c>
      <c r="N302" s="93" t="s">
        <v>241</v>
      </c>
      <c r="O302" s="93" t="s">
        <v>121</v>
      </c>
      <c r="P302" s="94">
        <v>44896</v>
      </c>
      <c r="Q302" s="94">
        <v>44897</v>
      </c>
      <c r="R302" s="92">
        <v>0</v>
      </c>
      <c r="S302" s="93" t="s">
        <v>116</v>
      </c>
      <c r="T302" s="93" t="s">
        <v>116</v>
      </c>
      <c r="U302" s="93" t="s">
        <v>319</v>
      </c>
      <c r="V302" s="95">
        <v>44866.156452083334</v>
      </c>
      <c r="W302" s="93" t="s">
        <v>116</v>
      </c>
      <c r="X302" s="93" t="s">
        <v>116</v>
      </c>
      <c r="Y302" s="95">
        <v>44896</v>
      </c>
      <c r="Z302" s="95">
        <v>44927</v>
      </c>
      <c r="AA302" s="95">
        <v>44930.560376886569</v>
      </c>
      <c r="AB302" s="93" t="s">
        <v>118</v>
      </c>
      <c r="AC302" s="93" t="s">
        <v>116</v>
      </c>
    </row>
    <row r="303" spans="1:29" s="78" customFormat="1" hidden="1" outlineLevel="4" collapsed="1" x14ac:dyDescent="0.25">
      <c r="A303" s="97" t="s">
        <v>116</v>
      </c>
      <c r="B303" s="75">
        <v>0</v>
      </c>
      <c r="C303" s="75">
        <v>4.4999999999999997E-3</v>
      </c>
      <c r="D303" s="75">
        <v>0</v>
      </c>
      <c r="E303" s="75">
        <v>0</v>
      </c>
      <c r="F303" s="75">
        <v>0</v>
      </c>
      <c r="G303" s="75">
        <v>4.4999999999999997E-3</v>
      </c>
      <c r="H303" s="74" t="s">
        <v>120</v>
      </c>
      <c r="I303" s="74" t="s">
        <v>275</v>
      </c>
      <c r="J303" s="74" t="s">
        <v>116</v>
      </c>
      <c r="K303" s="75">
        <v>0</v>
      </c>
      <c r="L303" s="75">
        <v>0</v>
      </c>
      <c r="M303" s="74" t="s">
        <v>213</v>
      </c>
      <c r="N303" s="74" t="s">
        <v>241</v>
      </c>
      <c r="O303" s="74" t="s">
        <v>121</v>
      </c>
      <c r="P303" s="76">
        <v>44896</v>
      </c>
      <c r="Q303" s="76">
        <v>44897</v>
      </c>
      <c r="R303" s="75">
        <v>0</v>
      </c>
      <c r="S303" s="74" t="s">
        <v>116</v>
      </c>
      <c r="T303" s="74" t="s">
        <v>116</v>
      </c>
      <c r="U303" s="74" t="s">
        <v>319</v>
      </c>
      <c r="V303" s="77">
        <v>44866.156452083334</v>
      </c>
      <c r="W303" s="74" t="s">
        <v>116</v>
      </c>
      <c r="X303" s="74" t="s">
        <v>116</v>
      </c>
      <c r="Y303" s="77">
        <v>44896</v>
      </c>
      <c r="Z303" s="77">
        <v>44927</v>
      </c>
      <c r="AA303" s="77">
        <v>44930.560376886569</v>
      </c>
      <c r="AB303" s="74" t="s">
        <v>118</v>
      </c>
      <c r="AC303" s="74" t="s">
        <v>116</v>
      </c>
    </row>
    <row r="304" spans="1:29" s="84" customFormat="1" hidden="1" outlineLevel="5" collapsed="1" x14ac:dyDescent="0.25">
      <c r="A304" s="98" t="s">
        <v>213</v>
      </c>
      <c r="B304" s="80">
        <v>0</v>
      </c>
      <c r="C304" s="80">
        <v>4.4999999999999997E-3</v>
      </c>
      <c r="D304" s="80">
        <v>0</v>
      </c>
      <c r="E304" s="80">
        <v>0</v>
      </c>
      <c r="F304" s="80">
        <v>0</v>
      </c>
      <c r="G304" s="80">
        <v>4.4999999999999997E-3</v>
      </c>
      <c r="H304" s="81" t="s">
        <v>120</v>
      </c>
      <c r="I304" s="81" t="s">
        <v>275</v>
      </c>
      <c r="J304" s="81" t="s">
        <v>116</v>
      </c>
      <c r="K304" s="80">
        <v>0</v>
      </c>
      <c r="L304" s="80">
        <v>0</v>
      </c>
      <c r="M304" s="81" t="s">
        <v>213</v>
      </c>
      <c r="N304" s="81" t="s">
        <v>241</v>
      </c>
      <c r="O304" s="81" t="s">
        <v>121</v>
      </c>
      <c r="P304" s="82">
        <v>44896</v>
      </c>
      <c r="Q304" s="82">
        <v>44897</v>
      </c>
      <c r="R304" s="80">
        <v>0</v>
      </c>
      <c r="S304" s="81" t="s">
        <v>116</v>
      </c>
      <c r="T304" s="81" t="s">
        <v>116</v>
      </c>
      <c r="U304" s="81" t="s">
        <v>319</v>
      </c>
      <c r="V304" s="83">
        <v>44866.156452083334</v>
      </c>
      <c r="W304" s="81" t="s">
        <v>116</v>
      </c>
      <c r="X304" s="81" t="s">
        <v>116</v>
      </c>
      <c r="Y304" s="83">
        <v>44896</v>
      </c>
      <c r="Z304" s="83">
        <v>44927</v>
      </c>
      <c r="AA304" s="83">
        <v>44930.560376886569</v>
      </c>
      <c r="AB304" s="81" t="s">
        <v>118</v>
      </c>
      <c r="AC304" s="81" t="s">
        <v>116</v>
      </c>
    </row>
    <row r="305" spans="1:29" s="90" customFormat="1" hidden="1" outlineLevel="6" collapsed="1" x14ac:dyDescent="0.25">
      <c r="A305" s="99" t="s">
        <v>116</v>
      </c>
      <c r="B305" s="86">
        <v>0</v>
      </c>
      <c r="C305" s="86">
        <v>4.4999999999999997E-3</v>
      </c>
      <c r="D305" s="86">
        <v>0</v>
      </c>
      <c r="E305" s="86">
        <v>0</v>
      </c>
      <c r="F305" s="86">
        <v>0</v>
      </c>
      <c r="G305" s="86">
        <v>4.4999999999999997E-3</v>
      </c>
      <c r="H305" s="87" t="s">
        <v>120</v>
      </c>
      <c r="I305" s="87" t="s">
        <v>275</v>
      </c>
      <c r="J305" s="87" t="s">
        <v>116</v>
      </c>
      <c r="K305" s="86">
        <v>0</v>
      </c>
      <c r="L305" s="86">
        <v>0</v>
      </c>
      <c r="M305" s="87" t="s">
        <v>213</v>
      </c>
      <c r="N305" s="87" t="s">
        <v>241</v>
      </c>
      <c r="O305" s="87" t="s">
        <v>121</v>
      </c>
      <c r="P305" s="88">
        <v>44896</v>
      </c>
      <c r="Q305" s="88">
        <v>44897</v>
      </c>
      <c r="R305" s="86">
        <v>0</v>
      </c>
      <c r="S305" s="87" t="s">
        <v>116</v>
      </c>
      <c r="T305" s="87" t="s">
        <v>116</v>
      </c>
      <c r="U305" s="87" t="s">
        <v>319</v>
      </c>
      <c r="V305" s="89">
        <v>44866.156452083334</v>
      </c>
      <c r="W305" s="87" t="s">
        <v>116</v>
      </c>
      <c r="X305" s="87" t="s">
        <v>116</v>
      </c>
      <c r="Y305" s="89">
        <v>44896</v>
      </c>
      <c r="Z305" s="89">
        <v>44927</v>
      </c>
      <c r="AA305" s="89">
        <v>44930.560376886569</v>
      </c>
      <c r="AB305" s="87" t="s">
        <v>118</v>
      </c>
      <c r="AC305" s="87" t="s">
        <v>116</v>
      </c>
    </row>
    <row r="306" spans="1:29" s="96" customFormat="1" hidden="1" outlineLevel="7" collapsed="1" x14ac:dyDescent="0.25">
      <c r="A306" s="100" t="s">
        <v>116</v>
      </c>
      <c r="B306" s="92">
        <v>60300.258999999998</v>
      </c>
      <c r="C306" s="92">
        <v>1725665.99602</v>
      </c>
      <c r="D306" s="92">
        <v>0</v>
      </c>
      <c r="E306" s="92">
        <v>0</v>
      </c>
      <c r="F306" s="92">
        <v>60300.258999999998</v>
      </c>
      <c r="G306" s="92">
        <v>1725665.99602</v>
      </c>
      <c r="H306" s="93" t="s">
        <v>120</v>
      </c>
      <c r="I306" s="93" t="s">
        <v>275</v>
      </c>
      <c r="J306" s="93" t="s">
        <v>116</v>
      </c>
      <c r="K306" s="92">
        <v>28.617886964963098</v>
      </c>
      <c r="L306" s="92">
        <v>0</v>
      </c>
      <c r="M306" s="93" t="s">
        <v>213</v>
      </c>
      <c r="N306" s="93" t="s">
        <v>241</v>
      </c>
      <c r="O306" s="93" t="s">
        <v>121</v>
      </c>
      <c r="P306" s="94">
        <v>44896</v>
      </c>
      <c r="Q306" s="94">
        <v>44897</v>
      </c>
      <c r="R306" s="92">
        <v>0</v>
      </c>
      <c r="S306" s="93" t="s">
        <v>116</v>
      </c>
      <c r="T306" s="93" t="s">
        <v>116</v>
      </c>
      <c r="U306" s="93" t="s">
        <v>319</v>
      </c>
      <c r="V306" s="95">
        <v>44866.156452083334</v>
      </c>
      <c r="W306" s="93" t="s">
        <v>116</v>
      </c>
      <c r="X306" s="93" t="s">
        <v>116</v>
      </c>
      <c r="Y306" s="95">
        <v>44896</v>
      </c>
      <c r="Z306" s="95">
        <v>44927</v>
      </c>
      <c r="AA306" s="95">
        <v>44930.560376886569</v>
      </c>
      <c r="AB306" s="93" t="s">
        <v>118</v>
      </c>
      <c r="AC306" s="93" t="s">
        <v>116</v>
      </c>
    </row>
    <row r="307" spans="1:29" s="107" customFormat="1" hidden="1" outlineLevel="7" collapsed="1" x14ac:dyDescent="0.25">
      <c r="A307" s="102" t="s">
        <v>116</v>
      </c>
      <c r="B307" s="103">
        <v>-295310.37599999999</v>
      </c>
      <c r="C307" s="103">
        <v>-17733734.981910001</v>
      </c>
      <c r="D307" s="103">
        <v>0</v>
      </c>
      <c r="E307" s="103">
        <v>0</v>
      </c>
      <c r="F307" s="103">
        <v>-295310.37599999999</v>
      </c>
      <c r="G307" s="103">
        <v>-17733734.981910001</v>
      </c>
      <c r="H307" s="104" t="s">
        <v>120</v>
      </c>
      <c r="I307" s="104" t="s">
        <v>275</v>
      </c>
      <c r="J307" s="104" t="s">
        <v>116</v>
      </c>
      <c r="K307" s="103">
        <v>60.051174706810798</v>
      </c>
      <c r="L307" s="103">
        <v>0</v>
      </c>
      <c r="M307" s="104" t="s">
        <v>213</v>
      </c>
      <c r="N307" s="104" t="s">
        <v>241</v>
      </c>
      <c r="O307" s="104" t="s">
        <v>121</v>
      </c>
      <c r="P307" s="105">
        <v>44896</v>
      </c>
      <c r="Q307" s="105">
        <v>44897</v>
      </c>
      <c r="R307" s="103">
        <v>0</v>
      </c>
      <c r="S307" s="104" t="s">
        <v>116</v>
      </c>
      <c r="T307" s="104" t="s">
        <v>116</v>
      </c>
      <c r="U307" s="104" t="s">
        <v>319</v>
      </c>
      <c r="V307" s="106">
        <v>44866.156452083334</v>
      </c>
      <c r="W307" s="104" t="s">
        <v>116</v>
      </c>
      <c r="X307" s="104" t="s">
        <v>116</v>
      </c>
      <c r="Y307" s="106">
        <v>44896</v>
      </c>
      <c r="Z307" s="106">
        <v>44927</v>
      </c>
      <c r="AA307" s="106">
        <v>44930.560376886569</v>
      </c>
      <c r="AB307" s="104" t="s">
        <v>118</v>
      </c>
      <c r="AC307" s="104" t="s">
        <v>116</v>
      </c>
    </row>
    <row r="308" spans="1:29" s="96" customFormat="1" hidden="1" outlineLevel="7" collapsed="1" x14ac:dyDescent="0.25">
      <c r="A308" s="100" t="s">
        <v>116</v>
      </c>
      <c r="B308" s="92">
        <v>-58338.063000000002</v>
      </c>
      <c r="C308" s="92">
        <v>-3384703.55</v>
      </c>
      <c r="D308" s="92">
        <v>0</v>
      </c>
      <c r="E308" s="92">
        <v>0</v>
      </c>
      <c r="F308" s="92">
        <v>-58338.063000000002</v>
      </c>
      <c r="G308" s="92">
        <v>-3384703.55</v>
      </c>
      <c r="H308" s="93" t="s">
        <v>120</v>
      </c>
      <c r="I308" s="93" t="s">
        <v>275</v>
      </c>
      <c r="J308" s="93" t="s">
        <v>116</v>
      </c>
      <c r="K308" s="92">
        <v>58.0187852654621</v>
      </c>
      <c r="L308" s="92">
        <v>0</v>
      </c>
      <c r="M308" s="93" t="s">
        <v>213</v>
      </c>
      <c r="N308" s="93" t="s">
        <v>241</v>
      </c>
      <c r="O308" s="93" t="s">
        <v>121</v>
      </c>
      <c r="P308" s="94">
        <v>44896</v>
      </c>
      <c r="Q308" s="94">
        <v>44897</v>
      </c>
      <c r="R308" s="92">
        <v>0</v>
      </c>
      <c r="S308" s="93" t="s">
        <v>116</v>
      </c>
      <c r="T308" s="93" t="s">
        <v>116</v>
      </c>
      <c r="U308" s="93" t="s">
        <v>319</v>
      </c>
      <c r="V308" s="95">
        <v>44866.156452083334</v>
      </c>
      <c r="W308" s="93" t="s">
        <v>116</v>
      </c>
      <c r="X308" s="93" t="s">
        <v>116</v>
      </c>
      <c r="Y308" s="95">
        <v>44896</v>
      </c>
      <c r="Z308" s="95">
        <v>44927</v>
      </c>
      <c r="AA308" s="95">
        <v>44930.560376886569</v>
      </c>
      <c r="AB308" s="93" t="s">
        <v>118</v>
      </c>
      <c r="AC308" s="93" t="s">
        <v>116</v>
      </c>
    </row>
    <row r="309" spans="1:29" s="107" customFormat="1" hidden="1" outlineLevel="7" collapsed="1" x14ac:dyDescent="0.25">
      <c r="A309" s="102" t="s">
        <v>116</v>
      </c>
      <c r="B309" s="103">
        <v>-23429.13</v>
      </c>
      <c r="C309" s="103">
        <v>-1845326.6753799999</v>
      </c>
      <c r="D309" s="103">
        <v>0</v>
      </c>
      <c r="E309" s="103">
        <v>0</v>
      </c>
      <c r="F309" s="103">
        <v>-23429.13</v>
      </c>
      <c r="G309" s="103">
        <v>-1845326.6753799999</v>
      </c>
      <c r="H309" s="104" t="s">
        <v>120</v>
      </c>
      <c r="I309" s="104" t="s">
        <v>275</v>
      </c>
      <c r="J309" s="104" t="s">
        <v>116</v>
      </c>
      <c r="K309" s="103">
        <v>78.762065658434594</v>
      </c>
      <c r="L309" s="103">
        <v>0</v>
      </c>
      <c r="M309" s="104" t="s">
        <v>213</v>
      </c>
      <c r="N309" s="104" t="s">
        <v>241</v>
      </c>
      <c r="O309" s="104" t="s">
        <v>121</v>
      </c>
      <c r="P309" s="105">
        <v>44896</v>
      </c>
      <c r="Q309" s="105">
        <v>44897</v>
      </c>
      <c r="R309" s="103">
        <v>0</v>
      </c>
      <c r="S309" s="104" t="s">
        <v>116</v>
      </c>
      <c r="T309" s="104" t="s">
        <v>116</v>
      </c>
      <c r="U309" s="104" t="s">
        <v>319</v>
      </c>
      <c r="V309" s="106">
        <v>44866.156452083334</v>
      </c>
      <c r="W309" s="104" t="s">
        <v>116</v>
      </c>
      <c r="X309" s="104" t="s">
        <v>116</v>
      </c>
      <c r="Y309" s="106">
        <v>44896</v>
      </c>
      <c r="Z309" s="106">
        <v>44927</v>
      </c>
      <c r="AA309" s="106">
        <v>44930.560376886569</v>
      </c>
      <c r="AB309" s="104" t="s">
        <v>118</v>
      </c>
      <c r="AC309" s="104" t="s">
        <v>116</v>
      </c>
    </row>
    <row r="310" spans="1:29" s="96" customFormat="1" hidden="1" outlineLevel="7" collapsed="1" x14ac:dyDescent="0.25">
      <c r="A310" s="100" t="s">
        <v>116</v>
      </c>
      <c r="B310" s="92">
        <v>316777.31</v>
      </c>
      <c r="C310" s="92">
        <v>21238099.215769999</v>
      </c>
      <c r="D310" s="92">
        <v>0</v>
      </c>
      <c r="E310" s="92">
        <v>0</v>
      </c>
      <c r="F310" s="92">
        <v>316777.31</v>
      </c>
      <c r="G310" s="92">
        <v>21238099.215769999</v>
      </c>
      <c r="H310" s="93" t="s">
        <v>120</v>
      </c>
      <c r="I310" s="93" t="s">
        <v>275</v>
      </c>
      <c r="J310" s="93" t="s">
        <v>116</v>
      </c>
      <c r="K310" s="92">
        <v>67.044256470799596</v>
      </c>
      <c r="L310" s="92">
        <v>0</v>
      </c>
      <c r="M310" s="93" t="s">
        <v>213</v>
      </c>
      <c r="N310" s="93" t="s">
        <v>241</v>
      </c>
      <c r="O310" s="93" t="s">
        <v>121</v>
      </c>
      <c r="P310" s="94">
        <v>44896</v>
      </c>
      <c r="Q310" s="94">
        <v>44897</v>
      </c>
      <c r="R310" s="92">
        <v>0</v>
      </c>
      <c r="S310" s="93" t="s">
        <v>116</v>
      </c>
      <c r="T310" s="93" t="s">
        <v>116</v>
      </c>
      <c r="U310" s="93" t="s">
        <v>319</v>
      </c>
      <c r="V310" s="95">
        <v>44866.156452083334</v>
      </c>
      <c r="W310" s="93" t="s">
        <v>116</v>
      </c>
      <c r="X310" s="93" t="s">
        <v>116</v>
      </c>
      <c r="Y310" s="95">
        <v>44896</v>
      </c>
      <c r="Z310" s="95">
        <v>44927</v>
      </c>
      <c r="AA310" s="95">
        <v>44930.560376886569</v>
      </c>
      <c r="AB310" s="93" t="s">
        <v>118</v>
      </c>
      <c r="AC310" s="93" t="s">
        <v>116</v>
      </c>
    </row>
    <row r="311" spans="1:29" s="90" customFormat="1" hidden="1" outlineLevel="2" collapsed="1" x14ac:dyDescent="0.25">
      <c r="A311" s="85" t="s">
        <v>281</v>
      </c>
      <c r="B311" s="86">
        <v>0</v>
      </c>
      <c r="C311" s="86">
        <v>2.0799999999999998E-3</v>
      </c>
      <c r="D311" s="86">
        <v>0</v>
      </c>
      <c r="E311" s="86">
        <v>0</v>
      </c>
      <c r="F311" s="86">
        <v>0</v>
      </c>
      <c r="G311" s="86">
        <v>2.0799999999999998E-3</v>
      </c>
      <c r="H311" s="87" t="s">
        <v>120</v>
      </c>
      <c r="I311" s="87" t="s">
        <v>281</v>
      </c>
      <c r="J311" s="87" t="s">
        <v>116</v>
      </c>
      <c r="K311" s="86">
        <v>0</v>
      </c>
      <c r="L311" s="86">
        <v>0</v>
      </c>
      <c r="M311" s="87" t="s">
        <v>213</v>
      </c>
      <c r="N311" s="87" t="s">
        <v>241</v>
      </c>
      <c r="O311" s="87" t="s">
        <v>121</v>
      </c>
      <c r="P311" s="88">
        <v>44896</v>
      </c>
      <c r="Q311" s="88">
        <v>44897</v>
      </c>
      <c r="R311" s="86">
        <v>0</v>
      </c>
      <c r="S311" s="87" t="s">
        <v>116</v>
      </c>
      <c r="T311" s="87" t="s">
        <v>116</v>
      </c>
      <c r="U311" s="87" t="s">
        <v>319</v>
      </c>
      <c r="V311" s="89">
        <v>44866.156452083334</v>
      </c>
      <c r="W311" s="87" t="s">
        <v>116</v>
      </c>
      <c r="X311" s="87" t="s">
        <v>116</v>
      </c>
      <c r="Y311" s="89">
        <v>44896</v>
      </c>
      <c r="Z311" s="89">
        <v>44927</v>
      </c>
      <c r="AA311" s="89">
        <v>44930.560376886569</v>
      </c>
      <c r="AB311" s="87" t="s">
        <v>118</v>
      </c>
      <c r="AC311" s="87" t="s">
        <v>116</v>
      </c>
    </row>
    <row r="312" spans="1:29" s="96" customFormat="1" hidden="1" outlineLevel="3" collapsed="1" x14ac:dyDescent="0.25">
      <c r="A312" s="91" t="s">
        <v>121</v>
      </c>
      <c r="B312" s="92">
        <v>0</v>
      </c>
      <c r="C312" s="92">
        <v>2.0799999999999998E-3</v>
      </c>
      <c r="D312" s="92">
        <v>0</v>
      </c>
      <c r="E312" s="92">
        <v>0</v>
      </c>
      <c r="F312" s="92">
        <v>0</v>
      </c>
      <c r="G312" s="92">
        <v>2.0799999999999998E-3</v>
      </c>
      <c r="H312" s="93" t="s">
        <v>120</v>
      </c>
      <c r="I312" s="93" t="s">
        <v>281</v>
      </c>
      <c r="J312" s="93" t="s">
        <v>116</v>
      </c>
      <c r="K312" s="92">
        <v>0</v>
      </c>
      <c r="L312" s="92">
        <v>0</v>
      </c>
      <c r="M312" s="93" t="s">
        <v>213</v>
      </c>
      <c r="N312" s="93" t="s">
        <v>241</v>
      </c>
      <c r="O312" s="93" t="s">
        <v>121</v>
      </c>
      <c r="P312" s="94">
        <v>44896</v>
      </c>
      <c r="Q312" s="94">
        <v>44897</v>
      </c>
      <c r="R312" s="92">
        <v>0</v>
      </c>
      <c r="S312" s="93" t="s">
        <v>116</v>
      </c>
      <c r="T312" s="93" t="s">
        <v>116</v>
      </c>
      <c r="U312" s="93" t="s">
        <v>319</v>
      </c>
      <c r="V312" s="95">
        <v>44866.156452083334</v>
      </c>
      <c r="W312" s="93" t="s">
        <v>116</v>
      </c>
      <c r="X312" s="93" t="s">
        <v>116</v>
      </c>
      <c r="Y312" s="95">
        <v>44896</v>
      </c>
      <c r="Z312" s="95">
        <v>44927</v>
      </c>
      <c r="AA312" s="95">
        <v>44930.560376886569</v>
      </c>
      <c r="AB312" s="93" t="s">
        <v>118</v>
      </c>
      <c r="AC312" s="93" t="s">
        <v>116</v>
      </c>
    </row>
    <row r="313" spans="1:29" s="78" customFormat="1" hidden="1" outlineLevel="4" collapsed="1" x14ac:dyDescent="0.25">
      <c r="A313" s="97" t="s">
        <v>116</v>
      </c>
      <c r="B313" s="75">
        <v>0</v>
      </c>
      <c r="C313" s="75">
        <v>2.0799999999999998E-3</v>
      </c>
      <c r="D313" s="75">
        <v>0</v>
      </c>
      <c r="E313" s="75">
        <v>0</v>
      </c>
      <c r="F313" s="75">
        <v>0</v>
      </c>
      <c r="G313" s="75">
        <v>2.0799999999999998E-3</v>
      </c>
      <c r="H313" s="74" t="s">
        <v>120</v>
      </c>
      <c r="I313" s="74" t="s">
        <v>281</v>
      </c>
      <c r="J313" s="74" t="s">
        <v>116</v>
      </c>
      <c r="K313" s="75">
        <v>0</v>
      </c>
      <c r="L313" s="75">
        <v>0</v>
      </c>
      <c r="M313" s="74" t="s">
        <v>213</v>
      </c>
      <c r="N313" s="74" t="s">
        <v>241</v>
      </c>
      <c r="O313" s="74" t="s">
        <v>121</v>
      </c>
      <c r="P313" s="76">
        <v>44896</v>
      </c>
      <c r="Q313" s="76">
        <v>44897</v>
      </c>
      <c r="R313" s="75">
        <v>0</v>
      </c>
      <c r="S313" s="74" t="s">
        <v>116</v>
      </c>
      <c r="T313" s="74" t="s">
        <v>116</v>
      </c>
      <c r="U313" s="74" t="s">
        <v>319</v>
      </c>
      <c r="V313" s="77">
        <v>44866.156452083334</v>
      </c>
      <c r="W313" s="74" t="s">
        <v>116</v>
      </c>
      <c r="X313" s="74" t="s">
        <v>116</v>
      </c>
      <c r="Y313" s="77">
        <v>44896</v>
      </c>
      <c r="Z313" s="77">
        <v>44927</v>
      </c>
      <c r="AA313" s="77">
        <v>44930.560376886569</v>
      </c>
      <c r="AB313" s="74" t="s">
        <v>118</v>
      </c>
      <c r="AC313" s="74" t="s">
        <v>116</v>
      </c>
    </row>
    <row r="314" spans="1:29" s="84" customFormat="1" hidden="1" outlineLevel="5" collapsed="1" x14ac:dyDescent="0.25">
      <c r="A314" s="98" t="s">
        <v>213</v>
      </c>
      <c r="B314" s="80">
        <v>0</v>
      </c>
      <c r="C314" s="80">
        <v>2.0799999999999998E-3</v>
      </c>
      <c r="D314" s="80">
        <v>0</v>
      </c>
      <c r="E314" s="80">
        <v>0</v>
      </c>
      <c r="F314" s="80">
        <v>0</v>
      </c>
      <c r="G314" s="80">
        <v>2.0799999999999998E-3</v>
      </c>
      <c r="H314" s="81" t="s">
        <v>120</v>
      </c>
      <c r="I314" s="81" t="s">
        <v>281</v>
      </c>
      <c r="J314" s="81" t="s">
        <v>116</v>
      </c>
      <c r="K314" s="80">
        <v>0</v>
      </c>
      <c r="L314" s="80">
        <v>0</v>
      </c>
      <c r="M314" s="81" t="s">
        <v>213</v>
      </c>
      <c r="N314" s="81" t="s">
        <v>241</v>
      </c>
      <c r="O314" s="81" t="s">
        <v>121</v>
      </c>
      <c r="P314" s="82">
        <v>44896</v>
      </c>
      <c r="Q314" s="82">
        <v>44897</v>
      </c>
      <c r="R314" s="80">
        <v>0</v>
      </c>
      <c r="S314" s="81" t="s">
        <v>116</v>
      </c>
      <c r="T314" s="81" t="s">
        <v>116</v>
      </c>
      <c r="U314" s="81" t="s">
        <v>319</v>
      </c>
      <c r="V314" s="83">
        <v>44866.156452083334</v>
      </c>
      <c r="W314" s="81" t="s">
        <v>116</v>
      </c>
      <c r="X314" s="81" t="s">
        <v>116</v>
      </c>
      <c r="Y314" s="83">
        <v>44896</v>
      </c>
      <c r="Z314" s="83">
        <v>44927</v>
      </c>
      <c r="AA314" s="83">
        <v>44930.560376886569</v>
      </c>
      <c r="AB314" s="81" t="s">
        <v>118</v>
      </c>
      <c r="AC314" s="81" t="s">
        <v>116</v>
      </c>
    </row>
    <row r="315" spans="1:29" s="90" customFormat="1" hidden="1" outlineLevel="6" collapsed="1" x14ac:dyDescent="0.25">
      <c r="A315" s="99" t="s">
        <v>116</v>
      </c>
      <c r="B315" s="86">
        <v>0</v>
      </c>
      <c r="C315" s="86">
        <v>2.0799999999999998E-3</v>
      </c>
      <c r="D315" s="86">
        <v>0</v>
      </c>
      <c r="E315" s="86">
        <v>0</v>
      </c>
      <c r="F315" s="86">
        <v>0</v>
      </c>
      <c r="G315" s="86">
        <v>2.0799999999999998E-3</v>
      </c>
      <c r="H315" s="87" t="s">
        <v>120</v>
      </c>
      <c r="I315" s="87" t="s">
        <v>281</v>
      </c>
      <c r="J315" s="87" t="s">
        <v>116</v>
      </c>
      <c r="K315" s="86">
        <v>0</v>
      </c>
      <c r="L315" s="86">
        <v>0</v>
      </c>
      <c r="M315" s="87" t="s">
        <v>213</v>
      </c>
      <c r="N315" s="87" t="s">
        <v>241</v>
      </c>
      <c r="O315" s="87" t="s">
        <v>121</v>
      </c>
      <c r="P315" s="88">
        <v>44896</v>
      </c>
      <c r="Q315" s="88">
        <v>44897</v>
      </c>
      <c r="R315" s="86">
        <v>0</v>
      </c>
      <c r="S315" s="87" t="s">
        <v>116</v>
      </c>
      <c r="T315" s="87" t="s">
        <v>116</v>
      </c>
      <c r="U315" s="87" t="s">
        <v>319</v>
      </c>
      <c r="V315" s="89">
        <v>44866.156452083334</v>
      </c>
      <c r="W315" s="87" t="s">
        <v>116</v>
      </c>
      <c r="X315" s="87" t="s">
        <v>116</v>
      </c>
      <c r="Y315" s="89">
        <v>44896</v>
      </c>
      <c r="Z315" s="89">
        <v>44927</v>
      </c>
      <c r="AA315" s="89">
        <v>44930.560376886569</v>
      </c>
      <c r="AB315" s="87" t="s">
        <v>118</v>
      </c>
      <c r="AC315" s="87" t="s">
        <v>116</v>
      </c>
    </row>
    <row r="316" spans="1:29" s="96" customFormat="1" hidden="1" outlineLevel="7" collapsed="1" x14ac:dyDescent="0.25">
      <c r="A316" s="100" t="s">
        <v>116</v>
      </c>
      <c r="B316" s="92">
        <v>-96911.19</v>
      </c>
      <c r="C316" s="92">
        <v>-2751585.0652999999</v>
      </c>
      <c r="D316" s="92">
        <v>0</v>
      </c>
      <c r="E316" s="92">
        <v>0</v>
      </c>
      <c r="F316" s="92">
        <v>-96911.19</v>
      </c>
      <c r="G316" s="92">
        <v>-2751585.0652999999</v>
      </c>
      <c r="H316" s="93" t="s">
        <v>120</v>
      </c>
      <c r="I316" s="93" t="s">
        <v>281</v>
      </c>
      <c r="J316" s="93" t="s">
        <v>116</v>
      </c>
      <c r="K316" s="92">
        <v>28.392851901828902</v>
      </c>
      <c r="L316" s="92">
        <v>0</v>
      </c>
      <c r="M316" s="93" t="s">
        <v>213</v>
      </c>
      <c r="N316" s="93" t="s">
        <v>241</v>
      </c>
      <c r="O316" s="93" t="s">
        <v>121</v>
      </c>
      <c r="P316" s="94">
        <v>44896</v>
      </c>
      <c r="Q316" s="94">
        <v>44897</v>
      </c>
      <c r="R316" s="92">
        <v>0</v>
      </c>
      <c r="S316" s="93" t="s">
        <v>116</v>
      </c>
      <c r="T316" s="93" t="s">
        <v>116</v>
      </c>
      <c r="U316" s="93" t="s">
        <v>319</v>
      </c>
      <c r="V316" s="95">
        <v>44866.156452083334</v>
      </c>
      <c r="W316" s="93" t="s">
        <v>116</v>
      </c>
      <c r="X316" s="93" t="s">
        <v>116</v>
      </c>
      <c r="Y316" s="95">
        <v>44896</v>
      </c>
      <c r="Z316" s="95">
        <v>44927</v>
      </c>
      <c r="AA316" s="95">
        <v>44930.560376886569</v>
      </c>
      <c r="AB316" s="93" t="s">
        <v>118</v>
      </c>
      <c r="AC316" s="93" t="s">
        <v>116</v>
      </c>
    </row>
    <row r="317" spans="1:29" s="107" customFormat="1" hidden="1" outlineLevel="7" collapsed="1" x14ac:dyDescent="0.25">
      <c r="A317" s="102" t="s">
        <v>116</v>
      </c>
      <c r="B317" s="103">
        <v>23708.411</v>
      </c>
      <c r="C317" s="103">
        <v>951469.45284000004</v>
      </c>
      <c r="D317" s="103">
        <v>0</v>
      </c>
      <c r="E317" s="103">
        <v>0</v>
      </c>
      <c r="F317" s="103">
        <v>23708.411</v>
      </c>
      <c r="G317" s="103">
        <v>951469.45284000004</v>
      </c>
      <c r="H317" s="104" t="s">
        <v>120</v>
      </c>
      <c r="I317" s="104" t="s">
        <v>281</v>
      </c>
      <c r="J317" s="104" t="s">
        <v>116</v>
      </c>
      <c r="K317" s="103">
        <v>40.132147736092499</v>
      </c>
      <c r="L317" s="103">
        <v>0</v>
      </c>
      <c r="M317" s="104" t="s">
        <v>213</v>
      </c>
      <c r="N317" s="104" t="s">
        <v>241</v>
      </c>
      <c r="O317" s="104" t="s">
        <v>121</v>
      </c>
      <c r="P317" s="105">
        <v>44896</v>
      </c>
      <c r="Q317" s="105">
        <v>44897</v>
      </c>
      <c r="R317" s="103">
        <v>0</v>
      </c>
      <c r="S317" s="104" t="s">
        <v>116</v>
      </c>
      <c r="T317" s="104" t="s">
        <v>116</v>
      </c>
      <c r="U317" s="104" t="s">
        <v>319</v>
      </c>
      <c r="V317" s="106">
        <v>44866.156452083334</v>
      </c>
      <c r="W317" s="104" t="s">
        <v>116</v>
      </c>
      <c r="X317" s="104" t="s">
        <v>116</v>
      </c>
      <c r="Y317" s="106">
        <v>44896</v>
      </c>
      <c r="Z317" s="106">
        <v>44927</v>
      </c>
      <c r="AA317" s="106">
        <v>44930.560376886569</v>
      </c>
      <c r="AB317" s="104" t="s">
        <v>118</v>
      </c>
      <c r="AC317" s="104" t="s">
        <v>116</v>
      </c>
    </row>
    <row r="318" spans="1:29" s="96" customFormat="1" hidden="1" outlineLevel="7" collapsed="1" x14ac:dyDescent="0.25">
      <c r="A318" s="100" t="s">
        <v>116</v>
      </c>
      <c r="B318" s="92">
        <v>-44265.445</v>
      </c>
      <c r="C318" s="92">
        <v>-3052203.76</v>
      </c>
      <c r="D318" s="92">
        <v>0</v>
      </c>
      <c r="E318" s="92">
        <v>0</v>
      </c>
      <c r="F318" s="92">
        <v>-44265.445</v>
      </c>
      <c r="G318" s="92">
        <v>-3052203.76</v>
      </c>
      <c r="H318" s="93" t="s">
        <v>120</v>
      </c>
      <c r="I318" s="93" t="s">
        <v>281</v>
      </c>
      <c r="J318" s="93" t="s">
        <v>116</v>
      </c>
      <c r="K318" s="92">
        <v>68.9522890823756</v>
      </c>
      <c r="L318" s="92">
        <v>0</v>
      </c>
      <c r="M318" s="93" t="s">
        <v>213</v>
      </c>
      <c r="N318" s="93" t="s">
        <v>241</v>
      </c>
      <c r="O318" s="93" t="s">
        <v>121</v>
      </c>
      <c r="P318" s="94">
        <v>44896</v>
      </c>
      <c r="Q318" s="94">
        <v>44897</v>
      </c>
      <c r="R318" s="92">
        <v>0</v>
      </c>
      <c r="S318" s="93" t="s">
        <v>116</v>
      </c>
      <c r="T318" s="93" t="s">
        <v>116</v>
      </c>
      <c r="U318" s="93" t="s">
        <v>319</v>
      </c>
      <c r="V318" s="95">
        <v>44866.156452083334</v>
      </c>
      <c r="W318" s="93" t="s">
        <v>116</v>
      </c>
      <c r="X318" s="93" t="s">
        <v>116</v>
      </c>
      <c r="Y318" s="95">
        <v>44896</v>
      </c>
      <c r="Z318" s="95">
        <v>44927</v>
      </c>
      <c r="AA318" s="95">
        <v>44930.560376886569</v>
      </c>
      <c r="AB318" s="93" t="s">
        <v>118</v>
      </c>
      <c r="AC318" s="93" t="s">
        <v>116</v>
      </c>
    </row>
    <row r="319" spans="1:29" s="107" customFormat="1" hidden="1" outlineLevel="7" collapsed="1" x14ac:dyDescent="0.25">
      <c r="A319" s="102" t="s">
        <v>116</v>
      </c>
      <c r="B319" s="103">
        <v>-18507.946</v>
      </c>
      <c r="C319" s="103">
        <v>-1025246.94596</v>
      </c>
      <c r="D319" s="103">
        <v>0</v>
      </c>
      <c r="E319" s="103">
        <v>0</v>
      </c>
      <c r="F319" s="103">
        <v>-18507.946</v>
      </c>
      <c r="G319" s="103">
        <v>-1025246.94596</v>
      </c>
      <c r="H319" s="104" t="s">
        <v>120</v>
      </c>
      <c r="I319" s="104" t="s">
        <v>281</v>
      </c>
      <c r="J319" s="104" t="s">
        <v>116</v>
      </c>
      <c r="K319" s="103">
        <v>55.3949609513665</v>
      </c>
      <c r="L319" s="103">
        <v>0</v>
      </c>
      <c r="M319" s="104" t="s">
        <v>213</v>
      </c>
      <c r="N319" s="104" t="s">
        <v>241</v>
      </c>
      <c r="O319" s="104" t="s">
        <v>121</v>
      </c>
      <c r="P319" s="105">
        <v>44896</v>
      </c>
      <c r="Q319" s="105">
        <v>44897</v>
      </c>
      <c r="R319" s="103">
        <v>0</v>
      </c>
      <c r="S319" s="104" t="s">
        <v>116</v>
      </c>
      <c r="T319" s="104" t="s">
        <v>116</v>
      </c>
      <c r="U319" s="104" t="s">
        <v>319</v>
      </c>
      <c r="V319" s="106">
        <v>44866.156452083334</v>
      </c>
      <c r="W319" s="104" t="s">
        <v>116</v>
      </c>
      <c r="X319" s="104" t="s">
        <v>116</v>
      </c>
      <c r="Y319" s="106">
        <v>44896</v>
      </c>
      <c r="Z319" s="106">
        <v>44927</v>
      </c>
      <c r="AA319" s="106">
        <v>44930.560376886569</v>
      </c>
      <c r="AB319" s="104" t="s">
        <v>118</v>
      </c>
      <c r="AC319" s="104" t="s">
        <v>116</v>
      </c>
    </row>
    <row r="320" spans="1:29" s="96" customFormat="1" hidden="1" outlineLevel="7" collapsed="1" x14ac:dyDescent="0.25">
      <c r="A320" s="100" t="s">
        <v>116</v>
      </c>
      <c r="B320" s="92">
        <v>135976.17000000001</v>
      </c>
      <c r="C320" s="92">
        <v>5877566.3205000004</v>
      </c>
      <c r="D320" s="92">
        <v>0</v>
      </c>
      <c r="E320" s="92">
        <v>0</v>
      </c>
      <c r="F320" s="92">
        <v>135976.17000000001</v>
      </c>
      <c r="G320" s="92">
        <v>5877566.3205000004</v>
      </c>
      <c r="H320" s="93" t="s">
        <v>120</v>
      </c>
      <c r="I320" s="93" t="s">
        <v>281</v>
      </c>
      <c r="J320" s="93" t="s">
        <v>116</v>
      </c>
      <c r="K320" s="92">
        <v>43.224973320692897</v>
      </c>
      <c r="L320" s="92">
        <v>0</v>
      </c>
      <c r="M320" s="93" t="s">
        <v>213</v>
      </c>
      <c r="N320" s="93" t="s">
        <v>241</v>
      </c>
      <c r="O320" s="93" t="s">
        <v>121</v>
      </c>
      <c r="P320" s="94">
        <v>44896</v>
      </c>
      <c r="Q320" s="94">
        <v>44897</v>
      </c>
      <c r="R320" s="92">
        <v>0</v>
      </c>
      <c r="S320" s="93" t="s">
        <v>116</v>
      </c>
      <c r="T320" s="93" t="s">
        <v>116</v>
      </c>
      <c r="U320" s="93" t="s">
        <v>319</v>
      </c>
      <c r="V320" s="95">
        <v>44866.156452083334</v>
      </c>
      <c r="W320" s="93" t="s">
        <v>116</v>
      </c>
      <c r="X320" s="93" t="s">
        <v>116</v>
      </c>
      <c r="Y320" s="95">
        <v>44896</v>
      </c>
      <c r="Z320" s="95">
        <v>44927</v>
      </c>
      <c r="AA320" s="95">
        <v>44930.560376886569</v>
      </c>
      <c r="AB320" s="93" t="s">
        <v>118</v>
      </c>
      <c r="AC320" s="93" t="s">
        <v>116</v>
      </c>
    </row>
    <row r="321" spans="1:29" s="113" customFormat="1" hidden="1" outlineLevel="2" collapsed="1" x14ac:dyDescent="0.25">
      <c r="A321" s="108" t="s">
        <v>287</v>
      </c>
      <c r="B321" s="109">
        <v>0</v>
      </c>
      <c r="C321" s="109">
        <v>0</v>
      </c>
      <c r="D321" s="109">
        <v>0</v>
      </c>
      <c r="E321" s="109">
        <v>0</v>
      </c>
      <c r="F321" s="109">
        <v>0</v>
      </c>
      <c r="G321" s="109">
        <v>0</v>
      </c>
      <c r="H321" s="110" t="s">
        <v>120</v>
      </c>
      <c r="I321" s="110" t="s">
        <v>287</v>
      </c>
      <c r="J321" s="110" t="s">
        <v>116</v>
      </c>
      <c r="K321" s="109">
        <v>0</v>
      </c>
      <c r="L321" s="109">
        <v>0</v>
      </c>
      <c r="M321" s="110" t="s">
        <v>213</v>
      </c>
      <c r="N321" s="110" t="s">
        <v>241</v>
      </c>
      <c r="O321" s="110" t="s">
        <v>121</v>
      </c>
      <c r="P321" s="111">
        <v>44896</v>
      </c>
      <c r="Q321" s="111">
        <v>44897</v>
      </c>
      <c r="R321" s="109">
        <v>0</v>
      </c>
      <c r="S321" s="110" t="s">
        <v>116</v>
      </c>
      <c r="T321" s="110" t="s">
        <v>116</v>
      </c>
      <c r="U321" s="110" t="s">
        <v>319</v>
      </c>
      <c r="V321" s="112">
        <v>44866.156452083334</v>
      </c>
      <c r="W321" s="110" t="s">
        <v>116</v>
      </c>
      <c r="X321" s="110" t="s">
        <v>116</v>
      </c>
      <c r="Y321" s="112">
        <v>44896</v>
      </c>
      <c r="Z321" s="112">
        <v>44927</v>
      </c>
      <c r="AA321" s="112">
        <v>44930.560376886569</v>
      </c>
      <c r="AB321" s="110" t="s">
        <v>118</v>
      </c>
      <c r="AC321" s="110" t="s">
        <v>116</v>
      </c>
    </row>
    <row r="322" spans="1:29" s="96" customFormat="1" hidden="1" outlineLevel="3" collapsed="1" x14ac:dyDescent="0.25">
      <c r="A322" s="91" t="s">
        <v>121</v>
      </c>
      <c r="B322" s="92">
        <v>0</v>
      </c>
      <c r="C322" s="92">
        <v>0</v>
      </c>
      <c r="D322" s="92">
        <v>0</v>
      </c>
      <c r="E322" s="92">
        <v>0</v>
      </c>
      <c r="F322" s="92">
        <v>0</v>
      </c>
      <c r="G322" s="92">
        <v>0</v>
      </c>
      <c r="H322" s="93" t="s">
        <v>120</v>
      </c>
      <c r="I322" s="93" t="s">
        <v>287</v>
      </c>
      <c r="J322" s="93" t="s">
        <v>116</v>
      </c>
      <c r="K322" s="92">
        <v>0</v>
      </c>
      <c r="L322" s="92">
        <v>0</v>
      </c>
      <c r="M322" s="93" t="s">
        <v>213</v>
      </c>
      <c r="N322" s="93" t="s">
        <v>241</v>
      </c>
      <c r="O322" s="93" t="s">
        <v>121</v>
      </c>
      <c r="P322" s="94">
        <v>44896</v>
      </c>
      <c r="Q322" s="94">
        <v>44897</v>
      </c>
      <c r="R322" s="92">
        <v>0</v>
      </c>
      <c r="S322" s="93" t="s">
        <v>116</v>
      </c>
      <c r="T322" s="93" t="s">
        <v>116</v>
      </c>
      <c r="U322" s="93" t="s">
        <v>319</v>
      </c>
      <c r="V322" s="95">
        <v>44866.156452083334</v>
      </c>
      <c r="W322" s="93" t="s">
        <v>116</v>
      </c>
      <c r="X322" s="93" t="s">
        <v>116</v>
      </c>
      <c r="Y322" s="95">
        <v>44896</v>
      </c>
      <c r="Z322" s="95">
        <v>44927</v>
      </c>
      <c r="AA322" s="95">
        <v>44930.560376886569</v>
      </c>
      <c r="AB322" s="93" t="s">
        <v>118</v>
      </c>
      <c r="AC322" s="93" t="s">
        <v>116</v>
      </c>
    </row>
    <row r="323" spans="1:29" s="78" customFormat="1" hidden="1" outlineLevel="4" collapsed="1" x14ac:dyDescent="0.25">
      <c r="A323" s="97" t="s">
        <v>116</v>
      </c>
      <c r="B323" s="75">
        <v>0</v>
      </c>
      <c r="C323" s="75">
        <v>0</v>
      </c>
      <c r="D323" s="75">
        <v>0</v>
      </c>
      <c r="E323" s="75">
        <v>0</v>
      </c>
      <c r="F323" s="75">
        <v>0</v>
      </c>
      <c r="G323" s="75">
        <v>0</v>
      </c>
      <c r="H323" s="74" t="s">
        <v>120</v>
      </c>
      <c r="I323" s="74" t="s">
        <v>287</v>
      </c>
      <c r="J323" s="74" t="s">
        <v>116</v>
      </c>
      <c r="K323" s="75">
        <v>0</v>
      </c>
      <c r="L323" s="75">
        <v>0</v>
      </c>
      <c r="M323" s="74" t="s">
        <v>213</v>
      </c>
      <c r="N323" s="74" t="s">
        <v>241</v>
      </c>
      <c r="O323" s="74" t="s">
        <v>121</v>
      </c>
      <c r="P323" s="76">
        <v>44896</v>
      </c>
      <c r="Q323" s="76">
        <v>44897</v>
      </c>
      <c r="R323" s="75">
        <v>0</v>
      </c>
      <c r="S323" s="74" t="s">
        <v>116</v>
      </c>
      <c r="T323" s="74" t="s">
        <v>116</v>
      </c>
      <c r="U323" s="74" t="s">
        <v>319</v>
      </c>
      <c r="V323" s="77">
        <v>44866.156452083334</v>
      </c>
      <c r="W323" s="74" t="s">
        <v>116</v>
      </c>
      <c r="X323" s="74" t="s">
        <v>116</v>
      </c>
      <c r="Y323" s="77">
        <v>44896</v>
      </c>
      <c r="Z323" s="77">
        <v>44927</v>
      </c>
      <c r="AA323" s="77">
        <v>44930.560376886569</v>
      </c>
      <c r="AB323" s="74" t="s">
        <v>118</v>
      </c>
      <c r="AC323" s="74" t="s">
        <v>116</v>
      </c>
    </row>
    <row r="324" spans="1:29" s="84" customFormat="1" hidden="1" outlineLevel="5" collapsed="1" x14ac:dyDescent="0.25">
      <c r="A324" s="98" t="s">
        <v>213</v>
      </c>
      <c r="B324" s="80">
        <v>0</v>
      </c>
      <c r="C324" s="80">
        <v>0</v>
      </c>
      <c r="D324" s="80">
        <v>0</v>
      </c>
      <c r="E324" s="80">
        <v>0</v>
      </c>
      <c r="F324" s="80">
        <v>0</v>
      </c>
      <c r="G324" s="80">
        <v>0</v>
      </c>
      <c r="H324" s="81" t="s">
        <v>120</v>
      </c>
      <c r="I324" s="81" t="s">
        <v>287</v>
      </c>
      <c r="J324" s="81" t="s">
        <v>116</v>
      </c>
      <c r="K324" s="80">
        <v>0</v>
      </c>
      <c r="L324" s="80">
        <v>0</v>
      </c>
      <c r="M324" s="81" t="s">
        <v>213</v>
      </c>
      <c r="N324" s="81" t="s">
        <v>241</v>
      </c>
      <c r="O324" s="81" t="s">
        <v>121</v>
      </c>
      <c r="P324" s="82">
        <v>44896</v>
      </c>
      <c r="Q324" s="82">
        <v>44897</v>
      </c>
      <c r="R324" s="80">
        <v>0</v>
      </c>
      <c r="S324" s="81" t="s">
        <v>116</v>
      </c>
      <c r="T324" s="81" t="s">
        <v>116</v>
      </c>
      <c r="U324" s="81" t="s">
        <v>319</v>
      </c>
      <c r="V324" s="83">
        <v>44866.156452083334</v>
      </c>
      <c r="W324" s="81" t="s">
        <v>116</v>
      </c>
      <c r="X324" s="81" t="s">
        <v>116</v>
      </c>
      <c r="Y324" s="83">
        <v>44896</v>
      </c>
      <c r="Z324" s="83">
        <v>44927</v>
      </c>
      <c r="AA324" s="83">
        <v>44930.560376886569</v>
      </c>
      <c r="AB324" s="81" t="s">
        <v>118</v>
      </c>
      <c r="AC324" s="81" t="s">
        <v>116</v>
      </c>
    </row>
    <row r="325" spans="1:29" s="90" customFormat="1" hidden="1" outlineLevel="6" collapsed="1" x14ac:dyDescent="0.25">
      <c r="A325" s="99" t="s">
        <v>116</v>
      </c>
      <c r="B325" s="86">
        <v>0</v>
      </c>
      <c r="C325" s="86">
        <v>0</v>
      </c>
      <c r="D325" s="86">
        <v>0</v>
      </c>
      <c r="E325" s="86">
        <v>0</v>
      </c>
      <c r="F325" s="86">
        <v>0</v>
      </c>
      <c r="G325" s="86">
        <v>0</v>
      </c>
      <c r="H325" s="87" t="s">
        <v>120</v>
      </c>
      <c r="I325" s="87" t="s">
        <v>287</v>
      </c>
      <c r="J325" s="87" t="s">
        <v>116</v>
      </c>
      <c r="K325" s="86">
        <v>0</v>
      </c>
      <c r="L325" s="86">
        <v>0</v>
      </c>
      <c r="M325" s="87" t="s">
        <v>213</v>
      </c>
      <c r="N325" s="87" t="s">
        <v>241</v>
      </c>
      <c r="O325" s="87" t="s">
        <v>121</v>
      </c>
      <c r="P325" s="88">
        <v>44896</v>
      </c>
      <c r="Q325" s="88">
        <v>44897</v>
      </c>
      <c r="R325" s="86">
        <v>0</v>
      </c>
      <c r="S325" s="87" t="s">
        <v>116</v>
      </c>
      <c r="T325" s="87" t="s">
        <v>116</v>
      </c>
      <c r="U325" s="87" t="s">
        <v>319</v>
      </c>
      <c r="V325" s="89">
        <v>44866.156452083334</v>
      </c>
      <c r="W325" s="87" t="s">
        <v>116</v>
      </c>
      <c r="X325" s="87" t="s">
        <v>116</v>
      </c>
      <c r="Y325" s="89">
        <v>44896</v>
      </c>
      <c r="Z325" s="89">
        <v>44927</v>
      </c>
      <c r="AA325" s="89">
        <v>44930.560376886569</v>
      </c>
      <c r="AB325" s="87" t="s">
        <v>118</v>
      </c>
      <c r="AC325" s="87" t="s">
        <v>116</v>
      </c>
    </row>
    <row r="326" spans="1:29" s="96" customFormat="1" hidden="1" outlineLevel="7" collapsed="1" x14ac:dyDescent="0.25">
      <c r="A326" s="100" t="s">
        <v>116</v>
      </c>
      <c r="B326" s="92">
        <v>0</v>
      </c>
      <c r="C326" s="92">
        <v>0</v>
      </c>
      <c r="D326" s="92">
        <v>0</v>
      </c>
      <c r="E326" s="92">
        <v>0</v>
      </c>
      <c r="F326" s="92">
        <v>0</v>
      </c>
      <c r="G326" s="92">
        <v>0</v>
      </c>
      <c r="H326" s="93" t="s">
        <v>120</v>
      </c>
      <c r="I326" s="93" t="s">
        <v>287</v>
      </c>
      <c r="J326" s="93" t="s">
        <v>116</v>
      </c>
      <c r="K326" s="92">
        <v>0</v>
      </c>
      <c r="L326" s="92">
        <v>0</v>
      </c>
      <c r="M326" s="93" t="s">
        <v>213</v>
      </c>
      <c r="N326" s="93" t="s">
        <v>241</v>
      </c>
      <c r="O326" s="93" t="s">
        <v>121</v>
      </c>
      <c r="P326" s="94">
        <v>44896</v>
      </c>
      <c r="Q326" s="94">
        <v>44897</v>
      </c>
      <c r="R326" s="92">
        <v>0</v>
      </c>
      <c r="S326" s="93" t="s">
        <v>116</v>
      </c>
      <c r="T326" s="93" t="s">
        <v>116</v>
      </c>
      <c r="U326" s="93" t="s">
        <v>319</v>
      </c>
      <c r="V326" s="95">
        <v>44866.156452083334</v>
      </c>
      <c r="W326" s="93" t="s">
        <v>116</v>
      </c>
      <c r="X326" s="93" t="s">
        <v>116</v>
      </c>
      <c r="Y326" s="95">
        <v>44896</v>
      </c>
      <c r="Z326" s="95">
        <v>44927</v>
      </c>
      <c r="AA326" s="95">
        <v>44930.560376886569</v>
      </c>
      <c r="AB326" s="93" t="s">
        <v>118</v>
      </c>
      <c r="AC326" s="93" t="s">
        <v>116</v>
      </c>
    </row>
    <row r="327" spans="1:29" s="90" customFormat="1" hidden="1" outlineLevel="2" collapsed="1" x14ac:dyDescent="0.25">
      <c r="A327" s="85" t="s">
        <v>246</v>
      </c>
      <c r="B327" s="86">
        <v>0</v>
      </c>
      <c r="C327" s="86">
        <v>0</v>
      </c>
      <c r="D327" s="86">
        <v>0</v>
      </c>
      <c r="E327" s="86">
        <v>0</v>
      </c>
      <c r="F327" s="86">
        <v>0</v>
      </c>
      <c r="G327" s="86">
        <v>0</v>
      </c>
      <c r="H327" s="87" t="s">
        <v>120</v>
      </c>
      <c r="I327" s="87" t="s">
        <v>246</v>
      </c>
      <c r="J327" s="87" t="s">
        <v>116</v>
      </c>
      <c r="K327" s="86">
        <v>0</v>
      </c>
      <c r="L327" s="86">
        <v>0</v>
      </c>
      <c r="M327" s="87" t="s">
        <v>122</v>
      </c>
      <c r="N327" s="87" t="s">
        <v>241</v>
      </c>
      <c r="O327" s="87" t="s">
        <v>121</v>
      </c>
      <c r="P327" s="88">
        <v>44896</v>
      </c>
      <c r="Q327" s="88">
        <v>44897</v>
      </c>
      <c r="R327" s="86">
        <v>0</v>
      </c>
      <c r="S327" s="87" t="s">
        <v>116</v>
      </c>
      <c r="T327" s="87" t="s">
        <v>116</v>
      </c>
      <c r="U327" s="87" t="s">
        <v>319</v>
      </c>
      <c r="V327" s="89">
        <v>44866.156452083334</v>
      </c>
      <c r="W327" s="87" t="s">
        <v>116</v>
      </c>
      <c r="X327" s="87" t="s">
        <v>116</v>
      </c>
      <c r="Y327" s="89">
        <v>44896</v>
      </c>
      <c r="Z327" s="89">
        <v>44927</v>
      </c>
      <c r="AA327" s="89">
        <v>44930.560376886569</v>
      </c>
      <c r="AB327" s="87" t="s">
        <v>118</v>
      </c>
      <c r="AC327" s="87" t="s">
        <v>116</v>
      </c>
    </row>
    <row r="328" spans="1:29" s="96" customFormat="1" hidden="1" outlineLevel="3" collapsed="1" x14ac:dyDescent="0.25">
      <c r="A328" s="91" t="s">
        <v>121</v>
      </c>
      <c r="B328" s="92">
        <v>0</v>
      </c>
      <c r="C328" s="92">
        <v>0</v>
      </c>
      <c r="D328" s="92">
        <v>0</v>
      </c>
      <c r="E328" s="92">
        <v>0</v>
      </c>
      <c r="F328" s="92">
        <v>0</v>
      </c>
      <c r="G328" s="92">
        <v>0</v>
      </c>
      <c r="H328" s="93" t="s">
        <v>120</v>
      </c>
      <c r="I328" s="93" t="s">
        <v>246</v>
      </c>
      <c r="J328" s="93" t="s">
        <v>116</v>
      </c>
      <c r="K328" s="92">
        <v>0</v>
      </c>
      <c r="L328" s="92">
        <v>0</v>
      </c>
      <c r="M328" s="93" t="s">
        <v>122</v>
      </c>
      <c r="N328" s="93" t="s">
        <v>241</v>
      </c>
      <c r="O328" s="93" t="s">
        <v>121</v>
      </c>
      <c r="P328" s="94">
        <v>44896</v>
      </c>
      <c r="Q328" s="94">
        <v>44897</v>
      </c>
      <c r="R328" s="92">
        <v>0</v>
      </c>
      <c r="S328" s="93" t="s">
        <v>116</v>
      </c>
      <c r="T328" s="93" t="s">
        <v>116</v>
      </c>
      <c r="U328" s="93" t="s">
        <v>319</v>
      </c>
      <c r="V328" s="95">
        <v>44866.156452083334</v>
      </c>
      <c r="W328" s="93" t="s">
        <v>116</v>
      </c>
      <c r="X328" s="93" t="s">
        <v>116</v>
      </c>
      <c r="Y328" s="95">
        <v>44896</v>
      </c>
      <c r="Z328" s="95">
        <v>44927</v>
      </c>
      <c r="AA328" s="95">
        <v>44930.560376886569</v>
      </c>
      <c r="AB328" s="93" t="s">
        <v>118</v>
      </c>
      <c r="AC328" s="93" t="s">
        <v>116</v>
      </c>
    </row>
    <row r="329" spans="1:29" s="78" customFormat="1" hidden="1" outlineLevel="4" collapsed="1" x14ac:dyDescent="0.25">
      <c r="A329" s="97" t="s">
        <v>116</v>
      </c>
      <c r="B329" s="75">
        <v>0</v>
      </c>
      <c r="C329" s="75">
        <v>0</v>
      </c>
      <c r="D329" s="75">
        <v>0</v>
      </c>
      <c r="E329" s="75">
        <v>0</v>
      </c>
      <c r="F329" s="75">
        <v>0</v>
      </c>
      <c r="G329" s="75">
        <v>0</v>
      </c>
      <c r="H329" s="74" t="s">
        <v>120</v>
      </c>
      <c r="I329" s="74" t="s">
        <v>246</v>
      </c>
      <c r="J329" s="74" t="s">
        <v>116</v>
      </c>
      <c r="K329" s="75">
        <v>0</v>
      </c>
      <c r="L329" s="75">
        <v>0</v>
      </c>
      <c r="M329" s="74" t="s">
        <v>122</v>
      </c>
      <c r="N329" s="74" t="s">
        <v>241</v>
      </c>
      <c r="O329" s="74" t="s">
        <v>121</v>
      </c>
      <c r="P329" s="76">
        <v>44896</v>
      </c>
      <c r="Q329" s="76">
        <v>44897</v>
      </c>
      <c r="R329" s="75">
        <v>0</v>
      </c>
      <c r="S329" s="74" t="s">
        <v>116</v>
      </c>
      <c r="T329" s="74" t="s">
        <v>116</v>
      </c>
      <c r="U329" s="74" t="s">
        <v>319</v>
      </c>
      <c r="V329" s="77">
        <v>44866.156452083334</v>
      </c>
      <c r="W329" s="74" t="s">
        <v>116</v>
      </c>
      <c r="X329" s="74" t="s">
        <v>116</v>
      </c>
      <c r="Y329" s="77">
        <v>44896</v>
      </c>
      <c r="Z329" s="77">
        <v>44927</v>
      </c>
      <c r="AA329" s="77">
        <v>44930.560376886569</v>
      </c>
      <c r="AB329" s="74" t="s">
        <v>118</v>
      </c>
      <c r="AC329" s="74" t="s">
        <v>116</v>
      </c>
    </row>
    <row r="330" spans="1:29" s="84" customFormat="1" hidden="1" outlineLevel="5" collapsed="1" x14ac:dyDescent="0.25">
      <c r="A330" s="98" t="s">
        <v>122</v>
      </c>
      <c r="B330" s="80">
        <v>0</v>
      </c>
      <c r="C330" s="80">
        <v>0</v>
      </c>
      <c r="D330" s="80">
        <v>0</v>
      </c>
      <c r="E330" s="80">
        <v>0</v>
      </c>
      <c r="F330" s="80">
        <v>0</v>
      </c>
      <c r="G330" s="80">
        <v>0</v>
      </c>
      <c r="H330" s="81" t="s">
        <v>120</v>
      </c>
      <c r="I330" s="81" t="s">
        <v>246</v>
      </c>
      <c r="J330" s="81" t="s">
        <v>116</v>
      </c>
      <c r="K330" s="80">
        <v>0</v>
      </c>
      <c r="L330" s="80">
        <v>0</v>
      </c>
      <c r="M330" s="81" t="s">
        <v>122</v>
      </c>
      <c r="N330" s="81" t="s">
        <v>241</v>
      </c>
      <c r="O330" s="81" t="s">
        <v>121</v>
      </c>
      <c r="P330" s="82">
        <v>44896</v>
      </c>
      <c r="Q330" s="82">
        <v>44897</v>
      </c>
      <c r="R330" s="80">
        <v>0</v>
      </c>
      <c r="S330" s="81" t="s">
        <v>116</v>
      </c>
      <c r="T330" s="81" t="s">
        <v>116</v>
      </c>
      <c r="U330" s="81" t="s">
        <v>319</v>
      </c>
      <c r="V330" s="83">
        <v>44866.156452083334</v>
      </c>
      <c r="W330" s="81" t="s">
        <v>116</v>
      </c>
      <c r="X330" s="81" t="s">
        <v>116</v>
      </c>
      <c r="Y330" s="83">
        <v>44896</v>
      </c>
      <c r="Z330" s="83">
        <v>44927</v>
      </c>
      <c r="AA330" s="83">
        <v>44930.560376886569</v>
      </c>
      <c r="AB330" s="81" t="s">
        <v>118</v>
      </c>
      <c r="AC330" s="81" t="s">
        <v>116</v>
      </c>
    </row>
    <row r="331" spans="1:29" s="90" customFormat="1" hidden="1" outlineLevel="6" collapsed="1" x14ac:dyDescent="0.25">
      <c r="A331" s="99" t="s">
        <v>116</v>
      </c>
      <c r="B331" s="86">
        <v>0</v>
      </c>
      <c r="C331" s="86">
        <v>0</v>
      </c>
      <c r="D331" s="86">
        <v>0</v>
      </c>
      <c r="E331" s="86">
        <v>0</v>
      </c>
      <c r="F331" s="86">
        <v>0</v>
      </c>
      <c r="G331" s="86">
        <v>0</v>
      </c>
      <c r="H331" s="87" t="s">
        <v>120</v>
      </c>
      <c r="I331" s="87" t="s">
        <v>246</v>
      </c>
      <c r="J331" s="87" t="s">
        <v>116</v>
      </c>
      <c r="K331" s="86">
        <v>0</v>
      </c>
      <c r="L331" s="86">
        <v>0</v>
      </c>
      <c r="M331" s="87" t="s">
        <v>122</v>
      </c>
      <c r="N331" s="87" t="s">
        <v>241</v>
      </c>
      <c r="O331" s="87" t="s">
        <v>121</v>
      </c>
      <c r="P331" s="88">
        <v>44896</v>
      </c>
      <c r="Q331" s="88">
        <v>44897</v>
      </c>
      <c r="R331" s="86">
        <v>0</v>
      </c>
      <c r="S331" s="87" t="s">
        <v>116</v>
      </c>
      <c r="T331" s="87" t="s">
        <v>116</v>
      </c>
      <c r="U331" s="87" t="s">
        <v>319</v>
      </c>
      <c r="V331" s="89">
        <v>44866.156452083334</v>
      </c>
      <c r="W331" s="87" t="s">
        <v>116</v>
      </c>
      <c r="X331" s="87" t="s">
        <v>116</v>
      </c>
      <c r="Y331" s="89">
        <v>44896</v>
      </c>
      <c r="Z331" s="89">
        <v>44927</v>
      </c>
      <c r="AA331" s="89">
        <v>44930.560376886569</v>
      </c>
      <c r="AB331" s="87" t="s">
        <v>118</v>
      </c>
      <c r="AC331" s="87" t="s">
        <v>116</v>
      </c>
    </row>
    <row r="332" spans="1:29" s="96" customFormat="1" hidden="1" outlineLevel="7" collapsed="1" x14ac:dyDescent="0.25">
      <c r="A332" s="100" t="s">
        <v>116</v>
      </c>
      <c r="B332" s="92">
        <v>152910.93700000001</v>
      </c>
      <c r="C332" s="92">
        <v>6981288.1213100003</v>
      </c>
      <c r="D332" s="92">
        <v>0</v>
      </c>
      <c r="E332" s="92">
        <v>0</v>
      </c>
      <c r="F332" s="92">
        <v>152910.93700000001</v>
      </c>
      <c r="G332" s="92">
        <v>6981288.1213100003</v>
      </c>
      <c r="H332" s="93" t="s">
        <v>120</v>
      </c>
      <c r="I332" s="93" t="s">
        <v>246</v>
      </c>
      <c r="J332" s="93" t="s">
        <v>116</v>
      </c>
      <c r="K332" s="92">
        <v>45.655910939254802</v>
      </c>
      <c r="L332" s="92">
        <v>0</v>
      </c>
      <c r="M332" s="93" t="s">
        <v>122</v>
      </c>
      <c r="N332" s="93" t="s">
        <v>241</v>
      </c>
      <c r="O332" s="93" t="s">
        <v>121</v>
      </c>
      <c r="P332" s="94">
        <v>44896</v>
      </c>
      <c r="Q332" s="94">
        <v>44897</v>
      </c>
      <c r="R332" s="92">
        <v>0</v>
      </c>
      <c r="S332" s="93" t="s">
        <v>116</v>
      </c>
      <c r="T332" s="93" t="s">
        <v>116</v>
      </c>
      <c r="U332" s="93" t="s">
        <v>319</v>
      </c>
      <c r="V332" s="95">
        <v>44866.156452083334</v>
      </c>
      <c r="W332" s="93" t="s">
        <v>116</v>
      </c>
      <c r="X332" s="93" t="s">
        <v>116</v>
      </c>
      <c r="Y332" s="95">
        <v>44896</v>
      </c>
      <c r="Z332" s="95">
        <v>44927</v>
      </c>
      <c r="AA332" s="95">
        <v>44930.560376886569</v>
      </c>
      <c r="AB332" s="93" t="s">
        <v>118</v>
      </c>
      <c r="AC332" s="93" t="s">
        <v>116</v>
      </c>
    </row>
    <row r="333" spans="1:29" s="107" customFormat="1" hidden="1" outlineLevel="7" collapsed="1" x14ac:dyDescent="0.25">
      <c r="A333" s="102" t="s">
        <v>116</v>
      </c>
      <c r="B333" s="103">
        <v>-702585.46</v>
      </c>
      <c r="C333" s="103">
        <v>-36836452.234109998</v>
      </c>
      <c r="D333" s="103">
        <v>0</v>
      </c>
      <c r="E333" s="103">
        <v>0</v>
      </c>
      <c r="F333" s="103">
        <v>-702585.46</v>
      </c>
      <c r="G333" s="103">
        <v>-36836452.234109998</v>
      </c>
      <c r="H333" s="104" t="s">
        <v>120</v>
      </c>
      <c r="I333" s="104" t="s">
        <v>246</v>
      </c>
      <c r="J333" s="104" t="s">
        <v>116</v>
      </c>
      <c r="K333" s="103">
        <v>52.429852781339903</v>
      </c>
      <c r="L333" s="103">
        <v>0</v>
      </c>
      <c r="M333" s="104" t="s">
        <v>122</v>
      </c>
      <c r="N333" s="104" t="s">
        <v>241</v>
      </c>
      <c r="O333" s="104" t="s">
        <v>121</v>
      </c>
      <c r="P333" s="105">
        <v>44896</v>
      </c>
      <c r="Q333" s="105">
        <v>44897</v>
      </c>
      <c r="R333" s="103">
        <v>0</v>
      </c>
      <c r="S333" s="104" t="s">
        <v>116</v>
      </c>
      <c r="T333" s="104" t="s">
        <v>116</v>
      </c>
      <c r="U333" s="104" t="s">
        <v>319</v>
      </c>
      <c r="V333" s="106">
        <v>44866.156452083334</v>
      </c>
      <c r="W333" s="104" t="s">
        <v>116</v>
      </c>
      <c r="X333" s="104" t="s">
        <v>116</v>
      </c>
      <c r="Y333" s="106">
        <v>44896</v>
      </c>
      <c r="Z333" s="106">
        <v>44927</v>
      </c>
      <c r="AA333" s="106">
        <v>44930.560376886569</v>
      </c>
      <c r="AB333" s="104" t="s">
        <v>118</v>
      </c>
      <c r="AC333" s="104" t="s">
        <v>116</v>
      </c>
    </row>
    <row r="334" spans="1:29" s="96" customFormat="1" hidden="1" outlineLevel="7" collapsed="1" x14ac:dyDescent="0.25">
      <c r="A334" s="100" t="s">
        <v>116</v>
      </c>
      <c r="B334" s="92">
        <v>437593.34499999997</v>
      </c>
      <c r="C334" s="92">
        <v>23806306.454190001</v>
      </c>
      <c r="D334" s="92">
        <v>0</v>
      </c>
      <c r="E334" s="92">
        <v>0</v>
      </c>
      <c r="F334" s="92">
        <v>437593.34499999997</v>
      </c>
      <c r="G334" s="92">
        <v>23806306.454190001</v>
      </c>
      <c r="H334" s="93" t="s">
        <v>120</v>
      </c>
      <c r="I334" s="93" t="s">
        <v>246</v>
      </c>
      <c r="J334" s="93" t="s">
        <v>116</v>
      </c>
      <c r="K334" s="92">
        <v>54.402807369453903</v>
      </c>
      <c r="L334" s="92">
        <v>0</v>
      </c>
      <c r="M334" s="93" t="s">
        <v>122</v>
      </c>
      <c r="N334" s="93" t="s">
        <v>241</v>
      </c>
      <c r="O334" s="93" t="s">
        <v>121</v>
      </c>
      <c r="P334" s="94">
        <v>44896</v>
      </c>
      <c r="Q334" s="94">
        <v>44897</v>
      </c>
      <c r="R334" s="92">
        <v>0</v>
      </c>
      <c r="S334" s="93" t="s">
        <v>116</v>
      </c>
      <c r="T334" s="93" t="s">
        <v>116</v>
      </c>
      <c r="U334" s="93" t="s">
        <v>319</v>
      </c>
      <c r="V334" s="95">
        <v>44866.156452083334</v>
      </c>
      <c r="W334" s="93" t="s">
        <v>116</v>
      </c>
      <c r="X334" s="93" t="s">
        <v>116</v>
      </c>
      <c r="Y334" s="95">
        <v>44896</v>
      </c>
      <c r="Z334" s="95">
        <v>44927</v>
      </c>
      <c r="AA334" s="95">
        <v>44930.560376886569</v>
      </c>
      <c r="AB334" s="93" t="s">
        <v>118</v>
      </c>
      <c r="AC334" s="93" t="s">
        <v>116</v>
      </c>
    </row>
    <row r="335" spans="1:29" s="107" customFormat="1" hidden="1" outlineLevel="7" collapsed="1" x14ac:dyDescent="0.25">
      <c r="A335" s="102" t="s">
        <v>116</v>
      </c>
      <c r="B335" s="103">
        <v>-614146.64199999999</v>
      </c>
      <c r="C335" s="103">
        <v>-33855542.490350001</v>
      </c>
      <c r="D335" s="103">
        <v>0</v>
      </c>
      <c r="E335" s="103">
        <v>0</v>
      </c>
      <c r="F335" s="103">
        <v>-614146.64199999999</v>
      </c>
      <c r="G335" s="103">
        <v>-33855542.490350001</v>
      </c>
      <c r="H335" s="104" t="s">
        <v>120</v>
      </c>
      <c r="I335" s="104" t="s">
        <v>246</v>
      </c>
      <c r="J335" s="104" t="s">
        <v>116</v>
      </c>
      <c r="K335" s="103">
        <v>55.126154203331097</v>
      </c>
      <c r="L335" s="103">
        <v>0</v>
      </c>
      <c r="M335" s="104" t="s">
        <v>122</v>
      </c>
      <c r="N335" s="104" t="s">
        <v>241</v>
      </c>
      <c r="O335" s="104" t="s">
        <v>121</v>
      </c>
      <c r="P335" s="105">
        <v>44896</v>
      </c>
      <c r="Q335" s="105">
        <v>44897</v>
      </c>
      <c r="R335" s="103">
        <v>0</v>
      </c>
      <c r="S335" s="104" t="s">
        <v>116</v>
      </c>
      <c r="T335" s="104" t="s">
        <v>116</v>
      </c>
      <c r="U335" s="104" t="s">
        <v>319</v>
      </c>
      <c r="V335" s="106">
        <v>44866.156452083334</v>
      </c>
      <c r="W335" s="104" t="s">
        <v>116</v>
      </c>
      <c r="X335" s="104" t="s">
        <v>116</v>
      </c>
      <c r="Y335" s="106">
        <v>44896</v>
      </c>
      <c r="Z335" s="106">
        <v>44927</v>
      </c>
      <c r="AA335" s="106">
        <v>44930.560376886569</v>
      </c>
      <c r="AB335" s="104" t="s">
        <v>118</v>
      </c>
      <c r="AC335" s="104" t="s">
        <v>116</v>
      </c>
    </row>
    <row r="336" spans="1:29" s="96" customFormat="1" hidden="1" outlineLevel="7" collapsed="1" x14ac:dyDescent="0.25">
      <c r="A336" s="100" t="s">
        <v>116</v>
      </c>
      <c r="B336" s="92">
        <v>46501.4</v>
      </c>
      <c r="C336" s="92">
        <v>2597563.54862</v>
      </c>
      <c r="D336" s="92">
        <v>0</v>
      </c>
      <c r="E336" s="92">
        <v>0</v>
      </c>
      <c r="F336" s="92">
        <v>46501.4</v>
      </c>
      <c r="G336" s="92">
        <v>2597563.54862</v>
      </c>
      <c r="H336" s="93" t="s">
        <v>120</v>
      </c>
      <c r="I336" s="93" t="s">
        <v>246</v>
      </c>
      <c r="J336" s="93" t="s">
        <v>116</v>
      </c>
      <c r="K336" s="92">
        <v>55.859899887315201</v>
      </c>
      <c r="L336" s="92">
        <v>0</v>
      </c>
      <c r="M336" s="93" t="s">
        <v>122</v>
      </c>
      <c r="N336" s="93" t="s">
        <v>241</v>
      </c>
      <c r="O336" s="93" t="s">
        <v>121</v>
      </c>
      <c r="P336" s="94">
        <v>44896</v>
      </c>
      <c r="Q336" s="94">
        <v>44897</v>
      </c>
      <c r="R336" s="92">
        <v>0</v>
      </c>
      <c r="S336" s="93" t="s">
        <v>116</v>
      </c>
      <c r="T336" s="93" t="s">
        <v>116</v>
      </c>
      <c r="U336" s="93" t="s">
        <v>319</v>
      </c>
      <c r="V336" s="95">
        <v>44866.156452083334</v>
      </c>
      <c r="W336" s="93" t="s">
        <v>116</v>
      </c>
      <c r="X336" s="93" t="s">
        <v>116</v>
      </c>
      <c r="Y336" s="95">
        <v>44896</v>
      </c>
      <c r="Z336" s="95">
        <v>44927</v>
      </c>
      <c r="AA336" s="95">
        <v>44930.560376886569</v>
      </c>
      <c r="AB336" s="93" t="s">
        <v>118</v>
      </c>
      <c r="AC336" s="93" t="s">
        <v>116</v>
      </c>
    </row>
    <row r="337" spans="1:29" s="107" customFormat="1" hidden="1" outlineLevel="7" collapsed="1" x14ac:dyDescent="0.25">
      <c r="A337" s="102" t="s">
        <v>116</v>
      </c>
      <c r="B337" s="103">
        <v>-19839.11</v>
      </c>
      <c r="C337" s="103">
        <v>-994361.11747000006</v>
      </c>
      <c r="D337" s="103">
        <v>0</v>
      </c>
      <c r="E337" s="103">
        <v>0</v>
      </c>
      <c r="F337" s="103">
        <v>-19839.11</v>
      </c>
      <c r="G337" s="103">
        <v>-994361.11747000006</v>
      </c>
      <c r="H337" s="104" t="s">
        <v>120</v>
      </c>
      <c r="I337" s="104" t="s">
        <v>246</v>
      </c>
      <c r="J337" s="104" t="s">
        <v>116</v>
      </c>
      <c r="K337" s="103">
        <v>50.121256319966001</v>
      </c>
      <c r="L337" s="103">
        <v>0</v>
      </c>
      <c r="M337" s="104" t="s">
        <v>122</v>
      </c>
      <c r="N337" s="104" t="s">
        <v>241</v>
      </c>
      <c r="O337" s="104" t="s">
        <v>121</v>
      </c>
      <c r="P337" s="105">
        <v>44896</v>
      </c>
      <c r="Q337" s="105">
        <v>44897</v>
      </c>
      <c r="R337" s="103">
        <v>0</v>
      </c>
      <c r="S337" s="104" t="s">
        <v>116</v>
      </c>
      <c r="T337" s="104" t="s">
        <v>116</v>
      </c>
      <c r="U337" s="104" t="s">
        <v>319</v>
      </c>
      <c r="V337" s="106">
        <v>44866.156452083334</v>
      </c>
      <c r="W337" s="104" t="s">
        <v>116</v>
      </c>
      <c r="X337" s="104" t="s">
        <v>116</v>
      </c>
      <c r="Y337" s="106">
        <v>44896</v>
      </c>
      <c r="Z337" s="106">
        <v>44927</v>
      </c>
      <c r="AA337" s="106">
        <v>44930.560376886569</v>
      </c>
      <c r="AB337" s="104" t="s">
        <v>118</v>
      </c>
      <c r="AC337" s="104" t="s">
        <v>116</v>
      </c>
    </row>
    <row r="338" spans="1:29" s="96" customFormat="1" hidden="1" outlineLevel="7" collapsed="1" x14ac:dyDescent="0.25">
      <c r="A338" s="100" t="s">
        <v>116</v>
      </c>
      <c r="B338" s="92">
        <v>699565.53</v>
      </c>
      <c r="C338" s="92">
        <v>38301197.717809997</v>
      </c>
      <c r="D338" s="92">
        <v>0</v>
      </c>
      <c r="E338" s="92">
        <v>0</v>
      </c>
      <c r="F338" s="92">
        <v>699565.53</v>
      </c>
      <c r="G338" s="92">
        <v>38301197.717809997</v>
      </c>
      <c r="H338" s="93" t="s">
        <v>120</v>
      </c>
      <c r="I338" s="93" t="s">
        <v>246</v>
      </c>
      <c r="J338" s="93" t="s">
        <v>116</v>
      </c>
      <c r="K338" s="92">
        <v>54.749978487090402</v>
      </c>
      <c r="L338" s="92">
        <v>0</v>
      </c>
      <c r="M338" s="93" t="s">
        <v>122</v>
      </c>
      <c r="N338" s="93" t="s">
        <v>241</v>
      </c>
      <c r="O338" s="93" t="s">
        <v>121</v>
      </c>
      <c r="P338" s="94">
        <v>44896</v>
      </c>
      <c r="Q338" s="94">
        <v>44897</v>
      </c>
      <c r="R338" s="92">
        <v>0</v>
      </c>
      <c r="S338" s="93" t="s">
        <v>116</v>
      </c>
      <c r="T338" s="93" t="s">
        <v>116</v>
      </c>
      <c r="U338" s="93" t="s">
        <v>319</v>
      </c>
      <c r="V338" s="95">
        <v>44866.156452083334</v>
      </c>
      <c r="W338" s="93" t="s">
        <v>116</v>
      </c>
      <c r="X338" s="93" t="s">
        <v>116</v>
      </c>
      <c r="Y338" s="95">
        <v>44896</v>
      </c>
      <c r="Z338" s="95">
        <v>44927</v>
      </c>
      <c r="AA338" s="95">
        <v>44930.560376886569</v>
      </c>
      <c r="AB338" s="93" t="s">
        <v>118</v>
      </c>
      <c r="AC338" s="93" t="s">
        <v>116</v>
      </c>
    </row>
    <row r="339" spans="1:29" s="113" customFormat="1" hidden="1" outlineLevel="2" collapsed="1" x14ac:dyDescent="0.25">
      <c r="A339" s="108" t="s">
        <v>254</v>
      </c>
      <c r="B339" s="109">
        <v>0</v>
      </c>
      <c r="C339" s="109">
        <v>0</v>
      </c>
      <c r="D339" s="109">
        <v>0</v>
      </c>
      <c r="E339" s="109">
        <v>0</v>
      </c>
      <c r="F339" s="109">
        <v>0</v>
      </c>
      <c r="G339" s="109">
        <v>0</v>
      </c>
      <c r="H339" s="110" t="s">
        <v>120</v>
      </c>
      <c r="I339" s="110" t="s">
        <v>254</v>
      </c>
      <c r="J339" s="110" t="s">
        <v>116</v>
      </c>
      <c r="K339" s="109">
        <v>0</v>
      </c>
      <c r="L339" s="109">
        <v>0</v>
      </c>
      <c r="M339" s="110" t="s">
        <v>122</v>
      </c>
      <c r="N339" s="110" t="s">
        <v>241</v>
      </c>
      <c r="O339" s="110" t="s">
        <v>121</v>
      </c>
      <c r="P339" s="111">
        <v>44896</v>
      </c>
      <c r="Q339" s="111">
        <v>44897</v>
      </c>
      <c r="R339" s="109">
        <v>0</v>
      </c>
      <c r="S339" s="110" t="s">
        <v>116</v>
      </c>
      <c r="T339" s="110" t="s">
        <v>116</v>
      </c>
      <c r="U339" s="110" t="s">
        <v>319</v>
      </c>
      <c r="V339" s="112">
        <v>44866.156452083334</v>
      </c>
      <c r="W339" s="110" t="s">
        <v>116</v>
      </c>
      <c r="X339" s="110" t="s">
        <v>116</v>
      </c>
      <c r="Y339" s="112">
        <v>44896</v>
      </c>
      <c r="Z339" s="112">
        <v>44927</v>
      </c>
      <c r="AA339" s="112">
        <v>44930.560376886569</v>
      </c>
      <c r="AB339" s="110" t="s">
        <v>118</v>
      </c>
      <c r="AC339" s="110" t="s">
        <v>116</v>
      </c>
    </row>
    <row r="340" spans="1:29" s="96" customFormat="1" hidden="1" outlineLevel="3" collapsed="1" x14ac:dyDescent="0.25">
      <c r="A340" s="91" t="s">
        <v>121</v>
      </c>
      <c r="B340" s="92">
        <v>0</v>
      </c>
      <c r="C340" s="92">
        <v>0</v>
      </c>
      <c r="D340" s="92">
        <v>0</v>
      </c>
      <c r="E340" s="92">
        <v>0</v>
      </c>
      <c r="F340" s="92">
        <v>0</v>
      </c>
      <c r="G340" s="92">
        <v>0</v>
      </c>
      <c r="H340" s="93" t="s">
        <v>120</v>
      </c>
      <c r="I340" s="93" t="s">
        <v>254</v>
      </c>
      <c r="J340" s="93" t="s">
        <v>116</v>
      </c>
      <c r="K340" s="92">
        <v>0</v>
      </c>
      <c r="L340" s="92">
        <v>0</v>
      </c>
      <c r="M340" s="93" t="s">
        <v>122</v>
      </c>
      <c r="N340" s="93" t="s">
        <v>241</v>
      </c>
      <c r="O340" s="93" t="s">
        <v>121</v>
      </c>
      <c r="P340" s="94">
        <v>44896</v>
      </c>
      <c r="Q340" s="94">
        <v>44897</v>
      </c>
      <c r="R340" s="92">
        <v>0</v>
      </c>
      <c r="S340" s="93" t="s">
        <v>116</v>
      </c>
      <c r="T340" s="93" t="s">
        <v>116</v>
      </c>
      <c r="U340" s="93" t="s">
        <v>319</v>
      </c>
      <c r="V340" s="95">
        <v>44866.156452083334</v>
      </c>
      <c r="W340" s="93" t="s">
        <v>116</v>
      </c>
      <c r="X340" s="93" t="s">
        <v>116</v>
      </c>
      <c r="Y340" s="95">
        <v>44896</v>
      </c>
      <c r="Z340" s="95">
        <v>44927</v>
      </c>
      <c r="AA340" s="95">
        <v>44930.560376886569</v>
      </c>
      <c r="AB340" s="93" t="s">
        <v>118</v>
      </c>
      <c r="AC340" s="93" t="s">
        <v>116</v>
      </c>
    </row>
    <row r="341" spans="1:29" s="78" customFormat="1" hidden="1" outlineLevel="4" collapsed="1" x14ac:dyDescent="0.25">
      <c r="A341" s="97" t="s">
        <v>116</v>
      </c>
      <c r="B341" s="75">
        <v>0</v>
      </c>
      <c r="C341" s="75">
        <v>0</v>
      </c>
      <c r="D341" s="75">
        <v>0</v>
      </c>
      <c r="E341" s="75">
        <v>0</v>
      </c>
      <c r="F341" s="75">
        <v>0</v>
      </c>
      <c r="G341" s="75">
        <v>0</v>
      </c>
      <c r="H341" s="74" t="s">
        <v>120</v>
      </c>
      <c r="I341" s="74" t="s">
        <v>254</v>
      </c>
      <c r="J341" s="74" t="s">
        <v>116</v>
      </c>
      <c r="K341" s="75">
        <v>0</v>
      </c>
      <c r="L341" s="75">
        <v>0</v>
      </c>
      <c r="M341" s="74" t="s">
        <v>122</v>
      </c>
      <c r="N341" s="74" t="s">
        <v>241</v>
      </c>
      <c r="O341" s="74" t="s">
        <v>121</v>
      </c>
      <c r="P341" s="76">
        <v>44896</v>
      </c>
      <c r="Q341" s="76">
        <v>44897</v>
      </c>
      <c r="R341" s="75">
        <v>0</v>
      </c>
      <c r="S341" s="74" t="s">
        <v>116</v>
      </c>
      <c r="T341" s="74" t="s">
        <v>116</v>
      </c>
      <c r="U341" s="74" t="s">
        <v>319</v>
      </c>
      <c r="V341" s="77">
        <v>44866.156452083334</v>
      </c>
      <c r="W341" s="74" t="s">
        <v>116</v>
      </c>
      <c r="X341" s="74" t="s">
        <v>116</v>
      </c>
      <c r="Y341" s="77">
        <v>44896</v>
      </c>
      <c r="Z341" s="77">
        <v>44927</v>
      </c>
      <c r="AA341" s="77">
        <v>44930.560376886569</v>
      </c>
      <c r="AB341" s="74" t="s">
        <v>118</v>
      </c>
      <c r="AC341" s="74" t="s">
        <v>116</v>
      </c>
    </row>
    <row r="342" spans="1:29" s="84" customFormat="1" hidden="1" outlineLevel="5" collapsed="1" x14ac:dyDescent="0.25">
      <c r="A342" s="98" t="s">
        <v>122</v>
      </c>
      <c r="B342" s="80">
        <v>0</v>
      </c>
      <c r="C342" s="80">
        <v>0</v>
      </c>
      <c r="D342" s="80">
        <v>0</v>
      </c>
      <c r="E342" s="80">
        <v>0</v>
      </c>
      <c r="F342" s="80">
        <v>0</v>
      </c>
      <c r="G342" s="80">
        <v>0</v>
      </c>
      <c r="H342" s="81" t="s">
        <v>120</v>
      </c>
      <c r="I342" s="81" t="s">
        <v>254</v>
      </c>
      <c r="J342" s="81" t="s">
        <v>116</v>
      </c>
      <c r="K342" s="80">
        <v>0</v>
      </c>
      <c r="L342" s="80">
        <v>0</v>
      </c>
      <c r="M342" s="81" t="s">
        <v>122</v>
      </c>
      <c r="N342" s="81" t="s">
        <v>241</v>
      </c>
      <c r="O342" s="81" t="s">
        <v>121</v>
      </c>
      <c r="P342" s="82">
        <v>44896</v>
      </c>
      <c r="Q342" s="82">
        <v>44897</v>
      </c>
      <c r="R342" s="80">
        <v>0</v>
      </c>
      <c r="S342" s="81" t="s">
        <v>116</v>
      </c>
      <c r="T342" s="81" t="s">
        <v>116</v>
      </c>
      <c r="U342" s="81" t="s">
        <v>319</v>
      </c>
      <c r="V342" s="83">
        <v>44866.156452083334</v>
      </c>
      <c r="W342" s="81" t="s">
        <v>116</v>
      </c>
      <c r="X342" s="81" t="s">
        <v>116</v>
      </c>
      <c r="Y342" s="83">
        <v>44896</v>
      </c>
      <c r="Z342" s="83">
        <v>44927</v>
      </c>
      <c r="AA342" s="83">
        <v>44930.560376886569</v>
      </c>
      <c r="AB342" s="81" t="s">
        <v>118</v>
      </c>
      <c r="AC342" s="81" t="s">
        <v>116</v>
      </c>
    </row>
    <row r="343" spans="1:29" s="90" customFormat="1" hidden="1" outlineLevel="6" collapsed="1" x14ac:dyDescent="0.25">
      <c r="A343" s="99" t="s">
        <v>116</v>
      </c>
      <c r="B343" s="86">
        <v>0</v>
      </c>
      <c r="C343" s="86">
        <v>0</v>
      </c>
      <c r="D343" s="86">
        <v>0</v>
      </c>
      <c r="E343" s="86">
        <v>0</v>
      </c>
      <c r="F343" s="86">
        <v>0</v>
      </c>
      <c r="G343" s="86">
        <v>0</v>
      </c>
      <c r="H343" s="87" t="s">
        <v>120</v>
      </c>
      <c r="I343" s="87" t="s">
        <v>254</v>
      </c>
      <c r="J343" s="87" t="s">
        <v>116</v>
      </c>
      <c r="K343" s="86">
        <v>0</v>
      </c>
      <c r="L343" s="86">
        <v>0</v>
      </c>
      <c r="M343" s="87" t="s">
        <v>122</v>
      </c>
      <c r="N343" s="87" t="s">
        <v>241</v>
      </c>
      <c r="O343" s="87" t="s">
        <v>121</v>
      </c>
      <c r="P343" s="88">
        <v>44896</v>
      </c>
      <c r="Q343" s="88">
        <v>44897</v>
      </c>
      <c r="R343" s="86">
        <v>0</v>
      </c>
      <c r="S343" s="87" t="s">
        <v>116</v>
      </c>
      <c r="T343" s="87" t="s">
        <v>116</v>
      </c>
      <c r="U343" s="87" t="s">
        <v>319</v>
      </c>
      <c r="V343" s="89">
        <v>44866.156452083334</v>
      </c>
      <c r="W343" s="87" t="s">
        <v>116</v>
      </c>
      <c r="X343" s="87" t="s">
        <v>116</v>
      </c>
      <c r="Y343" s="89">
        <v>44896</v>
      </c>
      <c r="Z343" s="89">
        <v>44927</v>
      </c>
      <c r="AA343" s="89">
        <v>44930.560376886569</v>
      </c>
      <c r="AB343" s="87" t="s">
        <v>118</v>
      </c>
      <c r="AC343" s="87" t="s">
        <v>116</v>
      </c>
    </row>
    <row r="344" spans="1:29" s="96" customFormat="1" hidden="1" outlineLevel="7" collapsed="1" x14ac:dyDescent="0.25">
      <c r="A344" s="100" t="s">
        <v>116</v>
      </c>
      <c r="B344" s="92">
        <v>-259861.12</v>
      </c>
      <c r="C344" s="92">
        <v>-15789930.44241</v>
      </c>
      <c r="D344" s="92">
        <v>0</v>
      </c>
      <c r="E344" s="92">
        <v>0</v>
      </c>
      <c r="F344" s="92">
        <v>-259861.12</v>
      </c>
      <c r="G344" s="92">
        <v>-15789930.44241</v>
      </c>
      <c r="H344" s="93" t="s">
        <v>120</v>
      </c>
      <c r="I344" s="93" t="s">
        <v>254</v>
      </c>
      <c r="J344" s="93" t="s">
        <v>116</v>
      </c>
      <c r="K344" s="92">
        <v>60.762958469547101</v>
      </c>
      <c r="L344" s="92">
        <v>0</v>
      </c>
      <c r="M344" s="93" t="s">
        <v>122</v>
      </c>
      <c r="N344" s="93" t="s">
        <v>241</v>
      </c>
      <c r="O344" s="93" t="s">
        <v>121</v>
      </c>
      <c r="P344" s="94">
        <v>44896</v>
      </c>
      <c r="Q344" s="94">
        <v>44897</v>
      </c>
      <c r="R344" s="92">
        <v>0</v>
      </c>
      <c r="S344" s="93" t="s">
        <v>116</v>
      </c>
      <c r="T344" s="93" t="s">
        <v>116</v>
      </c>
      <c r="U344" s="93" t="s">
        <v>319</v>
      </c>
      <c r="V344" s="95">
        <v>44866.156452083334</v>
      </c>
      <c r="W344" s="93" t="s">
        <v>116</v>
      </c>
      <c r="X344" s="93" t="s">
        <v>116</v>
      </c>
      <c r="Y344" s="95">
        <v>44896</v>
      </c>
      <c r="Z344" s="95">
        <v>44927</v>
      </c>
      <c r="AA344" s="95">
        <v>44930.560376886569</v>
      </c>
      <c r="AB344" s="93" t="s">
        <v>118</v>
      </c>
      <c r="AC344" s="93" t="s">
        <v>116</v>
      </c>
    </row>
    <row r="345" spans="1:29" s="107" customFormat="1" hidden="1" outlineLevel="7" collapsed="1" x14ac:dyDescent="0.25">
      <c r="A345" s="102" t="s">
        <v>116</v>
      </c>
      <c r="B345" s="103">
        <v>750.59</v>
      </c>
      <c r="C345" s="103">
        <v>29011.23</v>
      </c>
      <c r="D345" s="103">
        <v>0</v>
      </c>
      <c r="E345" s="103">
        <v>0</v>
      </c>
      <c r="F345" s="103">
        <v>750.59</v>
      </c>
      <c r="G345" s="103">
        <v>29011.23</v>
      </c>
      <c r="H345" s="104" t="s">
        <v>120</v>
      </c>
      <c r="I345" s="104" t="s">
        <v>254</v>
      </c>
      <c r="J345" s="104" t="s">
        <v>116</v>
      </c>
      <c r="K345" s="103">
        <v>38.651234362301601</v>
      </c>
      <c r="L345" s="103">
        <v>0</v>
      </c>
      <c r="M345" s="104" t="s">
        <v>122</v>
      </c>
      <c r="N345" s="104" t="s">
        <v>241</v>
      </c>
      <c r="O345" s="104" t="s">
        <v>121</v>
      </c>
      <c r="P345" s="105">
        <v>44896</v>
      </c>
      <c r="Q345" s="105">
        <v>44897</v>
      </c>
      <c r="R345" s="103">
        <v>0</v>
      </c>
      <c r="S345" s="104" t="s">
        <v>116</v>
      </c>
      <c r="T345" s="104" t="s">
        <v>116</v>
      </c>
      <c r="U345" s="104" t="s">
        <v>319</v>
      </c>
      <c r="V345" s="106">
        <v>44866.156452083334</v>
      </c>
      <c r="W345" s="104" t="s">
        <v>116</v>
      </c>
      <c r="X345" s="104" t="s">
        <v>116</v>
      </c>
      <c r="Y345" s="106">
        <v>44896</v>
      </c>
      <c r="Z345" s="106">
        <v>44927</v>
      </c>
      <c r="AA345" s="106">
        <v>44930.560376886569</v>
      </c>
      <c r="AB345" s="104" t="s">
        <v>118</v>
      </c>
      <c r="AC345" s="104" t="s">
        <v>116</v>
      </c>
    </row>
    <row r="346" spans="1:29" s="96" customFormat="1" hidden="1" outlineLevel="7" collapsed="1" x14ac:dyDescent="0.25">
      <c r="A346" s="100" t="s">
        <v>116</v>
      </c>
      <c r="B346" s="92">
        <v>128439.048</v>
      </c>
      <c r="C346" s="92">
        <v>7099882.7032300001</v>
      </c>
      <c r="D346" s="92">
        <v>0</v>
      </c>
      <c r="E346" s="92">
        <v>0</v>
      </c>
      <c r="F346" s="92">
        <v>128439.048</v>
      </c>
      <c r="G346" s="92">
        <v>7099882.7032300001</v>
      </c>
      <c r="H346" s="93" t="s">
        <v>120</v>
      </c>
      <c r="I346" s="93" t="s">
        <v>254</v>
      </c>
      <c r="J346" s="93" t="s">
        <v>116</v>
      </c>
      <c r="K346" s="92">
        <v>55.278225849431699</v>
      </c>
      <c r="L346" s="92">
        <v>0</v>
      </c>
      <c r="M346" s="93" t="s">
        <v>122</v>
      </c>
      <c r="N346" s="93" t="s">
        <v>241</v>
      </c>
      <c r="O346" s="93" t="s">
        <v>121</v>
      </c>
      <c r="P346" s="94">
        <v>44896</v>
      </c>
      <c r="Q346" s="94">
        <v>44897</v>
      </c>
      <c r="R346" s="92">
        <v>0</v>
      </c>
      <c r="S346" s="93" t="s">
        <v>116</v>
      </c>
      <c r="T346" s="93" t="s">
        <v>116</v>
      </c>
      <c r="U346" s="93" t="s">
        <v>319</v>
      </c>
      <c r="V346" s="95">
        <v>44866.156452083334</v>
      </c>
      <c r="W346" s="93" t="s">
        <v>116</v>
      </c>
      <c r="X346" s="93" t="s">
        <v>116</v>
      </c>
      <c r="Y346" s="95">
        <v>44896</v>
      </c>
      <c r="Z346" s="95">
        <v>44927</v>
      </c>
      <c r="AA346" s="95">
        <v>44930.560376886569</v>
      </c>
      <c r="AB346" s="93" t="s">
        <v>118</v>
      </c>
      <c r="AC346" s="93" t="s">
        <v>116</v>
      </c>
    </row>
    <row r="347" spans="1:29" s="107" customFormat="1" hidden="1" outlineLevel="7" collapsed="1" x14ac:dyDescent="0.25">
      <c r="A347" s="102" t="s">
        <v>116</v>
      </c>
      <c r="B347" s="103">
        <v>-38089.398000000001</v>
      </c>
      <c r="C347" s="103">
        <v>-2142262.3636099999</v>
      </c>
      <c r="D347" s="103">
        <v>0</v>
      </c>
      <c r="E347" s="103">
        <v>0</v>
      </c>
      <c r="F347" s="103">
        <v>-38089.398000000001</v>
      </c>
      <c r="G347" s="103">
        <v>-2142262.3636099999</v>
      </c>
      <c r="H347" s="104" t="s">
        <v>120</v>
      </c>
      <c r="I347" s="104" t="s">
        <v>254</v>
      </c>
      <c r="J347" s="104" t="s">
        <v>116</v>
      </c>
      <c r="K347" s="103">
        <v>56.243009238686298</v>
      </c>
      <c r="L347" s="103">
        <v>0</v>
      </c>
      <c r="M347" s="104" t="s">
        <v>122</v>
      </c>
      <c r="N347" s="104" t="s">
        <v>241</v>
      </c>
      <c r="O347" s="104" t="s">
        <v>121</v>
      </c>
      <c r="P347" s="105">
        <v>44896</v>
      </c>
      <c r="Q347" s="105">
        <v>44897</v>
      </c>
      <c r="R347" s="103">
        <v>0</v>
      </c>
      <c r="S347" s="104" t="s">
        <v>116</v>
      </c>
      <c r="T347" s="104" t="s">
        <v>116</v>
      </c>
      <c r="U347" s="104" t="s">
        <v>319</v>
      </c>
      <c r="V347" s="106">
        <v>44866.156452083334</v>
      </c>
      <c r="W347" s="104" t="s">
        <v>116</v>
      </c>
      <c r="X347" s="104" t="s">
        <v>116</v>
      </c>
      <c r="Y347" s="106">
        <v>44896</v>
      </c>
      <c r="Z347" s="106">
        <v>44927</v>
      </c>
      <c r="AA347" s="106">
        <v>44930.560376886569</v>
      </c>
      <c r="AB347" s="104" t="s">
        <v>118</v>
      </c>
      <c r="AC347" s="104" t="s">
        <v>116</v>
      </c>
    </row>
    <row r="348" spans="1:29" s="96" customFormat="1" hidden="1" outlineLevel="7" collapsed="1" x14ac:dyDescent="0.25">
      <c r="A348" s="100" t="s">
        <v>116</v>
      </c>
      <c r="B348" s="92">
        <v>168760.88</v>
      </c>
      <c r="C348" s="92">
        <v>10803298.872789999</v>
      </c>
      <c r="D348" s="92">
        <v>0</v>
      </c>
      <c r="E348" s="92">
        <v>0</v>
      </c>
      <c r="F348" s="92">
        <v>168760.88</v>
      </c>
      <c r="G348" s="92">
        <v>10803298.872789999</v>
      </c>
      <c r="H348" s="93" t="s">
        <v>120</v>
      </c>
      <c r="I348" s="93" t="s">
        <v>254</v>
      </c>
      <c r="J348" s="93" t="s">
        <v>116</v>
      </c>
      <c r="K348" s="92">
        <v>64.015421540762304</v>
      </c>
      <c r="L348" s="92">
        <v>0</v>
      </c>
      <c r="M348" s="93" t="s">
        <v>122</v>
      </c>
      <c r="N348" s="93" t="s">
        <v>241</v>
      </c>
      <c r="O348" s="93" t="s">
        <v>121</v>
      </c>
      <c r="P348" s="94">
        <v>44896</v>
      </c>
      <c r="Q348" s="94">
        <v>44897</v>
      </c>
      <c r="R348" s="92">
        <v>0</v>
      </c>
      <c r="S348" s="93" t="s">
        <v>116</v>
      </c>
      <c r="T348" s="93" t="s">
        <v>116</v>
      </c>
      <c r="U348" s="93" t="s">
        <v>319</v>
      </c>
      <c r="V348" s="95">
        <v>44866.156452083334</v>
      </c>
      <c r="W348" s="93" t="s">
        <v>116</v>
      </c>
      <c r="X348" s="93" t="s">
        <v>116</v>
      </c>
      <c r="Y348" s="95">
        <v>44896</v>
      </c>
      <c r="Z348" s="95">
        <v>44927</v>
      </c>
      <c r="AA348" s="95">
        <v>44930.560376886569</v>
      </c>
      <c r="AB348" s="93" t="s">
        <v>118</v>
      </c>
      <c r="AC348" s="93" t="s">
        <v>116</v>
      </c>
    </row>
    <row r="349" spans="1:29" s="90" customFormat="1" hidden="1" outlineLevel="2" collapsed="1" x14ac:dyDescent="0.25">
      <c r="A349" s="85" t="s">
        <v>260</v>
      </c>
      <c r="B349" s="86">
        <v>0</v>
      </c>
      <c r="C349" s="86">
        <v>0</v>
      </c>
      <c r="D349" s="86">
        <v>0</v>
      </c>
      <c r="E349" s="86">
        <v>0</v>
      </c>
      <c r="F349" s="86">
        <v>0</v>
      </c>
      <c r="G349" s="86">
        <v>0</v>
      </c>
      <c r="H349" s="87" t="s">
        <v>120</v>
      </c>
      <c r="I349" s="87" t="s">
        <v>260</v>
      </c>
      <c r="J349" s="87" t="s">
        <v>116</v>
      </c>
      <c r="K349" s="86">
        <v>0</v>
      </c>
      <c r="L349" s="86">
        <v>0</v>
      </c>
      <c r="M349" s="87" t="s">
        <v>122</v>
      </c>
      <c r="N349" s="87" t="s">
        <v>241</v>
      </c>
      <c r="O349" s="87" t="s">
        <v>121</v>
      </c>
      <c r="P349" s="88">
        <v>44896</v>
      </c>
      <c r="Q349" s="88">
        <v>44897</v>
      </c>
      <c r="R349" s="86">
        <v>0</v>
      </c>
      <c r="S349" s="87" t="s">
        <v>116</v>
      </c>
      <c r="T349" s="87" t="s">
        <v>116</v>
      </c>
      <c r="U349" s="87" t="s">
        <v>319</v>
      </c>
      <c r="V349" s="89">
        <v>44866.156452083334</v>
      </c>
      <c r="W349" s="87" t="s">
        <v>116</v>
      </c>
      <c r="X349" s="87" t="s">
        <v>116</v>
      </c>
      <c r="Y349" s="89">
        <v>44896</v>
      </c>
      <c r="Z349" s="89">
        <v>44927</v>
      </c>
      <c r="AA349" s="89">
        <v>44930.560376886569</v>
      </c>
      <c r="AB349" s="87" t="s">
        <v>118</v>
      </c>
      <c r="AC349" s="87" t="s">
        <v>116</v>
      </c>
    </row>
    <row r="350" spans="1:29" s="96" customFormat="1" hidden="1" outlineLevel="3" collapsed="1" x14ac:dyDescent="0.25">
      <c r="A350" s="91" t="s">
        <v>121</v>
      </c>
      <c r="B350" s="92">
        <v>0</v>
      </c>
      <c r="C350" s="92">
        <v>0</v>
      </c>
      <c r="D350" s="92">
        <v>0</v>
      </c>
      <c r="E350" s="92">
        <v>0</v>
      </c>
      <c r="F350" s="92">
        <v>0</v>
      </c>
      <c r="G350" s="92">
        <v>0</v>
      </c>
      <c r="H350" s="93" t="s">
        <v>120</v>
      </c>
      <c r="I350" s="93" t="s">
        <v>260</v>
      </c>
      <c r="J350" s="93" t="s">
        <v>116</v>
      </c>
      <c r="K350" s="92">
        <v>0</v>
      </c>
      <c r="L350" s="92">
        <v>0</v>
      </c>
      <c r="M350" s="93" t="s">
        <v>122</v>
      </c>
      <c r="N350" s="93" t="s">
        <v>241</v>
      </c>
      <c r="O350" s="93" t="s">
        <v>121</v>
      </c>
      <c r="P350" s="94">
        <v>44896</v>
      </c>
      <c r="Q350" s="94">
        <v>44897</v>
      </c>
      <c r="R350" s="92">
        <v>0</v>
      </c>
      <c r="S350" s="93" t="s">
        <v>116</v>
      </c>
      <c r="T350" s="93" t="s">
        <v>116</v>
      </c>
      <c r="U350" s="93" t="s">
        <v>319</v>
      </c>
      <c r="V350" s="95">
        <v>44866.156452083334</v>
      </c>
      <c r="W350" s="93" t="s">
        <v>116</v>
      </c>
      <c r="X350" s="93" t="s">
        <v>116</v>
      </c>
      <c r="Y350" s="95">
        <v>44896</v>
      </c>
      <c r="Z350" s="95">
        <v>44927</v>
      </c>
      <c r="AA350" s="95">
        <v>44930.560376886569</v>
      </c>
      <c r="AB350" s="93" t="s">
        <v>118</v>
      </c>
      <c r="AC350" s="93" t="s">
        <v>116</v>
      </c>
    </row>
    <row r="351" spans="1:29" s="78" customFormat="1" hidden="1" outlineLevel="4" collapsed="1" x14ac:dyDescent="0.25">
      <c r="A351" s="97" t="s">
        <v>116</v>
      </c>
      <c r="B351" s="75">
        <v>0</v>
      </c>
      <c r="C351" s="75">
        <v>0</v>
      </c>
      <c r="D351" s="75">
        <v>0</v>
      </c>
      <c r="E351" s="75">
        <v>0</v>
      </c>
      <c r="F351" s="75">
        <v>0</v>
      </c>
      <c r="G351" s="75">
        <v>0</v>
      </c>
      <c r="H351" s="74" t="s">
        <v>120</v>
      </c>
      <c r="I351" s="74" t="s">
        <v>260</v>
      </c>
      <c r="J351" s="74" t="s">
        <v>116</v>
      </c>
      <c r="K351" s="75">
        <v>0</v>
      </c>
      <c r="L351" s="75">
        <v>0</v>
      </c>
      <c r="M351" s="74" t="s">
        <v>122</v>
      </c>
      <c r="N351" s="74" t="s">
        <v>241</v>
      </c>
      <c r="O351" s="74" t="s">
        <v>121</v>
      </c>
      <c r="P351" s="76">
        <v>44896</v>
      </c>
      <c r="Q351" s="76">
        <v>44897</v>
      </c>
      <c r="R351" s="75">
        <v>0</v>
      </c>
      <c r="S351" s="74" t="s">
        <v>116</v>
      </c>
      <c r="T351" s="74" t="s">
        <v>116</v>
      </c>
      <c r="U351" s="74" t="s">
        <v>319</v>
      </c>
      <c r="V351" s="77">
        <v>44866.156452083334</v>
      </c>
      <c r="W351" s="74" t="s">
        <v>116</v>
      </c>
      <c r="X351" s="74" t="s">
        <v>116</v>
      </c>
      <c r="Y351" s="77">
        <v>44896</v>
      </c>
      <c r="Z351" s="77">
        <v>44927</v>
      </c>
      <c r="AA351" s="77">
        <v>44930.560376886569</v>
      </c>
      <c r="AB351" s="74" t="s">
        <v>118</v>
      </c>
      <c r="AC351" s="74" t="s">
        <v>116</v>
      </c>
    </row>
    <row r="352" spans="1:29" s="84" customFormat="1" hidden="1" outlineLevel="5" collapsed="1" x14ac:dyDescent="0.25">
      <c r="A352" s="98" t="s">
        <v>122</v>
      </c>
      <c r="B352" s="80">
        <v>0</v>
      </c>
      <c r="C352" s="80">
        <v>0</v>
      </c>
      <c r="D352" s="80">
        <v>0</v>
      </c>
      <c r="E352" s="80">
        <v>0</v>
      </c>
      <c r="F352" s="80">
        <v>0</v>
      </c>
      <c r="G352" s="80">
        <v>0</v>
      </c>
      <c r="H352" s="81" t="s">
        <v>120</v>
      </c>
      <c r="I352" s="81" t="s">
        <v>260</v>
      </c>
      <c r="J352" s="81" t="s">
        <v>116</v>
      </c>
      <c r="K352" s="80">
        <v>0</v>
      </c>
      <c r="L352" s="80">
        <v>0</v>
      </c>
      <c r="M352" s="81" t="s">
        <v>122</v>
      </c>
      <c r="N352" s="81" t="s">
        <v>241</v>
      </c>
      <c r="O352" s="81" t="s">
        <v>121</v>
      </c>
      <c r="P352" s="82">
        <v>44896</v>
      </c>
      <c r="Q352" s="82">
        <v>44897</v>
      </c>
      <c r="R352" s="80">
        <v>0</v>
      </c>
      <c r="S352" s="81" t="s">
        <v>116</v>
      </c>
      <c r="T352" s="81" t="s">
        <v>116</v>
      </c>
      <c r="U352" s="81" t="s">
        <v>319</v>
      </c>
      <c r="V352" s="83">
        <v>44866.156452083334</v>
      </c>
      <c r="W352" s="81" t="s">
        <v>116</v>
      </c>
      <c r="X352" s="81" t="s">
        <v>116</v>
      </c>
      <c r="Y352" s="83">
        <v>44896</v>
      </c>
      <c r="Z352" s="83">
        <v>44927</v>
      </c>
      <c r="AA352" s="83">
        <v>44930.560376886569</v>
      </c>
      <c r="AB352" s="81" t="s">
        <v>118</v>
      </c>
      <c r="AC352" s="81" t="s">
        <v>116</v>
      </c>
    </row>
    <row r="353" spans="1:29" s="90" customFormat="1" hidden="1" outlineLevel="6" collapsed="1" x14ac:dyDescent="0.25">
      <c r="A353" s="99" t="s">
        <v>116</v>
      </c>
      <c r="B353" s="86">
        <v>0</v>
      </c>
      <c r="C353" s="86">
        <v>0</v>
      </c>
      <c r="D353" s="86">
        <v>0</v>
      </c>
      <c r="E353" s="86">
        <v>0</v>
      </c>
      <c r="F353" s="86">
        <v>0</v>
      </c>
      <c r="G353" s="86">
        <v>0</v>
      </c>
      <c r="H353" s="87" t="s">
        <v>120</v>
      </c>
      <c r="I353" s="87" t="s">
        <v>260</v>
      </c>
      <c r="J353" s="87" t="s">
        <v>116</v>
      </c>
      <c r="K353" s="86">
        <v>0</v>
      </c>
      <c r="L353" s="86">
        <v>0</v>
      </c>
      <c r="M353" s="87" t="s">
        <v>122</v>
      </c>
      <c r="N353" s="87" t="s">
        <v>241</v>
      </c>
      <c r="O353" s="87" t="s">
        <v>121</v>
      </c>
      <c r="P353" s="88">
        <v>44896</v>
      </c>
      <c r="Q353" s="88">
        <v>44897</v>
      </c>
      <c r="R353" s="86">
        <v>0</v>
      </c>
      <c r="S353" s="87" t="s">
        <v>116</v>
      </c>
      <c r="T353" s="87" t="s">
        <v>116</v>
      </c>
      <c r="U353" s="87" t="s">
        <v>319</v>
      </c>
      <c r="V353" s="89">
        <v>44866.156452083334</v>
      </c>
      <c r="W353" s="87" t="s">
        <v>116</v>
      </c>
      <c r="X353" s="87" t="s">
        <v>116</v>
      </c>
      <c r="Y353" s="89">
        <v>44896</v>
      </c>
      <c r="Z353" s="89">
        <v>44927</v>
      </c>
      <c r="AA353" s="89">
        <v>44930.560376886569</v>
      </c>
      <c r="AB353" s="87" t="s">
        <v>118</v>
      </c>
      <c r="AC353" s="87" t="s">
        <v>116</v>
      </c>
    </row>
    <row r="354" spans="1:29" s="96" customFormat="1" hidden="1" outlineLevel="7" collapsed="1" x14ac:dyDescent="0.25">
      <c r="A354" s="100" t="s">
        <v>116</v>
      </c>
      <c r="B354" s="92">
        <v>-64536.483</v>
      </c>
      <c r="C354" s="92">
        <v>-4124677.3178400001</v>
      </c>
      <c r="D354" s="92">
        <v>0</v>
      </c>
      <c r="E354" s="92">
        <v>0</v>
      </c>
      <c r="F354" s="92">
        <v>-64536.483</v>
      </c>
      <c r="G354" s="92">
        <v>-4124677.3178400001</v>
      </c>
      <c r="H354" s="93" t="s">
        <v>120</v>
      </c>
      <c r="I354" s="93" t="s">
        <v>260</v>
      </c>
      <c r="J354" s="93" t="s">
        <v>116</v>
      </c>
      <c r="K354" s="92">
        <v>63.912334947660497</v>
      </c>
      <c r="L354" s="92">
        <v>0</v>
      </c>
      <c r="M354" s="93" t="s">
        <v>122</v>
      </c>
      <c r="N354" s="93" t="s">
        <v>241</v>
      </c>
      <c r="O354" s="93" t="s">
        <v>121</v>
      </c>
      <c r="P354" s="94">
        <v>44896</v>
      </c>
      <c r="Q354" s="94">
        <v>44897</v>
      </c>
      <c r="R354" s="92">
        <v>0</v>
      </c>
      <c r="S354" s="93" t="s">
        <v>116</v>
      </c>
      <c r="T354" s="93" t="s">
        <v>116</v>
      </c>
      <c r="U354" s="93" t="s">
        <v>319</v>
      </c>
      <c r="V354" s="95">
        <v>44866.156452083334</v>
      </c>
      <c r="W354" s="93" t="s">
        <v>116</v>
      </c>
      <c r="X354" s="93" t="s">
        <v>116</v>
      </c>
      <c r="Y354" s="95">
        <v>44896</v>
      </c>
      <c r="Z354" s="95">
        <v>44927</v>
      </c>
      <c r="AA354" s="95">
        <v>44930.560376886569</v>
      </c>
      <c r="AB354" s="93" t="s">
        <v>118</v>
      </c>
      <c r="AC354" s="93" t="s">
        <v>116</v>
      </c>
    </row>
    <row r="355" spans="1:29" s="107" customFormat="1" hidden="1" outlineLevel="7" collapsed="1" x14ac:dyDescent="0.25">
      <c r="A355" s="102" t="s">
        <v>116</v>
      </c>
      <c r="B355" s="103">
        <v>83417.254000000001</v>
      </c>
      <c r="C355" s="103">
        <v>5388026.5663599996</v>
      </c>
      <c r="D355" s="103">
        <v>0</v>
      </c>
      <c r="E355" s="103">
        <v>0</v>
      </c>
      <c r="F355" s="103">
        <v>83417.254000000001</v>
      </c>
      <c r="G355" s="103">
        <v>5388026.5663599996</v>
      </c>
      <c r="H355" s="104" t="s">
        <v>120</v>
      </c>
      <c r="I355" s="104" t="s">
        <v>260</v>
      </c>
      <c r="J355" s="104" t="s">
        <v>116</v>
      </c>
      <c r="K355" s="103">
        <v>64.5912722847482</v>
      </c>
      <c r="L355" s="103">
        <v>0</v>
      </c>
      <c r="M355" s="104" t="s">
        <v>122</v>
      </c>
      <c r="N355" s="104" t="s">
        <v>241</v>
      </c>
      <c r="O355" s="104" t="s">
        <v>121</v>
      </c>
      <c r="P355" s="105">
        <v>44896</v>
      </c>
      <c r="Q355" s="105">
        <v>44897</v>
      </c>
      <c r="R355" s="103">
        <v>0</v>
      </c>
      <c r="S355" s="104" t="s">
        <v>116</v>
      </c>
      <c r="T355" s="104" t="s">
        <v>116</v>
      </c>
      <c r="U355" s="104" t="s">
        <v>319</v>
      </c>
      <c r="V355" s="106">
        <v>44866.156452083334</v>
      </c>
      <c r="W355" s="104" t="s">
        <v>116</v>
      </c>
      <c r="X355" s="104" t="s">
        <v>116</v>
      </c>
      <c r="Y355" s="106">
        <v>44896</v>
      </c>
      <c r="Z355" s="106">
        <v>44927</v>
      </c>
      <c r="AA355" s="106">
        <v>44930.560376886569</v>
      </c>
      <c r="AB355" s="104" t="s">
        <v>118</v>
      </c>
      <c r="AC355" s="104" t="s">
        <v>116</v>
      </c>
    </row>
    <row r="356" spans="1:29" s="96" customFormat="1" hidden="1" outlineLevel="7" collapsed="1" x14ac:dyDescent="0.25">
      <c r="A356" s="100" t="s">
        <v>116</v>
      </c>
      <c r="B356" s="92">
        <v>-256.86099999999999</v>
      </c>
      <c r="C356" s="92">
        <v>-65553.919999999998</v>
      </c>
      <c r="D356" s="92">
        <v>0</v>
      </c>
      <c r="E356" s="92">
        <v>0</v>
      </c>
      <c r="F356" s="92">
        <v>-256.86099999999999</v>
      </c>
      <c r="G356" s="92">
        <v>-65553.919999999998</v>
      </c>
      <c r="H356" s="93" t="s">
        <v>120</v>
      </c>
      <c r="I356" s="93" t="s">
        <v>260</v>
      </c>
      <c r="J356" s="93" t="s">
        <v>116</v>
      </c>
      <c r="K356" s="92">
        <v>255.21165143793701</v>
      </c>
      <c r="L356" s="92">
        <v>0</v>
      </c>
      <c r="M356" s="93" t="s">
        <v>122</v>
      </c>
      <c r="N356" s="93" t="s">
        <v>241</v>
      </c>
      <c r="O356" s="93" t="s">
        <v>121</v>
      </c>
      <c r="P356" s="94">
        <v>44896</v>
      </c>
      <c r="Q356" s="94">
        <v>44897</v>
      </c>
      <c r="R356" s="92">
        <v>0</v>
      </c>
      <c r="S356" s="93" t="s">
        <v>116</v>
      </c>
      <c r="T356" s="93" t="s">
        <v>116</v>
      </c>
      <c r="U356" s="93" t="s">
        <v>319</v>
      </c>
      <c r="V356" s="95">
        <v>44866.156452083334</v>
      </c>
      <c r="W356" s="93" t="s">
        <v>116</v>
      </c>
      <c r="X356" s="93" t="s">
        <v>116</v>
      </c>
      <c r="Y356" s="95">
        <v>44896</v>
      </c>
      <c r="Z356" s="95">
        <v>44927</v>
      </c>
      <c r="AA356" s="95">
        <v>44930.560376886569</v>
      </c>
      <c r="AB356" s="93" t="s">
        <v>118</v>
      </c>
      <c r="AC356" s="93" t="s">
        <v>116</v>
      </c>
    </row>
    <row r="357" spans="1:29" s="107" customFormat="1" hidden="1" outlineLevel="7" collapsed="1" x14ac:dyDescent="0.25">
      <c r="A357" s="102" t="s">
        <v>116</v>
      </c>
      <c r="B357" s="103">
        <v>-18623.91</v>
      </c>
      <c r="C357" s="103">
        <v>-1197795.32852</v>
      </c>
      <c r="D357" s="103">
        <v>0</v>
      </c>
      <c r="E357" s="103">
        <v>0</v>
      </c>
      <c r="F357" s="103">
        <v>-18623.91</v>
      </c>
      <c r="G357" s="103">
        <v>-1197795.32852</v>
      </c>
      <c r="H357" s="104" t="s">
        <v>120</v>
      </c>
      <c r="I357" s="104" t="s">
        <v>260</v>
      </c>
      <c r="J357" s="104" t="s">
        <v>116</v>
      </c>
      <c r="K357" s="103">
        <v>64.314922511975197</v>
      </c>
      <c r="L357" s="103">
        <v>0</v>
      </c>
      <c r="M357" s="104" t="s">
        <v>122</v>
      </c>
      <c r="N357" s="104" t="s">
        <v>241</v>
      </c>
      <c r="O357" s="104" t="s">
        <v>121</v>
      </c>
      <c r="P357" s="105">
        <v>44896</v>
      </c>
      <c r="Q357" s="105">
        <v>44897</v>
      </c>
      <c r="R357" s="103">
        <v>0</v>
      </c>
      <c r="S357" s="104" t="s">
        <v>116</v>
      </c>
      <c r="T357" s="104" t="s">
        <v>116</v>
      </c>
      <c r="U357" s="104" t="s">
        <v>319</v>
      </c>
      <c r="V357" s="106">
        <v>44866.156452083334</v>
      </c>
      <c r="W357" s="104" t="s">
        <v>116</v>
      </c>
      <c r="X357" s="104" t="s">
        <v>116</v>
      </c>
      <c r="Y357" s="106">
        <v>44896</v>
      </c>
      <c r="Z357" s="106">
        <v>44927</v>
      </c>
      <c r="AA357" s="106">
        <v>44930.560376886569</v>
      </c>
      <c r="AB357" s="104" t="s">
        <v>118</v>
      </c>
      <c r="AC357" s="104" t="s">
        <v>116</v>
      </c>
    </row>
    <row r="358" spans="1:29" s="113" customFormat="1" hidden="1" outlineLevel="2" collapsed="1" x14ac:dyDescent="0.25">
      <c r="A358" s="108" t="s">
        <v>265</v>
      </c>
      <c r="B358" s="109">
        <v>0</v>
      </c>
      <c r="C358" s="109">
        <v>0</v>
      </c>
      <c r="D358" s="109">
        <v>0</v>
      </c>
      <c r="E358" s="109">
        <v>0</v>
      </c>
      <c r="F358" s="109">
        <v>0</v>
      </c>
      <c r="G358" s="109">
        <v>0</v>
      </c>
      <c r="H358" s="110" t="s">
        <v>120</v>
      </c>
      <c r="I358" s="110" t="s">
        <v>265</v>
      </c>
      <c r="J358" s="110" t="s">
        <v>116</v>
      </c>
      <c r="K358" s="109">
        <v>0</v>
      </c>
      <c r="L358" s="109">
        <v>0</v>
      </c>
      <c r="M358" s="110" t="s">
        <v>122</v>
      </c>
      <c r="N358" s="110" t="s">
        <v>241</v>
      </c>
      <c r="O358" s="110" t="s">
        <v>121</v>
      </c>
      <c r="P358" s="111">
        <v>44896</v>
      </c>
      <c r="Q358" s="111">
        <v>44897</v>
      </c>
      <c r="R358" s="109">
        <v>0</v>
      </c>
      <c r="S358" s="110" t="s">
        <v>116</v>
      </c>
      <c r="T358" s="110" t="s">
        <v>116</v>
      </c>
      <c r="U358" s="110" t="s">
        <v>319</v>
      </c>
      <c r="V358" s="112">
        <v>44866.156452083334</v>
      </c>
      <c r="W358" s="110" t="s">
        <v>116</v>
      </c>
      <c r="X358" s="110" t="s">
        <v>116</v>
      </c>
      <c r="Y358" s="112">
        <v>44896</v>
      </c>
      <c r="Z358" s="112">
        <v>44927</v>
      </c>
      <c r="AA358" s="112">
        <v>44930.560376886569</v>
      </c>
      <c r="AB358" s="110" t="s">
        <v>118</v>
      </c>
      <c r="AC358" s="110" t="s">
        <v>116</v>
      </c>
    </row>
    <row r="359" spans="1:29" s="96" customFormat="1" hidden="1" outlineLevel="3" collapsed="1" x14ac:dyDescent="0.25">
      <c r="A359" s="91" t="s">
        <v>121</v>
      </c>
      <c r="B359" s="92">
        <v>0</v>
      </c>
      <c r="C359" s="92">
        <v>0</v>
      </c>
      <c r="D359" s="92">
        <v>0</v>
      </c>
      <c r="E359" s="92">
        <v>0</v>
      </c>
      <c r="F359" s="92">
        <v>0</v>
      </c>
      <c r="G359" s="92">
        <v>0</v>
      </c>
      <c r="H359" s="93" t="s">
        <v>120</v>
      </c>
      <c r="I359" s="93" t="s">
        <v>265</v>
      </c>
      <c r="J359" s="93" t="s">
        <v>116</v>
      </c>
      <c r="K359" s="92">
        <v>0</v>
      </c>
      <c r="L359" s="92">
        <v>0</v>
      </c>
      <c r="M359" s="93" t="s">
        <v>122</v>
      </c>
      <c r="N359" s="93" t="s">
        <v>241</v>
      </c>
      <c r="O359" s="93" t="s">
        <v>121</v>
      </c>
      <c r="P359" s="94">
        <v>44896</v>
      </c>
      <c r="Q359" s="94">
        <v>44897</v>
      </c>
      <c r="R359" s="92">
        <v>0</v>
      </c>
      <c r="S359" s="93" t="s">
        <v>116</v>
      </c>
      <c r="T359" s="93" t="s">
        <v>116</v>
      </c>
      <c r="U359" s="93" t="s">
        <v>319</v>
      </c>
      <c r="V359" s="95">
        <v>44866.156452083334</v>
      </c>
      <c r="W359" s="93" t="s">
        <v>116</v>
      </c>
      <c r="X359" s="93" t="s">
        <v>116</v>
      </c>
      <c r="Y359" s="95">
        <v>44896</v>
      </c>
      <c r="Z359" s="95">
        <v>44927</v>
      </c>
      <c r="AA359" s="95">
        <v>44930.560376886569</v>
      </c>
      <c r="AB359" s="93" t="s">
        <v>118</v>
      </c>
      <c r="AC359" s="93" t="s">
        <v>116</v>
      </c>
    </row>
    <row r="360" spans="1:29" s="78" customFormat="1" hidden="1" outlineLevel="4" collapsed="1" x14ac:dyDescent="0.25">
      <c r="A360" s="97" t="s">
        <v>116</v>
      </c>
      <c r="B360" s="75">
        <v>0</v>
      </c>
      <c r="C360" s="75">
        <v>0</v>
      </c>
      <c r="D360" s="75">
        <v>0</v>
      </c>
      <c r="E360" s="75">
        <v>0</v>
      </c>
      <c r="F360" s="75">
        <v>0</v>
      </c>
      <c r="G360" s="75">
        <v>0</v>
      </c>
      <c r="H360" s="74" t="s">
        <v>120</v>
      </c>
      <c r="I360" s="74" t="s">
        <v>265</v>
      </c>
      <c r="J360" s="74" t="s">
        <v>116</v>
      </c>
      <c r="K360" s="75">
        <v>0</v>
      </c>
      <c r="L360" s="75">
        <v>0</v>
      </c>
      <c r="M360" s="74" t="s">
        <v>122</v>
      </c>
      <c r="N360" s="74" t="s">
        <v>241</v>
      </c>
      <c r="O360" s="74" t="s">
        <v>121</v>
      </c>
      <c r="P360" s="76">
        <v>44896</v>
      </c>
      <c r="Q360" s="76">
        <v>44897</v>
      </c>
      <c r="R360" s="75">
        <v>0</v>
      </c>
      <c r="S360" s="74" t="s">
        <v>116</v>
      </c>
      <c r="T360" s="74" t="s">
        <v>116</v>
      </c>
      <c r="U360" s="74" t="s">
        <v>319</v>
      </c>
      <c r="V360" s="77">
        <v>44866.156452083334</v>
      </c>
      <c r="W360" s="74" t="s">
        <v>116</v>
      </c>
      <c r="X360" s="74" t="s">
        <v>116</v>
      </c>
      <c r="Y360" s="77">
        <v>44896</v>
      </c>
      <c r="Z360" s="77">
        <v>44927</v>
      </c>
      <c r="AA360" s="77">
        <v>44930.560376886569</v>
      </c>
      <c r="AB360" s="74" t="s">
        <v>118</v>
      </c>
      <c r="AC360" s="74" t="s">
        <v>116</v>
      </c>
    </row>
    <row r="361" spans="1:29" s="84" customFormat="1" hidden="1" outlineLevel="5" collapsed="1" x14ac:dyDescent="0.25">
      <c r="A361" s="98" t="s">
        <v>122</v>
      </c>
      <c r="B361" s="80">
        <v>0</v>
      </c>
      <c r="C361" s="80">
        <v>0</v>
      </c>
      <c r="D361" s="80">
        <v>0</v>
      </c>
      <c r="E361" s="80">
        <v>0</v>
      </c>
      <c r="F361" s="80">
        <v>0</v>
      </c>
      <c r="G361" s="80">
        <v>0</v>
      </c>
      <c r="H361" s="81" t="s">
        <v>120</v>
      </c>
      <c r="I361" s="81" t="s">
        <v>265</v>
      </c>
      <c r="J361" s="81" t="s">
        <v>116</v>
      </c>
      <c r="K361" s="80">
        <v>0</v>
      </c>
      <c r="L361" s="80">
        <v>0</v>
      </c>
      <c r="M361" s="81" t="s">
        <v>122</v>
      </c>
      <c r="N361" s="81" t="s">
        <v>241</v>
      </c>
      <c r="O361" s="81" t="s">
        <v>121</v>
      </c>
      <c r="P361" s="82">
        <v>44896</v>
      </c>
      <c r="Q361" s="82">
        <v>44897</v>
      </c>
      <c r="R361" s="80">
        <v>0</v>
      </c>
      <c r="S361" s="81" t="s">
        <v>116</v>
      </c>
      <c r="T361" s="81" t="s">
        <v>116</v>
      </c>
      <c r="U361" s="81" t="s">
        <v>319</v>
      </c>
      <c r="V361" s="83">
        <v>44866.156452083334</v>
      </c>
      <c r="W361" s="81" t="s">
        <v>116</v>
      </c>
      <c r="X361" s="81" t="s">
        <v>116</v>
      </c>
      <c r="Y361" s="83">
        <v>44896</v>
      </c>
      <c r="Z361" s="83">
        <v>44927</v>
      </c>
      <c r="AA361" s="83">
        <v>44930.560376886569</v>
      </c>
      <c r="AB361" s="81" t="s">
        <v>118</v>
      </c>
      <c r="AC361" s="81" t="s">
        <v>116</v>
      </c>
    </row>
    <row r="362" spans="1:29" s="90" customFormat="1" hidden="1" outlineLevel="6" collapsed="1" x14ac:dyDescent="0.25">
      <c r="A362" s="99" t="s">
        <v>116</v>
      </c>
      <c r="B362" s="86">
        <v>0</v>
      </c>
      <c r="C362" s="86">
        <v>0</v>
      </c>
      <c r="D362" s="86">
        <v>0</v>
      </c>
      <c r="E362" s="86">
        <v>0</v>
      </c>
      <c r="F362" s="86">
        <v>0</v>
      </c>
      <c r="G362" s="86">
        <v>0</v>
      </c>
      <c r="H362" s="87" t="s">
        <v>120</v>
      </c>
      <c r="I362" s="87" t="s">
        <v>265</v>
      </c>
      <c r="J362" s="87" t="s">
        <v>116</v>
      </c>
      <c r="K362" s="86">
        <v>0</v>
      </c>
      <c r="L362" s="86">
        <v>0</v>
      </c>
      <c r="M362" s="87" t="s">
        <v>122</v>
      </c>
      <c r="N362" s="87" t="s">
        <v>241</v>
      </c>
      <c r="O362" s="87" t="s">
        <v>121</v>
      </c>
      <c r="P362" s="88">
        <v>44896</v>
      </c>
      <c r="Q362" s="88">
        <v>44897</v>
      </c>
      <c r="R362" s="86">
        <v>0</v>
      </c>
      <c r="S362" s="87" t="s">
        <v>116</v>
      </c>
      <c r="T362" s="87" t="s">
        <v>116</v>
      </c>
      <c r="U362" s="87" t="s">
        <v>319</v>
      </c>
      <c r="V362" s="89">
        <v>44866.156452083334</v>
      </c>
      <c r="W362" s="87" t="s">
        <v>116</v>
      </c>
      <c r="X362" s="87" t="s">
        <v>116</v>
      </c>
      <c r="Y362" s="89">
        <v>44896</v>
      </c>
      <c r="Z362" s="89">
        <v>44927</v>
      </c>
      <c r="AA362" s="89">
        <v>44930.560376886569</v>
      </c>
      <c r="AB362" s="87" t="s">
        <v>118</v>
      </c>
      <c r="AC362" s="87" t="s">
        <v>116</v>
      </c>
    </row>
    <row r="363" spans="1:29" s="96" customFormat="1" hidden="1" outlineLevel="7" collapsed="1" x14ac:dyDescent="0.25">
      <c r="A363" s="100" t="s">
        <v>116</v>
      </c>
      <c r="B363" s="92">
        <v>13679.61</v>
      </c>
      <c r="C363" s="92">
        <v>-117.64</v>
      </c>
      <c r="D363" s="92">
        <v>0</v>
      </c>
      <c r="E363" s="92">
        <v>0</v>
      </c>
      <c r="F363" s="92">
        <v>13679.61</v>
      </c>
      <c r="G363" s="92">
        <v>-117.64</v>
      </c>
      <c r="H363" s="93" t="s">
        <v>120</v>
      </c>
      <c r="I363" s="93" t="s">
        <v>265</v>
      </c>
      <c r="J363" s="93" t="s">
        <v>116</v>
      </c>
      <c r="K363" s="92">
        <v>-8.5996603704345392E-3</v>
      </c>
      <c r="L363" s="92">
        <v>0</v>
      </c>
      <c r="M363" s="93" t="s">
        <v>122</v>
      </c>
      <c r="N363" s="93" t="s">
        <v>241</v>
      </c>
      <c r="O363" s="93" t="s">
        <v>121</v>
      </c>
      <c r="P363" s="94">
        <v>44896</v>
      </c>
      <c r="Q363" s="94">
        <v>44897</v>
      </c>
      <c r="R363" s="92">
        <v>0</v>
      </c>
      <c r="S363" s="93" t="s">
        <v>116</v>
      </c>
      <c r="T363" s="93" t="s">
        <v>116</v>
      </c>
      <c r="U363" s="93" t="s">
        <v>319</v>
      </c>
      <c r="V363" s="95">
        <v>44866.156452083334</v>
      </c>
      <c r="W363" s="93" t="s">
        <v>116</v>
      </c>
      <c r="X363" s="93" t="s">
        <v>116</v>
      </c>
      <c r="Y363" s="95">
        <v>44896</v>
      </c>
      <c r="Z363" s="95">
        <v>44927</v>
      </c>
      <c r="AA363" s="95">
        <v>44930.560376886569</v>
      </c>
      <c r="AB363" s="93" t="s">
        <v>118</v>
      </c>
      <c r="AC363" s="93" t="s">
        <v>116</v>
      </c>
    </row>
    <row r="364" spans="1:29" s="107" customFormat="1" hidden="1" outlineLevel="7" collapsed="1" x14ac:dyDescent="0.25">
      <c r="A364" s="102" t="s">
        <v>116</v>
      </c>
      <c r="B364" s="103">
        <v>-37730.593000000001</v>
      </c>
      <c r="C364" s="103">
        <v>-1939925.3859999999</v>
      </c>
      <c r="D364" s="103">
        <v>0</v>
      </c>
      <c r="E364" s="103">
        <v>0</v>
      </c>
      <c r="F364" s="103">
        <v>-37730.593000000001</v>
      </c>
      <c r="G364" s="103">
        <v>-1939925.3859999999</v>
      </c>
      <c r="H364" s="104" t="s">
        <v>120</v>
      </c>
      <c r="I364" s="104" t="s">
        <v>265</v>
      </c>
      <c r="J364" s="104" t="s">
        <v>116</v>
      </c>
      <c r="K364" s="103">
        <v>51.4151841186276</v>
      </c>
      <c r="L364" s="103">
        <v>0</v>
      </c>
      <c r="M364" s="104" t="s">
        <v>122</v>
      </c>
      <c r="N364" s="104" t="s">
        <v>241</v>
      </c>
      <c r="O364" s="104" t="s">
        <v>121</v>
      </c>
      <c r="P364" s="105">
        <v>44896</v>
      </c>
      <c r="Q364" s="105">
        <v>44897</v>
      </c>
      <c r="R364" s="103">
        <v>0</v>
      </c>
      <c r="S364" s="104" t="s">
        <v>116</v>
      </c>
      <c r="T364" s="104" t="s">
        <v>116</v>
      </c>
      <c r="U364" s="104" t="s">
        <v>319</v>
      </c>
      <c r="V364" s="106">
        <v>44866.156452083334</v>
      </c>
      <c r="W364" s="104" t="s">
        <v>116</v>
      </c>
      <c r="X364" s="104" t="s">
        <v>116</v>
      </c>
      <c r="Y364" s="106">
        <v>44896</v>
      </c>
      <c r="Z364" s="106">
        <v>44927</v>
      </c>
      <c r="AA364" s="106">
        <v>44930.560376886569</v>
      </c>
      <c r="AB364" s="104" t="s">
        <v>118</v>
      </c>
      <c r="AC364" s="104" t="s">
        <v>116</v>
      </c>
    </row>
    <row r="365" spans="1:29" s="96" customFormat="1" hidden="1" outlineLevel="7" collapsed="1" x14ac:dyDescent="0.25">
      <c r="A365" s="100" t="s">
        <v>116</v>
      </c>
      <c r="B365" s="92">
        <v>-265060.10800000001</v>
      </c>
      <c r="C365" s="92">
        <v>-14186882.91525</v>
      </c>
      <c r="D365" s="92">
        <v>0</v>
      </c>
      <c r="E365" s="92">
        <v>0</v>
      </c>
      <c r="F365" s="92">
        <v>-265060.10800000001</v>
      </c>
      <c r="G365" s="92">
        <v>-14186882.91525</v>
      </c>
      <c r="H365" s="93" t="s">
        <v>120</v>
      </c>
      <c r="I365" s="93" t="s">
        <v>265</v>
      </c>
      <c r="J365" s="93" t="s">
        <v>116</v>
      </c>
      <c r="K365" s="92">
        <v>53.5232669385693</v>
      </c>
      <c r="L365" s="92">
        <v>0</v>
      </c>
      <c r="M365" s="93" t="s">
        <v>122</v>
      </c>
      <c r="N365" s="93" t="s">
        <v>241</v>
      </c>
      <c r="O365" s="93" t="s">
        <v>121</v>
      </c>
      <c r="P365" s="94">
        <v>44896</v>
      </c>
      <c r="Q365" s="94">
        <v>44897</v>
      </c>
      <c r="R365" s="92">
        <v>0</v>
      </c>
      <c r="S365" s="93" t="s">
        <v>116</v>
      </c>
      <c r="T365" s="93" t="s">
        <v>116</v>
      </c>
      <c r="U365" s="93" t="s">
        <v>319</v>
      </c>
      <c r="V365" s="95">
        <v>44866.156452083334</v>
      </c>
      <c r="W365" s="93" t="s">
        <v>116</v>
      </c>
      <c r="X365" s="93" t="s">
        <v>116</v>
      </c>
      <c r="Y365" s="95">
        <v>44896</v>
      </c>
      <c r="Z365" s="95">
        <v>44927</v>
      </c>
      <c r="AA365" s="95">
        <v>44930.560376886569</v>
      </c>
      <c r="AB365" s="93" t="s">
        <v>118</v>
      </c>
      <c r="AC365" s="93" t="s">
        <v>116</v>
      </c>
    </row>
    <row r="366" spans="1:29" s="107" customFormat="1" hidden="1" outlineLevel="7" collapsed="1" x14ac:dyDescent="0.25">
      <c r="A366" s="102" t="s">
        <v>116</v>
      </c>
      <c r="B366" s="103">
        <v>171928.63099999999</v>
      </c>
      <c r="C366" s="103">
        <v>9801047.7713799998</v>
      </c>
      <c r="D366" s="103">
        <v>0</v>
      </c>
      <c r="E366" s="103">
        <v>0</v>
      </c>
      <c r="F366" s="103">
        <v>171928.63099999999</v>
      </c>
      <c r="G366" s="103">
        <v>9801047.7713799998</v>
      </c>
      <c r="H366" s="104" t="s">
        <v>120</v>
      </c>
      <c r="I366" s="104" t="s">
        <v>265</v>
      </c>
      <c r="J366" s="104" t="s">
        <v>116</v>
      </c>
      <c r="K366" s="103">
        <v>57.006489927672398</v>
      </c>
      <c r="L366" s="103">
        <v>0</v>
      </c>
      <c r="M366" s="104" t="s">
        <v>122</v>
      </c>
      <c r="N366" s="104" t="s">
        <v>241</v>
      </c>
      <c r="O366" s="104" t="s">
        <v>121</v>
      </c>
      <c r="P366" s="105">
        <v>44896</v>
      </c>
      <c r="Q366" s="105">
        <v>44897</v>
      </c>
      <c r="R366" s="103">
        <v>0</v>
      </c>
      <c r="S366" s="104" t="s">
        <v>116</v>
      </c>
      <c r="T366" s="104" t="s">
        <v>116</v>
      </c>
      <c r="U366" s="104" t="s">
        <v>319</v>
      </c>
      <c r="V366" s="106">
        <v>44866.156452083334</v>
      </c>
      <c r="W366" s="104" t="s">
        <v>116</v>
      </c>
      <c r="X366" s="104" t="s">
        <v>116</v>
      </c>
      <c r="Y366" s="106">
        <v>44896</v>
      </c>
      <c r="Z366" s="106">
        <v>44927</v>
      </c>
      <c r="AA366" s="106">
        <v>44930.560376886569</v>
      </c>
      <c r="AB366" s="104" t="s">
        <v>118</v>
      </c>
      <c r="AC366" s="104" t="s">
        <v>116</v>
      </c>
    </row>
    <row r="367" spans="1:29" s="96" customFormat="1" hidden="1" outlineLevel="7" collapsed="1" x14ac:dyDescent="0.25">
      <c r="A367" s="100" t="s">
        <v>116</v>
      </c>
      <c r="B367" s="92">
        <v>117182.46</v>
      </c>
      <c r="C367" s="92">
        <v>6325878.1698700003</v>
      </c>
      <c r="D367" s="92">
        <v>0</v>
      </c>
      <c r="E367" s="92">
        <v>0</v>
      </c>
      <c r="F367" s="92">
        <v>117182.46</v>
      </c>
      <c r="G367" s="92">
        <v>6325878.1698700003</v>
      </c>
      <c r="H367" s="93" t="s">
        <v>120</v>
      </c>
      <c r="I367" s="93" t="s">
        <v>265</v>
      </c>
      <c r="J367" s="93" t="s">
        <v>116</v>
      </c>
      <c r="K367" s="92">
        <v>53.983148756819098</v>
      </c>
      <c r="L367" s="92">
        <v>0</v>
      </c>
      <c r="M367" s="93" t="s">
        <v>122</v>
      </c>
      <c r="N367" s="93" t="s">
        <v>241</v>
      </c>
      <c r="O367" s="93" t="s">
        <v>121</v>
      </c>
      <c r="P367" s="94">
        <v>44896</v>
      </c>
      <c r="Q367" s="94">
        <v>44897</v>
      </c>
      <c r="R367" s="92">
        <v>0</v>
      </c>
      <c r="S367" s="93" t="s">
        <v>116</v>
      </c>
      <c r="T367" s="93" t="s">
        <v>116</v>
      </c>
      <c r="U367" s="93" t="s">
        <v>319</v>
      </c>
      <c r="V367" s="95">
        <v>44866.156452083334</v>
      </c>
      <c r="W367" s="93" t="s">
        <v>116</v>
      </c>
      <c r="X367" s="93" t="s">
        <v>116</v>
      </c>
      <c r="Y367" s="95">
        <v>44896</v>
      </c>
      <c r="Z367" s="95">
        <v>44927</v>
      </c>
      <c r="AA367" s="95">
        <v>44930.560376886569</v>
      </c>
      <c r="AB367" s="93" t="s">
        <v>118</v>
      </c>
      <c r="AC367" s="93" t="s">
        <v>116</v>
      </c>
    </row>
    <row r="368" spans="1:29" s="90" customFormat="1" hidden="1" outlineLevel="2" collapsed="1" x14ac:dyDescent="0.25">
      <c r="A368" s="85" t="s">
        <v>271</v>
      </c>
      <c r="B368" s="86">
        <v>0</v>
      </c>
      <c r="C368" s="86">
        <v>0</v>
      </c>
      <c r="D368" s="86">
        <v>0</v>
      </c>
      <c r="E368" s="86">
        <v>0</v>
      </c>
      <c r="F368" s="86">
        <v>0</v>
      </c>
      <c r="G368" s="86">
        <v>0</v>
      </c>
      <c r="H368" s="87" t="s">
        <v>120</v>
      </c>
      <c r="I368" s="87" t="s">
        <v>271</v>
      </c>
      <c r="J368" s="87" t="s">
        <v>116</v>
      </c>
      <c r="K368" s="86">
        <v>0</v>
      </c>
      <c r="L368" s="86">
        <v>0</v>
      </c>
      <c r="M368" s="87" t="s">
        <v>122</v>
      </c>
      <c r="N368" s="87" t="s">
        <v>241</v>
      </c>
      <c r="O368" s="87" t="s">
        <v>121</v>
      </c>
      <c r="P368" s="88">
        <v>44896</v>
      </c>
      <c r="Q368" s="88">
        <v>44897</v>
      </c>
      <c r="R368" s="86">
        <v>0</v>
      </c>
      <c r="S368" s="87" t="s">
        <v>116</v>
      </c>
      <c r="T368" s="87" t="s">
        <v>116</v>
      </c>
      <c r="U368" s="87" t="s">
        <v>319</v>
      </c>
      <c r="V368" s="89">
        <v>44866.156452083334</v>
      </c>
      <c r="W368" s="87" t="s">
        <v>116</v>
      </c>
      <c r="X368" s="87" t="s">
        <v>116</v>
      </c>
      <c r="Y368" s="89">
        <v>44896</v>
      </c>
      <c r="Z368" s="89">
        <v>44927</v>
      </c>
      <c r="AA368" s="89">
        <v>44930.560376886569</v>
      </c>
      <c r="AB368" s="87" t="s">
        <v>118</v>
      </c>
      <c r="AC368" s="87" t="s">
        <v>116</v>
      </c>
    </row>
    <row r="369" spans="1:29" s="96" customFormat="1" hidden="1" outlineLevel="3" collapsed="1" x14ac:dyDescent="0.25">
      <c r="A369" s="91" t="s">
        <v>121</v>
      </c>
      <c r="B369" s="92">
        <v>0</v>
      </c>
      <c r="C369" s="92">
        <v>0</v>
      </c>
      <c r="D369" s="92">
        <v>0</v>
      </c>
      <c r="E369" s="92">
        <v>0</v>
      </c>
      <c r="F369" s="92">
        <v>0</v>
      </c>
      <c r="G369" s="92">
        <v>0</v>
      </c>
      <c r="H369" s="93" t="s">
        <v>120</v>
      </c>
      <c r="I369" s="93" t="s">
        <v>271</v>
      </c>
      <c r="J369" s="93" t="s">
        <v>116</v>
      </c>
      <c r="K369" s="92">
        <v>0</v>
      </c>
      <c r="L369" s="92">
        <v>0</v>
      </c>
      <c r="M369" s="93" t="s">
        <v>122</v>
      </c>
      <c r="N369" s="93" t="s">
        <v>241</v>
      </c>
      <c r="O369" s="93" t="s">
        <v>121</v>
      </c>
      <c r="P369" s="94">
        <v>44896</v>
      </c>
      <c r="Q369" s="94">
        <v>44897</v>
      </c>
      <c r="R369" s="92">
        <v>0</v>
      </c>
      <c r="S369" s="93" t="s">
        <v>116</v>
      </c>
      <c r="T369" s="93" t="s">
        <v>116</v>
      </c>
      <c r="U369" s="93" t="s">
        <v>319</v>
      </c>
      <c r="V369" s="95">
        <v>44866.156452083334</v>
      </c>
      <c r="W369" s="93" t="s">
        <v>116</v>
      </c>
      <c r="X369" s="93" t="s">
        <v>116</v>
      </c>
      <c r="Y369" s="95">
        <v>44896</v>
      </c>
      <c r="Z369" s="95">
        <v>44927</v>
      </c>
      <c r="AA369" s="95">
        <v>44930.560376886569</v>
      </c>
      <c r="AB369" s="93" t="s">
        <v>118</v>
      </c>
      <c r="AC369" s="93" t="s">
        <v>116</v>
      </c>
    </row>
    <row r="370" spans="1:29" s="78" customFormat="1" hidden="1" outlineLevel="4" collapsed="1" x14ac:dyDescent="0.25">
      <c r="A370" s="97" t="s">
        <v>116</v>
      </c>
      <c r="B370" s="75">
        <v>0</v>
      </c>
      <c r="C370" s="75">
        <v>0</v>
      </c>
      <c r="D370" s="75">
        <v>0</v>
      </c>
      <c r="E370" s="75">
        <v>0</v>
      </c>
      <c r="F370" s="75">
        <v>0</v>
      </c>
      <c r="G370" s="75">
        <v>0</v>
      </c>
      <c r="H370" s="74" t="s">
        <v>120</v>
      </c>
      <c r="I370" s="74" t="s">
        <v>271</v>
      </c>
      <c r="J370" s="74" t="s">
        <v>116</v>
      </c>
      <c r="K370" s="75">
        <v>0</v>
      </c>
      <c r="L370" s="75">
        <v>0</v>
      </c>
      <c r="M370" s="74" t="s">
        <v>122</v>
      </c>
      <c r="N370" s="74" t="s">
        <v>241</v>
      </c>
      <c r="O370" s="74" t="s">
        <v>121</v>
      </c>
      <c r="P370" s="76">
        <v>44896</v>
      </c>
      <c r="Q370" s="76">
        <v>44897</v>
      </c>
      <c r="R370" s="75">
        <v>0</v>
      </c>
      <c r="S370" s="74" t="s">
        <v>116</v>
      </c>
      <c r="T370" s="74" t="s">
        <v>116</v>
      </c>
      <c r="U370" s="74" t="s">
        <v>319</v>
      </c>
      <c r="V370" s="77">
        <v>44866.156452083334</v>
      </c>
      <c r="W370" s="74" t="s">
        <v>116</v>
      </c>
      <c r="X370" s="74" t="s">
        <v>116</v>
      </c>
      <c r="Y370" s="77">
        <v>44896</v>
      </c>
      <c r="Z370" s="77">
        <v>44927</v>
      </c>
      <c r="AA370" s="77">
        <v>44930.560376886569</v>
      </c>
      <c r="AB370" s="74" t="s">
        <v>118</v>
      </c>
      <c r="AC370" s="74" t="s">
        <v>116</v>
      </c>
    </row>
    <row r="371" spans="1:29" s="84" customFormat="1" hidden="1" outlineLevel="5" collapsed="1" x14ac:dyDescent="0.25">
      <c r="A371" s="98" t="s">
        <v>122</v>
      </c>
      <c r="B371" s="80">
        <v>0</v>
      </c>
      <c r="C371" s="80">
        <v>0</v>
      </c>
      <c r="D371" s="80">
        <v>0</v>
      </c>
      <c r="E371" s="80">
        <v>0</v>
      </c>
      <c r="F371" s="80">
        <v>0</v>
      </c>
      <c r="G371" s="80">
        <v>0</v>
      </c>
      <c r="H371" s="81" t="s">
        <v>120</v>
      </c>
      <c r="I371" s="81" t="s">
        <v>271</v>
      </c>
      <c r="J371" s="81" t="s">
        <v>116</v>
      </c>
      <c r="K371" s="80">
        <v>0</v>
      </c>
      <c r="L371" s="80">
        <v>0</v>
      </c>
      <c r="M371" s="81" t="s">
        <v>122</v>
      </c>
      <c r="N371" s="81" t="s">
        <v>241</v>
      </c>
      <c r="O371" s="81" t="s">
        <v>121</v>
      </c>
      <c r="P371" s="82">
        <v>44896</v>
      </c>
      <c r="Q371" s="82">
        <v>44897</v>
      </c>
      <c r="R371" s="80">
        <v>0</v>
      </c>
      <c r="S371" s="81" t="s">
        <v>116</v>
      </c>
      <c r="T371" s="81" t="s">
        <v>116</v>
      </c>
      <c r="U371" s="81" t="s">
        <v>319</v>
      </c>
      <c r="V371" s="83">
        <v>44866.156452083334</v>
      </c>
      <c r="W371" s="81" t="s">
        <v>116</v>
      </c>
      <c r="X371" s="81" t="s">
        <v>116</v>
      </c>
      <c r="Y371" s="83">
        <v>44896</v>
      </c>
      <c r="Z371" s="83">
        <v>44927</v>
      </c>
      <c r="AA371" s="83">
        <v>44930.560376886569</v>
      </c>
      <c r="AB371" s="81" t="s">
        <v>118</v>
      </c>
      <c r="AC371" s="81" t="s">
        <v>116</v>
      </c>
    </row>
    <row r="372" spans="1:29" s="90" customFormat="1" hidden="1" outlineLevel="6" collapsed="1" x14ac:dyDescent="0.25">
      <c r="A372" s="99" t="s">
        <v>116</v>
      </c>
      <c r="B372" s="86">
        <v>0</v>
      </c>
      <c r="C372" s="86">
        <v>0</v>
      </c>
      <c r="D372" s="86">
        <v>0</v>
      </c>
      <c r="E372" s="86">
        <v>0</v>
      </c>
      <c r="F372" s="86">
        <v>0</v>
      </c>
      <c r="G372" s="86">
        <v>0</v>
      </c>
      <c r="H372" s="87" t="s">
        <v>120</v>
      </c>
      <c r="I372" s="87" t="s">
        <v>271</v>
      </c>
      <c r="J372" s="87" t="s">
        <v>116</v>
      </c>
      <c r="K372" s="86">
        <v>0</v>
      </c>
      <c r="L372" s="86">
        <v>0</v>
      </c>
      <c r="M372" s="87" t="s">
        <v>122</v>
      </c>
      <c r="N372" s="87" t="s">
        <v>241</v>
      </c>
      <c r="O372" s="87" t="s">
        <v>121</v>
      </c>
      <c r="P372" s="88">
        <v>44896</v>
      </c>
      <c r="Q372" s="88">
        <v>44897</v>
      </c>
      <c r="R372" s="86">
        <v>0</v>
      </c>
      <c r="S372" s="87" t="s">
        <v>116</v>
      </c>
      <c r="T372" s="87" t="s">
        <v>116</v>
      </c>
      <c r="U372" s="87" t="s">
        <v>319</v>
      </c>
      <c r="V372" s="89">
        <v>44866.156452083334</v>
      </c>
      <c r="W372" s="87" t="s">
        <v>116</v>
      </c>
      <c r="X372" s="87" t="s">
        <v>116</v>
      </c>
      <c r="Y372" s="89">
        <v>44896</v>
      </c>
      <c r="Z372" s="89">
        <v>44927</v>
      </c>
      <c r="AA372" s="89">
        <v>44930.560376886569</v>
      </c>
      <c r="AB372" s="87" t="s">
        <v>118</v>
      </c>
      <c r="AC372" s="87" t="s">
        <v>116</v>
      </c>
    </row>
    <row r="373" spans="1:29" s="96" customFormat="1" hidden="1" outlineLevel="7" collapsed="1" x14ac:dyDescent="0.25">
      <c r="A373" s="100" t="s">
        <v>116</v>
      </c>
      <c r="B373" s="92">
        <v>6783.86</v>
      </c>
      <c r="C373" s="92">
        <v>355810.73716999998</v>
      </c>
      <c r="D373" s="92">
        <v>0</v>
      </c>
      <c r="E373" s="92">
        <v>0</v>
      </c>
      <c r="F373" s="92">
        <v>6783.86</v>
      </c>
      <c r="G373" s="92">
        <v>355810.73716999998</v>
      </c>
      <c r="H373" s="93" t="s">
        <v>120</v>
      </c>
      <c r="I373" s="93" t="s">
        <v>271</v>
      </c>
      <c r="J373" s="93" t="s">
        <v>116</v>
      </c>
      <c r="K373" s="92">
        <v>52.449599073388903</v>
      </c>
      <c r="L373" s="92">
        <v>0</v>
      </c>
      <c r="M373" s="93" t="s">
        <v>122</v>
      </c>
      <c r="N373" s="93" t="s">
        <v>241</v>
      </c>
      <c r="O373" s="93" t="s">
        <v>121</v>
      </c>
      <c r="P373" s="94">
        <v>44896</v>
      </c>
      <c r="Q373" s="94">
        <v>44897</v>
      </c>
      <c r="R373" s="92">
        <v>0</v>
      </c>
      <c r="S373" s="93" t="s">
        <v>116</v>
      </c>
      <c r="T373" s="93" t="s">
        <v>116</v>
      </c>
      <c r="U373" s="93" t="s">
        <v>319</v>
      </c>
      <c r="V373" s="95">
        <v>44866.156452083334</v>
      </c>
      <c r="W373" s="93" t="s">
        <v>116</v>
      </c>
      <c r="X373" s="93" t="s">
        <v>116</v>
      </c>
      <c r="Y373" s="95">
        <v>44896</v>
      </c>
      <c r="Z373" s="95">
        <v>44927</v>
      </c>
      <c r="AA373" s="95">
        <v>44930.560376886569</v>
      </c>
      <c r="AB373" s="93" t="s">
        <v>118</v>
      </c>
      <c r="AC373" s="93" t="s">
        <v>116</v>
      </c>
    </row>
    <row r="374" spans="1:29" s="107" customFormat="1" hidden="1" outlineLevel="7" collapsed="1" x14ac:dyDescent="0.25">
      <c r="A374" s="102" t="s">
        <v>116</v>
      </c>
      <c r="B374" s="103">
        <v>-36129.279999999999</v>
      </c>
      <c r="C374" s="103">
        <v>-1894006.7875999999</v>
      </c>
      <c r="D374" s="103">
        <v>0</v>
      </c>
      <c r="E374" s="103">
        <v>0</v>
      </c>
      <c r="F374" s="103">
        <v>-36129.279999999999</v>
      </c>
      <c r="G374" s="103">
        <v>-1894006.7875999999</v>
      </c>
      <c r="H374" s="104" t="s">
        <v>120</v>
      </c>
      <c r="I374" s="104" t="s">
        <v>271</v>
      </c>
      <c r="J374" s="104" t="s">
        <v>116</v>
      </c>
      <c r="K374" s="103">
        <v>52.423042684492998</v>
      </c>
      <c r="L374" s="103">
        <v>0</v>
      </c>
      <c r="M374" s="104" t="s">
        <v>122</v>
      </c>
      <c r="N374" s="104" t="s">
        <v>241</v>
      </c>
      <c r="O374" s="104" t="s">
        <v>121</v>
      </c>
      <c r="P374" s="105">
        <v>44896</v>
      </c>
      <c r="Q374" s="105">
        <v>44897</v>
      </c>
      <c r="R374" s="103">
        <v>0</v>
      </c>
      <c r="S374" s="104" t="s">
        <v>116</v>
      </c>
      <c r="T374" s="104" t="s">
        <v>116</v>
      </c>
      <c r="U374" s="104" t="s">
        <v>319</v>
      </c>
      <c r="V374" s="106">
        <v>44866.156452083334</v>
      </c>
      <c r="W374" s="104" t="s">
        <v>116</v>
      </c>
      <c r="X374" s="104" t="s">
        <v>116</v>
      </c>
      <c r="Y374" s="106">
        <v>44896</v>
      </c>
      <c r="Z374" s="106">
        <v>44927</v>
      </c>
      <c r="AA374" s="106">
        <v>44930.560376886569</v>
      </c>
      <c r="AB374" s="104" t="s">
        <v>118</v>
      </c>
      <c r="AC374" s="104" t="s">
        <v>116</v>
      </c>
    </row>
    <row r="375" spans="1:29" s="96" customFormat="1" hidden="1" outlineLevel="7" collapsed="1" x14ac:dyDescent="0.25">
      <c r="A375" s="100" t="s">
        <v>116</v>
      </c>
      <c r="B375" s="92">
        <v>38674.19</v>
      </c>
      <c r="C375" s="92">
        <v>2027377.2466500001</v>
      </c>
      <c r="D375" s="92">
        <v>0</v>
      </c>
      <c r="E375" s="92">
        <v>0</v>
      </c>
      <c r="F375" s="92">
        <v>38674.19</v>
      </c>
      <c r="G375" s="92">
        <v>2027377.2466500001</v>
      </c>
      <c r="H375" s="93" t="s">
        <v>120</v>
      </c>
      <c r="I375" s="93" t="s">
        <v>271</v>
      </c>
      <c r="J375" s="93" t="s">
        <v>116</v>
      </c>
      <c r="K375" s="92">
        <v>52.4219704834154</v>
      </c>
      <c r="L375" s="92">
        <v>0</v>
      </c>
      <c r="M375" s="93" t="s">
        <v>122</v>
      </c>
      <c r="N375" s="93" t="s">
        <v>241</v>
      </c>
      <c r="O375" s="93" t="s">
        <v>121</v>
      </c>
      <c r="P375" s="94">
        <v>44896</v>
      </c>
      <c r="Q375" s="94">
        <v>44897</v>
      </c>
      <c r="R375" s="92">
        <v>0</v>
      </c>
      <c r="S375" s="93" t="s">
        <v>116</v>
      </c>
      <c r="T375" s="93" t="s">
        <v>116</v>
      </c>
      <c r="U375" s="93" t="s">
        <v>319</v>
      </c>
      <c r="V375" s="95">
        <v>44866.156452083334</v>
      </c>
      <c r="W375" s="93" t="s">
        <v>116</v>
      </c>
      <c r="X375" s="93" t="s">
        <v>116</v>
      </c>
      <c r="Y375" s="95">
        <v>44896</v>
      </c>
      <c r="Z375" s="95">
        <v>44927</v>
      </c>
      <c r="AA375" s="95">
        <v>44930.560376886569</v>
      </c>
      <c r="AB375" s="93" t="s">
        <v>118</v>
      </c>
      <c r="AC375" s="93" t="s">
        <v>116</v>
      </c>
    </row>
    <row r="376" spans="1:29" s="107" customFormat="1" hidden="1" outlineLevel="7" collapsed="1" x14ac:dyDescent="0.25">
      <c r="A376" s="102" t="s">
        <v>116</v>
      </c>
      <c r="B376" s="103">
        <v>-9328.77</v>
      </c>
      <c r="C376" s="103">
        <v>-489181.19621999998</v>
      </c>
      <c r="D376" s="103">
        <v>0</v>
      </c>
      <c r="E376" s="103">
        <v>0</v>
      </c>
      <c r="F376" s="103">
        <v>-9328.77</v>
      </c>
      <c r="G376" s="103">
        <v>-489181.19621999998</v>
      </c>
      <c r="H376" s="104" t="s">
        <v>120</v>
      </c>
      <c r="I376" s="104" t="s">
        <v>271</v>
      </c>
      <c r="J376" s="104" t="s">
        <v>116</v>
      </c>
      <c r="K376" s="103">
        <v>52.437909415710799</v>
      </c>
      <c r="L376" s="103">
        <v>0</v>
      </c>
      <c r="M376" s="104" t="s">
        <v>122</v>
      </c>
      <c r="N376" s="104" t="s">
        <v>241</v>
      </c>
      <c r="O376" s="104" t="s">
        <v>121</v>
      </c>
      <c r="P376" s="105">
        <v>44896</v>
      </c>
      <c r="Q376" s="105">
        <v>44897</v>
      </c>
      <c r="R376" s="103">
        <v>0</v>
      </c>
      <c r="S376" s="104" t="s">
        <v>116</v>
      </c>
      <c r="T376" s="104" t="s">
        <v>116</v>
      </c>
      <c r="U376" s="104" t="s">
        <v>319</v>
      </c>
      <c r="V376" s="106">
        <v>44866.156452083334</v>
      </c>
      <c r="W376" s="104" t="s">
        <v>116</v>
      </c>
      <c r="X376" s="104" t="s">
        <v>116</v>
      </c>
      <c r="Y376" s="106">
        <v>44896</v>
      </c>
      <c r="Z376" s="106">
        <v>44927</v>
      </c>
      <c r="AA376" s="106">
        <v>44930.560376886569</v>
      </c>
      <c r="AB376" s="104" t="s">
        <v>118</v>
      </c>
      <c r="AC376" s="104" t="s">
        <v>116</v>
      </c>
    </row>
  </sheetData>
  <pageMargins left="0.7" right="0.7" top="0.75" bottom="0.75" header="0.3" footer="0.3"/>
  <pageSetup scale="51" orientation="portrait" horizontalDpi="1200" verticalDpi="1200" r:id="rId1"/>
  <colBreaks count="1" manualBreakCount="1">
    <brk id="14" max="291" man="1"/>
  </colBreaks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2E8A-E71B-4435-84A6-7B43AABA0F3B}">
  <dimension ref="A2:U30"/>
  <sheetViews>
    <sheetView view="pageBreakPreview" zoomScale="60" zoomScaleNormal="100" workbookViewId="0"/>
  </sheetViews>
  <sheetFormatPr defaultRowHeight="15" x14ac:dyDescent="0.25"/>
  <sheetData>
    <row r="2" spans="1:19" x14ac:dyDescent="0.25">
      <c r="A2" s="199">
        <v>45648</v>
      </c>
      <c r="K2" s="200">
        <v>45314</v>
      </c>
      <c r="S2" s="200">
        <v>45345</v>
      </c>
    </row>
    <row r="29" spans="2:21" x14ac:dyDescent="0.25">
      <c r="B29" s="200">
        <v>45374</v>
      </c>
      <c r="K29" s="200">
        <v>45405</v>
      </c>
    </row>
    <row r="30" spans="2:21" x14ac:dyDescent="0.25">
      <c r="U30" s="200">
        <v>45435</v>
      </c>
    </row>
  </sheetData>
  <pageMargins left="0.7" right="0.7" top="0.75" bottom="0.75" header="0.3" footer="0.3"/>
  <pageSetup scale="31" orientation="portrait" horizontalDpi="1200" verticalDpi="1200" r:id="rId1"/>
  <customProperties>
    <customPr name="EpmWorksheetKeyString_GU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020F-AE3E-4F0D-BA64-807C2A9B2296}">
  <dimension ref="A1:O28"/>
  <sheetViews>
    <sheetView view="pageBreakPreview" zoomScale="60" zoomScaleNormal="100" workbookViewId="0">
      <selection activeCell="U22" sqref="U22"/>
    </sheetView>
  </sheetViews>
  <sheetFormatPr defaultRowHeight="15" x14ac:dyDescent="0.25"/>
  <sheetData>
    <row r="1" spans="1:14" x14ac:dyDescent="0.25">
      <c r="A1" s="200">
        <v>45466</v>
      </c>
      <c r="H1" s="200">
        <v>45496</v>
      </c>
      <c r="N1" s="200">
        <v>45527</v>
      </c>
    </row>
    <row r="27" spans="2:15" x14ac:dyDescent="0.25">
      <c r="B27" s="200">
        <v>45558</v>
      </c>
    </row>
    <row r="28" spans="2:15" x14ac:dyDescent="0.25">
      <c r="I28" s="199" t="s">
        <v>527</v>
      </c>
      <c r="O28" s="200">
        <v>45619</v>
      </c>
    </row>
  </sheetData>
  <pageMargins left="0.7" right="0.7" top="0.75" bottom="0.75" header="0.3" footer="0.3"/>
  <pageSetup scale="42" orientation="portrait" horizontalDpi="1200" verticalDpi="1200" r:id="rId1"/>
  <customProperties>
    <customPr name="EpmWorksheetKeyString_GU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7EFA-985C-420F-B56C-C1940910653C}">
  <dimension ref="A1:S27"/>
  <sheetViews>
    <sheetView view="pageBreakPreview" zoomScale="60" zoomScaleNormal="100" workbookViewId="0">
      <selection activeCell="R28" sqref="R28"/>
    </sheetView>
  </sheetViews>
  <sheetFormatPr defaultRowHeight="15" x14ac:dyDescent="0.25"/>
  <sheetData>
    <row r="1" spans="1:19" x14ac:dyDescent="0.25">
      <c r="A1" s="200">
        <v>45648</v>
      </c>
      <c r="K1" s="200">
        <v>45314</v>
      </c>
      <c r="S1" s="200">
        <v>45345</v>
      </c>
    </row>
    <row r="26" spans="3:18" x14ac:dyDescent="0.25">
      <c r="C26" s="200">
        <v>45374</v>
      </c>
      <c r="J26" s="200">
        <v>45405</v>
      </c>
    </row>
    <row r="27" spans="3:18" x14ac:dyDescent="0.25">
      <c r="R27" s="200">
        <v>45435</v>
      </c>
    </row>
  </sheetData>
  <pageMargins left="0.7" right="0.7" top="0.75" bottom="0.75" header="0.3" footer="0.3"/>
  <pageSetup scale="34" orientation="portrait" horizontalDpi="1200" verticalDpi="1200" r:id="rId1"/>
  <customProperties>
    <customPr name="EpmWorksheetKeyString_GU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F226-2E14-4F0D-BD08-5353D288C7DA}">
  <dimension ref="B2"/>
  <sheetViews>
    <sheetView view="pageBreakPreview" zoomScale="60" zoomScaleNormal="100" workbookViewId="0">
      <selection activeCell="U22" sqref="U22"/>
    </sheetView>
  </sheetViews>
  <sheetFormatPr defaultRowHeight="15" x14ac:dyDescent="0.25"/>
  <sheetData>
    <row r="2" spans="2:2" x14ac:dyDescent="0.25">
      <c r="B2" s="200">
        <v>45649</v>
      </c>
    </row>
  </sheetData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EB57-EE50-4D72-9938-A7746A7CDCE5}">
  <dimension ref="C1:U22"/>
  <sheetViews>
    <sheetView view="pageBreakPreview" zoomScale="60" zoomScaleNormal="100" workbookViewId="0">
      <selection activeCell="U22" sqref="U22"/>
    </sheetView>
  </sheetViews>
  <sheetFormatPr defaultRowHeight="15" x14ac:dyDescent="0.25"/>
  <sheetData>
    <row r="1" spans="3:20" x14ac:dyDescent="0.25">
      <c r="C1" s="200">
        <v>45466</v>
      </c>
      <c r="L1" s="200">
        <v>45496</v>
      </c>
      <c r="T1" s="200">
        <v>45527</v>
      </c>
    </row>
    <row r="21" spans="3:21" x14ac:dyDescent="0.25">
      <c r="C21" s="200">
        <v>45558</v>
      </c>
      <c r="U21" s="200">
        <v>45619</v>
      </c>
    </row>
    <row r="22" spans="3:21" x14ac:dyDescent="0.25">
      <c r="L22" s="200">
        <v>45588</v>
      </c>
    </row>
  </sheetData>
  <pageMargins left="0.7" right="0.7" top="0.75" bottom="0.75" header="0.3" footer="0.3"/>
  <pageSetup scale="31" orientation="portrait" horizontalDpi="1200" verticalDpi="1200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31"/>
  <sheetViews>
    <sheetView zoomScaleNormal="100" workbookViewId="0">
      <selection activeCell="B442" sqref="B442"/>
    </sheetView>
  </sheetViews>
  <sheetFormatPr defaultRowHeight="15" outlineLevelRow="7" x14ac:dyDescent="0.25"/>
  <cols>
    <col min="1" max="1" width="28.54296875" style="1" customWidth="1"/>
    <col min="2" max="2" width="10.90625" style="130" customWidth="1"/>
    <col min="3" max="3" width="13.453125" style="130" customWidth="1"/>
    <col min="4" max="4" width="11.6328125" style="130" customWidth="1"/>
    <col min="5" max="5" width="10" style="130" customWidth="1"/>
    <col min="6" max="6" width="7.90625" style="130" customWidth="1"/>
    <col min="7" max="7" width="9.6328125" style="130" customWidth="1"/>
    <col min="8" max="8" width="13.08984375" style="1" customWidth="1"/>
    <col min="9" max="9" width="13.90625" style="1" customWidth="1"/>
    <col min="10" max="10" width="7.54296875" style="1" customWidth="1"/>
    <col min="11" max="11" width="6.1796875" style="130" customWidth="1"/>
    <col min="12" max="12" width="12.08984375" style="130" customWidth="1"/>
    <col min="13" max="13" width="6.81640625" style="1" customWidth="1"/>
    <col min="14" max="14" width="6.08984375" style="1" customWidth="1"/>
    <col min="15" max="15" width="11.08984375" style="1" customWidth="1"/>
    <col min="16" max="17" width="9" style="131" customWidth="1"/>
    <col min="18" max="18" width="8" style="130" customWidth="1"/>
    <col min="19" max="19" width="5.6328125" style="1" customWidth="1"/>
    <col min="20" max="20" width="10.54296875" style="1" customWidth="1"/>
    <col min="21" max="21" width="18.6328125" style="1" customWidth="1"/>
    <col min="22" max="22" width="17.6328125" style="1" customWidth="1"/>
    <col min="23" max="23" width="18.6328125" style="1" customWidth="1"/>
    <col min="24" max="27" width="17.6328125" style="1" customWidth="1"/>
    <col min="28" max="28" width="4.36328125" style="1" customWidth="1"/>
    <col min="29" max="29" width="6.90625" style="1" customWidth="1"/>
  </cols>
  <sheetData>
    <row r="1" spans="1:29" s="73" customFormat="1" x14ac:dyDescent="0.25">
      <c r="A1" s="70" t="s">
        <v>76</v>
      </c>
      <c r="B1" s="71" t="s">
        <v>77</v>
      </c>
      <c r="C1" s="71" t="s">
        <v>78</v>
      </c>
      <c r="D1" s="71" t="s">
        <v>79</v>
      </c>
      <c r="E1" s="71" t="s">
        <v>80</v>
      </c>
      <c r="F1" s="71" t="s">
        <v>81</v>
      </c>
      <c r="G1" s="71" t="s">
        <v>82</v>
      </c>
      <c r="H1" s="70" t="s">
        <v>83</v>
      </c>
      <c r="I1" s="70" t="s">
        <v>84</v>
      </c>
      <c r="J1" s="70" t="s">
        <v>85</v>
      </c>
      <c r="K1" s="71" t="s">
        <v>86</v>
      </c>
      <c r="L1" s="71" t="s">
        <v>87</v>
      </c>
      <c r="M1" s="70" t="s">
        <v>88</v>
      </c>
      <c r="N1" s="70" t="s">
        <v>89</v>
      </c>
      <c r="O1" s="70" t="s">
        <v>90</v>
      </c>
      <c r="P1" s="72" t="s">
        <v>91</v>
      </c>
      <c r="Q1" s="72" t="s">
        <v>92</v>
      </c>
      <c r="R1" s="71" t="s">
        <v>93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70" t="s">
        <v>103</v>
      </c>
      <c r="AC1" s="70" t="s">
        <v>104</v>
      </c>
    </row>
    <row r="2" spans="1:29" s="78" customFormat="1" collapsed="1" x14ac:dyDescent="0.25">
      <c r="A2" s="74" t="s">
        <v>105</v>
      </c>
      <c r="B2" s="75">
        <v>-638.52</v>
      </c>
      <c r="C2" s="75">
        <v>-88584.15</v>
      </c>
      <c r="D2" s="75">
        <v>0</v>
      </c>
      <c r="E2" s="75">
        <v>0</v>
      </c>
      <c r="F2" s="75">
        <v>-638.52</v>
      </c>
      <c r="G2" s="75">
        <v>-88584.15</v>
      </c>
      <c r="H2" s="74" t="s">
        <v>106</v>
      </c>
      <c r="I2" s="74" t="s">
        <v>107</v>
      </c>
      <c r="J2" s="74" t="s">
        <v>108</v>
      </c>
      <c r="K2" s="75">
        <v>138.733555722609</v>
      </c>
      <c r="L2" s="75">
        <v>0</v>
      </c>
      <c r="M2" s="74" t="s">
        <v>109</v>
      </c>
      <c r="N2" s="74" t="s">
        <v>110</v>
      </c>
      <c r="O2" s="74" t="s">
        <v>111</v>
      </c>
      <c r="P2" s="76">
        <v>45291</v>
      </c>
      <c r="Q2" s="76">
        <v>45291.000694444447</v>
      </c>
      <c r="R2" s="75">
        <v>0</v>
      </c>
      <c r="S2" s="74" t="s">
        <v>112</v>
      </c>
      <c r="T2" s="74" t="s">
        <v>113</v>
      </c>
      <c r="U2" s="74" t="s">
        <v>114</v>
      </c>
      <c r="V2" s="77">
        <v>45293.707889699072</v>
      </c>
      <c r="W2" s="74" t="s">
        <v>115</v>
      </c>
      <c r="X2" s="77">
        <v>45293.708467673612</v>
      </c>
      <c r="Y2" s="77">
        <v>45261</v>
      </c>
      <c r="Z2" s="77">
        <v>45292</v>
      </c>
      <c r="AA2" s="77">
        <v>45293.994203275462</v>
      </c>
      <c r="AB2" s="74" t="s">
        <v>105</v>
      </c>
      <c r="AC2" s="74" t="s">
        <v>116</v>
      </c>
    </row>
    <row r="3" spans="1:29" s="84" customFormat="1" hidden="1" outlineLevel="1" collapsed="1" x14ac:dyDescent="0.25">
      <c r="A3" s="79" t="s">
        <v>110</v>
      </c>
      <c r="B3" s="80">
        <v>-638.52</v>
      </c>
      <c r="C3" s="80">
        <v>-88584.15</v>
      </c>
      <c r="D3" s="80">
        <v>0</v>
      </c>
      <c r="E3" s="80">
        <v>0</v>
      </c>
      <c r="F3" s="80">
        <v>-638.52</v>
      </c>
      <c r="G3" s="80">
        <v>-88584.15</v>
      </c>
      <c r="H3" s="81" t="s">
        <v>106</v>
      </c>
      <c r="I3" s="81" t="s">
        <v>107</v>
      </c>
      <c r="J3" s="81" t="s">
        <v>108</v>
      </c>
      <c r="K3" s="80">
        <v>138.733555722609</v>
      </c>
      <c r="L3" s="80">
        <v>0</v>
      </c>
      <c r="M3" s="81" t="s">
        <v>109</v>
      </c>
      <c r="N3" s="81" t="s">
        <v>110</v>
      </c>
      <c r="O3" s="81" t="s">
        <v>111</v>
      </c>
      <c r="P3" s="82">
        <v>45291</v>
      </c>
      <c r="Q3" s="82">
        <v>45291.000694444447</v>
      </c>
      <c r="R3" s="80">
        <v>0</v>
      </c>
      <c r="S3" s="81" t="s">
        <v>112</v>
      </c>
      <c r="T3" s="81" t="s">
        <v>113</v>
      </c>
      <c r="U3" s="81" t="s">
        <v>114</v>
      </c>
      <c r="V3" s="83">
        <v>45293.707889699072</v>
      </c>
      <c r="W3" s="81" t="s">
        <v>115</v>
      </c>
      <c r="X3" s="83">
        <v>45293.708467673612</v>
      </c>
      <c r="Y3" s="83">
        <v>45261</v>
      </c>
      <c r="Z3" s="83">
        <v>45292</v>
      </c>
      <c r="AA3" s="83">
        <v>45293.994203275462</v>
      </c>
      <c r="AB3" s="81" t="s">
        <v>105</v>
      </c>
      <c r="AC3" s="81" t="s">
        <v>116</v>
      </c>
    </row>
    <row r="4" spans="1:29" s="90" customFormat="1" hidden="1" outlineLevel="2" collapsed="1" x14ac:dyDescent="0.25">
      <c r="A4" s="85" t="s">
        <v>109</v>
      </c>
      <c r="B4" s="86">
        <v>-638.52</v>
      </c>
      <c r="C4" s="86">
        <v>-88584.15</v>
      </c>
      <c r="D4" s="86">
        <v>0</v>
      </c>
      <c r="E4" s="86">
        <v>0</v>
      </c>
      <c r="F4" s="86">
        <v>-638.52</v>
      </c>
      <c r="G4" s="86">
        <v>-88584.15</v>
      </c>
      <c r="H4" s="87" t="s">
        <v>106</v>
      </c>
      <c r="I4" s="87" t="s">
        <v>107</v>
      </c>
      <c r="J4" s="87" t="s">
        <v>108</v>
      </c>
      <c r="K4" s="86">
        <v>138.733555722609</v>
      </c>
      <c r="L4" s="86">
        <v>0</v>
      </c>
      <c r="M4" s="87" t="s">
        <v>109</v>
      </c>
      <c r="N4" s="87" t="s">
        <v>110</v>
      </c>
      <c r="O4" s="87" t="s">
        <v>111</v>
      </c>
      <c r="P4" s="88">
        <v>45291</v>
      </c>
      <c r="Q4" s="88">
        <v>45291.000694444447</v>
      </c>
      <c r="R4" s="86">
        <v>0</v>
      </c>
      <c r="S4" s="87" t="s">
        <v>112</v>
      </c>
      <c r="T4" s="87" t="s">
        <v>113</v>
      </c>
      <c r="U4" s="87" t="s">
        <v>114</v>
      </c>
      <c r="V4" s="89">
        <v>45293.707889699072</v>
      </c>
      <c r="W4" s="87" t="s">
        <v>115</v>
      </c>
      <c r="X4" s="89">
        <v>45293.708467673612</v>
      </c>
      <c r="Y4" s="89">
        <v>45261</v>
      </c>
      <c r="Z4" s="89">
        <v>45292</v>
      </c>
      <c r="AA4" s="89">
        <v>45293.994203275462</v>
      </c>
      <c r="AB4" s="87" t="s">
        <v>105</v>
      </c>
      <c r="AC4" s="87" t="s">
        <v>116</v>
      </c>
    </row>
    <row r="5" spans="1:29" s="96" customFormat="1" hidden="1" outlineLevel="3" collapsed="1" x14ac:dyDescent="0.25">
      <c r="A5" s="91" t="s">
        <v>111</v>
      </c>
      <c r="B5" s="92">
        <v>-638.52</v>
      </c>
      <c r="C5" s="92">
        <v>-88584.15</v>
      </c>
      <c r="D5" s="92">
        <v>0</v>
      </c>
      <c r="E5" s="92">
        <v>0</v>
      </c>
      <c r="F5" s="92">
        <v>-638.52</v>
      </c>
      <c r="G5" s="92">
        <v>-88584.15</v>
      </c>
      <c r="H5" s="93" t="s">
        <v>106</v>
      </c>
      <c r="I5" s="93" t="s">
        <v>107</v>
      </c>
      <c r="J5" s="93" t="s">
        <v>108</v>
      </c>
      <c r="K5" s="92">
        <v>138.733555722609</v>
      </c>
      <c r="L5" s="92">
        <v>0</v>
      </c>
      <c r="M5" s="93" t="s">
        <v>109</v>
      </c>
      <c r="N5" s="93" t="s">
        <v>110</v>
      </c>
      <c r="O5" s="93" t="s">
        <v>111</v>
      </c>
      <c r="P5" s="94">
        <v>45291</v>
      </c>
      <c r="Q5" s="94">
        <v>45291.000694444447</v>
      </c>
      <c r="R5" s="92">
        <v>0</v>
      </c>
      <c r="S5" s="93" t="s">
        <v>112</v>
      </c>
      <c r="T5" s="93" t="s">
        <v>113</v>
      </c>
      <c r="U5" s="93" t="s">
        <v>114</v>
      </c>
      <c r="V5" s="95">
        <v>45293.707889699072</v>
      </c>
      <c r="W5" s="93" t="s">
        <v>115</v>
      </c>
      <c r="X5" s="95">
        <v>45293.708467673612</v>
      </c>
      <c r="Y5" s="95">
        <v>45261</v>
      </c>
      <c r="Z5" s="95">
        <v>45292</v>
      </c>
      <c r="AA5" s="95">
        <v>45293.994203275462</v>
      </c>
      <c r="AB5" s="93" t="s">
        <v>105</v>
      </c>
      <c r="AC5" s="93" t="s">
        <v>116</v>
      </c>
    </row>
    <row r="6" spans="1:29" s="78" customFormat="1" hidden="1" outlineLevel="4" collapsed="1" x14ac:dyDescent="0.25">
      <c r="A6" s="97" t="s">
        <v>107</v>
      </c>
      <c r="B6" s="75">
        <v>-638.52</v>
      </c>
      <c r="C6" s="75">
        <v>-88584.15</v>
      </c>
      <c r="D6" s="75">
        <v>0</v>
      </c>
      <c r="E6" s="75">
        <v>0</v>
      </c>
      <c r="F6" s="75">
        <v>-638.52</v>
      </c>
      <c r="G6" s="75">
        <v>-88584.15</v>
      </c>
      <c r="H6" s="74" t="s">
        <v>106</v>
      </c>
      <c r="I6" s="74" t="s">
        <v>107</v>
      </c>
      <c r="J6" s="74" t="s">
        <v>108</v>
      </c>
      <c r="K6" s="75">
        <v>138.733555722609</v>
      </c>
      <c r="L6" s="75">
        <v>0</v>
      </c>
      <c r="M6" s="74" t="s">
        <v>109</v>
      </c>
      <c r="N6" s="74" t="s">
        <v>110</v>
      </c>
      <c r="O6" s="74" t="s">
        <v>111</v>
      </c>
      <c r="P6" s="76">
        <v>45291</v>
      </c>
      <c r="Q6" s="76">
        <v>45291.000694444447</v>
      </c>
      <c r="R6" s="75">
        <v>0</v>
      </c>
      <c r="S6" s="74" t="s">
        <v>112</v>
      </c>
      <c r="T6" s="74" t="s">
        <v>113</v>
      </c>
      <c r="U6" s="74" t="s">
        <v>114</v>
      </c>
      <c r="V6" s="77">
        <v>45293.707889699072</v>
      </c>
      <c r="W6" s="74" t="s">
        <v>115</v>
      </c>
      <c r="X6" s="77">
        <v>45293.708467673612</v>
      </c>
      <c r="Y6" s="77">
        <v>45261</v>
      </c>
      <c r="Z6" s="77">
        <v>45292</v>
      </c>
      <c r="AA6" s="77">
        <v>45293.994203275462</v>
      </c>
      <c r="AB6" s="74" t="s">
        <v>105</v>
      </c>
      <c r="AC6" s="74" t="s">
        <v>116</v>
      </c>
    </row>
    <row r="7" spans="1:29" s="84" customFormat="1" hidden="1" outlineLevel="5" collapsed="1" x14ac:dyDescent="0.25">
      <c r="A7" s="98" t="s">
        <v>116</v>
      </c>
      <c r="B7" s="80">
        <v>-638.52</v>
      </c>
      <c r="C7" s="80">
        <v>-88584.15</v>
      </c>
      <c r="D7" s="80">
        <v>0</v>
      </c>
      <c r="E7" s="80">
        <v>0</v>
      </c>
      <c r="F7" s="80">
        <v>-638.52</v>
      </c>
      <c r="G7" s="80">
        <v>-88584.15</v>
      </c>
      <c r="H7" s="81" t="s">
        <v>106</v>
      </c>
      <c r="I7" s="81" t="s">
        <v>107</v>
      </c>
      <c r="J7" s="81" t="s">
        <v>108</v>
      </c>
      <c r="K7" s="80">
        <v>138.733555722609</v>
      </c>
      <c r="L7" s="80">
        <v>0</v>
      </c>
      <c r="M7" s="81" t="s">
        <v>109</v>
      </c>
      <c r="N7" s="81" t="s">
        <v>110</v>
      </c>
      <c r="O7" s="81" t="s">
        <v>111</v>
      </c>
      <c r="P7" s="82">
        <v>45291</v>
      </c>
      <c r="Q7" s="82">
        <v>45291.000694444447</v>
      </c>
      <c r="R7" s="80">
        <v>0</v>
      </c>
      <c r="S7" s="81" t="s">
        <v>112</v>
      </c>
      <c r="T7" s="81" t="s">
        <v>113</v>
      </c>
      <c r="U7" s="81" t="s">
        <v>114</v>
      </c>
      <c r="V7" s="83">
        <v>45293.707889699072</v>
      </c>
      <c r="W7" s="81" t="s">
        <v>115</v>
      </c>
      <c r="X7" s="83">
        <v>45293.708467673612</v>
      </c>
      <c r="Y7" s="83">
        <v>45261</v>
      </c>
      <c r="Z7" s="83">
        <v>45292</v>
      </c>
      <c r="AA7" s="83">
        <v>45293.994203275462</v>
      </c>
      <c r="AB7" s="81" t="s">
        <v>105</v>
      </c>
      <c r="AC7" s="81" t="s">
        <v>116</v>
      </c>
    </row>
    <row r="8" spans="1:29" s="90" customFormat="1" hidden="1" outlineLevel="6" collapsed="1" x14ac:dyDescent="0.25">
      <c r="A8" s="99" t="s">
        <v>108</v>
      </c>
      <c r="B8" s="86">
        <v>-638.52</v>
      </c>
      <c r="C8" s="86">
        <v>-88584.15</v>
      </c>
      <c r="D8" s="86">
        <v>0</v>
      </c>
      <c r="E8" s="86">
        <v>0</v>
      </c>
      <c r="F8" s="86">
        <v>-638.52</v>
      </c>
      <c r="G8" s="86">
        <v>-88584.15</v>
      </c>
      <c r="H8" s="87" t="s">
        <v>106</v>
      </c>
      <c r="I8" s="87" t="s">
        <v>107</v>
      </c>
      <c r="J8" s="87" t="s">
        <v>108</v>
      </c>
      <c r="K8" s="86">
        <v>138.733555722609</v>
      </c>
      <c r="L8" s="86">
        <v>0</v>
      </c>
      <c r="M8" s="87" t="s">
        <v>109</v>
      </c>
      <c r="N8" s="87" t="s">
        <v>110</v>
      </c>
      <c r="O8" s="87" t="s">
        <v>111</v>
      </c>
      <c r="P8" s="88">
        <v>45291</v>
      </c>
      <c r="Q8" s="88">
        <v>45291.000694444447</v>
      </c>
      <c r="R8" s="86">
        <v>0</v>
      </c>
      <c r="S8" s="87" t="s">
        <v>112</v>
      </c>
      <c r="T8" s="87" t="s">
        <v>113</v>
      </c>
      <c r="U8" s="87" t="s">
        <v>114</v>
      </c>
      <c r="V8" s="89">
        <v>45293.707889699072</v>
      </c>
      <c r="W8" s="87" t="s">
        <v>115</v>
      </c>
      <c r="X8" s="89">
        <v>45293.708467673612</v>
      </c>
      <c r="Y8" s="89">
        <v>45261</v>
      </c>
      <c r="Z8" s="89">
        <v>45292</v>
      </c>
      <c r="AA8" s="89">
        <v>45293.994203275462</v>
      </c>
      <c r="AB8" s="87" t="s">
        <v>105</v>
      </c>
      <c r="AC8" s="87" t="s">
        <v>116</v>
      </c>
    </row>
    <row r="9" spans="1:29" s="96" customFormat="1" hidden="1" outlineLevel="7" collapsed="1" x14ac:dyDescent="0.25">
      <c r="A9" s="100" t="s">
        <v>117</v>
      </c>
      <c r="B9" s="92">
        <v>-638.52</v>
      </c>
      <c r="C9" s="92">
        <v>-88584.15</v>
      </c>
      <c r="D9" s="92">
        <v>0</v>
      </c>
      <c r="E9" s="92">
        <v>0</v>
      </c>
      <c r="F9" s="92">
        <v>-638.52</v>
      </c>
      <c r="G9" s="92">
        <v>-88584.15</v>
      </c>
      <c r="H9" s="93" t="s">
        <v>106</v>
      </c>
      <c r="I9" s="93" t="s">
        <v>107</v>
      </c>
      <c r="J9" s="93" t="s">
        <v>108</v>
      </c>
      <c r="K9" s="92">
        <v>138.733555722609</v>
      </c>
      <c r="L9" s="92">
        <v>0</v>
      </c>
      <c r="M9" s="93" t="s">
        <v>109</v>
      </c>
      <c r="N9" s="93" t="s">
        <v>110</v>
      </c>
      <c r="O9" s="93" t="s">
        <v>111</v>
      </c>
      <c r="P9" s="94">
        <v>45291</v>
      </c>
      <c r="Q9" s="94">
        <v>45291.000694444447</v>
      </c>
      <c r="R9" s="92">
        <v>0</v>
      </c>
      <c r="S9" s="93" t="s">
        <v>112</v>
      </c>
      <c r="T9" s="93" t="s">
        <v>113</v>
      </c>
      <c r="U9" s="93" t="s">
        <v>114</v>
      </c>
      <c r="V9" s="95">
        <v>45293.707889699072</v>
      </c>
      <c r="W9" s="93" t="s">
        <v>115</v>
      </c>
      <c r="X9" s="95">
        <v>45293.708467673612</v>
      </c>
      <c r="Y9" s="95">
        <v>45261</v>
      </c>
      <c r="Z9" s="95">
        <v>45292</v>
      </c>
      <c r="AA9" s="95">
        <v>45293.994203275462</v>
      </c>
      <c r="AB9" s="93" t="s">
        <v>105</v>
      </c>
      <c r="AC9" s="93" t="s">
        <v>116</v>
      </c>
    </row>
    <row r="10" spans="1:29" s="78" customFormat="1" hidden="1" outlineLevel="7" collapsed="1" x14ac:dyDescent="0.25">
      <c r="A10" s="101" t="s">
        <v>116</v>
      </c>
      <c r="B10" s="75">
        <v>-638.52</v>
      </c>
      <c r="C10" s="75">
        <v>-88584.15</v>
      </c>
      <c r="D10" s="75">
        <v>0</v>
      </c>
      <c r="E10" s="75">
        <v>0</v>
      </c>
      <c r="F10" s="75">
        <v>-638.52</v>
      </c>
      <c r="G10" s="75">
        <v>-88584.15</v>
      </c>
      <c r="H10" s="74" t="s">
        <v>106</v>
      </c>
      <c r="I10" s="74" t="s">
        <v>107</v>
      </c>
      <c r="J10" s="74" t="s">
        <v>108</v>
      </c>
      <c r="K10" s="75">
        <v>138.733555722609</v>
      </c>
      <c r="L10" s="75">
        <v>0</v>
      </c>
      <c r="M10" s="74" t="s">
        <v>109</v>
      </c>
      <c r="N10" s="74" t="s">
        <v>110</v>
      </c>
      <c r="O10" s="74" t="s">
        <v>111</v>
      </c>
      <c r="P10" s="76">
        <v>45291</v>
      </c>
      <c r="Q10" s="76">
        <v>45291.000694444447</v>
      </c>
      <c r="R10" s="75">
        <v>0</v>
      </c>
      <c r="S10" s="74" t="s">
        <v>112</v>
      </c>
      <c r="T10" s="74" t="s">
        <v>113</v>
      </c>
      <c r="U10" s="74" t="s">
        <v>114</v>
      </c>
      <c r="V10" s="77">
        <v>45293.707889699072</v>
      </c>
      <c r="W10" s="74" t="s">
        <v>115</v>
      </c>
      <c r="X10" s="77">
        <v>45293.708467673612</v>
      </c>
      <c r="Y10" s="77">
        <v>45261</v>
      </c>
      <c r="Z10" s="77">
        <v>45292</v>
      </c>
      <c r="AA10" s="77">
        <v>45293.994203275462</v>
      </c>
      <c r="AB10" s="74" t="s">
        <v>105</v>
      </c>
      <c r="AC10" s="74" t="s">
        <v>116</v>
      </c>
    </row>
    <row r="11" spans="1:29" s="128" customFormat="1" collapsed="1" x14ac:dyDescent="0.25">
      <c r="A11" s="125" t="s">
        <v>118</v>
      </c>
      <c r="B11" s="124">
        <v>268899.15204000002</v>
      </c>
      <c r="C11" s="124">
        <v>29657086.792002998</v>
      </c>
      <c r="D11" s="124">
        <v>0</v>
      </c>
      <c r="E11" s="124">
        <v>0</v>
      </c>
      <c r="F11" s="124">
        <v>268899.15204000002</v>
      </c>
      <c r="G11" s="124">
        <v>29657086.792002998</v>
      </c>
      <c r="H11" s="125" t="s">
        <v>116</v>
      </c>
      <c r="I11" s="125" t="s">
        <v>116</v>
      </c>
      <c r="J11" s="125" t="s">
        <v>116</v>
      </c>
      <c r="K11" s="124">
        <v>110.29074122030499</v>
      </c>
      <c r="L11" s="124">
        <v>0</v>
      </c>
      <c r="M11" s="125" t="s">
        <v>116</v>
      </c>
      <c r="N11" s="125" t="s">
        <v>116</v>
      </c>
      <c r="O11" s="125" t="s">
        <v>116</v>
      </c>
      <c r="P11" s="126" t="s">
        <v>116</v>
      </c>
      <c r="Q11" s="126" t="s">
        <v>116</v>
      </c>
      <c r="R11" s="124">
        <v>0</v>
      </c>
      <c r="S11" s="125" t="s">
        <v>116</v>
      </c>
      <c r="T11" s="125" t="s">
        <v>116</v>
      </c>
      <c r="U11" s="125" t="s">
        <v>116</v>
      </c>
      <c r="V11" s="125" t="s">
        <v>116</v>
      </c>
      <c r="W11" s="125" t="s">
        <v>116</v>
      </c>
      <c r="X11" s="125" t="s">
        <v>116</v>
      </c>
      <c r="Y11" s="127">
        <v>45261</v>
      </c>
      <c r="Z11" s="127">
        <v>45292</v>
      </c>
      <c r="AA11" s="127">
        <v>45293.994203275462</v>
      </c>
      <c r="AB11" s="125" t="s">
        <v>118</v>
      </c>
      <c r="AC11" s="125" t="s">
        <v>116</v>
      </c>
    </row>
    <row r="12" spans="1:29" s="84" customFormat="1" outlineLevel="1" collapsed="1" x14ac:dyDescent="0.25">
      <c r="A12" s="79" t="s">
        <v>119</v>
      </c>
      <c r="B12" s="80">
        <v>4.0000000000000003E-5</v>
      </c>
      <c r="C12" s="80">
        <v>2.9499999999999999E-3</v>
      </c>
      <c r="D12" s="80">
        <v>0</v>
      </c>
      <c r="E12" s="80">
        <v>0</v>
      </c>
      <c r="F12" s="80">
        <v>4.0000000000000003E-5</v>
      </c>
      <c r="G12" s="80">
        <v>2.9499999999999999E-3</v>
      </c>
      <c r="H12" s="81" t="s">
        <v>120</v>
      </c>
      <c r="I12" s="81" t="s">
        <v>116</v>
      </c>
      <c r="J12" s="81" t="s">
        <v>116</v>
      </c>
      <c r="K12" s="80">
        <v>73.75</v>
      </c>
      <c r="L12" s="80">
        <v>0</v>
      </c>
      <c r="M12" s="81" t="s">
        <v>116</v>
      </c>
      <c r="N12" s="81" t="s">
        <v>119</v>
      </c>
      <c r="O12" s="81" t="s">
        <v>121</v>
      </c>
      <c r="P12" s="82">
        <v>45261</v>
      </c>
      <c r="Q12" s="82">
        <v>45262</v>
      </c>
      <c r="R12" s="80">
        <v>0</v>
      </c>
      <c r="S12" s="81" t="s">
        <v>116</v>
      </c>
      <c r="T12" s="81" t="s">
        <v>116</v>
      </c>
      <c r="U12" s="81" t="s">
        <v>115</v>
      </c>
      <c r="V12" s="83">
        <v>45231.155407372687</v>
      </c>
      <c r="W12" s="81" t="s">
        <v>116</v>
      </c>
      <c r="X12" s="81" t="s">
        <v>116</v>
      </c>
      <c r="Y12" s="83">
        <v>45261</v>
      </c>
      <c r="Z12" s="83">
        <v>45292</v>
      </c>
      <c r="AA12" s="83">
        <v>45293.994203275462</v>
      </c>
      <c r="AB12" s="81" t="s">
        <v>118</v>
      </c>
      <c r="AC12" s="81" t="s">
        <v>116</v>
      </c>
    </row>
    <row r="13" spans="1:29" s="90" customFormat="1" hidden="1" outlineLevel="2" collapsed="1" x14ac:dyDescent="0.25">
      <c r="A13" s="85" t="s">
        <v>122</v>
      </c>
      <c r="B13" s="86">
        <v>4.0000000000000003E-5</v>
      </c>
      <c r="C13" s="86">
        <v>2.9499999999999999E-3</v>
      </c>
      <c r="D13" s="86">
        <v>0</v>
      </c>
      <c r="E13" s="86">
        <v>0</v>
      </c>
      <c r="F13" s="86">
        <v>4.0000000000000003E-5</v>
      </c>
      <c r="G13" s="86">
        <v>2.9499999999999999E-3</v>
      </c>
      <c r="H13" s="87" t="s">
        <v>120</v>
      </c>
      <c r="I13" s="87" t="s">
        <v>123</v>
      </c>
      <c r="J13" s="87" t="s">
        <v>116</v>
      </c>
      <c r="K13" s="86">
        <v>73.75</v>
      </c>
      <c r="L13" s="86">
        <v>0</v>
      </c>
      <c r="M13" s="87" t="s">
        <v>122</v>
      </c>
      <c r="N13" s="87" t="s">
        <v>119</v>
      </c>
      <c r="O13" s="87" t="s">
        <v>121</v>
      </c>
      <c r="P13" s="88">
        <v>45261</v>
      </c>
      <c r="Q13" s="88">
        <v>45262</v>
      </c>
      <c r="R13" s="86">
        <v>0</v>
      </c>
      <c r="S13" s="87" t="s">
        <v>116</v>
      </c>
      <c r="T13" s="87" t="s">
        <v>116</v>
      </c>
      <c r="U13" s="87" t="s">
        <v>115</v>
      </c>
      <c r="V13" s="89">
        <v>45231.155407372687</v>
      </c>
      <c r="W13" s="87" t="s">
        <v>116</v>
      </c>
      <c r="X13" s="87" t="s">
        <v>116</v>
      </c>
      <c r="Y13" s="89">
        <v>45261</v>
      </c>
      <c r="Z13" s="89">
        <v>45292</v>
      </c>
      <c r="AA13" s="89">
        <v>45293.994203275462</v>
      </c>
      <c r="AB13" s="87" t="s">
        <v>118</v>
      </c>
      <c r="AC13" s="87" t="s">
        <v>116</v>
      </c>
    </row>
    <row r="14" spans="1:29" s="96" customFormat="1" hidden="1" outlineLevel="3" collapsed="1" x14ac:dyDescent="0.25">
      <c r="A14" s="91" t="s">
        <v>121</v>
      </c>
      <c r="B14" s="92">
        <v>4.0000000000000003E-5</v>
      </c>
      <c r="C14" s="92">
        <v>2.9499999999999999E-3</v>
      </c>
      <c r="D14" s="92">
        <v>0</v>
      </c>
      <c r="E14" s="92">
        <v>0</v>
      </c>
      <c r="F14" s="92">
        <v>4.0000000000000003E-5</v>
      </c>
      <c r="G14" s="92">
        <v>2.9499999999999999E-3</v>
      </c>
      <c r="H14" s="93" t="s">
        <v>120</v>
      </c>
      <c r="I14" s="93" t="s">
        <v>123</v>
      </c>
      <c r="J14" s="93" t="s">
        <v>116</v>
      </c>
      <c r="K14" s="92">
        <v>73.75</v>
      </c>
      <c r="L14" s="92">
        <v>0</v>
      </c>
      <c r="M14" s="93" t="s">
        <v>122</v>
      </c>
      <c r="N14" s="93" t="s">
        <v>119</v>
      </c>
      <c r="O14" s="93" t="s">
        <v>121</v>
      </c>
      <c r="P14" s="94">
        <v>45261</v>
      </c>
      <c r="Q14" s="94">
        <v>45262</v>
      </c>
      <c r="R14" s="92">
        <v>0</v>
      </c>
      <c r="S14" s="93" t="s">
        <v>116</v>
      </c>
      <c r="T14" s="93" t="s">
        <v>116</v>
      </c>
      <c r="U14" s="93" t="s">
        <v>115</v>
      </c>
      <c r="V14" s="95">
        <v>45231.155407372687</v>
      </c>
      <c r="W14" s="93" t="s">
        <v>116</v>
      </c>
      <c r="X14" s="93" t="s">
        <v>116</v>
      </c>
      <c r="Y14" s="95">
        <v>45261</v>
      </c>
      <c r="Z14" s="95">
        <v>45292</v>
      </c>
      <c r="AA14" s="95">
        <v>45293.994203275462</v>
      </c>
      <c r="AB14" s="93" t="s">
        <v>118</v>
      </c>
      <c r="AC14" s="93" t="s">
        <v>116</v>
      </c>
    </row>
    <row r="15" spans="1:29" s="78" customFormat="1" hidden="1" outlineLevel="4" collapsed="1" x14ac:dyDescent="0.25">
      <c r="A15" s="97" t="s">
        <v>123</v>
      </c>
      <c r="B15" s="75">
        <v>4.0000000000000003E-5</v>
      </c>
      <c r="C15" s="75">
        <v>2.9499999999999999E-3</v>
      </c>
      <c r="D15" s="75">
        <v>0</v>
      </c>
      <c r="E15" s="75">
        <v>0</v>
      </c>
      <c r="F15" s="75">
        <v>4.0000000000000003E-5</v>
      </c>
      <c r="G15" s="75">
        <v>2.9499999999999999E-3</v>
      </c>
      <c r="H15" s="74" t="s">
        <v>120</v>
      </c>
      <c r="I15" s="74" t="s">
        <v>123</v>
      </c>
      <c r="J15" s="74" t="s">
        <v>116</v>
      </c>
      <c r="K15" s="75">
        <v>73.75</v>
      </c>
      <c r="L15" s="75">
        <v>0</v>
      </c>
      <c r="M15" s="74" t="s">
        <v>122</v>
      </c>
      <c r="N15" s="74" t="s">
        <v>119</v>
      </c>
      <c r="O15" s="74" t="s">
        <v>121</v>
      </c>
      <c r="P15" s="76">
        <v>45261</v>
      </c>
      <c r="Q15" s="76">
        <v>45262</v>
      </c>
      <c r="R15" s="75">
        <v>0</v>
      </c>
      <c r="S15" s="74" t="s">
        <v>116</v>
      </c>
      <c r="T15" s="74" t="s">
        <v>116</v>
      </c>
      <c r="U15" s="74" t="s">
        <v>115</v>
      </c>
      <c r="V15" s="77">
        <v>45231.155407372687</v>
      </c>
      <c r="W15" s="74" t="s">
        <v>116</v>
      </c>
      <c r="X15" s="74" t="s">
        <v>116</v>
      </c>
      <c r="Y15" s="77">
        <v>45261</v>
      </c>
      <c r="Z15" s="77">
        <v>45292</v>
      </c>
      <c r="AA15" s="77">
        <v>45293.994203275462</v>
      </c>
      <c r="AB15" s="74" t="s">
        <v>118</v>
      </c>
      <c r="AC15" s="74" t="s">
        <v>116</v>
      </c>
    </row>
    <row r="16" spans="1:29" s="84" customFormat="1" hidden="1" outlineLevel="5" collapsed="1" x14ac:dyDescent="0.25">
      <c r="A16" s="98" t="s">
        <v>116</v>
      </c>
      <c r="B16" s="80">
        <v>4.0000000000000003E-5</v>
      </c>
      <c r="C16" s="80">
        <v>2.9499999999999999E-3</v>
      </c>
      <c r="D16" s="80">
        <v>0</v>
      </c>
      <c r="E16" s="80">
        <v>0</v>
      </c>
      <c r="F16" s="80">
        <v>4.0000000000000003E-5</v>
      </c>
      <c r="G16" s="80">
        <v>2.9499999999999999E-3</v>
      </c>
      <c r="H16" s="81" t="s">
        <v>120</v>
      </c>
      <c r="I16" s="81" t="s">
        <v>123</v>
      </c>
      <c r="J16" s="81" t="s">
        <v>116</v>
      </c>
      <c r="K16" s="80">
        <v>73.75</v>
      </c>
      <c r="L16" s="80">
        <v>0</v>
      </c>
      <c r="M16" s="81" t="s">
        <v>122</v>
      </c>
      <c r="N16" s="81" t="s">
        <v>119</v>
      </c>
      <c r="O16" s="81" t="s">
        <v>121</v>
      </c>
      <c r="P16" s="82">
        <v>45261</v>
      </c>
      <c r="Q16" s="82">
        <v>45262</v>
      </c>
      <c r="R16" s="80">
        <v>0</v>
      </c>
      <c r="S16" s="81" t="s">
        <v>116</v>
      </c>
      <c r="T16" s="81" t="s">
        <v>116</v>
      </c>
      <c r="U16" s="81" t="s">
        <v>115</v>
      </c>
      <c r="V16" s="83">
        <v>45231.155407372687</v>
      </c>
      <c r="W16" s="81" t="s">
        <v>116</v>
      </c>
      <c r="X16" s="81" t="s">
        <v>116</v>
      </c>
      <c r="Y16" s="83">
        <v>45261</v>
      </c>
      <c r="Z16" s="83">
        <v>45292</v>
      </c>
      <c r="AA16" s="83">
        <v>45293.994203275462</v>
      </c>
      <c r="AB16" s="81" t="s">
        <v>118</v>
      </c>
      <c r="AC16" s="81" t="s">
        <v>116</v>
      </c>
    </row>
    <row r="17" spans="1:29" s="90" customFormat="1" hidden="1" outlineLevel="6" collapsed="1" x14ac:dyDescent="0.25">
      <c r="A17" s="99" t="s">
        <v>116</v>
      </c>
      <c r="B17" s="86">
        <v>4.0000000000000003E-5</v>
      </c>
      <c r="C17" s="86">
        <v>2.9499999999999999E-3</v>
      </c>
      <c r="D17" s="86">
        <v>0</v>
      </c>
      <c r="E17" s="86">
        <v>0</v>
      </c>
      <c r="F17" s="86">
        <v>4.0000000000000003E-5</v>
      </c>
      <c r="G17" s="86">
        <v>2.9499999999999999E-3</v>
      </c>
      <c r="H17" s="87" t="s">
        <v>120</v>
      </c>
      <c r="I17" s="87" t="s">
        <v>123</v>
      </c>
      <c r="J17" s="87" t="s">
        <v>116</v>
      </c>
      <c r="K17" s="86">
        <v>73.75</v>
      </c>
      <c r="L17" s="86">
        <v>0</v>
      </c>
      <c r="M17" s="87" t="s">
        <v>122</v>
      </c>
      <c r="N17" s="87" t="s">
        <v>119</v>
      </c>
      <c r="O17" s="87" t="s">
        <v>121</v>
      </c>
      <c r="P17" s="88">
        <v>45261</v>
      </c>
      <c r="Q17" s="88">
        <v>45262</v>
      </c>
      <c r="R17" s="86">
        <v>0</v>
      </c>
      <c r="S17" s="87" t="s">
        <v>116</v>
      </c>
      <c r="T17" s="87" t="s">
        <v>116</v>
      </c>
      <c r="U17" s="87" t="s">
        <v>115</v>
      </c>
      <c r="V17" s="89">
        <v>45231.155407372687</v>
      </c>
      <c r="W17" s="87" t="s">
        <v>116</v>
      </c>
      <c r="X17" s="87" t="s">
        <v>116</v>
      </c>
      <c r="Y17" s="89">
        <v>45261</v>
      </c>
      <c r="Z17" s="89">
        <v>45292</v>
      </c>
      <c r="AA17" s="89">
        <v>45293.994203275462</v>
      </c>
      <c r="AB17" s="87" t="s">
        <v>118</v>
      </c>
      <c r="AC17" s="87" t="s">
        <v>116</v>
      </c>
    </row>
    <row r="18" spans="1:29" s="96" customFormat="1" hidden="1" outlineLevel="7" collapsed="1" x14ac:dyDescent="0.25">
      <c r="A18" s="100" t="s">
        <v>124</v>
      </c>
      <c r="B18" s="92">
        <v>-158963.71160000001</v>
      </c>
      <c r="C18" s="92">
        <v>-11087205.828469999</v>
      </c>
      <c r="D18" s="92">
        <v>0</v>
      </c>
      <c r="E18" s="92">
        <v>0</v>
      </c>
      <c r="F18" s="92">
        <v>-158963.71160000001</v>
      </c>
      <c r="G18" s="92">
        <v>-11087205.828469999</v>
      </c>
      <c r="H18" s="93" t="s">
        <v>120</v>
      </c>
      <c r="I18" s="93" t="s">
        <v>123</v>
      </c>
      <c r="J18" s="93" t="s">
        <v>116</v>
      </c>
      <c r="K18" s="92">
        <v>69.746772498422203</v>
      </c>
      <c r="L18" s="92">
        <v>0</v>
      </c>
      <c r="M18" s="93" t="s">
        <v>122</v>
      </c>
      <c r="N18" s="93" t="s">
        <v>119</v>
      </c>
      <c r="O18" s="93" t="s">
        <v>121</v>
      </c>
      <c r="P18" s="94">
        <v>45261</v>
      </c>
      <c r="Q18" s="94">
        <v>45262</v>
      </c>
      <c r="R18" s="92">
        <v>0</v>
      </c>
      <c r="S18" s="93" t="s">
        <v>116</v>
      </c>
      <c r="T18" s="93" t="s">
        <v>116</v>
      </c>
      <c r="U18" s="93" t="s">
        <v>115</v>
      </c>
      <c r="V18" s="95">
        <v>45231.155407372687</v>
      </c>
      <c r="W18" s="93" t="s">
        <v>116</v>
      </c>
      <c r="X18" s="93" t="s">
        <v>116</v>
      </c>
      <c r="Y18" s="95">
        <v>45261</v>
      </c>
      <c r="Z18" s="95">
        <v>45292</v>
      </c>
      <c r="AA18" s="95">
        <v>45293.994203275462</v>
      </c>
      <c r="AB18" s="93" t="s">
        <v>118</v>
      </c>
      <c r="AC18" s="93" t="s">
        <v>116</v>
      </c>
    </row>
    <row r="19" spans="1:29" s="78" customFormat="1" hidden="1" outlineLevel="7" collapsed="1" x14ac:dyDescent="0.25">
      <c r="A19" s="101" t="s">
        <v>116</v>
      </c>
      <c r="B19" s="75">
        <v>-158963.71160000001</v>
      </c>
      <c r="C19" s="75">
        <v>-11087205.828469999</v>
      </c>
      <c r="D19" s="75">
        <v>0</v>
      </c>
      <c r="E19" s="75">
        <v>0</v>
      </c>
      <c r="F19" s="75">
        <v>-158963.71160000001</v>
      </c>
      <c r="G19" s="75">
        <v>-11087205.828469999</v>
      </c>
      <c r="H19" s="74" t="s">
        <v>120</v>
      </c>
      <c r="I19" s="74" t="s">
        <v>123</v>
      </c>
      <c r="J19" s="74" t="s">
        <v>116</v>
      </c>
      <c r="K19" s="75">
        <v>69.746772498422203</v>
      </c>
      <c r="L19" s="75">
        <v>0</v>
      </c>
      <c r="M19" s="74" t="s">
        <v>122</v>
      </c>
      <c r="N19" s="74" t="s">
        <v>119</v>
      </c>
      <c r="O19" s="74" t="s">
        <v>121</v>
      </c>
      <c r="P19" s="76">
        <v>45261</v>
      </c>
      <c r="Q19" s="76">
        <v>45262</v>
      </c>
      <c r="R19" s="75">
        <v>0</v>
      </c>
      <c r="S19" s="74" t="s">
        <v>116</v>
      </c>
      <c r="T19" s="74" t="s">
        <v>116</v>
      </c>
      <c r="U19" s="74" t="s">
        <v>115</v>
      </c>
      <c r="V19" s="77">
        <v>45231.155407372687</v>
      </c>
      <c r="W19" s="74" t="s">
        <v>116</v>
      </c>
      <c r="X19" s="74" t="s">
        <v>116</v>
      </c>
      <c r="Y19" s="77">
        <v>45261</v>
      </c>
      <c r="Z19" s="77">
        <v>45292</v>
      </c>
      <c r="AA19" s="77">
        <v>45293.994203275462</v>
      </c>
      <c r="AB19" s="74" t="s">
        <v>118</v>
      </c>
      <c r="AC19" s="74" t="s">
        <v>116</v>
      </c>
    </row>
    <row r="20" spans="1:29" s="107" customFormat="1" hidden="1" outlineLevel="7" collapsed="1" x14ac:dyDescent="0.25">
      <c r="A20" s="102" t="s">
        <v>125</v>
      </c>
      <c r="B20" s="103">
        <v>4420.7043000000003</v>
      </c>
      <c r="C20" s="103">
        <v>-64306.62</v>
      </c>
      <c r="D20" s="103">
        <v>0</v>
      </c>
      <c r="E20" s="103">
        <v>0</v>
      </c>
      <c r="F20" s="103">
        <v>4420.7043000000003</v>
      </c>
      <c r="G20" s="103">
        <v>-64306.62</v>
      </c>
      <c r="H20" s="104" t="s">
        <v>120</v>
      </c>
      <c r="I20" s="104" t="s">
        <v>123</v>
      </c>
      <c r="J20" s="104" t="s">
        <v>116</v>
      </c>
      <c r="K20" s="103">
        <v>-14.5466911234031</v>
      </c>
      <c r="L20" s="103">
        <v>0</v>
      </c>
      <c r="M20" s="104" t="s">
        <v>122</v>
      </c>
      <c r="N20" s="104" t="s">
        <v>119</v>
      </c>
      <c r="O20" s="104" t="s">
        <v>121</v>
      </c>
      <c r="P20" s="105">
        <v>45261</v>
      </c>
      <c r="Q20" s="105">
        <v>45262</v>
      </c>
      <c r="R20" s="103">
        <v>0</v>
      </c>
      <c r="S20" s="104" t="s">
        <v>116</v>
      </c>
      <c r="T20" s="104" t="s">
        <v>116</v>
      </c>
      <c r="U20" s="104" t="s">
        <v>115</v>
      </c>
      <c r="V20" s="106">
        <v>45231.155407372687</v>
      </c>
      <c r="W20" s="104" t="s">
        <v>116</v>
      </c>
      <c r="X20" s="104" t="s">
        <v>116</v>
      </c>
      <c r="Y20" s="106">
        <v>45261</v>
      </c>
      <c r="Z20" s="106">
        <v>45292</v>
      </c>
      <c r="AA20" s="106">
        <v>45293.994203275462</v>
      </c>
      <c r="AB20" s="104" t="s">
        <v>118</v>
      </c>
      <c r="AC20" s="104" t="s">
        <v>116</v>
      </c>
    </row>
    <row r="21" spans="1:29" s="78" customFormat="1" hidden="1" outlineLevel="7" collapsed="1" x14ac:dyDescent="0.25">
      <c r="A21" s="101" t="s">
        <v>116</v>
      </c>
      <c r="B21" s="75">
        <v>4420.7043000000003</v>
      </c>
      <c r="C21" s="75">
        <v>-64306.62</v>
      </c>
      <c r="D21" s="75">
        <v>0</v>
      </c>
      <c r="E21" s="75">
        <v>0</v>
      </c>
      <c r="F21" s="75">
        <v>4420.7043000000003</v>
      </c>
      <c r="G21" s="75">
        <v>-64306.62</v>
      </c>
      <c r="H21" s="74" t="s">
        <v>120</v>
      </c>
      <c r="I21" s="74" t="s">
        <v>123</v>
      </c>
      <c r="J21" s="74" t="s">
        <v>116</v>
      </c>
      <c r="K21" s="75">
        <v>-14.5466911234031</v>
      </c>
      <c r="L21" s="75">
        <v>0</v>
      </c>
      <c r="M21" s="74" t="s">
        <v>122</v>
      </c>
      <c r="N21" s="74" t="s">
        <v>119</v>
      </c>
      <c r="O21" s="74" t="s">
        <v>121</v>
      </c>
      <c r="P21" s="76">
        <v>45261</v>
      </c>
      <c r="Q21" s="76">
        <v>45262</v>
      </c>
      <c r="R21" s="75">
        <v>0</v>
      </c>
      <c r="S21" s="74" t="s">
        <v>116</v>
      </c>
      <c r="T21" s="74" t="s">
        <v>116</v>
      </c>
      <c r="U21" s="74" t="s">
        <v>115</v>
      </c>
      <c r="V21" s="77">
        <v>45231.155407372687</v>
      </c>
      <c r="W21" s="74" t="s">
        <v>116</v>
      </c>
      <c r="X21" s="74" t="s">
        <v>116</v>
      </c>
      <c r="Y21" s="77">
        <v>45261</v>
      </c>
      <c r="Z21" s="77">
        <v>45292</v>
      </c>
      <c r="AA21" s="77">
        <v>45293.994203275462</v>
      </c>
      <c r="AB21" s="74" t="s">
        <v>118</v>
      </c>
      <c r="AC21" s="74" t="s">
        <v>116</v>
      </c>
    </row>
    <row r="22" spans="1:29" s="96" customFormat="1" hidden="1" outlineLevel="7" collapsed="1" x14ac:dyDescent="0.25">
      <c r="A22" s="100" t="s">
        <v>126</v>
      </c>
      <c r="B22" s="92">
        <v>154543.00734000001</v>
      </c>
      <c r="C22" s="92">
        <v>11151512.45142</v>
      </c>
      <c r="D22" s="92">
        <v>0</v>
      </c>
      <c r="E22" s="92">
        <v>0</v>
      </c>
      <c r="F22" s="92">
        <v>154543.00734000001</v>
      </c>
      <c r="G22" s="92">
        <v>11151512.45142</v>
      </c>
      <c r="H22" s="93" t="s">
        <v>120</v>
      </c>
      <c r="I22" s="93" t="s">
        <v>123</v>
      </c>
      <c r="J22" s="93" t="s">
        <v>116</v>
      </c>
      <c r="K22" s="92">
        <v>72.157987885445294</v>
      </c>
      <c r="L22" s="92">
        <v>0</v>
      </c>
      <c r="M22" s="93" t="s">
        <v>122</v>
      </c>
      <c r="N22" s="93" t="s">
        <v>119</v>
      </c>
      <c r="O22" s="93" t="s">
        <v>121</v>
      </c>
      <c r="P22" s="94">
        <v>45261</v>
      </c>
      <c r="Q22" s="94">
        <v>45262</v>
      </c>
      <c r="R22" s="92">
        <v>0</v>
      </c>
      <c r="S22" s="93" t="s">
        <v>116</v>
      </c>
      <c r="T22" s="93" t="s">
        <v>116</v>
      </c>
      <c r="U22" s="93" t="s">
        <v>115</v>
      </c>
      <c r="V22" s="95">
        <v>45231.155407372687</v>
      </c>
      <c r="W22" s="93" t="s">
        <v>116</v>
      </c>
      <c r="X22" s="93" t="s">
        <v>116</v>
      </c>
      <c r="Y22" s="95">
        <v>45261</v>
      </c>
      <c r="Z22" s="95">
        <v>45292</v>
      </c>
      <c r="AA22" s="95">
        <v>45293.994203275462</v>
      </c>
      <c r="AB22" s="93" t="s">
        <v>118</v>
      </c>
      <c r="AC22" s="93" t="s">
        <v>116</v>
      </c>
    </row>
    <row r="23" spans="1:29" s="78" customFormat="1" hidden="1" outlineLevel="7" collapsed="1" x14ac:dyDescent="0.25">
      <c r="A23" s="101" t="s">
        <v>116</v>
      </c>
      <c r="B23" s="75">
        <v>154543.00734000001</v>
      </c>
      <c r="C23" s="75">
        <v>11151512.45142</v>
      </c>
      <c r="D23" s="75">
        <v>0</v>
      </c>
      <c r="E23" s="75">
        <v>0</v>
      </c>
      <c r="F23" s="75">
        <v>154543.00734000001</v>
      </c>
      <c r="G23" s="75">
        <v>11151512.45142</v>
      </c>
      <c r="H23" s="74" t="s">
        <v>120</v>
      </c>
      <c r="I23" s="74" t="s">
        <v>123</v>
      </c>
      <c r="J23" s="74" t="s">
        <v>116</v>
      </c>
      <c r="K23" s="75">
        <v>72.157987885445294</v>
      </c>
      <c r="L23" s="75">
        <v>0</v>
      </c>
      <c r="M23" s="74" t="s">
        <v>122</v>
      </c>
      <c r="N23" s="74" t="s">
        <v>119</v>
      </c>
      <c r="O23" s="74" t="s">
        <v>121</v>
      </c>
      <c r="P23" s="76">
        <v>45261</v>
      </c>
      <c r="Q23" s="76">
        <v>45262</v>
      </c>
      <c r="R23" s="75">
        <v>0</v>
      </c>
      <c r="S23" s="74" t="s">
        <v>116</v>
      </c>
      <c r="T23" s="74" t="s">
        <v>116</v>
      </c>
      <c r="U23" s="74" t="s">
        <v>115</v>
      </c>
      <c r="V23" s="77">
        <v>45231.155407372687</v>
      </c>
      <c r="W23" s="74" t="s">
        <v>116</v>
      </c>
      <c r="X23" s="74" t="s">
        <v>116</v>
      </c>
      <c r="Y23" s="77">
        <v>45261</v>
      </c>
      <c r="Z23" s="77">
        <v>45292</v>
      </c>
      <c r="AA23" s="77">
        <v>45293.994203275462</v>
      </c>
      <c r="AB23" s="74" t="s">
        <v>118</v>
      </c>
      <c r="AC23" s="74" t="s">
        <v>116</v>
      </c>
    </row>
    <row r="24" spans="1:29" s="113" customFormat="1" hidden="1" outlineLevel="2" collapsed="1" x14ac:dyDescent="0.25">
      <c r="A24" s="108" t="s">
        <v>127</v>
      </c>
      <c r="B24" s="109">
        <v>0</v>
      </c>
      <c r="C24" s="109">
        <v>0</v>
      </c>
      <c r="D24" s="109">
        <v>0</v>
      </c>
      <c r="E24" s="109">
        <v>0</v>
      </c>
      <c r="F24" s="109">
        <v>0</v>
      </c>
      <c r="G24" s="109">
        <v>0</v>
      </c>
      <c r="H24" s="110" t="s">
        <v>120</v>
      </c>
      <c r="I24" s="110" t="s">
        <v>128</v>
      </c>
      <c r="J24" s="110" t="s">
        <v>116</v>
      </c>
      <c r="K24" s="109">
        <v>0</v>
      </c>
      <c r="L24" s="109">
        <v>0</v>
      </c>
      <c r="M24" s="110" t="s">
        <v>127</v>
      </c>
      <c r="N24" s="110" t="s">
        <v>119</v>
      </c>
      <c r="O24" s="110" t="s">
        <v>121</v>
      </c>
      <c r="P24" s="111">
        <v>45261</v>
      </c>
      <c r="Q24" s="111">
        <v>45262</v>
      </c>
      <c r="R24" s="109">
        <v>0</v>
      </c>
      <c r="S24" s="110" t="s">
        <v>116</v>
      </c>
      <c r="T24" s="110" t="s">
        <v>116</v>
      </c>
      <c r="U24" s="110" t="s">
        <v>115</v>
      </c>
      <c r="V24" s="112">
        <v>45231.155407372687</v>
      </c>
      <c r="W24" s="110" t="s">
        <v>116</v>
      </c>
      <c r="X24" s="110" t="s">
        <v>116</v>
      </c>
      <c r="Y24" s="112">
        <v>45261</v>
      </c>
      <c r="Z24" s="112">
        <v>45292</v>
      </c>
      <c r="AA24" s="112">
        <v>45293.994203275462</v>
      </c>
      <c r="AB24" s="110" t="s">
        <v>118</v>
      </c>
      <c r="AC24" s="110" t="s">
        <v>116</v>
      </c>
    </row>
    <row r="25" spans="1:29" s="96" customFormat="1" hidden="1" outlineLevel="3" collapsed="1" x14ac:dyDescent="0.25">
      <c r="A25" s="91" t="s">
        <v>121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3" t="s">
        <v>120</v>
      </c>
      <c r="I25" s="93" t="s">
        <v>128</v>
      </c>
      <c r="J25" s="93" t="s">
        <v>116</v>
      </c>
      <c r="K25" s="92">
        <v>0</v>
      </c>
      <c r="L25" s="92">
        <v>0</v>
      </c>
      <c r="M25" s="93" t="s">
        <v>127</v>
      </c>
      <c r="N25" s="93" t="s">
        <v>119</v>
      </c>
      <c r="O25" s="93" t="s">
        <v>121</v>
      </c>
      <c r="P25" s="94">
        <v>45261</v>
      </c>
      <c r="Q25" s="94">
        <v>45262</v>
      </c>
      <c r="R25" s="92">
        <v>0</v>
      </c>
      <c r="S25" s="93" t="s">
        <v>116</v>
      </c>
      <c r="T25" s="93" t="s">
        <v>116</v>
      </c>
      <c r="U25" s="93" t="s">
        <v>115</v>
      </c>
      <c r="V25" s="95">
        <v>45231.155407372687</v>
      </c>
      <c r="W25" s="93" t="s">
        <v>116</v>
      </c>
      <c r="X25" s="93" t="s">
        <v>116</v>
      </c>
      <c r="Y25" s="95">
        <v>45261</v>
      </c>
      <c r="Z25" s="95">
        <v>45292</v>
      </c>
      <c r="AA25" s="95">
        <v>45293.994203275462</v>
      </c>
      <c r="AB25" s="93" t="s">
        <v>118</v>
      </c>
      <c r="AC25" s="93" t="s">
        <v>116</v>
      </c>
    </row>
    <row r="26" spans="1:29" s="78" customFormat="1" hidden="1" outlineLevel="4" collapsed="1" x14ac:dyDescent="0.25">
      <c r="A26" s="97" t="s">
        <v>128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4" t="s">
        <v>120</v>
      </c>
      <c r="I26" s="74" t="s">
        <v>128</v>
      </c>
      <c r="J26" s="74" t="s">
        <v>116</v>
      </c>
      <c r="K26" s="75">
        <v>0</v>
      </c>
      <c r="L26" s="75">
        <v>0</v>
      </c>
      <c r="M26" s="74" t="s">
        <v>127</v>
      </c>
      <c r="N26" s="74" t="s">
        <v>119</v>
      </c>
      <c r="O26" s="74" t="s">
        <v>121</v>
      </c>
      <c r="P26" s="76">
        <v>45261</v>
      </c>
      <c r="Q26" s="76">
        <v>45262</v>
      </c>
      <c r="R26" s="75">
        <v>0</v>
      </c>
      <c r="S26" s="74" t="s">
        <v>116</v>
      </c>
      <c r="T26" s="74" t="s">
        <v>116</v>
      </c>
      <c r="U26" s="74" t="s">
        <v>115</v>
      </c>
      <c r="V26" s="77">
        <v>45231.155407372687</v>
      </c>
      <c r="W26" s="74" t="s">
        <v>116</v>
      </c>
      <c r="X26" s="74" t="s">
        <v>116</v>
      </c>
      <c r="Y26" s="77">
        <v>45261</v>
      </c>
      <c r="Z26" s="77">
        <v>45292</v>
      </c>
      <c r="AA26" s="77">
        <v>45293.994203275462</v>
      </c>
      <c r="AB26" s="74" t="s">
        <v>118</v>
      </c>
      <c r="AC26" s="74" t="s">
        <v>116</v>
      </c>
    </row>
    <row r="27" spans="1:29" s="84" customFormat="1" hidden="1" outlineLevel="5" collapsed="1" x14ac:dyDescent="0.25">
      <c r="A27" s="98" t="s">
        <v>116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1" t="s">
        <v>120</v>
      </c>
      <c r="I27" s="81" t="s">
        <v>128</v>
      </c>
      <c r="J27" s="81" t="s">
        <v>116</v>
      </c>
      <c r="K27" s="80">
        <v>0</v>
      </c>
      <c r="L27" s="80">
        <v>0</v>
      </c>
      <c r="M27" s="81" t="s">
        <v>127</v>
      </c>
      <c r="N27" s="81" t="s">
        <v>119</v>
      </c>
      <c r="O27" s="81" t="s">
        <v>121</v>
      </c>
      <c r="P27" s="82">
        <v>45261</v>
      </c>
      <c r="Q27" s="82">
        <v>45262</v>
      </c>
      <c r="R27" s="80">
        <v>0</v>
      </c>
      <c r="S27" s="81" t="s">
        <v>116</v>
      </c>
      <c r="T27" s="81" t="s">
        <v>116</v>
      </c>
      <c r="U27" s="81" t="s">
        <v>115</v>
      </c>
      <c r="V27" s="83">
        <v>45231.155407372687</v>
      </c>
      <c r="W27" s="81" t="s">
        <v>116</v>
      </c>
      <c r="X27" s="81" t="s">
        <v>116</v>
      </c>
      <c r="Y27" s="83">
        <v>45261</v>
      </c>
      <c r="Z27" s="83">
        <v>45292</v>
      </c>
      <c r="AA27" s="83">
        <v>45293.994203275462</v>
      </c>
      <c r="AB27" s="81" t="s">
        <v>118</v>
      </c>
      <c r="AC27" s="81" t="s">
        <v>116</v>
      </c>
    </row>
    <row r="28" spans="1:29" s="90" customFormat="1" hidden="1" outlineLevel="6" collapsed="1" x14ac:dyDescent="0.25">
      <c r="A28" s="99" t="s">
        <v>116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7" t="s">
        <v>120</v>
      </c>
      <c r="I28" s="87" t="s">
        <v>128</v>
      </c>
      <c r="J28" s="87" t="s">
        <v>116</v>
      </c>
      <c r="K28" s="86">
        <v>0</v>
      </c>
      <c r="L28" s="86">
        <v>0</v>
      </c>
      <c r="M28" s="87" t="s">
        <v>127</v>
      </c>
      <c r="N28" s="87" t="s">
        <v>119</v>
      </c>
      <c r="O28" s="87" t="s">
        <v>121</v>
      </c>
      <c r="P28" s="88">
        <v>45261</v>
      </c>
      <c r="Q28" s="88">
        <v>45262</v>
      </c>
      <c r="R28" s="86">
        <v>0</v>
      </c>
      <c r="S28" s="87" t="s">
        <v>116</v>
      </c>
      <c r="T28" s="87" t="s">
        <v>116</v>
      </c>
      <c r="U28" s="87" t="s">
        <v>115</v>
      </c>
      <c r="V28" s="89">
        <v>45231.155407372687</v>
      </c>
      <c r="W28" s="87" t="s">
        <v>116</v>
      </c>
      <c r="X28" s="87" t="s">
        <v>116</v>
      </c>
      <c r="Y28" s="89">
        <v>45261</v>
      </c>
      <c r="Z28" s="89">
        <v>45292</v>
      </c>
      <c r="AA28" s="89">
        <v>45293.994203275462</v>
      </c>
      <c r="AB28" s="87" t="s">
        <v>118</v>
      </c>
      <c r="AC28" s="87" t="s">
        <v>116</v>
      </c>
    </row>
    <row r="29" spans="1:29" s="96" customFormat="1" hidden="1" outlineLevel="7" collapsed="1" x14ac:dyDescent="0.25">
      <c r="A29" s="100" t="s">
        <v>129</v>
      </c>
      <c r="B29" s="92">
        <v>-654733.24899999995</v>
      </c>
      <c r="C29" s="92">
        <v>-38986635.830080003</v>
      </c>
      <c r="D29" s="92">
        <v>0</v>
      </c>
      <c r="E29" s="92">
        <v>0</v>
      </c>
      <c r="F29" s="92">
        <v>-654733.24899999995</v>
      </c>
      <c r="G29" s="92">
        <v>-38986635.830080003</v>
      </c>
      <c r="H29" s="93" t="s">
        <v>120</v>
      </c>
      <c r="I29" s="93" t="s">
        <v>128</v>
      </c>
      <c r="J29" s="93" t="s">
        <v>116</v>
      </c>
      <c r="K29" s="92">
        <v>59.545831664461602</v>
      </c>
      <c r="L29" s="92">
        <v>0</v>
      </c>
      <c r="M29" s="93" t="s">
        <v>127</v>
      </c>
      <c r="N29" s="93" t="s">
        <v>119</v>
      </c>
      <c r="O29" s="93" t="s">
        <v>121</v>
      </c>
      <c r="P29" s="94">
        <v>45261</v>
      </c>
      <c r="Q29" s="94">
        <v>45262</v>
      </c>
      <c r="R29" s="92">
        <v>0</v>
      </c>
      <c r="S29" s="93" t="s">
        <v>116</v>
      </c>
      <c r="T29" s="93" t="s">
        <v>116</v>
      </c>
      <c r="U29" s="93" t="s">
        <v>115</v>
      </c>
      <c r="V29" s="95">
        <v>45231.155407372687</v>
      </c>
      <c r="W29" s="93" t="s">
        <v>116</v>
      </c>
      <c r="X29" s="93" t="s">
        <v>116</v>
      </c>
      <c r="Y29" s="95">
        <v>45261</v>
      </c>
      <c r="Z29" s="95">
        <v>45292</v>
      </c>
      <c r="AA29" s="95">
        <v>45293.994203275462</v>
      </c>
      <c r="AB29" s="93" t="s">
        <v>118</v>
      </c>
      <c r="AC29" s="93" t="s">
        <v>116</v>
      </c>
    </row>
    <row r="30" spans="1:29" s="78" customFormat="1" hidden="1" outlineLevel="7" collapsed="1" x14ac:dyDescent="0.25">
      <c r="A30" s="101" t="s">
        <v>116</v>
      </c>
      <c r="B30" s="75">
        <v>-654733.24899999995</v>
      </c>
      <c r="C30" s="75">
        <v>-38986635.830080003</v>
      </c>
      <c r="D30" s="75">
        <v>0</v>
      </c>
      <c r="E30" s="75">
        <v>0</v>
      </c>
      <c r="F30" s="75">
        <v>-654733.24899999995</v>
      </c>
      <c r="G30" s="75">
        <v>-38986635.830080003</v>
      </c>
      <c r="H30" s="74" t="s">
        <v>120</v>
      </c>
      <c r="I30" s="74" t="s">
        <v>128</v>
      </c>
      <c r="J30" s="74" t="s">
        <v>116</v>
      </c>
      <c r="K30" s="75">
        <v>59.545831664461602</v>
      </c>
      <c r="L30" s="75">
        <v>0</v>
      </c>
      <c r="M30" s="74" t="s">
        <v>127</v>
      </c>
      <c r="N30" s="74" t="s">
        <v>119</v>
      </c>
      <c r="O30" s="74" t="s">
        <v>121</v>
      </c>
      <c r="P30" s="76">
        <v>45261</v>
      </c>
      <c r="Q30" s="76">
        <v>45262</v>
      </c>
      <c r="R30" s="75">
        <v>0</v>
      </c>
      <c r="S30" s="74" t="s">
        <v>116</v>
      </c>
      <c r="T30" s="74" t="s">
        <v>116</v>
      </c>
      <c r="U30" s="74" t="s">
        <v>115</v>
      </c>
      <c r="V30" s="77">
        <v>45231.155407372687</v>
      </c>
      <c r="W30" s="74" t="s">
        <v>116</v>
      </c>
      <c r="X30" s="74" t="s">
        <v>116</v>
      </c>
      <c r="Y30" s="77">
        <v>45261</v>
      </c>
      <c r="Z30" s="77">
        <v>45292</v>
      </c>
      <c r="AA30" s="77">
        <v>45293.994203275462</v>
      </c>
      <c r="AB30" s="74" t="s">
        <v>118</v>
      </c>
      <c r="AC30" s="74" t="s">
        <v>116</v>
      </c>
    </row>
    <row r="31" spans="1:29" s="107" customFormat="1" hidden="1" outlineLevel="7" collapsed="1" x14ac:dyDescent="0.25">
      <c r="A31" s="102" t="s">
        <v>130</v>
      </c>
      <c r="B31" s="103">
        <v>-233652.24299999999</v>
      </c>
      <c r="C31" s="103">
        <v>-18710392.24016</v>
      </c>
      <c r="D31" s="103">
        <v>0</v>
      </c>
      <c r="E31" s="103">
        <v>0</v>
      </c>
      <c r="F31" s="103">
        <v>-233652.24299999999</v>
      </c>
      <c r="G31" s="103">
        <v>-18710392.24016</v>
      </c>
      <c r="H31" s="104" t="s">
        <v>120</v>
      </c>
      <c r="I31" s="104" t="s">
        <v>128</v>
      </c>
      <c r="J31" s="104" t="s">
        <v>116</v>
      </c>
      <c r="K31" s="103">
        <v>80.077948321514697</v>
      </c>
      <c r="L31" s="103">
        <v>0</v>
      </c>
      <c r="M31" s="104" t="s">
        <v>127</v>
      </c>
      <c r="N31" s="104" t="s">
        <v>119</v>
      </c>
      <c r="O31" s="104" t="s">
        <v>121</v>
      </c>
      <c r="P31" s="105">
        <v>45261</v>
      </c>
      <c r="Q31" s="105">
        <v>45262</v>
      </c>
      <c r="R31" s="103">
        <v>0</v>
      </c>
      <c r="S31" s="104" t="s">
        <v>116</v>
      </c>
      <c r="T31" s="104" t="s">
        <v>116</v>
      </c>
      <c r="U31" s="104" t="s">
        <v>115</v>
      </c>
      <c r="V31" s="106">
        <v>45231.155407372687</v>
      </c>
      <c r="W31" s="104" t="s">
        <v>116</v>
      </c>
      <c r="X31" s="104" t="s">
        <v>116</v>
      </c>
      <c r="Y31" s="106">
        <v>45261</v>
      </c>
      <c r="Z31" s="106">
        <v>45292</v>
      </c>
      <c r="AA31" s="106">
        <v>45293.994203275462</v>
      </c>
      <c r="AB31" s="104" t="s">
        <v>118</v>
      </c>
      <c r="AC31" s="104" t="s">
        <v>116</v>
      </c>
    </row>
    <row r="32" spans="1:29" s="78" customFormat="1" hidden="1" outlineLevel="7" collapsed="1" x14ac:dyDescent="0.25">
      <c r="A32" s="101" t="s">
        <v>116</v>
      </c>
      <c r="B32" s="75">
        <v>-233652.24299999999</v>
      </c>
      <c r="C32" s="75">
        <v>-18710392.24016</v>
      </c>
      <c r="D32" s="75">
        <v>0</v>
      </c>
      <c r="E32" s="75">
        <v>0</v>
      </c>
      <c r="F32" s="75">
        <v>-233652.24299999999</v>
      </c>
      <c r="G32" s="75">
        <v>-18710392.24016</v>
      </c>
      <c r="H32" s="74" t="s">
        <v>120</v>
      </c>
      <c r="I32" s="74" t="s">
        <v>128</v>
      </c>
      <c r="J32" s="74" t="s">
        <v>116</v>
      </c>
      <c r="K32" s="75">
        <v>80.077948321514697</v>
      </c>
      <c r="L32" s="75">
        <v>0</v>
      </c>
      <c r="M32" s="74" t="s">
        <v>127</v>
      </c>
      <c r="N32" s="74" t="s">
        <v>119</v>
      </c>
      <c r="O32" s="74" t="s">
        <v>121</v>
      </c>
      <c r="P32" s="76">
        <v>45261</v>
      </c>
      <c r="Q32" s="76">
        <v>45262</v>
      </c>
      <c r="R32" s="75">
        <v>0</v>
      </c>
      <c r="S32" s="74" t="s">
        <v>116</v>
      </c>
      <c r="T32" s="74" t="s">
        <v>116</v>
      </c>
      <c r="U32" s="74" t="s">
        <v>115</v>
      </c>
      <c r="V32" s="77">
        <v>45231.155407372687</v>
      </c>
      <c r="W32" s="74" t="s">
        <v>116</v>
      </c>
      <c r="X32" s="74" t="s">
        <v>116</v>
      </c>
      <c r="Y32" s="77">
        <v>45261</v>
      </c>
      <c r="Z32" s="77">
        <v>45292</v>
      </c>
      <c r="AA32" s="77">
        <v>45293.994203275462</v>
      </c>
      <c r="AB32" s="74" t="s">
        <v>118</v>
      </c>
      <c r="AC32" s="74" t="s">
        <v>116</v>
      </c>
    </row>
    <row r="33" spans="1:29" s="96" customFormat="1" hidden="1" outlineLevel="7" collapsed="1" x14ac:dyDescent="0.25">
      <c r="A33" s="100" t="s">
        <v>131</v>
      </c>
      <c r="B33" s="92">
        <v>-17773.1901</v>
      </c>
      <c r="C33" s="92">
        <v>-1149168.2384800001</v>
      </c>
      <c r="D33" s="92">
        <v>0</v>
      </c>
      <c r="E33" s="92">
        <v>0</v>
      </c>
      <c r="F33" s="92">
        <v>-17773.1901</v>
      </c>
      <c r="G33" s="92">
        <v>-1149168.2384800001</v>
      </c>
      <c r="H33" s="93" t="s">
        <v>120</v>
      </c>
      <c r="I33" s="93" t="s">
        <v>128</v>
      </c>
      <c r="J33" s="93" t="s">
        <v>116</v>
      </c>
      <c r="K33" s="92">
        <v>64.657398700754399</v>
      </c>
      <c r="L33" s="92">
        <v>0</v>
      </c>
      <c r="M33" s="93" t="s">
        <v>127</v>
      </c>
      <c r="N33" s="93" t="s">
        <v>119</v>
      </c>
      <c r="O33" s="93" t="s">
        <v>121</v>
      </c>
      <c r="P33" s="94">
        <v>45261</v>
      </c>
      <c r="Q33" s="94">
        <v>45262</v>
      </c>
      <c r="R33" s="92">
        <v>0</v>
      </c>
      <c r="S33" s="93" t="s">
        <v>116</v>
      </c>
      <c r="T33" s="93" t="s">
        <v>116</v>
      </c>
      <c r="U33" s="93" t="s">
        <v>115</v>
      </c>
      <c r="V33" s="95">
        <v>45231.155407372687</v>
      </c>
      <c r="W33" s="93" t="s">
        <v>116</v>
      </c>
      <c r="X33" s="93" t="s">
        <v>116</v>
      </c>
      <c r="Y33" s="95">
        <v>45261</v>
      </c>
      <c r="Z33" s="95">
        <v>45292</v>
      </c>
      <c r="AA33" s="95">
        <v>45293.994203275462</v>
      </c>
      <c r="AB33" s="93" t="s">
        <v>118</v>
      </c>
      <c r="AC33" s="93" t="s">
        <v>116</v>
      </c>
    </row>
    <row r="34" spans="1:29" s="78" customFormat="1" hidden="1" outlineLevel="7" collapsed="1" x14ac:dyDescent="0.25">
      <c r="A34" s="101" t="s">
        <v>116</v>
      </c>
      <c r="B34" s="75">
        <v>-17773.1901</v>
      </c>
      <c r="C34" s="75">
        <v>-1149168.2384800001</v>
      </c>
      <c r="D34" s="75">
        <v>0</v>
      </c>
      <c r="E34" s="75">
        <v>0</v>
      </c>
      <c r="F34" s="75">
        <v>-17773.1901</v>
      </c>
      <c r="G34" s="75">
        <v>-1149168.2384800001</v>
      </c>
      <c r="H34" s="74" t="s">
        <v>120</v>
      </c>
      <c r="I34" s="74" t="s">
        <v>128</v>
      </c>
      <c r="J34" s="74" t="s">
        <v>116</v>
      </c>
      <c r="K34" s="75">
        <v>64.657398700754399</v>
      </c>
      <c r="L34" s="75">
        <v>0</v>
      </c>
      <c r="M34" s="74" t="s">
        <v>127</v>
      </c>
      <c r="N34" s="74" t="s">
        <v>119</v>
      </c>
      <c r="O34" s="74" t="s">
        <v>121</v>
      </c>
      <c r="P34" s="76">
        <v>45261</v>
      </c>
      <c r="Q34" s="76">
        <v>45262</v>
      </c>
      <c r="R34" s="75">
        <v>0</v>
      </c>
      <c r="S34" s="74" t="s">
        <v>116</v>
      </c>
      <c r="T34" s="74" t="s">
        <v>116</v>
      </c>
      <c r="U34" s="74" t="s">
        <v>115</v>
      </c>
      <c r="V34" s="77">
        <v>45231.155407372687</v>
      </c>
      <c r="W34" s="74" t="s">
        <v>116</v>
      </c>
      <c r="X34" s="74" t="s">
        <v>116</v>
      </c>
      <c r="Y34" s="77">
        <v>45261</v>
      </c>
      <c r="Z34" s="77">
        <v>45292</v>
      </c>
      <c r="AA34" s="77">
        <v>45293.994203275462</v>
      </c>
      <c r="AB34" s="74" t="s">
        <v>118</v>
      </c>
      <c r="AC34" s="74" t="s">
        <v>116</v>
      </c>
    </row>
    <row r="35" spans="1:29" s="107" customFormat="1" hidden="1" outlineLevel="7" collapsed="1" x14ac:dyDescent="0.25">
      <c r="A35" s="102" t="s">
        <v>132</v>
      </c>
      <c r="B35" s="103">
        <v>109347.0851</v>
      </c>
      <c r="C35" s="103">
        <v>8872906.1885899995</v>
      </c>
      <c r="D35" s="103">
        <v>0</v>
      </c>
      <c r="E35" s="103">
        <v>0</v>
      </c>
      <c r="F35" s="103">
        <v>109347.0851</v>
      </c>
      <c r="G35" s="103">
        <v>8872906.1885899995</v>
      </c>
      <c r="H35" s="104" t="s">
        <v>120</v>
      </c>
      <c r="I35" s="104" t="s">
        <v>128</v>
      </c>
      <c r="J35" s="104" t="s">
        <v>116</v>
      </c>
      <c r="K35" s="103">
        <v>81.144423561684903</v>
      </c>
      <c r="L35" s="103">
        <v>0</v>
      </c>
      <c r="M35" s="104" t="s">
        <v>127</v>
      </c>
      <c r="N35" s="104" t="s">
        <v>119</v>
      </c>
      <c r="O35" s="104" t="s">
        <v>121</v>
      </c>
      <c r="P35" s="105">
        <v>45261</v>
      </c>
      <c r="Q35" s="105">
        <v>45262</v>
      </c>
      <c r="R35" s="103">
        <v>0</v>
      </c>
      <c r="S35" s="104" t="s">
        <v>116</v>
      </c>
      <c r="T35" s="104" t="s">
        <v>116</v>
      </c>
      <c r="U35" s="104" t="s">
        <v>115</v>
      </c>
      <c r="V35" s="106">
        <v>45231.155407372687</v>
      </c>
      <c r="W35" s="104" t="s">
        <v>116</v>
      </c>
      <c r="X35" s="104" t="s">
        <v>116</v>
      </c>
      <c r="Y35" s="106">
        <v>45261</v>
      </c>
      <c r="Z35" s="106">
        <v>45292</v>
      </c>
      <c r="AA35" s="106">
        <v>45293.994203275462</v>
      </c>
      <c r="AB35" s="104" t="s">
        <v>118</v>
      </c>
      <c r="AC35" s="104" t="s">
        <v>116</v>
      </c>
    </row>
    <row r="36" spans="1:29" s="78" customFormat="1" hidden="1" outlineLevel="7" collapsed="1" x14ac:dyDescent="0.25">
      <c r="A36" s="101" t="s">
        <v>116</v>
      </c>
      <c r="B36" s="75">
        <v>109347.0851</v>
      </c>
      <c r="C36" s="75">
        <v>8872906.1885899995</v>
      </c>
      <c r="D36" s="75">
        <v>0</v>
      </c>
      <c r="E36" s="75">
        <v>0</v>
      </c>
      <c r="F36" s="75">
        <v>109347.0851</v>
      </c>
      <c r="G36" s="75">
        <v>8872906.1885899995</v>
      </c>
      <c r="H36" s="74" t="s">
        <v>120</v>
      </c>
      <c r="I36" s="74" t="s">
        <v>128</v>
      </c>
      <c r="J36" s="74" t="s">
        <v>116</v>
      </c>
      <c r="K36" s="75">
        <v>81.144423561684903</v>
      </c>
      <c r="L36" s="75">
        <v>0</v>
      </c>
      <c r="M36" s="74" t="s">
        <v>127</v>
      </c>
      <c r="N36" s="74" t="s">
        <v>119</v>
      </c>
      <c r="O36" s="74" t="s">
        <v>121</v>
      </c>
      <c r="P36" s="76">
        <v>45261</v>
      </c>
      <c r="Q36" s="76">
        <v>45262</v>
      </c>
      <c r="R36" s="75">
        <v>0</v>
      </c>
      <c r="S36" s="74" t="s">
        <v>116</v>
      </c>
      <c r="T36" s="74" t="s">
        <v>116</v>
      </c>
      <c r="U36" s="74" t="s">
        <v>115</v>
      </c>
      <c r="V36" s="77">
        <v>45231.155407372687</v>
      </c>
      <c r="W36" s="74" t="s">
        <v>116</v>
      </c>
      <c r="X36" s="74" t="s">
        <v>116</v>
      </c>
      <c r="Y36" s="77">
        <v>45261</v>
      </c>
      <c r="Z36" s="77">
        <v>45292</v>
      </c>
      <c r="AA36" s="77">
        <v>45293.994203275462</v>
      </c>
      <c r="AB36" s="74" t="s">
        <v>118</v>
      </c>
      <c r="AC36" s="74" t="s">
        <v>116</v>
      </c>
    </row>
    <row r="37" spans="1:29" s="96" customFormat="1" hidden="1" outlineLevel="7" collapsed="1" x14ac:dyDescent="0.25">
      <c r="A37" s="100" t="s">
        <v>133</v>
      </c>
      <c r="B37" s="92">
        <v>209254.09</v>
      </c>
      <c r="C37" s="92">
        <v>12472407.47954</v>
      </c>
      <c r="D37" s="92">
        <v>0</v>
      </c>
      <c r="E37" s="92">
        <v>0</v>
      </c>
      <c r="F37" s="92">
        <v>209254.09</v>
      </c>
      <c r="G37" s="92">
        <v>12472407.47954</v>
      </c>
      <c r="H37" s="93" t="s">
        <v>120</v>
      </c>
      <c r="I37" s="93" t="s">
        <v>128</v>
      </c>
      <c r="J37" s="93" t="s">
        <v>116</v>
      </c>
      <c r="K37" s="92">
        <v>59.604127592153603</v>
      </c>
      <c r="L37" s="92">
        <v>0</v>
      </c>
      <c r="M37" s="93" t="s">
        <v>127</v>
      </c>
      <c r="N37" s="93" t="s">
        <v>119</v>
      </c>
      <c r="O37" s="93" t="s">
        <v>121</v>
      </c>
      <c r="P37" s="94">
        <v>45261</v>
      </c>
      <c r="Q37" s="94">
        <v>45262</v>
      </c>
      <c r="R37" s="92">
        <v>0</v>
      </c>
      <c r="S37" s="93" t="s">
        <v>116</v>
      </c>
      <c r="T37" s="93" t="s">
        <v>116</v>
      </c>
      <c r="U37" s="93" t="s">
        <v>115</v>
      </c>
      <c r="V37" s="95">
        <v>45231.155407372687</v>
      </c>
      <c r="W37" s="93" t="s">
        <v>116</v>
      </c>
      <c r="X37" s="93" t="s">
        <v>116</v>
      </c>
      <c r="Y37" s="95">
        <v>45261</v>
      </c>
      <c r="Z37" s="95">
        <v>45292</v>
      </c>
      <c r="AA37" s="95">
        <v>45293.994203275462</v>
      </c>
      <c r="AB37" s="93" t="s">
        <v>118</v>
      </c>
      <c r="AC37" s="93" t="s">
        <v>116</v>
      </c>
    </row>
    <row r="38" spans="1:29" s="78" customFormat="1" hidden="1" outlineLevel="7" collapsed="1" x14ac:dyDescent="0.25">
      <c r="A38" s="101" t="s">
        <v>116</v>
      </c>
      <c r="B38" s="75">
        <v>209254.09</v>
      </c>
      <c r="C38" s="75">
        <v>12472407.47954</v>
      </c>
      <c r="D38" s="75">
        <v>0</v>
      </c>
      <c r="E38" s="75">
        <v>0</v>
      </c>
      <c r="F38" s="75">
        <v>209254.09</v>
      </c>
      <c r="G38" s="75">
        <v>12472407.47954</v>
      </c>
      <c r="H38" s="74" t="s">
        <v>120</v>
      </c>
      <c r="I38" s="74" t="s">
        <v>128</v>
      </c>
      <c r="J38" s="74" t="s">
        <v>116</v>
      </c>
      <c r="K38" s="75">
        <v>59.604127592153603</v>
      </c>
      <c r="L38" s="75">
        <v>0</v>
      </c>
      <c r="M38" s="74" t="s">
        <v>127</v>
      </c>
      <c r="N38" s="74" t="s">
        <v>119</v>
      </c>
      <c r="O38" s="74" t="s">
        <v>121</v>
      </c>
      <c r="P38" s="76">
        <v>45261</v>
      </c>
      <c r="Q38" s="76">
        <v>45262</v>
      </c>
      <c r="R38" s="75">
        <v>0</v>
      </c>
      <c r="S38" s="74" t="s">
        <v>116</v>
      </c>
      <c r="T38" s="74" t="s">
        <v>116</v>
      </c>
      <c r="U38" s="74" t="s">
        <v>115</v>
      </c>
      <c r="V38" s="77">
        <v>45231.155407372687</v>
      </c>
      <c r="W38" s="74" t="s">
        <v>116</v>
      </c>
      <c r="X38" s="74" t="s">
        <v>116</v>
      </c>
      <c r="Y38" s="77">
        <v>45261</v>
      </c>
      <c r="Z38" s="77">
        <v>45292</v>
      </c>
      <c r="AA38" s="77">
        <v>45293.994203275462</v>
      </c>
      <c r="AB38" s="74" t="s">
        <v>118</v>
      </c>
      <c r="AC38" s="74" t="s">
        <v>116</v>
      </c>
    </row>
    <row r="39" spans="1:29" s="107" customFormat="1" hidden="1" outlineLevel="7" collapsed="1" x14ac:dyDescent="0.25">
      <c r="A39" s="102" t="s">
        <v>134</v>
      </c>
      <c r="B39" s="103">
        <v>587557.50699999998</v>
      </c>
      <c r="C39" s="103">
        <v>37500882.640589997</v>
      </c>
      <c r="D39" s="103">
        <v>0</v>
      </c>
      <c r="E39" s="103">
        <v>0</v>
      </c>
      <c r="F39" s="103">
        <v>587557.50699999998</v>
      </c>
      <c r="G39" s="103">
        <v>37500882.640589997</v>
      </c>
      <c r="H39" s="104" t="s">
        <v>120</v>
      </c>
      <c r="I39" s="104" t="s">
        <v>128</v>
      </c>
      <c r="J39" s="104" t="s">
        <v>116</v>
      </c>
      <c r="K39" s="103">
        <v>63.825042134284203</v>
      </c>
      <c r="L39" s="103">
        <v>0</v>
      </c>
      <c r="M39" s="104" t="s">
        <v>127</v>
      </c>
      <c r="N39" s="104" t="s">
        <v>119</v>
      </c>
      <c r="O39" s="104" t="s">
        <v>121</v>
      </c>
      <c r="P39" s="105">
        <v>45261</v>
      </c>
      <c r="Q39" s="105">
        <v>45262</v>
      </c>
      <c r="R39" s="103">
        <v>0</v>
      </c>
      <c r="S39" s="104" t="s">
        <v>116</v>
      </c>
      <c r="T39" s="104" t="s">
        <v>116</v>
      </c>
      <c r="U39" s="104" t="s">
        <v>115</v>
      </c>
      <c r="V39" s="106">
        <v>45231.155407372687</v>
      </c>
      <c r="W39" s="104" t="s">
        <v>116</v>
      </c>
      <c r="X39" s="104" t="s">
        <v>116</v>
      </c>
      <c r="Y39" s="106">
        <v>45261</v>
      </c>
      <c r="Z39" s="106">
        <v>45292</v>
      </c>
      <c r="AA39" s="106">
        <v>45293.994203275462</v>
      </c>
      <c r="AB39" s="104" t="s">
        <v>118</v>
      </c>
      <c r="AC39" s="104" t="s">
        <v>116</v>
      </c>
    </row>
    <row r="40" spans="1:29" s="78" customFormat="1" hidden="1" outlineLevel="7" collapsed="1" x14ac:dyDescent="0.25">
      <c r="A40" s="101" t="s">
        <v>116</v>
      </c>
      <c r="B40" s="75">
        <v>587557.50699999998</v>
      </c>
      <c r="C40" s="75">
        <v>37500882.640589997</v>
      </c>
      <c r="D40" s="75">
        <v>0</v>
      </c>
      <c r="E40" s="75">
        <v>0</v>
      </c>
      <c r="F40" s="75">
        <v>587557.50699999998</v>
      </c>
      <c r="G40" s="75">
        <v>37500882.640589997</v>
      </c>
      <c r="H40" s="74" t="s">
        <v>120</v>
      </c>
      <c r="I40" s="74" t="s">
        <v>128</v>
      </c>
      <c r="J40" s="74" t="s">
        <v>116</v>
      </c>
      <c r="K40" s="75">
        <v>63.825042134284203</v>
      </c>
      <c r="L40" s="75">
        <v>0</v>
      </c>
      <c r="M40" s="74" t="s">
        <v>127</v>
      </c>
      <c r="N40" s="74" t="s">
        <v>119</v>
      </c>
      <c r="O40" s="74" t="s">
        <v>121</v>
      </c>
      <c r="P40" s="76">
        <v>45261</v>
      </c>
      <c r="Q40" s="76">
        <v>45262</v>
      </c>
      <c r="R40" s="75">
        <v>0</v>
      </c>
      <c r="S40" s="74" t="s">
        <v>116</v>
      </c>
      <c r="T40" s="74" t="s">
        <v>116</v>
      </c>
      <c r="U40" s="74" t="s">
        <v>115</v>
      </c>
      <c r="V40" s="77">
        <v>45231.155407372687</v>
      </c>
      <c r="W40" s="74" t="s">
        <v>116</v>
      </c>
      <c r="X40" s="74" t="s">
        <v>116</v>
      </c>
      <c r="Y40" s="77">
        <v>45261</v>
      </c>
      <c r="Z40" s="77">
        <v>45292</v>
      </c>
      <c r="AA40" s="77">
        <v>45293.994203275462</v>
      </c>
      <c r="AB40" s="74" t="s">
        <v>118</v>
      </c>
      <c r="AC40" s="74" t="s">
        <v>116</v>
      </c>
    </row>
    <row r="41" spans="1:29" s="119" customFormat="1" outlineLevel="1" collapsed="1" x14ac:dyDescent="0.25">
      <c r="A41" s="114" t="s">
        <v>135</v>
      </c>
      <c r="B41" s="115">
        <v>268899.152</v>
      </c>
      <c r="C41" s="115">
        <v>29657086.782473002</v>
      </c>
      <c r="D41" s="115">
        <v>0</v>
      </c>
      <c r="E41" s="115">
        <v>0</v>
      </c>
      <c r="F41" s="115">
        <v>268899.152</v>
      </c>
      <c r="G41" s="115">
        <v>29657086.782473002</v>
      </c>
      <c r="H41" s="116" t="s">
        <v>116</v>
      </c>
      <c r="I41" s="116" t="s">
        <v>116</v>
      </c>
      <c r="J41" s="116" t="s">
        <v>116</v>
      </c>
      <c r="K41" s="115">
        <v>110.29074120127</v>
      </c>
      <c r="L41" s="115">
        <v>0</v>
      </c>
      <c r="M41" s="116" t="s">
        <v>116</v>
      </c>
      <c r="N41" s="116" t="s">
        <v>135</v>
      </c>
      <c r="O41" s="116" t="s">
        <v>116</v>
      </c>
      <c r="P41" s="117" t="s">
        <v>116</v>
      </c>
      <c r="Q41" s="117" t="s">
        <v>116</v>
      </c>
      <c r="R41" s="115">
        <v>0</v>
      </c>
      <c r="S41" s="116" t="s">
        <v>116</v>
      </c>
      <c r="T41" s="116" t="s">
        <v>116</v>
      </c>
      <c r="U41" s="116" t="s">
        <v>116</v>
      </c>
      <c r="V41" s="116" t="s">
        <v>116</v>
      </c>
      <c r="W41" s="116" t="s">
        <v>116</v>
      </c>
      <c r="X41" s="116" t="s">
        <v>116</v>
      </c>
      <c r="Y41" s="118">
        <v>45261</v>
      </c>
      <c r="Z41" s="118">
        <v>45292</v>
      </c>
      <c r="AA41" s="118">
        <v>45293.994203275462</v>
      </c>
      <c r="AB41" s="116" t="s">
        <v>118</v>
      </c>
      <c r="AC41" s="116" t="s">
        <v>116</v>
      </c>
    </row>
    <row r="42" spans="1:29" s="90" customFormat="1" outlineLevel="2" collapsed="1" x14ac:dyDescent="0.25">
      <c r="A42" s="85" t="s">
        <v>136</v>
      </c>
      <c r="B42" s="86">
        <v>-51644</v>
      </c>
      <c r="C42" s="86">
        <v>-6269079.6600000001</v>
      </c>
      <c r="D42" s="86">
        <v>0</v>
      </c>
      <c r="E42" s="86">
        <v>0</v>
      </c>
      <c r="F42" s="86">
        <v>-51644</v>
      </c>
      <c r="G42" s="86">
        <v>-6269079.6600000001</v>
      </c>
      <c r="H42" s="87" t="s">
        <v>137</v>
      </c>
      <c r="I42" s="87" t="s">
        <v>138</v>
      </c>
      <c r="J42" s="87" t="s">
        <v>139</v>
      </c>
      <c r="K42" s="86">
        <v>121.39028076833701</v>
      </c>
      <c r="L42" s="86">
        <v>0</v>
      </c>
      <c r="M42" s="87" t="s">
        <v>136</v>
      </c>
      <c r="N42" s="87" t="s">
        <v>135</v>
      </c>
      <c r="O42" s="87" t="s">
        <v>111</v>
      </c>
      <c r="P42" s="88" t="s">
        <v>116</v>
      </c>
      <c r="Q42" s="88" t="s">
        <v>116</v>
      </c>
      <c r="R42" s="86">
        <v>0</v>
      </c>
      <c r="S42" s="87" t="s">
        <v>140</v>
      </c>
      <c r="T42" s="87" t="s">
        <v>141</v>
      </c>
      <c r="U42" s="87" t="s">
        <v>114</v>
      </c>
      <c r="V42" s="89">
        <v>45293.70787322917</v>
      </c>
      <c r="W42" s="87" t="s">
        <v>142</v>
      </c>
      <c r="X42" s="89">
        <v>45293.708072303241</v>
      </c>
      <c r="Y42" s="89">
        <v>45261</v>
      </c>
      <c r="Z42" s="89">
        <v>45292</v>
      </c>
      <c r="AA42" s="89">
        <v>45293.994203275462</v>
      </c>
      <c r="AB42" s="87" t="s">
        <v>118</v>
      </c>
      <c r="AC42" s="87" t="s">
        <v>116</v>
      </c>
    </row>
    <row r="43" spans="1:29" s="96" customFormat="1" hidden="1" outlineLevel="3" collapsed="1" x14ac:dyDescent="0.25">
      <c r="A43" s="91" t="s">
        <v>111</v>
      </c>
      <c r="B43" s="92">
        <v>-51644</v>
      </c>
      <c r="C43" s="92">
        <v>-6269079.6600000001</v>
      </c>
      <c r="D43" s="92">
        <v>0</v>
      </c>
      <c r="E43" s="92">
        <v>0</v>
      </c>
      <c r="F43" s="92">
        <v>-51644</v>
      </c>
      <c r="G43" s="92">
        <v>-6269079.6600000001</v>
      </c>
      <c r="H43" s="93" t="s">
        <v>137</v>
      </c>
      <c r="I43" s="93" t="s">
        <v>138</v>
      </c>
      <c r="J43" s="93" t="s">
        <v>139</v>
      </c>
      <c r="K43" s="92">
        <v>121.39028076833701</v>
      </c>
      <c r="L43" s="92">
        <v>0</v>
      </c>
      <c r="M43" s="93" t="s">
        <v>136</v>
      </c>
      <c r="N43" s="93" t="s">
        <v>135</v>
      </c>
      <c r="O43" s="93" t="s">
        <v>111</v>
      </c>
      <c r="P43" s="94" t="s">
        <v>116</v>
      </c>
      <c r="Q43" s="94" t="s">
        <v>116</v>
      </c>
      <c r="R43" s="92">
        <v>0</v>
      </c>
      <c r="S43" s="93" t="s">
        <v>140</v>
      </c>
      <c r="T43" s="93" t="s">
        <v>141</v>
      </c>
      <c r="U43" s="93" t="s">
        <v>114</v>
      </c>
      <c r="V43" s="95">
        <v>45293.70787322917</v>
      </c>
      <c r="W43" s="93" t="s">
        <v>142</v>
      </c>
      <c r="X43" s="95">
        <v>45293.708072303241</v>
      </c>
      <c r="Y43" s="95">
        <v>45261</v>
      </c>
      <c r="Z43" s="95">
        <v>45292</v>
      </c>
      <c r="AA43" s="95">
        <v>45293.994203275462</v>
      </c>
      <c r="AB43" s="93" t="s">
        <v>118</v>
      </c>
      <c r="AC43" s="93" t="s">
        <v>116</v>
      </c>
    </row>
    <row r="44" spans="1:29" s="78" customFormat="1" hidden="1" outlineLevel="4" collapsed="1" x14ac:dyDescent="0.25">
      <c r="A44" s="97" t="s">
        <v>138</v>
      </c>
      <c r="B44" s="75">
        <v>-51644</v>
      </c>
      <c r="C44" s="75">
        <v>-6269079.6600000001</v>
      </c>
      <c r="D44" s="75">
        <v>0</v>
      </c>
      <c r="E44" s="75">
        <v>0</v>
      </c>
      <c r="F44" s="75">
        <v>-51644</v>
      </c>
      <c r="G44" s="75">
        <v>-6269079.6600000001</v>
      </c>
      <c r="H44" s="74" t="s">
        <v>137</v>
      </c>
      <c r="I44" s="74" t="s">
        <v>138</v>
      </c>
      <c r="J44" s="74" t="s">
        <v>139</v>
      </c>
      <c r="K44" s="75">
        <v>121.39028076833701</v>
      </c>
      <c r="L44" s="75">
        <v>0</v>
      </c>
      <c r="M44" s="74" t="s">
        <v>136</v>
      </c>
      <c r="N44" s="74" t="s">
        <v>135</v>
      </c>
      <c r="O44" s="74" t="s">
        <v>111</v>
      </c>
      <c r="P44" s="76" t="s">
        <v>116</v>
      </c>
      <c r="Q44" s="76" t="s">
        <v>116</v>
      </c>
      <c r="R44" s="75">
        <v>0</v>
      </c>
      <c r="S44" s="74" t="s">
        <v>140</v>
      </c>
      <c r="T44" s="74" t="s">
        <v>141</v>
      </c>
      <c r="U44" s="74" t="s">
        <v>114</v>
      </c>
      <c r="V44" s="77">
        <v>45293.70787322917</v>
      </c>
      <c r="W44" s="74" t="s">
        <v>142</v>
      </c>
      <c r="X44" s="77">
        <v>45293.708072303241</v>
      </c>
      <c r="Y44" s="77">
        <v>45261</v>
      </c>
      <c r="Z44" s="77">
        <v>45292</v>
      </c>
      <c r="AA44" s="77">
        <v>45293.994203275462</v>
      </c>
      <c r="AB44" s="74" t="s">
        <v>118</v>
      </c>
      <c r="AC44" s="74" t="s">
        <v>116</v>
      </c>
    </row>
    <row r="45" spans="1:29" s="84" customFormat="1" hidden="1" outlineLevel="5" collapsed="1" x14ac:dyDescent="0.25">
      <c r="A45" s="98" t="s">
        <v>116</v>
      </c>
      <c r="B45" s="80">
        <v>-51644</v>
      </c>
      <c r="C45" s="80">
        <v>-6269079.6600000001</v>
      </c>
      <c r="D45" s="80">
        <v>0</v>
      </c>
      <c r="E45" s="80">
        <v>0</v>
      </c>
      <c r="F45" s="80">
        <v>-51644</v>
      </c>
      <c r="G45" s="80">
        <v>-6269079.6600000001</v>
      </c>
      <c r="H45" s="81" t="s">
        <v>137</v>
      </c>
      <c r="I45" s="81" t="s">
        <v>138</v>
      </c>
      <c r="J45" s="81" t="s">
        <v>139</v>
      </c>
      <c r="K45" s="80">
        <v>121.39028076833701</v>
      </c>
      <c r="L45" s="80">
        <v>0</v>
      </c>
      <c r="M45" s="81" t="s">
        <v>136</v>
      </c>
      <c r="N45" s="81" t="s">
        <v>135</v>
      </c>
      <c r="O45" s="81" t="s">
        <v>111</v>
      </c>
      <c r="P45" s="82" t="s">
        <v>116</v>
      </c>
      <c r="Q45" s="82" t="s">
        <v>116</v>
      </c>
      <c r="R45" s="80">
        <v>0</v>
      </c>
      <c r="S45" s="81" t="s">
        <v>140</v>
      </c>
      <c r="T45" s="81" t="s">
        <v>141</v>
      </c>
      <c r="U45" s="81" t="s">
        <v>114</v>
      </c>
      <c r="V45" s="83">
        <v>45293.70787322917</v>
      </c>
      <c r="W45" s="81" t="s">
        <v>142</v>
      </c>
      <c r="X45" s="83">
        <v>45293.708072303241</v>
      </c>
      <c r="Y45" s="83">
        <v>45261</v>
      </c>
      <c r="Z45" s="83">
        <v>45292</v>
      </c>
      <c r="AA45" s="83">
        <v>45293.994203275462</v>
      </c>
      <c r="AB45" s="81" t="s">
        <v>118</v>
      </c>
      <c r="AC45" s="81" t="s">
        <v>116</v>
      </c>
    </row>
    <row r="46" spans="1:29" s="90" customFormat="1" hidden="1" outlineLevel="6" collapsed="1" x14ac:dyDescent="0.25">
      <c r="A46" s="99" t="s">
        <v>139</v>
      </c>
      <c r="B46" s="86">
        <v>-51644</v>
      </c>
      <c r="C46" s="86">
        <v>-6269079.6600000001</v>
      </c>
      <c r="D46" s="86">
        <v>0</v>
      </c>
      <c r="E46" s="86">
        <v>0</v>
      </c>
      <c r="F46" s="86">
        <v>-51644</v>
      </c>
      <c r="G46" s="86">
        <v>-6269079.6600000001</v>
      </c>
      <c r="H46" s="87" t="s">
        <v>137</v>
      </c>
      <c r="I46" s="87" t="s">
        <v>138</v>
      </c>
      <c r="J46" s="87" t="s">
        <v>139</v>
      </c>
      <c r="K46" s="86">
        <v>121.39028076833701</v>
      </c>
      <c r="L46" s="86">
        <v>0</v>
      </c>
      <c r="M46" s="87" t="s">
        <v>136</v>
      </c>
      <c r="N46" s="87" t="s">
        <v>135</v>
      </c>
      <c r="O46" s="87" t="s">
        <v>111</v>
      </c>
      <c r="P46" s="88" t="s">
        <v>116</v>
      </c>
      <c r="Q46" s="88" t="s">
        <v>116</v>
      </c>
      <c r="R46" s="86">
        <v>0</v>
      </c>
      <c r="S46" s="87" t="s">
        <v>140</v>
      </c>
      <c r="T46" s="87" t="s">
        <v>141</v>
      </c>
      <c r="U46" s="87" t="s">
        <v>114</v>
      </c>
      <c r="V46" s="89">
        <v>45293.70787322917</v>
      </c>
      <c r="W46" s="87" t="s">
        <v>142</v>
      </c>
      <c r="X46" s="89">
        <v>45293.708072303241</v>
      </c>
      <c r="Y46" s="89">
        <v>45261</v>
      </c>
      <c r="Z46" s="89">
        <v>45292</v>
      </c>
      <c r="AA46" s="89">
        <v>45293.994203275462</v>
      </c>
      <c r="AB46" s="87" t="s">
        <v>118</v>
      </c>
      <c r="AC46" s="87" t="s">
        <v>116</v>
      </c>
    </row>
    <row r="47" spans="1:29" s="96" customFormat="1" hidden="1" outlineLevel="7" collapsed="1" x14ac:dyDescent="0.25">
      <c r="A47" s="100" t="s">
        <v>143</v>
      </c>
      <c r="B47" s="92">
        <v>-38523</v>
      </c>
      <c r="C47" s="92">
        <v>-4456039.33</v>
      </c>
      <c r="D47" s="92">
        <v>0</v>
      </c>
      <c r="E47" s="92">
        <v>0</v>
      </c>
      <c r="F47" s="92">
        <v>-38523</v>
      </c>
      <c r="G47" s="92">
        <v>-4456039.33</v>
      </c>
      <c r="H47" s="93" t="s">
        <v>137</v>
      </c>
      <c r="I47" s="93" t="s">
        <v>138</v>
      </c>
      <c r="J47" s="93" t="s">
        <v>139</v>
      </c>
      <c r="K47" s="92">
        <v>115.672178438855</v>
      </c>
      <c r="L47" s="92">
        <v>0</v>
      </c>
      <c r="M47" s="93" t="s">
        <v>136</v>
      </c>
      <c r="N47" s="93" t="s">
        <v>135</v>
      </c>
      <c r="O47" s="93" t="s">
        <v>111</v>
      </c>
      <c r="P47" s="94" t="s">
        <v>116</v>
      </c>
      <c r="Q47" s="94" t="s">
        <v>116</v>
      </c>
      <c r="R47" s="92">
        <v>0</v>
      </c>
      <c r="S47" s="93" t="s">
        <v>140</v>
      </c>
      <c r="T47" s="93" t="s">
        <v>141</v>
      </c>
      <c r="U47" s="93" t="s">
        <v>114</v>
      </c>
      <c r="V47" s="95">
        <v>45293.70787322917</v>
      </c>
      <c r="W47" s="93" t="s">
        <v>142</v>
      </c>
      <c r="X47" s="95">
        <v>45293.708072303241</v>
      </c>
      <c r="Y47" s="95">
        <v>45261</v>
      </c>
      <c r="Z47" s="95">
        <v>45292</v>
      </c>
      <c r="AA47" s="95">
        <v>45293.994203275462</v>
      </c>
      <c r="AB47" s="93" t="s">
        <v>118</v>
      </c>
      <c r="AC47" s="93" t="s">
        <v>116</v>
      </c>
    </row>
    <row r="48" spans="1:29" s="78" customFormat="1" hidden="1" outlineLevel="7" collapsed="1" x14ac:dyDescent="0.25">
      <c r="A48" s="101" t="s">
        <v>116</v>
      </c>
      <c r="B48" s="75">
        <v>-3071</v>
      </c>
      <c r="C48" s="75">
        <v>-355229.26</v>
      </c>
      <c r="D48" s="75">
        <v>0</v>
      </c>
      <c r="E48" s="75">
        <v>0</v>
      </c>
      <c r="F48" s="75">
        <v>-3071</v>
      </c>
      <c r="G48" s="75">
        <v>-355229.26</v>
      </c>
      <c r="H48" s="74" t="s">
        <v>137</v>
      </c>
      <c r="I48" s="74" t="s">
        <v>138</v>
      </c>
      <c r="J48" s="74" t="s">
        <v>139</v>
      </c>
      <c r="K48" s="75">
        <v>115.672178443504</v>
      </c>
      <c r="L48" s="75">
        <v>0</v>
      </c>
      <c r="M48" s="74" t="s">
        <v>136</v>
      </c>
      <c r="N48" s="74" t="s">
        <v>135</v>
      </c>
      <c r="O48" s="74" t="s">
        <v>111</v>
      </c>
      <c r="P48" s="76">
        <v>45261</v>
      </c>
      <c r="Q48" s="76">
        <v>45261.000694444447</v>
      </c>
      <c r="R48" s="75">
        <v>0</v>
      </c>
      <c r="S48" s="74" t="s">
        <v>140</v>
      </c>
      <c r="T48" s="74" t="s">
        <v>141</v>
      </c>
      <c r="U48" s="74" t="s">
        <v>114</v>
      </c>
      <c r="V48" s="77">
        <v>45293.70787322917</v>
      </c>
      <c r="W48" s="74" t="s">
        <v>142</v>
      </c>
      <c r="X48" s="77">
        <v>45293.708072303241</v>
      </c>
      <c r="Y48" s="77">
        <v>45261</v>
      </c>
      <c r="Z48" s="77">
        <v>45292</v>
      </c>
      <c r="AA48" s="77">
        <v>45293.994203275462</v>
      </c>
      <c r="AB48" s="74" t="s">
        <v>118</v>
      </c>
      <c r="AC48" s="74" t="s">
        <v>116</v>
      </c>
    </row>
    <row r="49" spans="1:29" s="128" customFormat="1" hidden="1" outlineLevel="7" collapsed="1" x14ac:dyDescent="0.25">
      <c r="A49" s="123" t="s">
        <v>116</v>
      </c>
      <c r="B49" s="124">
        <v>-3005</v>
      </c>
      <c r="C49" s="124">
        <v>-347594.9</v>
      </c>
      <c r="D49" s="124">
        <v>0</v>
      </c>
      <c r="E49" s="124">
        <v>0</v>
      </c>
      <c r="F49" s="124">
        <v>-3005</v>
      </c>
      <c r="G49" s="124">
        <v>-347594.9</v>
      </c>
      <c r="H49" s="125" t="s">
        <v>137</v>
      </c>
      <c r="I49" s="125" t="s">
        <v>138</v>
      </c>
      <c r="J49" s="125" t="s">
        <v>139</v>
      </c>
      <c r="K49" s="124">
        <v>115.672179700499</v>
      </c>
      <c r="L49" s="124">
        <v>0</v>
      </c>
      <c r="M49" s="125" t="s">
        <v>136</v>
      </c>
      <c r="N49" s="125" t="s">
        <v>135</v>
      </c>
      <c r="O49" s="125" t="s">
        <v>111</v>
      </c>
      <c r="P49" s="126">
        <v>45263</v>
      </c>
      <c r="Q49" s="126">
        <v>45263.000694444447</v>
      </c>
      <c r="R49" s="124">
        <v>0</v>
      </c>
      <c r="S49" s="125" t="s">
        <v>140</v>
      </c>
      <c r="T49" s="125" t="s">
        <v>141</v>
      </c>
      <c r="U49" s="125" t="s">
        <v>114</v>
      </c>
      <c r="V49" s="127">
        <v>45293.70787322917</v>
      </c>
      <c r="W49" s="125" t="s">
        <v>142</v>
      </c>
      <c r="X49" s="127">
        <v>45293.708072303241</v>
      </c>
      <c r="Y49" s="127">
        <v>45261</v>
      </c>
      <c r="Z49" s="127">
        <v>45292</v>
      </c>
      <c r="AA49" s="127">
        <v>45293.994203275462</v>
      </c>
      <c r="AB49" s="125" t="s">
        <v>118</v>
      </c>
      <c r="AC49" s="125" t="s">
        <v>116</v>
      </c>
    </row>
    <row r="50" spans="1:29" s="78" customFormat="1" hidden="1" outlineLevel="7" collapsed="1" x14ac:dyDescent="0.25">
      <c r="A50" s="101" t="s">
        <v>116</v>
      </c>
      <c r="B50" s="75">
        <v>-3005</v>
      </c>
      <c r="C50" s="75">
        <v>-347594.9</v>
      </c>
      <c r="D50" s="75">
        <v>0</v>
      </c>
      <c r="E50" s="75">
        <v>0</v>
      </c>
      <c r="F50" s="75">
        <v>-3005</v>
      </c>
      <c r="G50" s="75">
        <v>-347594.9</v>
      </c>
      <c r="H50" s="74" t="s">
        <v>137</v>
      </c>
      <c r="I50" s="74" t="s">
        <v>138</v>
      </c>
      <c r="J50" s="74" t="s">
        <v>139</v>
      </c>
      <c r="K50" s="75">
        <v>115.672179700499</v>
      </c>
      <c r="L50" s="75">
        <v>0</v>
      </c>
      <c r="M50" s="74" t="s">
        <v>136</v>
      </c>
      <c r="N50" s="74" t="s">
        <v>135</v>
      </c>
      <c r="O50" s="74" t="s">
        <v>111</v>
      </c>
      <c r="P50" s="76">
        <v>45274</v>
      </c>
      <c r="Q50" s="76">
        <v>45274.000694444447</v>
      </c>
      <c r="R50" s="75">
        <v>0</v>
      </c>
      <c r="S50" s="74" t="s">
        <v>140</v>
      </c>
      <c r="T50" s="74" t="s">
        <v>141</v>
      </c>
      <c r="U50" s="74" t="s">
        <v>114</v>
      </c>
      <c r="V50" s="77">
        <v>45293.70787322917</v>
      </c>
      <c r="W50" s="74" t="s">
        <v>142</v>
      </c>
      <c r="X50" s="77">
        <v>45293.708072303241</v>
      </c>
      <c r="Y50" s="77">
        <v>45261</v>
      </c>
      <c r="Z50" s="77">
        <v>45292</v>
      </c>
      <c r="AA50" s="77">
        <v>45293.994203275462</v>
      </c>
      <c r="AB50" s="74" t="s">
        <v>118</v>
      </c>
      <c r="AC50" s="74" t="s">
        <v>116</v>
      </c>
    </row>
    <row r="51" spans="1:29" s="128" customFormat="1" hidden="1" outlineLevel="7" collapsed="1" x14ac:dyDescent="0.25">
      <c r="A51" s="123" t="s">
        <v>116</v>
      </c>
      <c r="B51" s="124">
        <v>-2971</v>
      </c>
      <c r="C51" s="124">
        <v>-343662.04</v>
      </c>
      <c r="D51" s="124">
        <v>0</v>
      </c>
      <c r="E51" s="124">
        <v>0</v>
      </c>
      <c r="F51" s="124">
        <v>-2971</v>
      </c>
      <c r="G51" s="124">
        <v>-343662.04</v>
      </c>
      <c r="H51" s="125" t="s">
        <v>137</v>
      </c>
      <c r="I51" s="125" t="s">
        <v>138</v>
      </c>
      <c r="J51" s="125" t="s">
        <v>139</v>
      </c>
      <c r="K51" s="124">
        <v>115.67217771794</v>
      </c>
      <c r="L51" s="124">
        <v>0</v>
      </c>
      <c r="M51" s="125" t="s">
        <v>136</v>
      </c>
      <c r="N51" s="125" t="s">
        <v>135</v>
      </c>
      <c r="O51" s="125" t="s">
        <v>111</v>
      </c>
      <c r="P51" s="126">
        <v>45264</v>
      </c>
      <c r="Q51" s="126">
        <v>45264.000694444447</v>
      </c>
      <c r="R51" s="124">
        <v>0</v>
      </c>
      <c r="S51" s="125" t="s">
        <v>140</v>
      </c>
      <c r="T51" s="125" t="s">
        <v>141</v>
      </c>
      <c r="U51" s="125" t="s">
        <v>114</v>
      </c>
      <c r="V51" s="127">
        <v>45293.70787322917</v>
      </c>
      <c r="W51" s="125" t="s">
        <v>142</v>
      </c>
      <c r="X51" s="127">
        <v>45293.708072303241</v>
      </c>
      <c r="Y51" s="127">
        <v>45261</v>
      </c>
      <c r="Z51" s="127">
        <v>45292</v>
      </c>
      <c r="AA51" s="127">
        <v>45293.994203275462</v>
      </c>
      <c r="AB51" s="125" t="s">
        <v>118</v>
      </c>
      <c r="AC51" s="125" t="s">
        <v>116</v>
      </c>
    </row>
    <row r="52" spans="1:29" s="78" customFormat="1" hidden="1" outlineLevel="7" collapsed="1" x14ac:dyDescent="0.25">
      <c r="A52" s="101" t="s">
        <v>116</v>
      </c>
      <c r="B52" s="75">
        <v>-2926</v>
      </c>
      <c r="C52" s="75">
        <v>-338456.79</v>
      </c>
      <c r="D52" s="75">
        <v>0</v>
      </c>
      <c r="E52" s="75">
        <v>0</v>
      </c>
      <c r="F52" s="75">
        <v>-2926</v>
      </c>
      <c r="G52" s="75">
        <v>-338456.79</v>
      </c>
      <c r="H52" s="74" t="s">
        <v>137</v>
      </c>
      <c r="I52" s="74" t="s">
        <v>138</v>
      </c>
      <c r="J52" s="74" t="s">
        <v>139</v>
      </c>
      <c r="K52" s="75">
        <v>115.672177033493</v>
      </c>
      <c r="L52" s="75">
        <v>0</v>
      </c>
      <c r="M52" s="74" t="s">
        <v>136</v>
      </c>
      <c r="N52" s="74" t="s">
        <v>135</v>
      </c>
      <c r="O52" s="74" t="s">
        <v>111</v>
      </c>
      <c r="P52" s="76">
        <v>45262</v>
      </c>
      <c r="Q52" s="76">
        <v>45262.000694444447</v>
      </c>
      <c r="R52" s="75">
        <v>0</v>
      </c>
      <c r="S52" s="74" t="s">
        <v>140</v>
      </c>
      <c r="T52" s="74" t="s">
        <v>141</v>
      </c>
      <c r="U52" s="74" t="s">
        <v>114</v>
      </c>
      <c r="V52" s="77">
        <v>45293.70787322917</v>
      </c>
      <c r="W52" s="74" t="s">
        <v>142</v>
      </c>
      <c r="X52" s="77">
        <v>45293.708072303241</v>
      </c>
      <c r="Y52" s="77">
        <v>45261</v>
      </c>
      <c r="Z52" s="77">
        <v>45292</v>
      </c>
      <c r="AA52" s="77">
        <v>45293.994203275462</v>
      </c>
      <c r="AB52" s="74" t="s">
        <v>118</v>
      </c>
      <c r="AC52" s="74" t="s">
        <v>116</v>
      </c>
    </row>
    <row r="53" spans="1:29" s="128" customFormat="1" hidden="1" outlineLevel="7" collapsed="1" x14ac:dyDescent="0.25">
      <c r="A53" s="123" t="s">
        <v>116</v>
      </c>
      <c r="B53" s="124">
        <v>-2876</v>
      </c>
      <c r="C53" s="124">
        <v>-332673.18</v>
      </c>
      <c r="D53" s="124">
        <v>0</v>
      </c>
      <c r="E53" s="124">
        <v>0</v>
      </c>
      <c r="F53" s="124">
        <v>-2876</v>
      </c>
      <c r="G53" s="124">
        <v>-332673.18</v>
      </c>
      <c r="H53" s="125" t="s">
        <v>137</v>
      </c>
      <c r="I53" s="125" t="s">
        <v>138</v>
      </c>
      <c r="J53" s="125" t="s">
        <v>139</v>
      </c>
      <c r="K53" s="124">
        <v>115.672176634214</v>
      </c>
      <c r="L53" s="124">
        <v>0</v>
      </c>
      <c r="M53" s="125" t="s">
        <v>136</v>
      </c>
      <c r="N53" s="125" t="s">
        <v>135</v>
      </c>
      <c r="O53" s="125" t="s">
        <v>111</v>
      </c>
      <c r="P53" s="126">
        <v>45273</v>
      </c>
      <c r="Q53" s="126">
        <v>45273.000694444447</v>
      </c>
      <c r="R53" s="124">
        <v>0</v>
      </c>
      <c r="S53" s="125" t="s">
        <v>140</v>
      </c>
      <c r="T53" s="125" t="s">
        <v>141</v>
      </c>
      <c r="U53" s="125" t="s">
        <v>114</v>
      </c>
      <c r="V53" s="127">
        <v>45293.70787322917</v>
      </c>
      <c r="W53" s="125" t="s">
        <v>142</v>
      </c>
      <c r="X53" s="127">
        <v>45293.708072303241</v>
      </c>
      <c r="Y53" s="127">
        <v>45261</v>
      </c>
      <c r="Z53" s="127">
        <v>45292</v>
      </c>
      <c r="AA53" s="127">
        <v>45293.994203275462</v>
      </c>
      <c r="AB53" s="125" t="s">
        <v>118</v>
      </c>
      <c r="AC53" s="125" t="s">
        <v>116</v>
      </c>
    </row>
    <row r="54" spans="1:29" s="78" customFormat="1" hidden="1" outlineLevel="7" collapsed="1" x14ac:dyDescent="0.25">
      <c r="A54" s="101" t="s">
        <v>116</v>
      </c>
      <c r="B54" s="75">
        <v>-2829</v>
      </c>
      <c r="C54" s="75">
        <v>-327236.59000000003</v>
      </c>
      <c r="D54" s="75">
        <v>0</v>
      </c>
      <c r="E54" s="75">
        <v>0</v>
      </c>
      <c r="F54" s="75">
        <v>-2829</v>
      </c>
      <c r="G54" s="75">
        <v>-327236.59000000003</v>
      </c>
      <c r="H54" s="74" t="s">
        <v>137</v>
      </c>
      <c r="I54" s="74" t="s">
        <v>138</v>
      </c>
      <c r="J54" s="74" t="s">
        <v>139</v>
      </c>
      <c r="K54" s="75">
        <v>115.672177447861</v>
      </c>
      <c r="L54" s="75">
        <v>0</v>
      </c>
      <c r="M54" s="74" t="s">
        <v>136</v>
      </c>
      <c r="N54" s="74" t="s">
        <v>135</v>
      </c>
      <c r="O54" s="74" t="s">
        <v>111</v>
      </c>
      <c r="P54" s="76">
        <v>45265</v>
      </c>
      <c r="Q54" s="76">
        <v>45265.000694444447</v>
      </c>
      <c r="R54" s="75">
        <v>0</v>
      </c>
      <c r="S54" s="74" t="s">
        <v>140</v>
      </c>
      <c r="T54" s="74" t="s">
        <v>141</v>
      </c>
      <c r="U54" s="74" t="s">
        <v>114</v>
      </c>
      <c r="V54" s="77">
        <v>45293.70787322917</v>
      </c>
      <c r="W54" s="74" t="s">
        <v>142</v>
      </c>
      <c r="X54" s="77">
        <v>45293.708072303241</v>
      </c>
      <c r="Y54" s="77">
        <v>45261</v>
      </c>
      <c r="Z54" s="77">
        <v>45292</v>
      </c>
      <c r="AA54" s="77">
        <v>45293.994203275462</v>
      </c>
      <c r="AB54" s="74" t="s">
        <v>118</v>
      </c>
      <c r="AC54" s="74" t="s">
        <v>116</v>
      </c>
    </row>
    <row r="55" spans="1:29" s="128" customFormat="1" hidden="1" outlineLevel="7" collapsed="1" x14ac:dyDescent="0.25">
      <c r="A55" s="123" t="s">
        <v>116</v>
      </c>
      <c r="B55" s="124">
        <v>-2812</v>
      </c>
      <c r="C55" s="124">
        <v>-325270.17</v>
      </c>
      <c r="D55" s="124">
        <v>0</v>
      </c>
      <c r="E55" s="124">
        <v>0</v>
      </c>
      <c r="F55" s="124">
        <v>-2812</v>
      </c>
      <c r="G55" s="124">
        <v>-325270.17</v>
      </c>
      <c r="H55" s="125" t="s">
        <v>137</v>
      </c>
      <c r="I55" s="125" t="s">
        <v>138</v>
      </c>
      <c r="J55" s="125" t="s">
        <v>139</v>
      </c>
      <c r="K55" s="124">
        <v>115.672179943101</v>
      </c>
      <c r="L55" s="124">
        <v>0</v>
      </c>
      <c r="M55" s="125" t="s">
        <v>136</v>
      </c>
      <c r="N55" s="125" t="s">
        <v>135</v>
      </c>
      <c r="O55" s="125" t="s">
        <v>111</v>
      </c>
      <c r="P55" s="126">
        <v>45269</v>
      </c>
      <c r="Q55" s="126">
        <v>45269.000694444447</v>
      </c>
      <c r="R55" s="124">
        <v>0</v>
      </c>
      <c r="S55" s="125" t="s">
        <v>140</v>
      </c>
      <c r="T55" s="125" t="s">
        <v>141</v>
      </c>
      <c r="U55" s="125" t="s">
        <v>114</v>
      </c>
      <c r="V55" s="127">
        <v>45293.70787322917</v>
      </c>
      <c r="W55" s="125" t="s">
        <v>142</v>
      </c>
      <c r="X55" s="127">
        <v>45293.708072303241</v>
      </c>
      <c r="Y55" s="127">
        <v>45261</v>
      </c>
      <c r="Z55" s="127">
        <v>45292</v>
      </c>
      <c r="AA55" s="127">
        <v>45293.994203275462</v>
      </c>
      <c r="AB55" s="125" t="s">
        <v>118</v>
      </c>
      <c r="AC55" s="125" t="s">
        <v>116</v>
      </c>
    </row>
    <row r="56" spans="1:29" s="78" customFormat="1" hidden="1" outlineLevel="7" collapsed="1" x14ac:dyDescent="0.25">
      <c r="A56" s="101" t="s">
        <v>116</v>
      </c>
      <c r="B56" s="75">
        <v>-2785</v>
      </c>
      <c r="C56" s="75">
        <v>-322147.02</v>
      </c>
      <c r="D56" s="75">
        <v>0</v>
      </c>
      <c r="E56" s="75">
        <v>0</v>
      </c>
      <c r="F56" s="75">
        <v>-2785</v>
      </c>
      <c r="G56" s="75">
        <v>-322147.02</v>
      </c>
      <c r="H56" s="74" t="s">
        <v>137</v>
      </c>
      <c r="I56" s="74" t="s">
        <v>138</v>
      </c>
      <c r="J56" s="74" t="s">
        <v>139</v>
      </c>
      <c r="K56" s="75">
        <v>115.67217953321401</v>
      </c>
      <c r="L56" s="75">
        <v>0</v>
      </c>
      <c r="M56" s="74" t="s">
        <v>136</v>
      </c>
      <c r="N56" s="74" t="s">
        <v>135</v>
      </c>
      <c r="O56" s="74" t="s">
        <v>111</v>
      </c>
      <c r="P56" s="76">
        <v>45266</v>
      </c>
      <c r="Q56" s="76">
        <v>45266.000694444447</v>
      </c>
      <c r="R56" s="75">
        <v>0</v>
      </c>
      <c r="S56" s="74" t="s">
        <v>140</v>
      </c>
      <c r="T56" s="74" t="s">
        <v>141</v>
      </c>
      <c r="U56" s="74" t="s">
        <v>114</v>
      </c>
      <c r="V56" s="77">
        <v>45293.70787322917</v>
      </c>
      <c r="W56" s="74" t="s">
        <v>142</v>
      </c>
      <c r="X56" s="77">
        <v>45293.708072303241</v>
      </c>
      <c r="Y56" s="77">
        <v>45261</v>
      </c>
      <c r="Z56" s="77">
        <v>45292</v>
      </c>
      <c r="AA56" s="77">
        <v>45293.994203275462</v>
      </c>
      <c r="AB56" s="74" t="s">
        <v>118</v>
      </c>
      <c r="AC56" s="74" t="s">
        <v>116</v>
      </c>
    </row>
    <row r="57" spans="1:29" s="128" customFormat="1" hidden="1" outlineLevel="7" collapsed="1" x14ac:dyDescent="0.25">
      <c r="A57" s="123" t="s">
        <v>116</v>
      </c>
      <c r="B57" s="124">
        <v>-2699</v>
      </c>
      <c r="C57" s="124">
        <v>-312199.21000000002</v>
      </c>
      <c r="D57" s="124">
        <v>0</v>
      </c>
      <c r="E57" s="124">
        <v>0</v>
      </c>
      <c r="F57" s="124">
        <v>-2699</v>
      </c>
      <c r="G57" s="124">
        <v>-312199.21000000002</v>
      </c>
      <c r="H57" s="125" t="s">
        <v>137</v>
      </c>
      <c r="I57" s="125" t="s">
        <v>138</v>
      </c>
      <c r="J57" s="125" t="s">
        <v>139</v>
      </c>
      <c r="K57" s="124">
        <v>115.672178584661</v>
      </c>
      <c r="L57" s="124">
        <v>0</v>
      </c>
      <c r="M57" s="125" t="s">
        <v>136</v>
      </c>
      <c r="N57" s="125" t="s">
        <v>135</v>
      </c>
      <c r="O57" s="125" t="s">
        <v>111</v>
      </c>
      <c r="P57" s="126">
        <v>45272</v>
      </c>
      <c r="Q57" s="126">
        <v>45272.000694444447</v>
      </c>
      <c r="R57" s="124">
        <v>0</v>
      </c>
      <c r="S57" s="125" t="s">
        <v>140</v>
      </c>
      <c r="T57" s="125" t="s">
        <v>141</v>
      </c>
      <c r="U57" s="125" t="s">
        <v>114</v>
      </c>
      <c r="V57" s="127">
        <v>45293.70787322917</v>
      </c>
      <c r="W57" s="125" t="s">
        <v>142</v>
      </c>
      <c r="X57" s="127">
        <v>45293.708072303241</v>
      </c>
      <c r="Y57" s="127">
        <v>45261</v>
      </c>
      <c r="Z57" s="127">
        <v>45292</v>
      </c>
      <c r="AA57" s="127">
        <v>45293.994203275462</v>
      </c>
      <c r="AB57" s="125" t="s">
        <v>118</v>
      </c>
      <c r="AC57" s="125" t="s">
        <v>116</v>
      </c>
    </row>
    <row r="58" spans="1:29" s="78" customFormat="1" hidden="1" outlineLevel="7" collapsed="1" x14ac:dyDescent="0.25">
      <c r="A58" s="101" t="s">
        <v>116</v>
      </c>
      <c r="B58" s="75">
        <v>-2688</v>
      </c>
      <c r="C58" s="75">
        <v>-310926.82</v>
      </c>
      <c r="D58" s="75">
        <v>0</v>
      </c>
      <c r="E58" s="75">
        <v>0</v>
      </c>
      <c r="F58" s="75">
        <v>-2688</v>
      </c>
      <c r="G58" s="75">
        <v>-310926.82</v>
      </c>
      <c r="H58" s="74" t="s">
        <v>137</v>
      </c>
      <c r="I58" s="74" t="s">
        <v>138</v>
      </c>
      <c r="J58" s="74" t="s">
        <v>139</v>
      </c>
      <c r="K58" s="75">
        <v>115.672180059524</v>
      </c>
      <c r="L58" s="75">
        <v>0</v>
      </c>
      <c r="M58" s="74" t="s">
        <v>136</v>
      </c>
      <c r="N58" s="74" t="s">
        <v>135</v>
      </c>
      <c r="O58" s="74" t="s">
        <v>111</v>
      </c>
      <c r="P58" s="76">
        <v>45270</v>
      </c>
      <c r="Q58" s="76">
        <v>45270.000694444447</v>
      </c>
      <c r="R58" s="75">
        <v>0</v>
      </c>
      <c r="S58" s="74" t="s">
        <v>140</v>
      </c>
      <c r="T58" s="74" t="s">
        <v>141</v>
      </c>
      <c r="U58" s="74" t="s">
        <v>114</v>
      </c>
      <c r="V58" s="77">
        <v>45293.70787322917</v>
      </c>
      <c r="W58" s="74" t="s">
        <v>142</v>
      </c>
      <c r="X58" s="77">
        <v>45293.708072303241</v>
      </c>
      <c r="Y58" s="77">
        <v>45261</v>
      </c>
      <c r="Z58" s="77">
        <v>45292</v>
      </c>
      <c r="AA58" s="77">
        <v>45293.994203275462</v>
      </c>
      <c r="AB58" s="74" t="s">
        <v>118</v>
      </c>
      <c r="AC58" s="74" t="s">
        <v>116</v>
      </c>
    </row>
    <row r="59" spans="1:29" s="128" customFormat="1" hidden="1" outlineLevel="7" collapsed="1" x14ac:dyDescent="0.25">
      <c r="A59" s="123" t="s">
        <v>116</v>
      </c>
      <c r="B59" s="124">
        <v>-2507</v>
      </c>
      <c r="C59" s="124">
        <v>-289990.15000000002</v>
      </c>
      <c r="D59" s="124">
        <v>0</v>
      </c>
      <c r="E59" s="124">
        <v>0</v>
      </c>
      <c r="F59" s="124">
        <v>-2507</v>
      </c>
      <c r="G59" s="124">
        <v>-289990.15000000002</v>
      </c>
      <c r="H59" s="125" t="s">
        <v>137</v>
      </c>
      <c r="I59" s="125" t="s">
        <v>138</v>
      </c>
      <c r="J59" s="125" t="s">
        <v>139</v>
      </c>
      <c r="K59" s="124">
        <v>115.672177901875</v>
      </c>
      <c r="L59" s="124">
        <v>0</v>
      </c>
      <c r="M59" s="125" t="s">
        <v>136</v>
      </c>
      <c r="N59" s="125" t="s">
        <v>135</v>
      </c>
      <c r="O59" s="125" t="s">
        <v>111</v>
      </c>
      <c r="P59" s="126">
        <v>45271</v>
      </c>
      <c r="Q59" s="126">
        <v>45271.000694444447</v>
      </c>
      <c r="R59" s="124">
        <v>0</v>
      </c>
      <c r="S59" s="125" t="s">
        <v>140</v>
      </c>
      <c r="T59" s="125" t="s">
        <v>141</v>
      </c>
      <c r="U59" s="125" t="s">
        <v>114</v>
      </c>
      <c r="V59" s="127">
        <v>45293.70787322917</v>
      </c>
      <c r="W59" s="125" t="s">
        <v>142</v>
      </c>
      <c r="X59" s="127">
        <v>45293.708072303241</v>
      </c>
      <c r="Y59" s="127">
        <v>45261</v>
      </c>
      <c r="Z59" s="127">
        <v>45292</v>
      </c>
      <c r="AA59" s="127">
        <v>45293.994203275462</v>
      </c>
      <c r="AB59" s="125" t="s">
        <v>118</v>
      </c>
      <c r="AC59" s="125" t="s">
        <v>116</v>
      </c>
    </row>
    <row r="60" spans="1:29" s="78" customFormat="1" hidden="1" outlineLevel="7" collapsed="1" x14ac:dyDescent="0.25">
      <c r="A60" s="101" t="s">
        <v>116</v>
      </c>
      <c r="B60" s="75">
        <v>-2421</v>
      </c>
      <c r="C60" s="75">
        <v>-280042.34000000003</v>
      </c>
      <c r="D60" s="75">
        <v>0</v>
      </c>
      <c r="E60" s="75">
        <v>0</v>
      </c>
      <c r="F60" s="75">
        <v>-2421</v>
      </c>
      <c r="G60" s="75">
        <v>-280042.34000000003</v>
      </c>
      <c r="H60" s="74" t="s">
        <v>137</v>
      </c>
      <c r="I60" s="74" t="s">
        <v>138</v>
      </c>
      <c r="J60" s="74" t="s">
        <v>139</v>
      </c>
      <c r="K60" s="75">
        <v>115.672176786452</v>
      </c>
      <c r="L60" s="75">
        <v>0</v>
      </c>
      <c r="M60" s="74" t="s">
        <v>136</v>
      </c>
      <c r="N60" s="74" t="s">
        <v>135</v>
      </c>
      <c r="O60" s="74" t="s">
        <v>111</v>
      </c>
      <c r="P60" s="76">
        <v>45268</v>
      </c>
      <c r="Q60" s="76">
        <v>45268.000694444447</v>
      </c>
      <c r="R60" s="75">
        <v>0</v>
      </c>
      <c r="S60" s="74" t="s">
        <v>140</v>
      </c>
      <c r="T60" s="74" t="s">
        <v>141</v>
      </c>
      <c r="U60" s="74" t="s">
        <v>114</v>
      </c>
      <c r="V60" s="77">
        <v>45293.70787322917</v>
      </c>
      <c r="W60" s="74" t="s">
        <v>142</v>
      </c>
      <c r="X60" s="77">
        <v>45293.708072303241</v>
      </c>
      <c r="Y60" s="77">
        <v>45261</v>
      </c>
      <c r="Z60" s="77">
        <v>45292</v>
      </c>
      <c r="AA60" s="77">
        <v>45293.994203275462</v>
      </c>
      <c r="AB60" s="74" t="s">
        <v>118</v>
      </c>
      <c r="AC60" s="74" t="s">
        <v>116</v>
      </c>
    </row>
    <row r="61" spans="1:29" s="128" customFormat="1" hidden="1" outlineLevel="7" collapsed="1" x14ac:dyDescent="0.25">
      <c r="A61" s="123" t="s">
        <v>116</v>
      </c>
      <c r="B61" s="124">
        <v>-1928</v>
      </c>
      <c r="C61" s="124">
        <v>-223015.96</v>
      </c>
      <c r="D61" s="124">
        <v>0</v>
      </c>
      <c r="E61" s="124">
        <v>0</v>
      </c>
      <c r="F61" s="124">
        <v>-1928</v>
      </c>
      <c r="G61" s="124">
        <v>-223015.96</v>
      </c>
      <c r="H61" s="125" t="s">
        <v>137</v>
      </c>
      <c r="I61" s="125" t="s">
        <v>138</v>
      </c>
      <c r="J61" s="125" t="s">
        <v>139</v>
      </c>
      <c r="K61" s="124">
        <v>115.672178423237</v>
      </c>
      <c r="L61" s="124">
        <v>0</v>
      </c>
      <c r="M61" s="125" t="s">
        <v>136</v>
      </c>
      <c r="N61" s="125" t="s">
        <v>135</v>
      </c>
      <c r="O61" s="125" t="s">
        <v>111</v>
      </c>
      <c r="P61" s="126">
        <v>45267</v>
      </c>
      <c r="Q61" s="126">
        <v>45267.000694444447</v>
      </c>
      <c r="R61" s="124">
        <v>0</v>
      </c>
      <c r="S61" s="125" t="s">
        <v>140</v>
      </c>
      <c r="T61" s="125" t="s">
        <v>141</v>
      </c>
      <c r="U61" s="125" t="s">
        <v>114</v>
      </c>
      <c r="V61" s="127">
        <v>45293.70787322917</v>
      </c>
      <c r="W61" s="125" t="s">
        <v>142</v>
      </c>
      <c r="X61" s="127">
        <v>45293.708072303241</v>
      </c>
      <c r="Y61" s="127">
        <v>45261</v>
      </c>
      <c r="Z61" s="127">
        <v>45292</v>
      </c>
      <c r="AA61" s="127">
        <v>45293.994203275462</v>
      </c>
      <c r="AB61" s="125" t="s">
        <v>118</v>
      </c>
      <c r="AC61" s="125" t="s">
        <v>116</v>
      </c>
    </row>
    <row r="62" spans="1:29" s="107" customFormat="1" hidden="1" outlineLevel="7" collapsed="1" x14ac:dyDescent="0.25">
      <c r="A62" s="102" t="s">
        <v>144</v>
      </c>
      <c r="B62" s="103">
        <v>-13121</v>
      </c>
      <c r="C62" s="103">
        <v>-1813040.33</v>
      </c>
      <c r="D62" s="103">
        <v>0</v>
      </c>
      <c r="E62" s="103">
        <v>0</v>
      </c>
      <c r="F62" s="103">
        <v>-13121</v>
      </c>
      <c r="G62" s="103">
        <v>-1813040.33</v>
      </c>
      <c r="H62" s="104" t="s">
        <v>137</v>
      </c>
      <c r="I62" s="104" t="s">
        <v>138</v>
      </c>
      <c r="J62" s="104" t="s">
        <v>139</v>
      </c>
      <c r="K62" s="103">
        <v>138.17851764347199</v>
      </c>
      <c r="L62" s="103">
        <v>0</v>
      </c>
      <c r="M62" s="104" t="s">
        <v>136</v>
      </c>
      <c r="N62" s="104" t="s">
        <v>135</v>
      </c>
      <c r="O62" s="104" t="s">
        <v>111</v>
      </c>
      <c r="P62" s="105" t="s">
        <v>116</v>
      </c>
      <c r="Q62" s="105" t="s">
        <v>116</v>
      </c>
      <c r="R62" s="103">
        <v>0</v>
      </c>
      <c r="S62" s="104" t="s">
        <v>140</v>
      </c>
      <c r="T62" s="104" t="s">
        <v>141</v>
      </c>
      <c r="U62" s="104" t="s">
        <v>114</v>
      </c>
      <c r="V62" s="106">
        <v>45293.70787322917</v>
      </c>
      <c r="W62" s="104" t="s">
        <v>142</v>
      </c>
      <c r="X62" s="106">
        <v>45293.708072303241</v>
      </c>
      <c r="Y62" s="106">
        <v>45261</v>
      </c>
      <c r="Z62" s="106">
        <v>45292</v>
      </c>
      <c r="AA62" s="106">
        <v>45293.994203275462</v>
      </c>
      <c r="AB62" s="104" t="s">
        <v>118</v>
      </c>
      <c r="AC62" s="104" t="s">
        <v>116</v>
      </c>
    </row>
    <row r="63" spans="1:29" s="78" customFormat="1" hidden="1" outlineLevel="7" collapsed="1" x14ac:dyDescent="0.25">
      <c r="A63" s="101" t="s">
        <v>116</v>
      </c>
      <c r="B63" s="75">
        <v>-3101</v>
      </c>
      <c r="C63" s="75">
        <v>-428491.58</v>
      </c>
      <c r="D63" s="75">
        <v>0</v>
      </c>
      <c r="E63" s="75">
        <v>0</v>
      </c>
      <c r="F63" s="75">
        <v>-3101</v>
      </c>
      <c r="G63" s="75">
        <v>-428491.58</v>
      </c>
      <c r="H63" s="74" t="s">
        <v>137</v>
      </c>
      <c r="I63" s="74" t="s">
        <v>138</v>
      </c>
      <c r="J63" s="74" t="s">
        <v>139</v>
      </c>
      <c r="K63" s="75">
        <v>138.17851660754599</v>
      </c>
      <c r="L63" s="75">
        <v>0</v>
      </c>
      <c r="M63" s="74" t="s">
        <v>136</v>
      </c>
      <c r="N63" s="74" t="s">
        <v>135</v>
      </c>
      <c r="O63" s="74" t="s">
        <v>111</v>
      </c>
      <c r="P63" s="76">
        <v>45279</v>
      </c>
      <c r="Q63" s="76">
        <v>45279.000694444447</v>
      </c>
      <c r="R63" s="75">
        <v>0</v>
      </c>
      <c r="S63" s="74" t="s">
        <v>140</v>
      </c>
      <c r="T63" s="74" t="s">
        <v>141</v>
      </c>
      <c r="U63" s="74" t="s">
        <v>114</v>
      </c>
      <c r="V63" s="77">
        <v>45293.70787322917</v>
      </c>
      <c r="W63" s="74" t="s">
        <v>142</v>
      </c>
      <c r="X63" s="77">
        <v>45293.708072303241</v>
      </c>
      <c r="Y63" s="77">
        <v>45261</v>
      </c>
      <c r="Z63" s="77">
        <v>45292</v>
      </c>
      <c r="AA63" s="77">
        <v>45293.994203275462</v>
      </c>
      <c r="AB63" s="74" t="s">
        <v>118</v>
      </c>
      <c r="AC63" s="74" t="s">
        <v>116</v>
      </c>
    </row>
    <row r="64" spans="1:29" s="128" customFormat="1" hidden="1" outlineLevel="7" collapsed="1" x14ac:dyDescent="0.25">
      <c r="A64" s="123" t="s">
        <v>116</v>
      </c>
      <c r="B64" s="124">
        <v>-2788</v>
      </c>
      <c r="C64" s="124">
        <v>-385241.71</v>
      </c>
      <c r="D64" s="124">
        <v>0</v>
      </c>
      <c r="E64" s="124">
        <v>0</v>
      </c>
      <c r="F64" s="124">
        <v>-2788</v>
      </c>
      <c r="G64" s="124">
        <v>-385241.71</v>
      </c>
      <c r="H64" s="125" t="s">
        <v>137</v>
      </c>
      <c r="I64" s="125" t="s">
        <v>138</v>
      </c>
      <c r="J64" s="125" t="s">
        <v>139</v>
      </c>
      <c r="K64" s="124">
        <v>138.17851865136299</v>
      </c>
      <c r="L64" s="124">
        <v>0</v>
      </c>
      <c r="M64" s="125" t="s">
        <v>136</v>
      </c>
      <c r="N64" s="125" t="s">
        <v>135</v>
      </c>
      <c r="O64" s="125" t="s">
        <v>111</v>
      </c>
      <c r="P64" s="126">
        <v>45275</v>
      </c>
      <c r="Q64" s="126">
        <v>45275.000694444447</v>
      </c>
      <c r="R64" s="124">
        <v>0</v>
      </c>
      <c r="S64" s="125" t="s">
        <v>140</v>
      </c>
      <c r="T64" s="125" t="s">
        <v>141</v>
      </c>
      <c r="U64" s="125" t="s">
        <v>114</v>
      </c>
      <c r="V64" s="127">
        <v>45293.70787322917</v>
      </c>
      <c r="W64" s="125" t="s">
        <v>142</v>
      </c>
      <c r="X64" s="127">
        <v>45293.708072303241</v>
      </c>
      <c r="Y64" s="127">
        <v>45261</v>
      </c>
      <c r="Z64" s="127">
        <v>45292</v>
      </c>
      <c r="AA64" s="127">
        <v>45293.994203275462</v>
      </c>
      <c r="AB64" s="125" t="s">
        <v>118</v>
      </c>
      <c r="AC64" s="125" t="s">
        <v>116</v>
      </c>
    </row>
    <row r="65" spans="1:29" s="78" customFormat="1" hidden="1" outlineLevel="7" collapsed="1" x14ac:dyDescent="0.25">
      <c r="A65" s="101" t="s">
        <v>116</v>
      </c>
      <c r="B65" s="75">
        <v>-2468</v>
      </c>
      <c r="C65" s="75">
        <v>-341024.58</v>
      </c>
      <c r="D65" s="75">
        <v>0</v>
      </c>
      <c r="E65" s="75">
        <v>0</v>
      </c>
      <c r="F65" s="75">
        <v>-2468</v>
      </c>
      <c r="G65" s="75">
        <v>-341024.58</v>
      </c>
      <c r="H65" s="74" t="s">
        <v>137</v>
      </c>
      <c r="I65" s="74" t="s">
        <v>138</v>
      </c>
      <c r="J65" s="74" t="s">
        <v>139</v>
      </c>
      <c r="K65" s="75">
        <v>138.178517017828</v>
      </c>
      <c r="L65" s="75">
        <v>0</v>
      </c>
      <c r="M65" s="74" t="s">
        <v>136</v>
      </c>
      <c r="N65" s="74" t="s">
        <v>135</v>
      </c>
      <c r="O65" s="74" t="s">
        <v>111</v>
      </c>
      <c r="P65" s="76">
        <v>45277</v>
      </c>
      <c r="Q65" s="76">
        <v>45277.000694444447</v>
      </c>
      <c r="R65" s="75">
        <v>0</v>
      </c>
      <c r="S65" s="74" t="s">
        <v>140</v>
      </c>
      <c r="T65" s="74" t="s">
        <v>141</v>
      </c>
      <c r="U65" s="74" t="s">
        <v>114</v>
      </c>
      <c r="V65" s="77">
        <v>45293.70787322917</v>
      </c>
      <c r="W65" s="74" t="s">
        <v>142</v>
      </c>
      <c r="X65" s="77">
        <v>45293.708072303241</v>
      </c>
      <c r="Y65" s="77">
        <v>45261</v>
      </c>
      <c r="Z65" s="77">
        <v>45292</v>
      </c>
      <c r="AA65" s="77">
        <v>45293.994203275462</v>
      </c>
      <c r="AB65" s="74" t="s">
        <v>118</v>
      </c>
      <c r="AC65" s="74" t="s">
        <v>116</v>
      </c>
    </row>
    <row r="66" spans="1:29" s="128" customFormat="1" hidden="1" outlineLevel="7" collapsed="1" x14ac:dyDescent="0.25">
      <c r="A66" s="123" t="s">
        <v>116</v>
      </c>
      <c r="B66" s="124">
        <v>-2406</v>
      </c>
      <c r="C66" s="124">
        <v>-332457.51</v>
      </c>
      <c r="D66" s="124">
        <v>0</v>
      </c>
      <c r="E66" s="124">
        <v>0</v>
      </c>
      <c r="F66" s="124">
        <v>-2406</v>
      </c>
      <c r="G66" s="124">
        <v>-332457.51</v>
      </c>
      <c r="H66" s="125" t="s">
        <v>137</v>
      </c>
      <c r="I66" s="125" t="s">
        <v>138</v>
      </c>
      <c r="J66" s="125" t="s">
        <v>139</v>
      </c>
      <c r="K66" s="124">
        <v>138.17851620947599</v>
      </c>
      <c r="L66" s="124">
        <v>0</v>
      </c>
      <c r="M66" s="125" t="s">
        <v>136</v>
      </c>
      <c r="N66" s="125" t="s">
        <v>135</v>
      </c>
      <c r="O66" s="125" t="s">
        <v>111</v>
      </c>
      <c r="P66" s="126">
        <v>45276</v>
      </c>
      <c r="Q66" s="126">
        <v>45276.000694444447</v>
      </c>
      <c r="R66" s="124">
        <v>0</v>
      </c>
      <c r="S66" s="125" t="s">
        <v>140</v>
      </c>
      <c r="T66" s="125" t="s">
        <v>141</v>
      </c>
      <c r="U66" s="125" t="s">
        <v>114</v>
      </c>
      <c r="V66" s="127">
        <v>45293.70787322917</v>
      </c>
      <c r="W66" s="125" t="s">
        <v>142</v>
      </c>
      <c r="X66" s="127">
        <v>45293.708072303241</v>
      </c>
      <c r="Y66" s="127">
        <v>45261</v>
      </c>
      <c r="Z66" s="127">
        <v>45292</v>
      </c>
      <c r="AA66" s="127">
        <v>45293.994203275462</v>
      </c>
      <c r="AB66" s="125" t="s">
        <v>118</v>
      </c>
      <c r="AC66" s="125" t="s">
        <v>116</v>
      </c>
    </row>
    <row r="67" spans="1:29" s="78" customFormat="1" hidden="1" outlineLevel="7" collapsed="1" x14ac:dyDescent="0.25">
      <c r="A67" s="101" t="s">
        <v>116</v>
      </c>
      <c r="B67" s="75">
        <v>-2358</v>
      </c>
      <c r="C67" s="75">
        <v>-325824.95</v>
      </c>
      <c r="D67" s="75">
        <v>0</v>
      </c>
      <c r="E67" s="75">
        <v>0</v>
      </c>
      <c r="F67" s="75">
        <v>-2358</v>
      </c>
      <c r="G67" s="75">
        <v>-325824.95</v>
      </c>
      <c r="H67" s="74" t="s">
        <v>137</v>
      </c>
      <c r="I67" s="74" t="s">
        <v>138</v>
      </c>
      <c r="J67" s="74" t="s">
        <v>139</v>
      </c>
      <c r="K67" s="75">
        <v>138.178519932146</v>
      </c>
      <c r="L67" s="75">
        <v>0</v>
      </c>
      <c r="M67" s="74" t="s">
        <v>136</v>
      </c>
      <c r="N67" s="74" t="s">
        <v>135</v>
      </c>
      <c r="O67" s="74" t="s">
        <v>111</v>
      </c>
      <c r="P67" s="76">
        <v>45278</v>
      </c>
      <c r="Q67" s="76">
        <v>45278.000694444447</v>
      </c>
      <c r="R67" s="75">
        <v>0</v>
      </c>
      <c r="S67" s="74" t="s">
        <v>140</v>
      </c>
      <c r="T67" s="74" t="s">
        <v>141</v>
      </c>
      <c r="U67" s="74" t="s">
        <v>114</v>
      </c>
      <c r="V67" s="77">
        <v>45293.70787322917</v>
      </c>
      <c r="W67" s="74" t="s">
        <v>142</v>
      </c>
      <c r="X67" s="77">
        <v>45293.708072303241</v>
      </c>
      <c r="Y67" s="77">
        <v>45261</v>
      </c>
      <c r="Z67" s="77">
        <v>45292</v>
      </c>
      <c r="AA67" s="77">
        <v>45293.994203275462</v>
      </c>
      <c r="AB67" s="74" t="s">
        <v>118</v>
      </c>
      <c r="AC67" s="74" t="s">
        <v>116</v>
      </c>
    </row>
    <row r="68" spans="1:29" s="113" customFormat="1" outlineLevel="2" collapsed="1" x14ac:dyDescent="0.25">
      <c r="A68" s="108" t="s">
        <v>122</v>
      </c>
      <c r="B68" s="109">
        <v>320543.152</v>
      </c>
      <c r="C68" s="109">
        <v>35926166.442473002</v>
      </c>
      <c r="D68" s="109">
        <v>0</v>
      </c>
      <c r="E68" s="109">
        <v>0</v>
      </c>
      <c r="F68" s="109">
        <v>320543.152</v>
      </c>
      <c r="G68" s="109">
        <v>35926166.442473002</v>
      </c>
      <c r="H68" s="110" t="s">
        <v>116</v>
      </c>
      <c r="I68" s="110" t="s">
        <v>116</v>
      </c>
      <c r="J68" s="110" t="s">
        <v>116</v>
      </c>
      <c r="K68" s="109">
        <v>112.079032786428</v>
      </c>
      <c r="L68" s="109">
        <v>0</v>
      </c>
      <c r="M68" s="110" t="s">
        <v>122</v>
      </c>
      <c r="N68" s="110" t="s">
        <v>135</v>
      </c>
      <c r="O68" s="110" t="s">
        <v>116</v>
      </c>
      <c r="P68" s="111" t="s">
        <v>116</v>
      </c>
      <c r="Q68" s="111" t="s">
        <v>116</v>
      </c>
      <c r="R68" s="109">
        <v>0</v>
      </c>
      <c r="S68" s="110" t="s">
        <v>116</v>
      </c>
      <c r="T68" s="110" t="s">
        <v>116</v>
      </c>
      <c r="U68" s="110" t="s">
        <v>116</v>
      </c>
      <c r="V68" s="110" t="s">
        <v>116</v>
      </c>
      <c r="W68" s="110" t="s">
        <v>116</v>
      </c>
      <c r="X68" s="110" t="s">
        <v>116</v>
      </c>
      <c r="Y68" s="112">
        <v>45261</v>
      </c>
      <c r="Z68" s="112">
        <v>45292</v>
      </c>
      <c r="AA68" s="112">
        <v>45293.994203275462</v>
      </c>
      <c r="AB68" s="110" t="s">
        <v>118</v>
      </c>
      <c r="AC68" s="110" t="s">
        <v>116</v>
      </c>
    </row>
    <row r="69" spans="1:29" s="96" customFormat="1" hidden="1" outlineLevel="3" collapsed="1" x14ac:dyDescent="0.25">
      <c r="A69" s="91" t="s">
        <v>145</v>
      </c>
      <c r="B69" s="92">
        <v>1E-4</v>
      </c>
      <c r="C69" s="92">
        <v>2794374.24</v>
      </c>
      <c r="D69" s="92">
        <v>0</v>
      </c>
      <c r="E69" s="92">
        <v>0</v>
      </c>
      <c r="F69" s="92">
        <v>1E-4</v>
      </c>
      <c r="G69" s="92">
        <v>2794374.24</v>
      </c>
      <c r="H69" s="93" t="s">
        <v>116</v>
      </c>
      <c r="I69" s="93" t="s">
        <v>116</v>
      </c>
      <c r="J69" s="93" t="s">
        <v>116</v>
      </c>
      <c r="K69" s="92">
        <v>27943742400</v>
      </c>
      <c r="L69" s="92">
        <v>0</v>
      </c>
      <c r="M69" s="93" t="s">
        <v>122</v>
      </c>
      <c r="N69" s="93" t="s">
        <v>135</v>
      </c>
      <c r="O69" s="93" t="s">
        <v>145</v>
      </c>
      <c r="P69" s="94" t="s">
        <v>116</v>
      </c>
      <c r="Q69" s="94" t="s">
        <v>116</v>
      </c>
      <c r="R69" s="92">
        <v>0</v>
      </c>
      <c r="S69" s="93" t="s">
        <v>116</v>
      </c>
      <c r="T69" s="93" t="s">
        <v>141</v>
      </c>
      <c r="U69" s="93" t="s">
        <v>146</v>
      </c>
      <c r="V69" s="93" t="s">
        <v>116</v>
      </c>
      <c r="W69" s="93" t="s">
        <v>146</v>
      </c>
      <c r="X69" s="93" t="s">
        <v>116</v>
      </c>
      <c r="Y69" s="95">
        <v>45261</v>
      </c>
      <c r="Z69" s="95">
        <v>45292</v>
      </c>
      <c r="AA69" s="95">
        <v>45293.994203275462</v>
      </c>
      <c r="AB69" s="93" t="s">
        <v>118</v>
      </c>
      <c r="AC69" s="93" t="s">
        <v>116</v>
      </c>
    </row>
    <row r="70" spans="1:29" s="78" customFormat="1" hidden="1" outlineLevel="4" collapsed="1" x14ac:dyDescent="0.25">
      <c r="A70" s="97" t="s">
        <v>147</v>
      </c>
      <c r="B70" s="75">
        <v>1E-4</v>
      </c>
      <c r="C70" s="75">
        <v>-5625.76</v>
      </c>
      <c r="D70" s="75">
        <v>0</v>
      </c>
      <c r="E70" s="75">
        <v>0</v>
      </c>
      <c r="F70" s="75">
        <v>1E-4</v>
      </c>
      <c r="G70" s="75">
        <v>-5625.76</v>
      </c>
      <c r="H70" s="74" t="s">
        <v>116</v>
      </c>
      <c r="I70" s="74" t="s">
        <v>147</v>
      </c>
      <c r="J70" s="74" t="s">
        <v>116</v>
      </c>
      <c r="K70" s="75">
        <v>-56257600</v>
      </c>
      <c r="L70" s="75">
        <v>0</v>
      </c>
      <c r="M70" s="74" t="s">
        <v>122</v>
      </c>
      <c r="N70" s="74" t="s">
        <v>135</v>
      </c>
      <c r="O70" s="74" t="s">
        <v>145</v>
      </c>
      <c r="P70" s="76">
        <v>45291</v>
      </c>
      <c r="Q70" s="76">
        <v>45292</v>
      </c>
      <c r="R70" s="75">
        <v>0</v>
      </c>
      <c r="S70" s="74" t="s">
        <v>148</v>
      </c>
      <c r="T70" s="74" t="s">
        <v>141</v>
      </c>
      <c r="U70" s="74" t="s">
        <v>146</v>
      </c>
      <c r="V70" s="77">
        <v>45293.69310049768</v>
      </c>
      <c r="W70" s="74" t="s">
        <v>146</v>
      </c>
      <c r="X70" s="77">
        <v>45293.693101770834</v>
      </c>
      <c r="Y70" s="77">
        <v>45261</v>
      </c>
      <c r="Z70" s="77">
        <v>45292</v>
      </c>
      <c r="AA70" s="77">
        <v>45293.994203275462</v>
      </c>
      <c r="AB70" s="74" t="s">
        <v>118</v>
      </c>
      <c r="AC70" s="74" t="s">
        <v>116</v>
      </c>
    </row>
    <row r="71" spans="1:29" s="84" customFormat="1" hidden="1" outlineLevel="5" collapsed="1" x14ac:dyDescent="0.25">
      <c r="A71" s="98" t="s">
        <v>149</v>
      </c>
      <c r="B71" s="80">
        <v>0</v>
      </c>
      <c r="C71" s="80">
        <v>-5625.76</v>
      </c>
      <c r="D71" s="80">
        <v>0</v>
      </c>
      <c r="E71" s="80">
        <v>0</v>
      </c>
      <c r="F71" s="80">
        <v>0</v>
      </c>
      <c r="G71" s="80">
        <v>-5625.76</v>
      </c>
      <c r="H71" s="81" t="s">
        <v>149</v>
      </c>
      <c r="I71" s="81" t="s">
        <v>147</v>
      </c>
      <c r="J71" s="81" t="s">
        <v>116</v>
      </c>
      <c r="K71" s="80">
        <v>0</v>
      </c>
      <c r="L71" s="80">
        <v>0</v>
      </c>
      <c r="M71" s="81" t="s">
        <v>122</v>
      </c>
      <c r="N71" s="81" t="s">
        <v>135</v>
      </c>
      <c r="O71" s="81" t="s">
        <v>145</v>
      </c>
      <c r="P71" s="82">
        <v>45291</v>
      </c>
      <c r="Q71" s="82">
        <v>45292</v>
      </c>
      <c r="R71" s="80">
        <v>0</v>
      </c>
      <c r="S71" s="81" t="s">
        <v>148</v>
      </c>
      <c r="T71" s="81" t="s">
        <v>141</v>
      </c>
      <c r="U71" s="81" t="s">
        <v>146</v>
      </c>
      <c r="V71" s="83">
        <v>45293.69310049768</v>
      </c>
      <c r="W71" s="81" t="s">
        <v>146</v>
      </c>
      <c r="X71" s="83">
        <v>45293.693101770834</v>
      </c>
      <c r="Y71" s="83">
        <v>45261</v>
      </c>
      <c r="Z71" s="83">
        <v>45292</v>
      </c>
      <c r="AA71" s="83">
        <v>45293.994203275462</v>
      </c>
      <c r="AB71" s="81" t="s">
        <v>118</v>
      </c>
      <c r="AC71" s="81" t="s">
        <v>149</v>
      </c>
    </row>
    <row r="72" spans="1:29" s="90" customFormat="1" hidden="1" outlineLevel="6" collapsed="1" x14ac:dyDescent="0.25">
      <c r="A72" s="99" t="s">
        <v>116</v>
      </c>
      <c r="B72" s="86">
        <v>0</v>
      </c>
      <c r="C72" s="86">
        <v>-5625.76</v>
      </c>
      <c r="D72" s="86">
        <v>0</v>
      </c>
      <c r="E72" s="86">
        <v>0</v>
      </c>
      <c r="F72" s="86">
        <v>0</v>
      </c>
      <c r="G72" s="86">
        <v>-5625.76</v>
      </c>
      <c r="H72" s="87" t="s">
        <v>149</v>
      </c>
      <c r="I72" s="87" t="s">
        <v>147</v>
      </c>
      <c r="J72" s="87" t="s">
        <v>116</v>
      </c>
      <c r="K72" s="86">
        <v>0</v>
      </c>
      <c r="L72" s="86">
        <v>0</v>
      </c>
      <c r="M72" s="87" t="s">
        <v>122</v>
      </c>
      <c r="N72" s="87" t="s">
        <v>135</v>
      </c>
      <c r="O72" s="87" t="s">
        <v>145</v>
      </c>
      <c r="P72" s="88">
        <v>45291</v>
      </c>
      <c r="Q72" s="88">
        <v>45292</v>
      </c>
      <c r="R72" s="86">
        <v>0</v>
      </c>
      <c r="S72" s="87" t="s">
        <v>148</v>
      </c>
      <c r="T72" s="87" t="s">
        <v>141</v>
      </c>
      <c r="U72" s="87" t="s">
        <v>146</v>
      </c>
      <c r="V72" s="89">
        <v>45293.69310049768</v>
      </c>
      <c r="W72" s="87" t="s">
        <v>146</v>
      </c>
      <c r="X72" s="89">
        <v>45293.693101770834</v>
      </c>
      <c r="Y72" s="89">
        <v>45261</v>
      </c>
      <c r="Z72" s="89">
        <v>45292</v>
      </c>
      <c r="AA72" s="89">
        <v>45293.994203275462</v>
      </c>
      <c r="AB72" s="87" t="s">
        <v>118</v>
      </c>
      <c r="AC72" s="87" t="s">
        <v>149</v>
      </c>
    </row>
    <row r="73" spans="1:29" s="96" customFormat="1" hidden="1" outlineLevel="7" collapsed="1" x14ac:dyDescent="0.25">
      <c r="A73" s="100" t="s">
        <v>150</v>
      </c>
      <c r="B73" s="92">
        <v>0</v>
      </c>
      <c r="C73" s="92">
        <v>-5625.76</v>
      </c>
      <c r="D73" s="92">
        <v>0</v>
      </c>
      <c r="E73" s="92">
        <v>0</v>
      </c>
      <c r="F73" s="92">
        <v>0</v>
      </c>
      <c r="G73" s="92">
        <v>-5625.76</v>
      </c>
      <c r="H73" s="93" t="s">
        <v>149</v>
      </c>
      <c r="I73" s="93" t="s">
        <v>147</v>
      </c>
      <c r="J73" s="93" t="s">
        <v>116</v>
      </c>
      <c r="K73" s="92">
        <v>0</v>
      </c>
      <c r="L73" s="92">
        <v>0</v>
      </c>
      <c r="M73" s="93" t="s">
        <v>122</v>
      </c>
      <c r="N73" s="93" t="s">
        <v>135</v>
      </c>
      <c r="O73" s="93" t="s">
        <v>145</v>
      </c>
      <c r="P73" s="94">
        <v>45291</v>
      </c>
      <c r="Q73" s="94">
        <v>45292</v>
      </c>
      <c r="R73" s="92">
        <v>0</v>
      </c>
      <c r="S73" s="93" t="s">
        <v>148</v>
      </c>
      <c r="T73" s="93" t="s">
        <v>141</v>
      </c>
      <c r="U73" s="93" t="s">
        <v>146</v>
      </c>
      <c r="V73" s="95">
        <v>45293.69310049768</v>
      </c>
      <c r="W73" s="93" t="s">
        <v>146</v>
      </c>
      <c r="X73" s="95">
        <v>45293.693101770834</v>
      </c>
      <c r="Y73" s="95">
        <v>45261</v>
      </c>
      <c r="Z73" s="95">
        <v>45292</v>
      </c>
      <c r="AA73" s="95">
        <v>45293.994203275462</v>
      </c>
      <c r="AB73" s="93" t="s">
        <v>118</v>
      </c>
      <c r="AC73" s="93" t="s">
        <v>149</v>
      </c>
    </row>
    <row r="74" spans="1:29" s="78" customFormat="1" hidden="1" outlineLevel="7" collapsed="1" x14ac:dyDescent="0.25">
      <c r="A74" s="101" t="s">
        <v>116</v>
      </c>
      <c r="B74" s="75">
        <v>0</v>
      </c>
      <c r="C74" s="75">
        <v>-5625.76</v>
      </c>
      <c r="D74" s="75">
        <v>0</v>
      </c>
      <c r="E74" s="75">
        <v>0</v>
      </c>
      <c r="F74" s="75">
        <v>0</v>
      </c>
      <c r="G74" s="75">
        <v>-5625.76</v>
      </c>
      <c r="H74" s="74" t="s">
        <v>149</v>
      </c>
      <c r="I74" s="74" t="s">
        <v>147</v>
      </c>
      <c r="J74" s="74" t="s">
        <v>116</v>
      </c>
      <c r="K74" s="75">
        <v>0</v>
      </c>
      <c r="L74" s="75">
        <v>0</v>
      </c>
      <c r="M74" s="74" t="s">
        <v>122</v>
      </c>
      <c r="N74" s="74" t="s">
        <v>135</v>
      </c>
      <c r="O74" s="74" t="s">
        <v>145</v>
      </c>
      <c r="P74" s="76">
        <v>45291</v>
      </c>
      <c r="Q74" s="76">
        <v>45292</v>
      </c>
      <c r="R74" s="75">
        <v>0</v>
      </c>
      <c r="S74" s="74" t="s">
        <v>148</v>
      </c>
      <c r="T74" s="74" t="s">
        <v>141</v>
      </c>
      <c r="U74" s="74" t="s">
        <v>146</v>
      </c>
      <c r="V74" s="77">
        <v>45293.69310049768</v>
      </c>
      <c r="W74" s="74" t="s">
        <v>146</v>
      </c>
      <c r="X74" s="77">
        <v>45293.693101770834</v>
      </c>
      <c r="Y74" s="77">
        <v>45261</v>
      </c>
      <c r="Z74" s="77">
        <v>45292</v>
      </c>
      <c r="AA74" s="77">
        <v>45293.994203275462</v>
      </c>
      <c r="AB74" s="74" t="s">
        <v>118</v>
      </c>
      <c r="AC74" s="74" t="s">
        <v>149</v>
      </c>
    </row>
    <row r="75" spans="1:29" s="119" customFormat="1" hidden="1" outlineLevel="5" collapsed="1" x14ac:dyDescent="0.25">
      <c r="A75" s="120" t="s">
        <v>116</v>
      </c>
      <c r="B75" s="115">
        <v>1E-4</v>
      </c>
      <c r="C75" s="115">
        <v>0</v>
      </c>
      <c r="D75" s="115">
        <v>0</v>
      </c>
      <c r="E75" s="115">
        <v>0</v>
      </c>
      <c r="F75" s="115">
        <v>1E-4</v>
      </c>
      <c r="G75" s="115">
        <v>0</v>
      </c>
      <c r="H75" s="116" t="s">
        <v>151</v>
      </c>
      <c r="I75" s="116" t="s">
        <v>147</v>
      </c>
      <c r="J75" s="116" t="s">
        <v>116</v>
      </c>
      <c r="K75" s="115">
        <v>0</v>
      </c>
      <c r="L75" s="115">
        <v>0</v>
      </c>
      <c r="M75" s="116" t="s">
        <v>122</v>
      </c>
      <c r="N75" s="116" t="s">
        <v>135</v>
      </c>
      <c r="O75" s="116" t="s">
        <v>145</v>
      </c>
      <c r="P75" s="117">
        <v>45291</v>
      </c>
      <c r="Q75" s="117">
        <v>45292</v>
      </c>
      <c r="R75" s="115">
        <v>0</v>
      </c>
      <c r="S75" s="116" t="s">
        <v>148</v>
      </c>
      <c r="T75" s="116" t="s">
        <v>141</v>
      </c>
      <c r="U75" s="116" t="s">
        <v>146</v>
      </c>
      <c r="V75" s="118">
        <v>45293.69310049768</v>
      </c>
      <c r="W75" s="116" t="s">
        <v>146</v>
      </c>
      <c r="X75" s="118">
        <v>45293.693101770834</v>
      </c>
      <c r="Y75" s="118">
        <v>45261</v>
      </c>
      <c r="Z75" s="118">
        <v>45292</v>
      </c>
      <c r="AA75" s="118">
        <v>45293.994203275462</v>
      </c>
      <c r="AB75" s="116" t="s">
        <v>118</v>
      </c>
      <c r="AC75" s="116" t="s">
        <v>116</v>
      </c>
    </row>
    <row r="76" spans="1:29" s="90" customFormat="1" hidden="1" outlineLevel="6" collapsed="1" x14ac:dyDescent="0.25">
      <c r="A76" s="99" t="s">
        <v>116</v>
      </c>
      <c r="B76" s="86">
        <v>1E-4</v>
      </c>
      <c r="C76" s="86">
        <v>0</v>
      </c>
      <c r="D76" s="86">
        <v>0</v>
      </c>
      <c r="E76" s="86">
        <v>0</v>
      </c>
      <c r="F76" s="86">
        <v>1E-4</v>
      </c>
      <c r="G76" s="86">
        <v>0</v>
      </c>
      <c r="H76" s="87" t="s">
        <v>151</v>
      </c>
      <c r="I76" s="87" t="s">
        <v>147</v>
      </c>
      <c r="J76" s="87" t="s">
        <v>116</v>
      </c>
      <c r="K76" s="86">
        <v>0</v>
      </c>
      <c r="L76" s="86">
        <v>0</v>
      </c>
      <c r="M76" s="87" t="s">
        <v>122</v>
      </c>
      <c r="N76" s="87" t="s">
        <v>135</v>
      </c>
      <c r="O76" s="87" t="s">
        <v>145</v>
      </c>
      <c r="P76" s="88">
        <v>45291</v>
      </c>
      <c r="Q76" s="88">
        <v>45292</v>
      </c>
      <c r="R76" s="86">
        <v>0</v>
      </c>
      <c r="S76" s="87" t="s">
        <v>148</v>
      </c>
      <c r="T76" s="87" t="s">
        <v>141</v>
      </c>
      <c r="U76" s="87" t="s">
        <v>146</v>
      </c>
      <c r="V76" s="89">
        <v>45293.69310049768</v>
      </c>
      <c r="W76" s="87" t="s">
        <v>146</v>
      </c>
      <c r="X76" s="89">
        <v>45293.693101770834</v>
      </c>
      <c r="Y76" s="89">
        <v>45261</v>
      </c>
      <c r="Z76" s="89">
        <v>45292</v>
      </c>
      <c r="AA76" s="89">
        <v>45293.994203275462</v>
      </c>
      <c r="AB76" s="87" t="s">
        <v>118</v>
      </c>
      <c r="AC76" s="87" t="s">
        <v>116</v>
      </c>
    </row>
    <row r="77" spans="1:29" s="96" customFormat="1" hidden="1" outlineLevel="7" collapsed="1" x14ac:dyDescent="0.25">
      <c r="A77" s="100" t="s">
        <v>152</v>
      </c>
      <c r="B77" s="92">
        <v>1E-4</v>
      </c>
      <c r="C77" s="92">
        <v>0</v>
      </c>
      <c r="D77" s="92">
        <v>0</v>
      </c>
      <c r="E77" s="92">
        <v>0</v>
      </c>
      <c r="F77" s="92">
        <v>1E-4</v>
      </c>
      <c r="G77" s="92">
        <v>0</v>
      </c>
      <c r="H77" s="93" t="s">
        <v>151</v>
      </c>
      <c r="I77" s="93" t="s">
        <v>147</v>
      </c>
      <c r="J77" s="93" t="s">
        <v>116</v>
      </c>
      <c r="K77" s="92">
        <v>0</v>
      </c>
      <c r="L77" s="92">
        <v>0</v>
      </c>
      <c r="M77" s="93" t="s">
        <v>122</v>
      </c>
      <c r="N77" s="93" t="s">
        <v>135</v>
      </c>
      <c r="O77" s="93" t="s">
        <v>145</v>
      </c>
      <c r="P77" s="94">
        <v>45291</v>
      </c>
      <c r="Q77" s="94">
        <v>45292</v>
      </c>
      <c r="R77" s="92">
        <v>0</v>
      </c>
      <c r="S77" s="93" t="s">
        <v>148</v>
      </c>
      <c r="T77" s="93" t="s">
        <v>141</v>
      </c>
      <c r="U77" s="93" t="s">
        <v>146</v>
      </c>
      <c r="V77" s="95">
        <v>45293.69310049768</v>
      </c>
      <c r="W77" s="93" t="s">
        <v>146</v>
      </c>
      <c r="X77" s="95">
        <v>45293.693101770834</v>
      </c>
      <c r="Y77" s="95">
        <v>45261</v>
      </c>
      <c r="Z77" s="95">
        <v>45292</v>
      </c>
      <c r="AA77" s="95">
        <v>45293.994203275462</v>
      </c>
      <c r="AB77" s="93" t="s">
        <v>118</v>
      </c>
      <c r="AC77" s="93" t="s">
        <v>116</v>
      </c>
    </row>
    <row r="78" spans="1:29" s="78" customFormat="1" hidden="1" outlineLevel="7" collapsed="1" x14ac:dyDescent="0.25">
      <c r="A78" s="101" t="s">
        <v>116</v>
      </c>
      <c r="B78" s="75">
        <v>1E-4</v>
      </c>
      <c r="C78" s="75">
        <v>0</v>
      </c>
      <c r="D78" s="75">
        <v>0</v>
      </c>
      <c r="E78" s="75">
        <v>0</v>
      </c>
      <c r="F78" s="75">
        <v>1E-4</v>
      </c>
      <c r="G78" s="75">
        <v>0</v>
      </c>
      <c r="H78" s="74" t="s">
        <v>151</v>
      </c>
      <c r="I78" s="74" t="s">
        <v>147</v>
      </c>
      <c r="J78" s="74" t="s">
        <v>116</v>
      </c>
      <c r="K78" s="75">
        <v>0</v>
      </c>
      <c r="L78" s="75">
        <v>0</v>
      </c>
      <c r="M78" s="74" t="s">
        <v>122</v>
      </c>
      <c r="N78" s="74" t="s">
        <v>135</v>
      </c>
      <c r="O78" s="74" t="s">
        <v>145</v>
      </c>
      <c r="P78" s="76">
        <v>45291</v>
      </c>
      <c r="Q78" s="76">
        <v>45292</v>
      </c>
      <c r="R78" s="75">
        <v>0</v>
      </c>
      <c r="S78" s="74" t="s">
        <v>148</v>
      </c>
      <c r="T78" s="74" t="s">
        <v>141</v>
      </c>
      <c r="U78" s="74" t="s">
        <v>146</v>
      </c>
      <c r="V78" s="77">
        <v>45293.69310049768</v>
      </c>
      <c r="W78" s="74" t="s">
        <v>146</v>
      </c>
      <c r="X78" s="77">
        <v>45293.693101770834</v>
      </c>
      <c r="Y78" s="77">
        <v>45261</v>
      </c>
      <c r="Z78" s="77">
        <v>45292</v>
      </c>
      <c r="AA78" s="77">
        <v>45293.994203275462</v>
      </c>
      <c r="AB78" s="74" t="s">
        <v>118</v>
      </c>
      <c r="AC78" s="74" t="s">
        <v>116</v>
      </c>
    </row>
    <row r="79" spans="1:29" s="128" customFormat="1" hidden="1" outlineLevel="4" collapsed="1" x14ac:dyDescent="0.25">
      <c r="A79" s="129" t="s">
        <v>138</v>
      </c>
      <c r="B79" s="124">
        <v>0</v>
      </c>
      <c r="C79" s="124">
        <v>2800000</v>
      </c>
      <c r="D79" s="124">
        <v>0</v>
      </c>
      <c r="E79" s="124">
        <v>0</v>
      </c>
      <c r="F79" s="124">
        <v>0</v>
      </c>
      <c r="G79" s="124">
        <v>2800000</v>
      </c>
      <c r="H79" s="125" t="s">
        <v>153</v>
      </c>
      <c r="I79" s="125" t="s">
        <v>138</v>
      </c>
      <c r="J79" s="125" t="s">
        <v>154</v>
      </c>
      <c r="K79" s="124">
        <v>0</v>
      </c>
      <c r="L79" s="124">
        <v>0</v>
      </c>
      <c r="M79" s="125" t="s">
        <v>122</v>
      </c>
      <c r="N79" s="125" t="s">
        <v>135</v>
      </c>
      <c r="O79" s="125" t="s">
        <v>145</v>
      </c>
      <c r="P79" s="126">
        <v>45275</v>
      </c>
      <c r="Q79" s="126">
        <v>45275.000694444447</v>
      </c>
      <c r="R79" s="124">
        <v>0</v>
      </c>
      <c r="S79" s="125" t="s">
        <v>155</v>
      </c>
      <c r="T79" s="125" t="s">
        <v>141</v>
      </c>
      <c r="U79" s="125" t="s">
        <v>146</v>
      </c>
      <c r="V79" s="127">
        <v>45293.6931008912</v>
      </c>
      <c r="W79" s="125" t="s">
        <v>146</v>
      </c>
      <c r="X79" s="127">
        <v>45293.693103935184</v>
      </c>
      <c r="Y79" s="127">
        <v>45261</v>
      </c>
      <c r="Z79" s="127">
        <v>45292</v>
      </c>
      <c r="AA79" s="127">
        <v>45293.994203275462</v>
      </c>
      <c r="AB79" s="125" t="s">
        <v>118</v>
      </c>
      <c r="AC79" s="125" t="s">
        <v>153</v>
      </c>
    </row>
    <row r="80" spans="1:29" s="84" customFormat="1" hidden="1" outlineLevel="5" collapsed="1" x14ac:dyDescent="0.25">
      <c r="A80" s="98" t="s">
        <v>153</v>
      </c>
      <c r="B80" s="80">
        <v>0</v>
      </c>
      <c r="C80" s="80">
        <v>2800000</v>
      </c>
      <c r="D80" s="80">
        <v>0</v>
      </c>
      <c r="E80" s="80">
        <v>0</v>
      </c>
      <c r="F80" s="80">
        <v>0</v>
      </c>
      <c r="G80" s="80">
        <v>2800000</v>
      </c>
      <c r="H80" s="81" t="s">
        <v>153</v>
      </c>
      <c r="I80" s="81" t="s">
        <v>138</v>
      </c>
      <c r="J80" s="81" t="s">
        <v>154</v>
      </c>
      <c r="K80" s="80">
        <v>0</v>
      </c>
      <c r="L80" s="80">
        <v>0</v>
      </c>
      <c r="M80" s="81" t="s">
        <v>122</v>
      </c>
      <c r="N80" s="81" t="s">
        <v>135</v>
      </c>
      <c r="O80" s="81" t="s">
        <v>145</v>
      </c>
      <c r="P80" s="82">
        <v>45275</v>
      </c>
      <c r="Q80" s="82">
        <v>45275.000694444447</v>
      </c>
      <c r="R80" s="80">
        <v>0</v>
      </c>
      <c r="S80" s="81" t="s">
        <v>155</v>
      </c>
      <c r="T80" s="81" t="s">
        <v>141</v>
      </c>
      <c r="U80" s="81" t="s">
        <v>146</v>
      </c>
      <c r="V80" s="83">
        <v>45293.6931008912</v>
      </c>
      <c r="W80" s="81" t="s">
        <v>146</v>
      </c>
      <c r="X80" s="83">
        <v>45293.693103935184</v>
      </c>
      <c r="Y80" s="83">
        <v>45261</v>
      </c>
      <c r="Z80" s="83">
        <v>45292</v>
      </c>
      <c r="AA80" s="83">
        <v>45293.994203275462</v>
      </c>
      <c r="AB80" s="81" t="s">
        <v>118</v>
      </c>
      <c r="AC80" s="81" t="s">
        <v>153</v>
      </c>
    </row>
    <row r="81" spans="1:29" s="90" customFormat="1" hidden="1" outlineLevel="6" collapsed="1" x14ac:dyDescent="0.25">
      <c r="A81" s="99" t="s">
        <v>154</v>
      </c>
      <c r="B81" s="86">
        <v>0</v>
      </c>
      <c r="C81" s="86">
        <v>2800000</v>
      </c>
      <c r="D81" s="86">
        <v>0</v>
      </c>
      <c r="E81" s="86">
        <v>0</v>
      </c>
      <c r="F81" s="86">
        <v>0</v>
      </c>
      <c r="G81" s="86">
        <v>2800000</v>
      </c>
      <c r="H81" s="87" t="s">
        <v>153</v>
      </c>
      <c r="I81" s="87" t="s">
        <v>138</v>
      </c>
      <c r="J81" s="87" t="s">
        <v>154</v>
      </c>
      <c r="K81" s="86">
        <v>0</v>
      </c>
      <c r="L81" s="86">
        <v>0</v>
      </c>
      <c r="M81" s="87" t="s">
        <v>122</v>
      </c>
      <c r="N81" s="87" t="s">
        <v>135</v>
      </c>
      <c r="O81" s="87" t="s">
        <v>145</v>
      </c>
      <c r="P81" s="88">
        <v>45275</v>
      </c>
      <c r="Q81" s="88">
        <v>45275.000694444447</v>
      </c>
      <c r="R81" s="86">
        <v>0</v>
      </c>
      <c r="S81" s="87" t="s">
        <v>155</v>
      </c>
      <c r="T81" s="87" t="s">
        <v>141</v>
      </c>
      <c r="U81" s="87" t="s">
        <v>146</v>
      </c>
      <c r="V81" s="89">
        <v>45293.6931008912</v>
      </c>
      <c r="W81" s="87" t="s">
        <v>146</v>
      </c>
      <c r="X81" s="89">
        <v>45293.693103935184</v>
      </c>
      <c r="Y81" s="89">
        <v>45261</v>
      </c>
      <c r="Z81" s="89">
        <v>45292</v>
      </c>
      <c r="AA81" s="89">
        <v>45293.994203275462</v>
      </c>
      <c r="AB81" s="87" t="s">
        <v>118</v>
      </c>
      <c r="AC81" s="87" t="s">
        <v>153</v>
      </c>
    </row>
    <row r="82" spans="1:29" s="96" customFormat="1" hidden="1" outlineLevel="7" collapsed="1" x14ac:dyDescent="0.25">
      <c r="A82" s="100" t="s">
        <v>156</v>
      </c>
      <c r="B82" s="92">
        <v>0</v>
      </c>
      <c r="C82" s="92">
        <v>2800000</v>
      </c>
      <c r="D82" s="92">
        <v>0</v>
      </c>
      <c r="E82" s="92">
        <v>0</v>
      </c>
      <c r="F82" s="92">
        <v>0</v>
      </c>
      <c r="G82" s="92">
        <v>2800000</v>
      </c>
      <c r="H82" s="93" t="s">
        <v>153</v>
      </c>
      <c r="I82" s="93" t="s">
        <v>138</v>
      </c>
      <c r="J82" s="93" t="s">
        <v>154</v>
      </c>
      <c r="K82" s="92">
        <v>0</v>
      </c>
      <c r="L82" s="92">
        <v>0</v>
      </c>
      <c r="M82" s="93" t="s">
        <v>122</v>
      </c>
      <c r="N82" s="93" t="s">
        <v>135</v>
      </c>
      <c r="O82" s="93" t="s">
        <v>145</v>
      </c>
      <c r="P82" s="94">
        <v>45275</v>
      </c>
      <c r="Q82" s="94">
        <v>45275.000694444447</v>
      </c>
      <c r="R82" s="92">
        <v>0</v>
      </c>
      <c r="S82" s="93" t="s">
        <v>155</v>
      </c>
      <c r="T82" s="93" t="s">
        <v>141</v>
      </c>
      <c r="U82" s="93" t="s">
        <v>146</v>
      </c>
      <c r="V82" s="95">
        <v>45293.6931008912</v>
      </c>
      <c r="W82" s="93" t="s">
        <v>146</v>
      </c>
      <c r="X82" s="95">
        <v>45293.693103935184</v>
      </c>
      <c r="Y82" s="95">
        <v>45261</v>
      </c>
      <c r="Z82" s="95">
        <v>45292</v>
      </c>
      <c r="AA82" s="95">
        <v>45293.994203275462</v>
      </c>
      <c r="AB82" s="93" t="s">
        <v>118</v>
      </c>
      <c r="AC82" s="93" t="s">
        <v>153</v>
      </c>
    </row>
    <row r="83" spans="1:29" s="78" customFormat="1" hidden="1" outlineLevel="7" collapsed="1" x14ac:dyDescent="0.25">
      <c r="A83" s="101" t="s">
        <v>116</v>
      </c>
      <c r="B83" s="75">
        <v>0</v>
      </c>
      <c r="C83" s="75">
        <v>2800000</v>
      </c>
      <c r="D83" s="75">
        <v>0</v>
      </c>
      <c r="E83" s="75">
        <v>0</v>
      </c>
      <c r="F83" s="75">
        <v>0</v>
      </c>
      <c r="G83" s="75">
        <v>2800000</v>
      </c>
      <c r="H83" s="74" t="s">
        <v>153</v>
      </c>
      <c r="I83" s="74" t="s">
        <v>138</v>
      </c>
      <c r="J83" s="74" t="s">
        <v>154</v>
      </c>
      <c r="K83" s="75">
        <v>0</v>
      </c>
      <c r="L83" s="75">
        <v>0</v>
      </c>
      <c r="M83" s="74" t="s">
        <v>122</v>
      </c>
      <c r="N83" s="74" t="s">
        <v>135</v>
      </c>
      <c r="O83" s="74" t="s">
        <v>145</v>
      </c>
      <c r="P83" s="76">
        <v>45275</v>
      </c>
      <c r="Q83" s="76">
        <v>45275.000694444447</v>
      </c>
      <c r="R83" s="75">
        <v>0</v>
      </c>
      <c r="S83" s="74" t="s">
        <v>155</v>
      </c>
      <c r="T83" s="74" t="s">
        <v>141</v>
      </c>
      <c r="U83" s="74" t="s">
        <v>146</v>
      </c>
      <c r="V83" s="77">
        <v>45293.6931008912</v>
      </c>
      <c r="W83" s="74" t="s">
        <v>146</v>
      </c>
      <c r="X83" s="77">
        <v>45293.693103935184</v>
      </c>
      <c r="Y83" s="77">
        <v>45261</v>
      </c>
      <c r="Z83" s="77">
        <v>45292</v>
      </c>
      <c r="AA83" s="77">
        <v>45293.994203275462</v>
      </c>
      <c r="AB83" s="74" t="s">
        <v>118</v>
      </c>
      <c r="AC83" s="74" t="s">
        <v>153</v>
      </c>
    </row>
    <row r="84" spans="1:29" s="107" customFormat="1" hidden="1" outlineLevel="3" collapsed="1" x14ac:dyDescent="0.25">
      <c r="A84" s="122" t="s">
        <v>121</v>
      </c>
      <c r="B84" s="103">
        <v>322376.14179999998</v>
      </c>
      <c r="C84" s="103">
        <v>33292968.531029999</v>
      </c>
      <c r="D84" s="103">
        <v>0</v>
      </c>
      <c r="E84" s="103">
        <v>0</v>
      </c>
      <c r="F84" s="103">
        <v>322376.14179999998</v>
      </c>
      <c r="G84" s="103">
        <v>33292968.531029999</v>
      </c>
      <c r="H84" s="104" t="s">
        <v>120</v>
      </c>
      <c r="I84" s="104" t="s">
        <v>116</v>
      </c>
      <c r="J84" s="104" t="s">
        <v>116</v>
      </c>
      <c r="K84" s="103">
        <v>103.27367386785301</v>
      </c>
      <c r="L84" s="103">
        <v>0</v>
      </c>
      <c r="M84" s="104" t="s">
        <v>122</v>
      </c>
      <c r="N84" s="104" t="s">
        <v>135</v>
      </c>
      <c r="O84" s="104" t="s">
        <v>121</v>
      </c>
      <c r="P84" s="105">
        <v>45261</v>
      </c>
      <c r="Q84" s="105">
        <v>45262</v>
      </c>
      <c r="R84" s="103">
        <v>0</v>
      </c>
      <c r="S84" s="104" t="s">
        <v>116</v>
      </c>
      <c r="T84" s="104" t="s">
        <v>116</v>
      </c>
      <c r="U84" s="104" t="s">
        <v>115</v>
      </c>
      <c r="V84" s="106">
        <v>45231.155407372687</v>
      </c>
      <c r="W84" s="104" t="s">
        <v>116</v>
      </c>
      <c r="X84" s="104" t="s">
        <v>116</v>
      </c>
      <c r="Y84" s="106">
        <v>45261</v>
      </c>
      <c r="Z84" s="106">
        <v>45292</v>
      </c>
      <c r="AA84" s="106">
        <v>45293.994203275462</v>
      </c>
      <c r="AB84" s="104" t="s">
        <v>118</v>
      </c>
      <c r="AC84" s="104" t="s">
        <v>116</v>
      </c>
    </row>
    <row r="85" spans="1:29" s="78" customFormat="1" hidden="1" outlineLevel="4" collapsed="1" x14ac:dyDescent="0.25">
      <c r="A85" s="97" t="s">
        <v>157</v>
      </c>
      <c r="B85" s="75">
        <v>0</v>
      </c>
      <c r="C85" s="75">
        <v>0</v>
      </c>
      <c r="D85" s="75">
        <v>0</v>
      </c>
      <c r="E85" s="75">
        <v>0</v>
      </c>
      <c r="F85" s="75">
        <v>0</v>
      </c>
      <c r="G85" s="75">
        <v>0</v>
      </c>
      <c r="H85" s="74" t="s">
        <v>120</v>
      </c>
      <c r="I85" s="74" t="s">
        <v>157</v>
      </c>
      <c r="J85" s="74" t="s">
        <v>116</v>
      </c>
      <c r="K85" s="75">
        <v>0</v>
      </c>
      <c r="L85" s="75">
        <v>0</v>
      </c>
      <c r="M85" s="74" t="s">
        <v>122</v>
      </c>
      <c r="N85" s="74" t="s">
        <v>135</v>
      </c>
      <c r="O85" s="74" t="s">
        <v>121</v>
      </c>
      <c r="P85" s="76">
        <v>45261</v>
      </c>
      <c r="Q85" s="76">
        <v>45262</v>
      </c>
      <c r="R85" s="75">
        <v>0</v>
      </c>
      <c r="S85" s="74" t="s">
        <v>116</v>
      </c>
      <c r="T85" s="74" t="s">
        <v>116</v>
      </c>
      <c r="U85" s="74" t="s">
        <v>115</v>
      </c>
      <c r="V85" s="77">
        <v>45231.155407372687</v>
      </c>
      <c r="W85" s="74" t="s">
        <v>116</v>
      </c>
      <c r="X85" s="74" t="s">
        <v>116</v>
      </c>
      <c r="Y85" s="77">
        <v>45261</v>
      </c>
      <c r="Z85" s="77">
        <v>45292</v>
      </c>
      <c r="AA85" s="77">
        <v>45293.994203275462</v>
      </c>
      <c r="AB85" s="74" t="s">
        <v>118</v>
      </c>
      <c r="AC85" s="74" t="s">
        <v>116</v>
      </c>
    </row>
    <row r="86" spans="1:29" s="84" customFormat="1" hidden="1" outlineLevel="5" collapsed="1" x14ac:dyDescent="0.25">
      <c r="A86" s="98" t="s">
        <v>116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1" t="s">
        <v>120</v>
      </c>
      <c r="I86" s="81" t="s">
        <v>157</v>
      </c>
      <c r="J86" s="81" t="s">
        <v>116</v>
      </c>
      <c r="K86" s="80">
        <v>0</v>
      </c>
      <c r="L86" s="80">
        <v>0</v>
      </c>
      <c r="M86" s="81" t="s">
        <v>122</v>
      </c>
      <c r="N86" s="81" t="s">
        <v>135</v>
      </c>
      <c r="O86" s="81" t="s">
        <v>121</v>
      </c>
      <c r="P86" s="82">
        <v>45261</v>
      </c>
      <c r="Q86" s="82">
        <v>45262</v>
      </c>
      <c r="R86" s="80">
        <v>0</v>
      </c>
      <c r="S86" s="81" t="s">
        <v>116</v>
      </c>
      <c r="T86" s="81" t="s">
        <v>116</v>
      </c>
      <c r="U86" s="81" t="s">
        <v>115</v>
      </c>
      <c r="V86" s="83">
        <v>45231.155407372687</v>
      </c>
      <c r="W86" s="81" t="s">
        <v>116</v>
      </c>
      <c r="X86" s="81" t="s">
        <v>116</v>
      </c>
      <c r="Y86" s="83">
        <v>45261</v>
      </c>
      <c r="Z86" s="83">
        <v>45292</v>
      </c>
      <c r="AA86" s="83">
        <v>45293.994203275462</v>
      </c>
      <c r="AB86" s="81" t="s">
        <v>118</v>
      </c>
      <c r="AC86" s="81" t="s">
        <v>116</v>
      </c>
    </row>
    <row r="87" spans="1:29" s="90" customFormat="1" hidden="1" outlineLevel="6" collapsed="1" x14ac:dyDescent="0.25">
      <c r="A87" s="99" t="s">
        <v>116</v>
      </c>
      <c r="B87" s="86">
        <v>0</v>
      </c>
      <c r="C87" s="86">
        <v>0</v>
      </c>
      <c r="D87" s="86">
        <v>0</v>
      </c>
      <c r="E87" s="86">
        <v>0</v>
      </c>
      <c r="F87" s="86">
        <v>0</v>
      </c>
      <c r="G87" s="86">
        <v>0</v>
      </c>
      <c r="H87" s="87" t="s">
        <v>120</v>
      </c>
      <c r="I87" s="87" t="s">
        <v>157</v>
      </c>
      <c r="J87" s="87" t="s">
        <v>116</v>
      </c>
      <c r="K87" s="86">
        <v>0</v>
      </c>
      <c r="L87" s="86">
        <v>0</v>
      </c>
      <c r="M87" s="87" t="s">
        <v>122</v>
      </c>
      <c r="N87" s="87" t="s">
        <v>135</v>
      </c>
      <c r="O87" s="87" t="s">
        <v>121</v>
      </c>
      <c r="P87" s="88">
        <v>45261</v>
      </c>
      <c r="Q87" s="88">
        <v>45262</v>
      </c>
      <c r="R87" s="86">
        <v>0</v>
      </c>
      <c r="S87" s="87" t="s">
        <v>116</v>
      </c>
      <c r="T87" s="87" t="s">
        <v>116</v>
      </c>
      <c r="U87" s="87" t="s">
        <v>115</v>
      </c>
      <c r="V87" s="89">
        <v>45231.155407372687</v>
      </c>
      <c r="W87" s="87" t="s">
        <v>116</v>
      </c>
      <c r="X87" s="87" t="s">
        <v>116</v>
      </c>
      <c r="Y87" s="89">
        <v>45261</v>
      </c>
      <c r="Z87" s="89">
        <v>45292</v>
      </c>
      <c r="AA87" s="89">
        <v>45293.994203275462</v>
      </c>
      <c r="AB87" s="87" t="s">
        <v>118</v>
      </c>
      <c r="AC87" s="87" t="s">
        <v>116</v>
      </c>
    </row>
    <row r="88" spans="1:29" s="96" customFormat="1" hidden="1" outlineLevel="7" collapsed="1" x14ac:dyDescent="0.25">
      <c r="A88" s="100" t="s">
        <v>152</v>
      </c>
      <c r="B88" s="92">
        <v>0</v>
      </c>
      <c r="C88" s="92">
        <v>0</v>
      </c>
      <c r="D88" s="92">
        <v>0</v>
      </c>
      <c r="E88" s="92">
        <v>0</v>
      </c>
      <c r="F88" s="92">
        <v>0</v>
      </c>
      <c r="G88" s="92">
        <v>0</v>
      </c>
      <c r="H88" s="93" t="s">
        <v>120</v>
      </c>
      <c r="I88" s="93" t="s">
        <v>157</v>
      </c>
      <c r="J88" s="93" t="s">
        <v>116</v>
      </c>
      <c r="K88" s="92">
        <v>0</v>
      </c>
      <c r="L88" s="92">
        <v>0</v>
      </c>
      <c r="M88" s="93" t="s">
        <v>122</v>
      </c>
      <c r="N88" s="93" t="s">
        <v>135</v>
      </c>
      <c r="O88" s="93" t="s">
        <v>121</v>
      </c>
      <c r="P88" s="94">
        <v>45261</v>
      </c>
      <c r="Q88" s="94">
        <v>45262</v>
      </c>
      <c r="R88" s="92">
        <v>0</v>
      </c>
      <c r="S88" s="93" t="s">
        <v>116</v>
      </c>
      <c r="T88" s="93" t="s">
        <v>116</v>
      </c>
      <c r="U88" s="93" t="s">
        <v>115</v>
      </c>
      <c r="V88" s="95">
        <v>45231.155407372687</v>
      </c>
      <c r="W88" s="93" t="s">
        <v>116</v>
      </c>
      <c r="X88" s="93" t="s">
        <v>116</v>
      </c>
      <c r="Y88" s="95">
        <v>45261</v>
      </c>
      <c r="Z88" s="95">
        <v>45292</v>
      </c>
      <c r="AA88" s="95">
        <v>45293.994203275462</v>
      </c>
      <c r="AB88" s="93" t="s">
        <v>118</v>
      </c>
      <c r="AC88" s="93" t="s">
        <v>116</v>
      </c>
    </row>
    <row r="89" spans="1:29" s="78" customFormat="1" hidden="1" outlineLevel="7" collapsed="1" x14ac:dyDescent="0.25">
      <c r="A89" s="101" t="s">
        <v>116</v>
      </c>
      <c r="B89" s="75">
        <v>0</v>
      </c>
      <c r="C89" s="75">
        <v>-14067.49898</v>
      </c>
      <c r="D89" s="75">
        <v>0</v>
      </c>
      <c r="E89" s="75">
        <v>0</v>
      </c>
      <c r="F89" s="75">
        <v>0</v>
      </c>
      <c r="G89" s="75">
        <v>-14067.49898</v>
      </c>
      <c r="H89" s="74" t="s">
        <v>120</v>
      </c>
      <c r="I89" s="74" t="s">
        <v>157</v>
      </c>
      <c r="J89" s="74" t="s">
        <v>116</v>
      </c>
      <c r="K89" s="75">
        <v>0</v>
      </c>
      <c r="L89" s="75">
        <v>0</v>
      </c>
      <c r="M89" s="74" t="s">
        <v>122</v>
      </c>
      <c r="N89" s="74" t="s">
        <v>135</v>
      </c>
      <c r="O89" s="74" t="s">
        <v>121</v>
      </c>
      <c r="P89" s="76">
        <v>45261</v>
      </c>
      <c r="Q89" s="76">
        <v>45262</v>
      </c>
      <c r="R89" s="75">
        <v>0</v>
      </c>
      <c r="S89" s="74" t="s">
        <v>116</v>
      </c>
      <c r="T89" s="74" t="s">
        <v>116</v>
      </c>
      <c r="U89" s="74" t="s">
        <v>115</v>
      </c>
      <c r="V89" s="77">
        <v>45231.155407372687</v>
      </c>
      <c r="W89" s="74" t="s">
        <v>116</v>
      </c>
      <c r="X89" s="74" t="s">
        <v>116</v>
      </c>
      <c r="Y89" s="77">
        <v>45261</v>
      </c>
      <c r="Z89" s="77">
        <v>45292</v>
      </c>
      <c r="AA89" s="77">
        <v>45293.994203275462</v>
      </c>
      <c r="AB89" s="74" t="s">
        <v>118</v>
      </c>
      <c r="AC89" s="74" t="s">
        <v>116</v>
      </c>
    </row>
    <row r="90" spans="1:29" s="128" customFormat="1" hidden="1" outlineLevel="7" collapsed="1" x14ac:dyDescent="0.25">
      <c r="A90" s="123" t="s">
        <v>116</v>
      </c>
      <c r="B90" s="124">
        <v>0</v>
      </c>
      <c r="C90" s="124">
        <v>14067.49898</v>
      </c>
      <c r="D90" s="124">
        <v>0</v>
      </c>
      <c r="E90" s="124">
        <v>0</v>
      </c>
      <c r="F90" s="124">
        <v>0</v>
      </c>
      <c r="G90" s="124">
        <v>14067.49898</v>
      </c>
      <c r="H90" s="125" t="s">
        <v>120</v>
      </c>
      <c r="I90" s="125" t="s">
        <v>157</v>
      </c>
      <c r="J90" s="125" t="s">
        <v>116</v>
      </c>
      <c r="K90" s="124">
        <v>0</v>
      </c>
      <c r="L90" s="124">
        <v>0</v>
      </c>
      <c r="M90" s="125" t="s">
        <v>122</v>
      </c>
      <c r="N90" s="125" t="s">
        <v>135</v>
      </c>
      <c r="O90" s="125" t="s">
        <v>121</v>
      </c>
      <c r="P90" s="126">
        <v>45261</v>
      </c>
      <c r="Q90" s="126">
        <v>45262</v>
      </c>
      <c r="R90" s="124">
        <v>0</v>
      </c>
      <c r="S90" s="125" t="s">
        <v>116</v>
      </c>
      <c r="T90" s="125" t="s">
        <v>116</v>
      </c>
      <c r="U90" s="125" t="s">
        <v>115</v>
      </c>
      <c r="V90" s="127">
        <v>45231.155407372687</v>
      </c>
      <c r="W90" s="125" t="s">
        <v>116</v>
      </c>
      <c r="X90" s="125" t="s">
        <v>116</v>
      </c>
      <c r="Y90" s="127">
        <v>45261</v>
      </c>
      <c r="Z90" s="127">
        <v>45292</v>
      </c>
      <c r="AA90" s="127">
        <v>45293.994203275462</v>
      </c>
      <c r="AB90" s="125" t="s">
        <v>118</v>
      </c>
      <c r="AC90" s="125" t="s">
        <v>116</v>
      </c>
    </row>
    <row r="91" spans="1:29" s="128" customFormat="1" hidden="1" outlineLevel="4" collapsed="1" x14ac:dyDescent="0.25">
      <c r="A91" s="129" t="s">
        <v>158</v>
      </c>
      <c r="B91" s="124">
        <v>0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5" t="s">
        <v>120</v>
      </c>
      <c r="I91" s="125" t="s">
        <v>158</v>
      </c>
      <c r="J91" s="125" t="s">
        <v>116</v>
      </c>
      <c r="K91" s="124">
        <v>0</v>
      </c>
      <c r="L91" s="124">
        <v>0</v>
      </c>
      <c r="M91" s="125" t="s">
        <v>122</v>
      </c>
      <c r="N91" s="125" t="s">
        <v>135</v>
      </c>
      <c r="O91" s="125" t="s">
        <v>121</v>
      </c>
      <c r="P91" s="126">
        <v>45261</v>
      </c>
      <c r="Q91" s="126">
        <v>45262</v>
      </c>
      <c r="R91" s="124">
        <v>0</v>
      </c>
      <c r="S91" s="125" t="s">
        <v>116</v>
      </c>
      <c r="T91" s="125" t="s">
        <v>116</v>
      </c>
      <c r="U91" s="125" t="s">
        <v>115</v>
      </c>
      <c r="V91" s="127">
        <v>45231.155407372687</v>
      </c>
      <c r="W91" s="125" t="s">
        <v>116</v>
      </c>
      <c r="X91" s="125" t="s">
        <v>116</v>
      </c>
      <c r="Y91" s="127">
        <v>45261</v>
      </c>
      <c r="Z91" s="127">
        <v>45292</v>
      </c>
      <c r="AA91" s="127">
        <v>45293.994203275462</v>
      </c>
      <c r="AB91" s="125" t="s">
        <v>118</v>
      </c>
      <c r="AC91" s="125" t="s">
        <v>116</v>
      </c>
    </row>
    <row r="92" spans="1:29" s="84" customFormat="1" hidden="1" outlineLevel="5" collapsed="1" x14ac:dyDescent="0.25">
      <c r="A92" s="98" t="s">
        <v>116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v>0</v>
      </c>
      <c r="H92" s="81" t="s">
        <v>120</v>
      </c>
      <c r="I92" s="81" t="s">
        <v>158</v>
      </c>
      <c r="J92" s="81" t="s">
        <v>116</v>
      </c>
      <c r="K92" s="80">
        <v>0</v>
      </c>
      <c r="L92" s="80">
        <v>0</v>
      </c>
      <c r="M92" s="81" t="s">
        <v>122</v>
      </c>
      <c r="N92" s="81" t="s">
        <v>135</v>
      </c>
      <c r="O92" s="81" t="s">
        <v>121</v>
      </c>
      <c r="P92" s="82">
        <v>45261</v>
      </c>
      <c r="Q92" s="82">
        <v>45262</v>
      </c>
      <c r="R92" s="80">
        <v>0</v>
      </c>
      <c r="S92" s="81" t="s">
        <v>116</v>
      </c>
      <c r="T92" s="81" t="s">
        <v>116</v>
      </c>
      <c r="U92" s="81" t="s">
        <v>115</v>
      </c>
      <c r="V92" s="83">
        <v>45231.155407372687</v>
      </c>
      <c r="W92" s="81" t="s">
        <v>116</v>
      </c>
      <c r="X92" s="81" t="s">
        <v>116</v>
      </c>
      <c r="Y92" s="83">
        <v>45261</v>
      </c>
      <c r="Z92" s="83">
        <v>45292</v>
      </c>
      <c r="AA92" s="83">
        <v>45293.994203275462</v>
      </c>
      <c r="AB92" s="81" t="s">
        <v>118</v>
      </c>
      <c r="AC92" s="81" t="s">
        <v>116</v>
      </c>
    </row>
    <row r="93" spans="1:29" s="90" customFormat="1" hidden="1" outlineLevel="6" collapsed="1" x14ac:dyDescent="0.25">
      <c r="A93" s="99" t="s">
        <v>116</v>
      </c>
      <c r="B93" s="86">
        <v>0</v>
      </c>
      <c r="C93" s="86">
        <v>0</v>
      </c>
      <c r="D93" s="86">
        <v>0</v>
      </c>
      <c r="E93" s="86">
        <v>0</v>
      </c>
      <c r="F93" s="86">
        <v>0</v>
      </c>
      <c r="G93" s="86">
        <v>0</v>
      </c>
      <c r="H93" s="87" t="s">
        <v>120</v>
      </c>
      <c r="I93" s="87" t="s">
        <v>158</v>
      </c>
      <c r="J93" s="87" t="s">
        <v>116</v>
      </c>
      <c r="K93" s="86">
        <v>0</v>
      </c>
      <c r="L93" s="86">
        <v>0</v>
      </c>
      <c r="M93" s="87" t="s">
        <v>122</v>
      </c>
      <c r="N93" s="87" t="s">
        <v>135</v>
      </c>
      <c r="O93" s="87" t="s">
        <v>121</v>
      </c>
      <c r="P93" s="88">
        <v>45261</v>
      </c>
      <c r="Q93" s="88">
        <v>45262</v>
      </c>
      <c r="R93" s="86">
        <v>0</v>
      </c>
      <c r="S93" s="87" t="s">
        <v>116</v>
      </c>
      <c r="T93" s="87" t="s">
        <v>116</v>
      </c>
      <c r="U93" s="87" t="s">
        <v>115</v>
      </c>
      <c r="V93" s="89">
        <v>45231.155407372687</v>
      </c>
      <c r="W93" s="87" t="s">
        <v>116</v>
      </c>
      <c r="X93" s="87" t="s">
        <v>116</v>
      </c>
      <c r="Y93" s="89">
        <v>45261</v>
      </c>
      <c r="Z93" s="89">
        <v>45292</v>
      </c>
      <c r="AA93" s="89">
        <v>45293.994203275462</v>
      </c>
      <c r="AB93" s="87" t="s">
        <v>118</v>
      </c>
      <c r="AC93" s="87" t="s">
        <v>116</v>
      </c>
    </row>
    <row r="94" spans="1:29" s="96" customFormat="1" hidden="1" outlineLevel="7" collapsed="1" x14ac:dyDescent="0.25">
      <c r="A94" s="100" t="s">
        <v>159</v>
      </c>
      <c r="B94" s="92">
        <v>-362609.08</v>
      </c>
      <c r="C94" s="92">
        <v>-30034550.565250002</v>
      </c>
      <c r="D94" s="92">
        <v>0</v>
      </c>
      <c r="E94" s="92">
        <v>0</v>
      </c>
      <c r="F94" s="92">
        <v>-362609.08</v>
      </c>
      <c r="G94" s="92">
        <v>-30034550.565250002</v>
      </c>
      <c r="H94" s="93" t="s">
        <v>120</v>
      </c>
      <c r="I94" s="93" t="s">
        <v>158</v>
      </c>
      <c r="J94" s="93" t="s">
        <v>116</v>
      </c>
      <c r="K94" s="92">
        <v>82.829008488287201</v>
      </c>
      <c r="L94" s="92">
        <v>0</v>
      </c>
      <c r="M94" s="93" t="s">
        <v>122</v>
      </c>
      <c r="N94" s="93" t="s">
        <v>135</v>
      </c>
      <c r="O94" s="93" t="s">
        <v>121</v>
      </c>
      <c r="P94" s="94">
        <v>45261</v>
      </c>
      <c r="Q94" s="94">
        <v>45262</v>
      </c>
      <c r="R94" s="92">
        <v>0</v>
      </c>
      <c r="S94" s="93" t="s">
        <v>116</v>
      </c>
      <c r="T94" s="93" t="s">
        <v>116</v>
      </c>
      <c r="U94" s="93" t="s">
        <v>115</v>
      </c>
      <c r="V94" s="95">
        <v>45231.155407372687</v>
      </c>
      <c r="W94" s="93" t="s">
        <v>116</v>
      </c>
      <c r="X94" s="93" t="s">
        <v>116</v>
      </c>
      <c r="Y94" s="95">
        <v>45261</v>
      </c>
      <c r="Z94" s="95">
        <v>45292</v>
      </c>
      <c r="AA94" s="95">
        <v>45293.994203275462</v>
      </c>
      <c r="AB94" s="93" t="s">
        <v>118</v>
      </c>
      <c r="AC94" s="93" t="s">
        <v>116</v>
      </c>
    </row>
    <row r="95" spans="1:29" s="78" customFormat="1" hidden="1" outlineLevel="7" collapsed="1" x14ac:dyDescent="0.25">
      <c r="A95" s="101" t="s">
        <v>116</v>
      </c>
      <c r="B95" s="75">
        <v>-362609.08</v>
      </c>
      <c r="C95" s="75">
        <v>-30034550.565250002</v>
      </c>
      <c r="D95" s="75">
        <v>0</v>
      </c>
      <c r="E95" s="75">
        <v>0</v>
      </c>
      <c r="F95" s="75">
        <v>-362609.08</v>
      </c>
      <c r="G95" s="75">
        <v>-30034550.565250002</v>
      </c>
      <c r="H95" s="74" t="s">
        <v>120</v>
      </c>
      <c r="I95" s="74" t="s">
        <v>158</v>
      </c>
      <c r="J95" s="74" t="s">
        <v>116</v>
      </c>
      <c r="K95" s="75">
        <v>82.829008488287201</v>
      </c>
      <c r="L95" s="75">
        <v>0</v>
      </c>
      <c r="M95" s="74" t="s">
        <v>122</v>
      </c>
      <c r="N95" s="74" t="s">
        <v>135</v>
      </c>
      <c r="O95" s="74" t="s">
        <v>121</v>
      </c>
      <c r="P95" s="76">
        <v>45261</v>
      </c>
      <c r="Q95" s="76">
        <v>45262</v>
      </c>
      <c r="R95" s="75">
        <v>0</v>
      </c>
      <c r="S95" s="74" t="s">
        <v>116</v>
      </c>
      <c r="T95" s="74" t="s">
        <v>116</v>
      </c>
      <c r="U95" s="74" t="s">
        <v>115</v>
      </c>
      <c r="V95" s="77">
        <v>45231.155407372687</v>
      </c>
      <c r="W95" s="74" t="s">
        <v>116</v>
      </c>
      <c r="X95" s="74" t="s">
        <v>116</v>
      </c>
      <c r="Y95" s="77">
        <v>45261</v>
      </c>
      <c r="Z95" s="77">
        <v>45292</v>
      </c>
      <c r="AA95" s="77">
        <v>45293.994203275462</v>
      </c>
      <c r="AB95" s="74" t="s">
        <v>118</v>
      </c>
      <c r="AC95" s="74" t="s">
        <v>116</v>
      </c>
    </row>
    <row r="96" spans="1:29" s="107" customFormat="1" hidden="1" outlineLevel="7" collapsed="1" x14ac:dyDescent="0.25">
      <c r="A96" s="102" t="s">
        <v>160</v>
      </c>
      <c r="B96" s="103">
        <v>-14931.42</v>
      </c>
      <c r="C96" s="103">
        <v>-1008401.74</v>
      </c>
      <c r="D96" s="103">
        <v>0</v>
      </c>
      <c r="E96" s="103">
        <v>0</v>
      </c>
      <c r="F96" s="103">
        <v>-14931.42</v>
      </c>
      <c r="G96" s="103">
        <v>-1008401.74</v>
      </c>
      <c r="H96" s="104" t="s">
        <v>120</v>
      </c>
      <c r="I96" s="104" t="s">
        <v>158</v>
      </c>
      <c r="J96" s="104" t="s">
        <v>116</v>
      </c>
      <c r="K96" s="103">
        <v>67.535555225156102</v>
      </c>
      <c r="L96" s="103">
        <v>0</v>
      </c>
      <c r="M96" s="104" t="s">
        <v>122</v>
      </c>
      <c r="N96" s="104" t="s">
        <v>135</v>
      </c>
      <c r="O96" s="104" t="s">
        <v>121</v>
      </c>
      <c r="P96" s="105">
        <v>45261</v>
      </c>
      <c r="Q96" s="105">
        <v>45262</v>
      </c>
      <c r="R96" s="103">
        <v>0</v>
      </c>
      <c r="S96" s="104" t="s">
        <v>116</v>
      </c>
      <c r="T96" s="104" t="s">
        <v>116</v>
      </c>
      <c r="U96" s="104" t="s">
        <v>115</v>
      </c>
      <c r="V96" s="106">
        <v>45231.155407372687</v>
      </c>
      <c r="W96" s="104" t="s">
        <v>116</v>
      </c>
      <c r="X96" s="104" t="s">
        <v>116</v>
      </c>
      <c r="Y96" s="106">
        <v>45261</v>
      </c>
      <c r="Z96" s="106">
        <v>45292</v>
      </c>
      <c r="AA96" s="106">
        <v>45293.994203275462</v>
      </c>
      <c r="AB96" s="104" t="s">
        <v>118</v>
      </c>
      <c r="AC96" s="104" t="s">
        <v>116</v>
      </c>
    </row>
    <row r="97" spans="1:29" s="78" customFormat="1" hidden="1" outlineLevel="7" collapsed="1" x14ac:dyDescent="0.25">
      <c r="A97" s="101" t="s">
        <v>116</v>
      </c>
      <c r="B97" s="75">
        <v>-14931.42</v>
      </c>
      <c r="C97" s="75">
        <v>-1008401.74</v>
      </c>
      <c r="D97" s="75">
        <v>0</v>
      </c>
      <c r="E97" s="75">
        <v>0</v>
      </c>
      <c r="F97" s="75">
        <v>-14931.42</v>
      </c>
      <c r="G97" s="75">
        <v>-1008401.74</v>
      </c>
      <c r="H97" s="74" t="s">
        <v>120</v>
      </c>
      <c r="I97" s="74" t="s">
        <v>158</v>
      </c>
      <c r="J97" s="74" t="s">
        <v>116</v>
      </c>
      <c r="K97" s="75">
        <v>67.535555225156102</v>
      </c>
      <c r="L97" s="75">
        <v>0</v>
      </c>
      <c r="M97" s="74" t="s">
        <v>122</v>
      </c>
      <c r="N97" s="74" t="s">
        <v>135</v>
      </c>
      <c r="O97" s="74" t="s">
        <v>121</v>
      </c>
      <c r="P97" s="76">
        <v>45261</v>
      </c>
      <c r="Q97" s="76">
        <v>45262</v>
      </c>
      <c r="R97" s="75">
        <v>0</v>
      </c>
      <c r="S97" s="74" t="s">
        <v>116</v>
      </c>
      <c r="T97" s="74" t="s">
        <v>116</v>
      </c>
      <c r="U97" s="74" t="s">
        <v>115</v>
      </c>
      <c r="V97" s="77">
        <v>45231.155407372687</v>
      </c>
      <c r="W97" s="74" t="s">
        <v>116</v>
      </c>
      <c r="X97" s="74" t="s">
        <v>116</v>
      </c>
      <c r="Y97" s="77">
        <v>45261</v>
      </c>
      <c r="Z97" s="77">
        <v>45292</v>
      </c>
      <c r="AA97" s="77">
        <v>45293.994203275462</v>
      </c>
      <c r="AB97" s="74" t="s">
        <v>118</v>
      </c>
      <c r="AC97" s="74" t="s">
        <v>116</v>
      </c>
    </row>
    <row r="98" spans="1:29" s="96" customFormat="1" hidden="1" outlineLevel="7" collapsed="1" x14ac:dyDescent="0.25">
      <c r="A98" s="100" t="s">
        <v>161</v>
      </c>
      <c r="B98" s="92">
        <v>35519</v>
      </c>
      <c r="C98" s="92">
        <v>2975768.75293</v>
      </c>
      <c r="D98" s="92">
        <v>0</v>
      </c>
      <c r="E98" s="92">
        <v>0</v>
      </c>
      <c r="F98" s="92">
        <v>35519</v>
      </c>
      <c r="G98" s="92">
        <v>2975768.75293</v>
      </c>
      <c r="H98" s="93" t="s">
        <v>120</v>
      </c>
      <c r="I98" s="93" t="s">
        <v>158</v>
      </c>
      <c r="J98" s="93" t="s">
        <v>116</v>
      </c>
      <c r="K98" s="92">
        <v>83.779632110419797</v>
      </c>
      <c r="L98" s="92">
        <v>0</v>
      </c>
      <c r="M98" s="93" t="s">
        <v>122</v>
      </c>
      <c r="N98" s="93" t="s">
        <v>135</v>
      </c>
      <c r="O98" s="93" t="s">
        <v>121</v>
      </c>
      <c r="P98" s="94">
        <v>45261</v>
      </c>
      <c r="Q98" s="94">
        <v>45262</v>
      </c>
      <c r="R98" s="92">
        <v>0</v>
      </c>
      <c r="S98" s="93" t="s">
        <v>116</v>
      </c>
      <c r="T98" s="93" t="s">
        <v>116</v>
      </c>
      <c r="U98" s="93" t="s">
        <v>115</v>
      </c>
      <c r="V98" s="95">
        <v>45231.155407372687</v>
      </c>
      <c r="W98" s="93" t="s">
        <v>116</v>
      </c>
      <c r="X98" s="93" t="s">
        <v>116</v>
      </c>
      <c r="Y98" s="95">
        <v>45261</v>
      </c>
      <c r="Z98" s="95">
        <v>45292</v>
      </c>
      <c r="AA98" s="95">
        <v>45293.994203275462</v>
      </c>
      <c r="AB98" s="93" t="s">
        <v>118</v>
      </c>
      <c r="AC98" s="93" t="s">
        <v>116</v>
      </c>
    </row>
    <row r="99" spans="1:29" s="78" customFormat="1" hidden="1" outlineLevel="7" collapsed="1" x14ac:dyDescent="0.25">
      <c r="A99" s="101" t="s">
        <v>116</v>
      </c>
      <c r="B99" s="75">
        <v>35519</v>
      </c>
      <c r="C99" s="75">
        <v>2975768.75293</v>
      </c>
      <c r="D99" s="75">
        <v>0</v>
      </c>
      <c r="E99" s="75">
        <v>0</v>
      </c>
      <c r="F99" s="75">
        <v>35519</v>
      </c>
      <c r="G99" s="75">
        <v>2975768.75293</v>
      </c>
      <c r="H99" s="74" t="s">
        <v>120</v>
      </c>
      <c r="I99" s="74" t="s">
        <v>158</v>
      </c>
      <c r="J99" s="74" t="s">
        <v>116</v>
      </c>
      <c r="K99" s="75">
        <v>83.779632110419797</v>
      </c>
      <c r="L99" s="75">
        <v>0</v>
      </c>
      <c r="M99" s="74" t="s">
        <v>122</v>
      </c>
      <c r="N99" s="74" t="s">
        <v>135</v>
      </c>
      <c r="O99" s="74" t="s">
        <v>121</v>
      </c>
      <c r="P99" s="76">
        <v>45261</v>
      </c>
      <c r="Q99" s="76">
        <v>45262</v>
      </c>
      <c r="R99" s="75">
        <v>0</v>
      </c>
      <c r="S99" s="74" t="s">
        <v>116</v>
      </c>
      <c r="T99" s="74" t="s">
        <v>116</v>
      </c>
      <c r="U99" s="74" t="s">
        <v>115</v>
      </c>
      <c r="V99" s="77">
        <v>45231.155407372687</v>
      </c>
      <c r="W99" s="74" t="s">
        <v>116</v>
      </c>
      <c r="X99" s="74" t="s">
        <v>116</v>
      </c>
      <c r="Y99" s="77">
        <v>45261</v>
      </c>
      <c r="Z99" s="77">
        <v>45292</v>
      </c>
      <c r="AA99" s="77">
        <v>45293.994203275462</v>
      </c>
      <c r="AB99" s="74" t="s">
        <v>118</v>
      </c>
      <c r="AC99" s="74" t="s">
        <v>116</v>
      </c>
    </row>
    <row r="100" spans="1:29" s="107" customFormat="1" hidden="1" outlineLevel="7" collapsed="1" x14ac:dyDescent="0.25">
      <c r="A100" s="102" t="s">
        <v>162</v>
      </c>
      <c r="B100" s="103">
        <v>342021.5</v>
      </c>
      <c r="C100" s="103">
        <v>28067183.55232</v>
      </c>
      <c r="D100" s="103">
        <v>0</v>
      </c>
      <c r="E100" s="103">
        <v>0</v>
      </c>
      <c r="F100" s="103">
        <v>342021.5</v>
      </c>
      <c r="G100" s="103">
        <v>28067183.55232</v>
      </c>
      <c r="H100" s="104" t="s">
        <v>120</v>
      </c>
      <c r="I100" s="104" t="s">
        <v>158</v>
      </c>
      <c r="J100" s="104" t="s">
        <v>116</v>
      </c>
      <c r="K100" s="103">
        <v>82.062629256698798</v>
      </c>
      <c r="L100" s="103">
        <v>0</v>
      </c>
      <c r="M100" s="104" t="s">
        <v>122</v>
      </c>
      <c r="N100" s="104" t="s">
        <v>135</v>
      </c>
      <c r="O100" s="104" t="s">
        <v>121</v>
      </c>
      <c r="P100" s="105">
        <v>45261</v>
      </c>
      <c r="Q100" s="105">
        <v>45262</v>
      </c>
      <c r="R100" s="103">
        <v>0</v>
      </c>
      <c r="S100" s="104" t="s">
        <v>116</v>
      </c>
      <c r="T100" s="104" t="s">
        <v>116</v>
      </c>
      <c r="U100" s="104" t="s">
        <v>115</v>
      </c>
      <c r="V100" s="106">
        <v>45231.155407372687</v>
      </c>
      <c r="W100" s="104" t="s">
        <v>116</v>
      </c>
      <c r="X100" s="104" t="s">
        <v>116</v>
      </c>
      <c r="Y100" s="106">
        <v>45261</v>
      </c>
      <c r="Z100" s="106">
        <v>45292</v>
      </c>
      <c r="AA100" s="106">
        <v>45293.994203275462</v>
      </c>
      <c r="AB100" s="104" t="s">
        <v>118</v>
      </c>
      <c r="AC100" s="104" t="s">
        <v>116</v>
      </c>
    </row>
    <row r="101" spans="1:29" s="78" customFormat="1" hidden="1" outlineLevel="7" collapsed="1" x14ac:dyDescent="0.25">
      <c r="A101" s="101" t="s">
        <v>116</v>
      </c>
      <c r="B101" s="75">
        <v>342021.5</v>
      </c>
      <c r="C101" s="75">
        <v>28067183.55232</v>
      </c>
      <c r="D101" s="75">
        <v>0</v>
      </c>
      <c r="E101" s="75">
        <v>0</v>
      </c>
      <c r="F101" s="75">
        <v>342021.5</v>
      </c>
      <c r="G101" s="75">
        <v>28067183.55232</v>
      </c>
      <c r="H101" s="74" t="s">
        <v>120</v>
      </c>
      <c r="I101" s="74" t="s">
        <v>158</v>
      </c>
      <c r="J101" s="74" t="s">
        <v>116</v>
      </c>
      <c r="K101" s="75">
        <v>82.062629256698798</v>
      </c>
      <c r="L101" s="75">
        <v>0</v>
      </c>
      <c r="M101" s="74" t="s">
        <v>122</v>
      </c>
      <c r="N101" s="74" t="s">
        <v>135</v>
      </c>
      <c r="O101" s="74" t="s">
        <v>121</v>
      </c>
      <c r="P101" s="76">
        <v>45261</v>
      </c>
      <c r="Q101" s="76">
        <v>45262</v>
      </c>
      <c r="R101" s="75">
        <v>0</v>
      </c>
      <c r="S101" s="74" t="s">
        <v>116</v>
      </c>
      <c r="T101" s="74" t="s">
        <v>116</v>
      </c>
      <c r="U101" s="74" t="s">
        <v>115</v>
      </c>
      <c r="V101" s="77">
        <v>45231.155407372687</v>
      </c>
      <c r="W101" s="74" t="s">
        <v>116</v>
      </c>
      <c r="X101" s="74" t="s">
        <v>116</v>
      </c>
      <c r="Y101" s="77">
        <v>45261</v>
      </c>
      <c r="Z101" s="77">
        <v>45292</v>
      </c>
      <c r="AA101" s="77">
        <v>45293.994203275462</v>
      </c>
      <c r="AB101" s="74" t="s">
        <v>118</v>
      </c>
      <c r="AC101" s="74" t="s">
        <v>116</v>
      </c>
    </row>
    <row r="102" spans="1:29" s="78" customFormat="1" hidden="1" outlineLevel="4" collapsed="1" x14ac:dyDescent="0.25">
      <c r="A102" s="97" t="s">
        <v>147</v>
      </c>
      <c r="B102" s="75">
        <v>26293.7703</v>
      </c>
      <c r="C102" s="75">
        <v>2312033.0746300002</v>
      </c>
      <c r="D102" s="75">
        <v>0</v>
      </c>
      <c r="E102" s="75">
        <v>0</v>
      </c>
      <c r="F102" s="75">
        <v>26293.7703</v>
      </c>
      <c r="G102" s="75">
        <v>2312033.0746300002</v>
      </c>
      <c r="H102" s="74" t="s">
        <v>120</v>
      </c>
      <c r="I102" s="74" t="s">
        <v>147</v>
      </c>
      <c r="J102" s="74" t="s">
        <v>116</v>
      </c>
      <c r="K102" s="75">
        <v>87.930831077123997</v>
      </c>
      <c r="L102" s="75">
        <v>0</v>
      </c>
      <c r="M102" s="74" t="s">
        <v>122</v>
      </c>
      <c r="N102" s="74" t="s">
        <v>135</v>
      </c>
      <c r="O102" s="74" t="s">
        <v>121</v>
      </c>
      <c r="P102" s="76">
        <v>45261</v>
      </c>
      <c r="Q102" s="76">
        <v>45262</v>
      </c>
      <c r="R102" s="75">
        <v>0</v>
      </c>
      <c r="S102" s="74" t="s">
        <v>116</v>
      </c>
      <c r="T102" s="74" t="s">
        <v>116</v>
      </c>
      <c r="U102" s="74" t="s">
        <v>115</v>
      </c>
      <c r="V102" s="77">
        <v>45231.155407372687</v>
      </c>
      <c r="W102" s="74" t="s">
        <v>116</v>
      </c>
      <c r="X102" s="74" t="s">
        <v>116</v>
      </c>
      <c r="Y102" s="77">
        <v>45261</v>
      </c>
      <c r="Z102" s="77">
        <v>45292</v>
      </c>
      <c r="AA102" s="77">
        <v>45293.994203275462</v>
      </c>
      <c r="AB102" s="74" t="s">
        <v>118</v>
      </c>
      <c r="AC102" s="74" t="s">
        <v>116</v>
      </c>
    </row>
    <row r="103" spans="1:29" s="84" customFormat="1" hidden="1" outlineLevel="5" collapsed="1" x14ac:dyDescent="0.25">
      <c r="A103" s="98" t="s">
        <v>116</v>
      </c>
      <c r="B103" s="80">
        <v>26293.7703</v>
      </c>
      <c r="C103" s="80">
        <v>2312033.0746300002</v>
      </c>
      <c r="D103" s="80">
        <v>0</v>
      </c>
      <c r="E103" s="80">
        <v>0</v>
      </c>
      <c r="F103" s="80">
        <v>26293.7703</v>
      </c>
      <c r="G103" s="80">
        <v>2312033.0746300002</v>
      </c>
      <c r="H103" s="81" t="s">
        <v>120</v>
      </c>
      <c r="I103" s="81" t="s">
        <v>147</v>
      </c>
      <c r="J103" s="81" t="s">
        <v>116</v>
      </c>
      <c r="K103" s="80">
        <v>87.930831077123997</v>
      </c>
      <c r="L103" s="80">
        <v>0</v>
      </c>
      <c r="M103" s="81" t="s">
        <v>122</v>
      </c>
      <c r="N103" s="81" t="s">
        <v>135</v>
      </c>
      <c r="O103" s="81" t="s">
        <v>121</v>
      </c>
      <c r="P103" s="82">
        <v>45261</v>
      </c>
      <c r="Q103" s="82">
        <v>45262</v>
      </c>
      <c r="R103" s="80">
        <v>0</v>
      </c>
      <c r="S103" s="81" t="s">
        <v>116</v>
      </c>
      <c r="T103" s="81" t="s">
        <v>116</v>
      </c>
      <c r="U103" s="81" t="s">
        <v>115</v>
      </c>
      <c r="V103" s="83">
        <v>45231.155407372687</v>
      </c>
      <c r="W103" s="81" t="s">
        <v>116</v>
      </c>
      <c r="X103" s="81" t="s">
        <v>116</v>
      </c>
      <c r="Y103" s="83">
        <v>45261</v>
      </c>
      <c r="Z103" s="83">
        <v>45292</v>
      </c>
      <c r="AA103" s="83">
        <v>45293.994203275462</v>
      </c>
      <c r="AB103" s="81" t="s">
        <v>118</v>
      </c>
      <c r="AC103" s="81" t="s">
        <v>116</v>
      </c>
    </row>
    <row r="104" spans="1:29" s="90" customFormat="1" hidden="1" outlineLevel="6" collapsed="1" x14ac:dyDescent="0.25">
      <c r="A104" s="99" t="s">
        <v>116</v>
      </c>
      <c r="B104" s="86">
        <v>26293.7703</v>
      </c>
      <c r="C104" s="86">
        <v>2312033.0746300002</v>
      </c>
      <c r="D104" s="86">
        <v>0</v>
      </c>
      <c r="E104" s="86">
        <v>0</v>
      </c>
      <c r="F104" s="86">
        <v>26293.7703</v>
      </c>
      <c r="G104" s="86">
        <v>2312033.0746300002</v>
      </c>
      <c r="H104" s="87" t="s">
        <v>120</v>
      </c>
      <c r="I104" s="87" t="s">
        <v>147</v>
      </c>
      <c r="J104" s="87" t="s">
        <v>116</v>
      </c>
      <c r="K104" s="86">
        <v>87.930831077123997</v>
      </c>
      <c r="L104" s="86">
        <v>0</v>
      </c>
      <c r="M104" s="87" t="s">
        <v>122</v>
      </c>
      <c r="N104" s="87" t="s">
        <v>135</v>
      </c>
      <c r="O104" s="87" t="s">
        <v>121</v>
      </c>
      <c r="P104" s="88">
        <v>45261</v>
      </c>
      <c r="Q104" s="88">
        <v>45262</v>
      </c>
      <c r="R104" s="86">
        <v>0</v>
      </c>
      <c r="S104" s="87" t="s">
        <v>116</v>
      </c>
      <c r="T104" s="87" t="s">
        <v>116</v>
      </c>
      <c r="U104" s="87" t="s">
        <v>115</v>
      </c>
      <c r="V104" s="89">
        <v>45231.155407372687</v>
      </c>
      <c r="W104" s="87" t="s">
        <v>116</v>
      </c>
      <c r="X104" s="87" t="s">
        <v>116</v>
      </c>
      <c r="Y104" s="89">
        <v>45261</v>
      </c>
      <c r="Z104" s="89">
        <v>45292</v>
      </c>
      <c r="AA104" s="89">
        <v>45293.994203275462</v>
      </c>
      <c r="AB104" s="87" t="s">
        <v>118</v>
      </c>
      <c r="AC104" s="87" t="s">
        <v>116</v>
      </c>
    </row>
    <row r="105" spans="1:29" s="96" customFormat="1" hidden="1" outlineLevel="7" collapsed="1" x14ac:dyDescent="0.25">
      <c r="A105" s="100" t="s">
        <v>163</v>
      </c>
      <c r="B105" s="92">
        <v>-45526.749000000003</v>
      </c>
      <c r="C105" s="92">
        <v>-3211241.0322699999</v>
      </c>
      <c r="D105" s="92">
        <v>0</v>
      </c>
      <c r="E105" s="92">
        <v>0</v>
      </c>
      <c r="F105" s="92">
        <v>-45526.749000000003</v>
      </c>
      <c r="G105" s="92">
        <v>-3211241.0322699999</v>
      </c>
      <c r="H105" s="93" t="s">
        <v>120</v>
      </c>
      <c r="I105" s="93" t="s">
        <v>147</v>
      </c>
      <c r="J105" s="93" t="s">
        <v>116</v>
      </c>
      <c r="K105" s="92">
        <v>70.5352590027898</v>
      </c>
      <c r="L105" s="92">
        <v>0</v>
      </c>
      <c r="M105" s="93" t="s">
        <v>122</v>
      </c>
      <c r="N105" s="93" t="s">
        <v>135</v>
      </c>
      <c r="O105" s="93" t="s">
        <v>121</v>
      </c>
      <c r="P105" s="94">
        <v>45261</v>
      </c>
      <c r="Q105" s="94">
        <v>45262</v>
      </c>
      <c r="R105" s="92">
        <v>0</v>
      </c>
      <c r="S105" s="93" t="s">
        <v>116</v>
      </c>
      <c r="T105" s="93" t="s">
        <v>116</v>
      </c>
      <c r="U105" s="93" t="s">
        <v>115</v>
      </c>
      <c r="V105" s="95">
        <v>45231.155407372687</v>
      </c>
      <c r="W105" s="93" t="s">
        <v>116</v>
      </c>
      <c r="X105" s="93" t="s">
        <v>116</v>
      </c>
      <c r="Y105" s="95">
        <v>45261</v>
      </c>
      <c r="Z105" s="95">
        <v>45292</v>
      </c>
      <c r="AA105" s="95">
        <v>45293.994203275462</v>
      </c>
      <c r="AB105" s="93" t="s">
        <v>118</v>
      </c>
      <c r="AC105" s="93" t="s">
        <v>116</v>
      </c>
    </row>
    <row r="106" spans="1:29" s="78" customFormat="1" hidden="1" outlineLevel="7" collapsed="1" x14ac:dyDescent="0.25">
      <c r="A106" s="101" t="s">
        <v>116</v>
      </c>
      <c r="B106" s="75">
        <v>-45526.749000000003</v>
      </c>
      <c r="C106" s="75">
        <v>-3211241.0322699999</v>
      </c>
      <c r="D106" s="75">
        <v>0</v>
      </c>
      <c r="E106" s="75">
        <v>0</v>
      </c>
      <c r="F106" s="75">
        <v>-45526.749000000003</v>
      </c>
      <c r="G106" s="75">
        <v>-3211241.0322699999</v>
      </c>
      <c r="H106" s="74" t="s">
        <v>120</v>
      </c>
      <c r="I106" s="74" t="s">
        <v>147</v>
      </c>
      <c r="J106" s="74" t="s">
        <v>116</v>
      </c>
      <c r="K106" s="75">
        <v>70.5352590027898</v>
      </c>
      <c r="L106" s="75">
        <v>0</v>
      </c>
      <c r="M106" s="74" t="s">
        <v>122</v>
      </c>
      <c r="N106" s="74" t="s">
        <v>135</v>
      </c>
      <c r="O106" s="74" t="s">
        <v>121</v>
      </c>
      <c r="P106" s="76">
        <v>45261</v>
      </c>
      <c r="Q106" s="76">
        <v>45262</v>
      </c>
      <c r="R106" s="75">
        <v>0</v>
      </c>
      <c r="S106" s="74" t="s">
        <v>116</v>
      </c>
      <c r="T106" s="74" t="s">
        <v>116</v>
      </c>
      <c r="U106" s="74" t="s">
        <v>115</v>
      </c>
      <c r="V106" s="77">
        <v>45231.155407372687</v>
      </c>
      <c r="W106" s="74" t="s">
        <v>116</v>
      </c>
      <c r="X106" s="74" t="s">
        <v>116</v>
      </c>
      <c r="Y106" s="77">
        <v>45261</v>
      </c>
      <c r="Z106" s="77">
        <v>45292</v>
      </c>
      <c r="AA106" s="77">
        <v>45293.994203275462</v>
      </c>
      <c r="AB106" s="74" t="s">
        <v>118</v>
      </c>
      <c r="AC106" s="74" t="s">
        <v>116</v>
      </c>
    </row>
    <row r="107" spans="1:29" s="107" customFormat="1" hidden="1" outlineLevel="7" collapsed="1" x14ac:dyDescent="0.25">
      <c r="A107" s="102" t="s">
        <v>164</v>
      </c>
      <c r="B107" s="103">
        <v>9450</v>
      </c>
      <c r="C107" s="103">
        <v>521719.62933999998</v>
      </c>
      <c r="D107" s="103">
        <v>0</v>
      </c>
      <c r="E107" s="103">
        <v>0</v>
      </c>
      <c r="F107" s="103">
        <v>9450</v>
      </c>
      <c r="G107" s="103">
        <v>521719.62933999998</v>
      </c>
      <c r="H107" s="104" t="s">
        <v>120</v>
      </c>
      <c r="I107" s="104" t="s">
        <v>147</v>
      </c>
      <c r="J107" s="104" t="s">
        <v>116</v>
      </c>
      <c r="K107" s="103">
        <v>55.208426385185199</v>
      </c>
      <c r="L107" s="103">
        <v>0</v>
      </c>
      <c r="M107" s="104" t="s">
        <v>122</v>
      </c>
      <c r="N107" s="104" t="s">
        <v>135</v>
      </c>
      <c r="O107" s="104" t="s">
        <v>121</v>
      </c>
      <c r="P107" s="105">
        <v>45261</v>
      </c>
      <c r="Q107" s="105">
        <v>45262</v>
      </c>
      <c r="R107" s="103">
        <v>0</v>
      </c>
      <c r="S107" s="104" t="s">
        <v>116</v>
      </c>
      <c r="T107" s="104" t="s">
        <v>116</v>
      </c>
      <c r="U107" s="104" t="s">
        <v>115</v>
      </c>
      <c r="V107" s="106">
        <v>45231.155407372687</v>
      </c>
      <c r="W107" s="104" t="s">
        <v>116</v>
      </c>
      <c r="X107" s="104" t="s">
        <v>116</v>
      </c>
      <c r="Y107" s="106">
        <v>45261</v>
      </c>
      <c r="Z107" s="106">
        <v>45292</v>
      </c>
      <c r="AA107" s="106">
        <v>45293.994203275462</v>
      </c>
      <c r="AB107" s="104" t="s">
        <v>118</v>
      </c>
      <c r="AC107" s="104" t="s">
        <v>116</v>
      </c>
    </row>
    <row r="108" spans="1:29" s="78" customFormat="1" hidden="1" outlineLevel="7" collapsed="1" x14ac:dyDescent="0.25">
      <c r="A108" s="101" t="s">
        <v>116</v>
      </c>
      <c r="B108" s="75">
        <v>9450</v>
      </c>
      <c r="C108" s="75">
        <v>521719.62933999998</v>
      </c>
      <c r="D108" s="75">
        <v>0</v>
      </c>
      <c r="E108" s="75">
        <v>0</v>
      </c>
      <c r="F108" s="75">
        <v>9450</v>
      </c>
      <c r="G108" s="75">
        <v>521719.62933999998</v>
      </c>
      <c r="H108" s="74" t="s">
        <v>120</v>
      </c>
      <c r="I108" s="74" t="s">
        <v>147</v>
      </c>
      <c r="J108" s="74" t="s">
        <v>116</v>
      </c>
      <c r="K108" s="75">
        <v>55.208426385185199</v>
      </c>
      <c r="L108" s="75">
        <v>0</v>
      </c>
      <c r="M108" s="74" t="s">
        <v>122</v>
      </c>
      <c r="N108" s="74" t="s">
        <v>135</v>
      </c>
      <c r="O108" s="74" t="s">
        <v>121</v>
      </c>
      <c r="P108" s="76">
        <v>45261</v>
      </c>
      <c r="Q108" s="76">
        <v>45262</v>
      </c>
      <c r="R108" s="75">
        <v>0</v>
      </c>
      <c r="S108" s="74" t="s">
        <v>116</v>
      </c>
      <c r="T108" s="74" t="s">
        <v>116</v>
      </c>
      <c r="U108" s="74" t="s">
        <v>115</v>
      </c>
      <c r="V108" s="77">
        <v>45231.155407372687</v>
      </c>
      <c r="W108" s="74" t="s">
        <v>116</v>
      </c>
      <c r="X108" s="74" t="s">
        <v>116</v>
      </c>
      <c r="Y108" s="77">
        <v>45261</v>
      </c>
      <c r="Z108" s="77">
        <v>45292</v>
      </c>
      <c r="AA108" s="77">
        <v>45293.994203275462</v>
      </c>
      <c r="AB108" s="74" t="s">
        <v>118</v>
      </c>
      <c r="AC108" s="74" t="s">
        <v>116</v>
      </c>
    </row>
    <row r="109" spans="1:29" s="96" customFormat="1" hidden="1" outlineLevel="7" collapsed="1" x14ac:dyDescent="0.25">
      <c r="A109" s="100" t="s">
        <v>165</v>
      </c>
      <c r="B109" s="92">
        <v>9925.3490000000002</v>
      </c>
      <c r="C109" s="92">
        <v>631859.12068000005</v>
      </c>
      <c r="D109" s="92">
        <v>0</v>
      </c>
      <c r="E109" s="92">
        <v>0</v>
      </c>
      <c r="F109" s="92">
        <v>9925.3490000000002</v>
      </c>
      <c r="G109" s="92">
        <v>631859.12068000005</v>
      </c>
      <c r="H109" s="93" t="s">
        <v>120</v>
      </c>
      <c r="I109" s="93" t="s">
        <v>147</v>
      </c>
      <c r="J109" s="93" t="s">
        <v>116</v>
      </c>
      <c r="K109" s="92">
        <v>63.661148910733502</v>
      </c>
      <c r="L109" s="92">
        <v>0</v>
      </c>
      <c r="M109" s="93" t="s">
        <v>122</v>
      </c>
      <c r="N109" s="93" t="s">
        <v>135</v>
      </c>
      <c r="O109" s="93" t="s">
        <v>121</v>
      </c>
      <c r="P109" s="94">
        <v>45261</v>
      </c>
      <c r="Q109" s="94">
        <v>45262</v>
      </c>
      <c r="R109" s="92">
        <v>0</v>
      </c>
      <c r="S109" s="93" t="s">
        <v>116</v>
      </c>
      <c r="T109" s="93" t="s">
        <v>116</v>
      </c>
      <c r="U109" s="93" t="s">
        <v>115</v>
      </c>
      <c r="V109" s="95">
        <v>45231.155407372687</v>
      </c>
      <c r="W109" s="93" t="s">
        <v>116</v>
      </c>
      <c r="X109" s="93" t="s">
        <v>116</v>
      </c>
      <c r="Y109" s="95">
        <v>45261</v>
      </c>
      <c r="Z109" s="95">
        <v>45292</v>
      </c>
      <c r="AA109" s="95">
        <v>45293.994203275462</v>
      </c>
      <c r="AB109" s="93" t="s">
        <v>118</v>
      </c>
      <c r="AC109" s="93" t="s">
        <v>116</v>
      </c>
    </row>
    <row r="110" spans="1:29" s="78" customFormat="1" hidden="1" outlineLevel="7" collapsed="1" x14ac:dyDescent="0.25">
      <c r="A110" s="101" t="s">
        <v>116</v>
      </c>
      <c r="B110" s="75">
        <v>9925.3490000000002</v>
      </c>
      <c r="C110" s="75">
        <v>631859.12068000005</v>
      </c>
      <c r="D110" s="75">
        <v>0</v>
      </c>
      <c r="E110" s="75">
        <v>0</v>
      </c>
      <c r="F110" s="75">
        <v>9925.3490000000002</v>
      </c>
      <c r="G110" s="75">
        <v>631859.12068000005</v>
      </c>
      <c r="H110" s="74" t="s">
        <v>120</v>
      </c>
      <c r="I110" s="74" t="s">
        <v>147</v>
      </c>
      <c r="J110" s="74" t="s">
        <v>116</v>
      </c>
      <c r="K110" s="75">
        <v>63.661148910733502</v>
      </c>
      <c r="L110" s="75">
        <v>0</v>
      </c>
      <c r="M110" s="74" t="s">
        <v>122</v>
      </c>
      <c r="N110" s="74" t="s">
        <v>135</v>
      </c>
      <c r="O110" s="74" t="s">
        <v>121</v>
      </c>
      <c r="P110" s="76">
        <v>45261</v>
      </c>
      <c r="Q110" s="76">
        <v>45262</v>
      </c>
      <c r="R110" s="75">
        <v>0</v>
      </c>
      <c r="S110" s="74" t="s">
        <v>116</v>
      </c>
      <c r="T110" s="74" t="s">
        <v>116</v>
      </c>
      <c r="U110" s="74" t="s">
        <v>115</v>
      </c>
      <c r="V110" s="77">
        <v>45231.155407372687</v>
      </c>
      <c r="W110" s="74" t="s">
        <v>116</v>
      </c>
      <c r="X110" s="74" t="s">
        <v>116</v>
      </c>
      <c r="Y110" s="77">
        <v>45261</v>
      </c>
      <c r="Z110" s="77">
        <v>45292</v>
      </c>
      <c r="AA110" s="77">
        <v>45293.994203275462</v>
      </c>
      <c r="AB110" s="74" t="s">
        <v>118</v>
      </c>
      <c r="AC110" s="74" t="s">
        <v>116</v>
      </c>
    </row>
    <row r="111" spans="1:29" s="107" customFormat="1" hidden="1" outlineLevel="7" collapsed="1" x14ac:dyDescent="0.25">
      <c r="A111" s="102" t="s">
        <v>166</v>
      </c>
      <c r="B111" s="103">
        <v>23152.71</v>
      </c>
      <c r="C111" s="103">
        <v>1774894.98688</v>
      </c>
      <c r="D111" s="103">
        <v>0</v>
      </c>
      <c r="E111" s="103">
        <v>0</v>
      </c>
      <c r="F111" s="103">
        <v>23152.71</v>
      </c>
      <c r="G111" s="103">
        <v>1774894.98688</v>
      </c>
      <c r="H111" s="104" t="s">
        <v>120</v>
      </c>
      <c r="I111" s="104" t="s">
        <v>147</v>
      </c>
      <c r="J111" s="104" t="s">
        <v>116</v>
      </c>
      <c r="K111" s="103">
        <v>76.660355823573099</v>
      </c>
      <c r="L111" s="103">
        <v>0</v>
      </c>
      <c r="M111" s="104" t="s">
        <v>122</v>
      </c>
      <c r="N111" s="104" t="s">
        <v>135</v>
      </c>
      <c r="O111" s="104" t="s">
        <v>121</v>
      </c>
      <c r="P111" s="105">
        <v>45261</v>
      </c>
      <c r="Q111" s="105">
        <v>45262</v>
      </c>
      <c r="R111" s="103">
        <v>0</v>
      </c>
      <c r="S111" s="104" t="s">
        <v>116</v>
      </c>
      <c r="T111" s="104" t="s">
        <v>116</v>
      </c>
      <c r="U111" s="104" t="s">
        <v>115</v>
      </c>
      <c r="V111" s="106">
        <v>45231.155407372687</v>
      </c>
      <c r="W111" s="104" t="s">
        <v>116</v>
      </c>
      <c r="X111" s="104" t="s">
        <v>116</v>
      </c>
      <c r="Y111" s="106">
        <v>45261</v>
      </c>
      <c r="Z111" s="106">
        <v>45292</v>
      </c>
      <c r="AA111" s="106">
        <v>45293.994203275462</v>
      </c>
      <c r="AB111" s="104" t="s">
        <v>118</v>
      </c>
      <c r="AC111" s="104" t="s">
        <v>116</v>
      </c>
    </row>
    <row r="112" spans="1:29" s="78" customFormat="1" hidden="1" outlineLevel="7" collapsed="1" x14ac:dyDescent="0.25">
      <c r="A112" s="101" t="s">
        <v>116</v>
      </c>
      <c r="B112" s="75">
        <v>23152.71</v>
      </c>
      <c r="C112" s="75">
        <v>1774894.98688</v>
      </c>
      <c r="D112" s="75">
        <v>0</v>
      </c>
      <c r="E112" s="75">
        <v>0</v>
      </c>
      <c r="F112" s="75">
        <v>23152.71</v>
      </c>
      <c r="G112" s="75">
        <v>1774894.98688</v>
      </c>
      <c r="H112" s="74" t="s">
        <v>120</v>
      </c>
      <c r="I112" s="74" t="s">
        <v>147</v>
      </c>
      <c r="J112" s="74" t="s">
        <v>116</v>
      </c>
      <c r="K112" s="75">
        <v>76.660355823573099</v>
      </c>
      <c r="L112" s="75">
        <v>0</v>
      </c>
      <c r="M112" s="74" t="s">
        <v>122</v>
      </c>
      <c r="N112" s="74" t="s">
        <v>135</v>
      </c>
      <c r="O112" s="74" t="s">
        <v>121</v>
      </c>
      <c r="P112" s="76">
        <v>45261</v>
      </c>
      <c r="Q112" s="76">
        <v>45262</v>
      </c>
      <c r="R112" s="75">
        <v>0</v>
      </c>
      <c r="S112" s="74" t="s">
        <v>116</v>
      </c>
      <c r="T112" s="74" t="s">
        <v>116</v>
      </c>
      <c r="U112" s="74" t="s">
        <v>115</v>
      </c>
      <c r="V112" s="77">
        <v>45231.155407372687</v>
      </c>
      <c r="W112" s="74" t="s">
        <v>116</v>
      </c>
      <c r="X112" s="74" t="s">
        <v>116</v>
      </c>
      <c r="Y112" s="77">
        <v>45261</v>
      </c>
      <c r="Z112" s="77">
        <v>45292</v>
      </c>
      <c r="AA112" s="77">
        <v>45293.994203275462</v>
      </c>
      <c r="AB112" s="74" t="s">
        <v>118</v>
      </c>
      <c r="AC112" s="74" t="s">
        <v>116</v>
      </c>
    </row>
    <row r="113" spans="1:29" s="96" customFormat="1" hidden="1" outlineLevel="7" collapsed="1" x14ac:dyDescent="0.25">
      <c r="A113" s="100" t="s">
        <v>167</v>
      </c>
      <c r="B113" s="92">
        <v>29292.460299999999</v>
      </c>
      <c r="C113" s="92">
        <v>2594800.37</v>
      </c>
      <c r="D113" s="92">
        <v>0</v>
      </c>
      <c r="E113" s="92">
        <v>0</v>
      </c>
      <c r="F113" s="92">
        <v>29292.460299999999</v>
      </c>
      <c r="G113" s="92">
        <v>2594800.37</v>
      </c>
      <c r="H113" s="93" t="s">
        <v>120</v>
      </c>
      <c r="I113" s="93" t="s">
        <v>147</v>
      </c>
      <c r="J113" s="93" t="s">
        <v>116</v>
      </c>
      <c r="K113" s="92">
        <v>88.582534325394306</v>
      </c>
      <c r="L113" s="92">
        <v>0</v>
      </c>
      <c r="M113" s="93" t="s">
        <v>122</v>
      </c>
      <c r="N113" s="93" t="s">
        <v>135</v>
      </c>
      <c r="O113" s="93" t="s">
        <v>121</v>
      </c>
      <c r="P113" s="94">
        <v>45261</v>
      </c>
      <c r="Q113" s="94">
        <v>45262</v>
      </c>
      <c r="R113" s="92">
        <v>0</v>
      </c>
      <c r="S113" s="93" t="s">
        <v>116</v>
      </c>
      <c r="T113" s="93" t="s">
        <v>116</v>
      </c>
      <c r="U113" s="93" t="s">
        <v>115</v>
      </c>
      <c r="V113" s="95">
        <v>45231.155407372687</v>
      </c>
      <c r="W113" s="93" t="s">
        <v>116</v>
      </c>
      <c r="X113" s="93" t="s">
        <v>116</v>
      </c>
      <c r="Y113" s="95">
        <v>45261</v>
      </c>
      <c r="Z113" s="95">
        <v>45292</v>
      </c>
      <c r="AA113" s="95">
        <v>45293.994203275462</v>
      </c>
      <c r="AB113" s="93" t="s">
        <v>118</v>
      </c>
      <c r="AC113" s="93" t="s">
        <v>116</v>
      </c>
    </row>
    <row r="114" spans="1:29" s="78" customFormat="1" hidden="1" outlineLevel="7" collapsed="1" x14ac:dyDescent="0.25">
      <c r="A114" s="101" t="s">
        <v>116</v>
      </c>
      <c r="B114" s="75">
        <v>29292.460299999999</v>
      </c>
      <c r="C114" s="75">
        <v>2594800.37</v>
      </c>
      <c r="D114" s="75">
        <v>0</v>
      </c>
      <c r="E114" s="75">
        <v>0</v>
      </c>
      <c r="F114" s="75">
        <v>29292.460299999999</v>
      </c>
      <c r="G114" s="75">
        <v>2594800.37</v>
      </c>
      <c r="H114" s="74" t="s">
        <v>120</v>
      </c>
      <c r="I114" s="74" t="s">
        <v>147</v>
      </c>
      <c r="J114" s="74" t="s">
        <v>116</v>
      </c>
      <c r="K114" s="75">
        <v>88.582534325394306</v>
      </c>
      <c r="L114" s="75">
        <v>0</v>
      </c>
      <c r="M114" s="74" t="s">
        <v>122</v>
      </c>
      <c r="N114" s="74" t="s">
        <v>135</v>
      </c>
      <c r="O114" s="74" t="s">
        <v>121</v>
      </c>
      <c r="P114" s="76">
        <v>45261</v>
      </c>
      <c r="Q114" s="76">
        <v>45262</v>
      </c>
      <c r="R114" s="75">
        <v>0</v>
      </c>
      <c r="S114" s="74" t="s">
        <v>116</v>
      </c>
      <c r="T114" s="74" t="s">
        <v>116</v>
      </c>
      <c r="U114" s="74" t="s">
        <v>115</v>
      </c>
      <c r="V114" s="77">
        <v>45231.155407372687</v>
      </c>
      <c r="W114" s="74" t="s">
        <v>116</v>
      </c>
      <c r="X114" s="74" t="s">
        <v>116</v>
      </c>
      <c r="Y114" s="77">
        <v>45261</v>
      </c>
      <c r="Z114" s="77">
        <v>45292</v>
      </c>
      <c r="AA114" s="77">
        <v>45293.994203275462</v>
      </c>
      <c r="AB114" s="74" t="s">
        <v>118</v>
      </c>
      <c r="AC114" s="74" t="s">
        <v>116</v>
      </c>
    </row>
    <row r="115" spans="1:29" s="128" customFormat="1" hidden="1" outlineLevel="4" collapsed="1" x14ac:dyDescent="0.25">
      <c r="A115" s="129" t="s">
        <v>168</v>
      </c>
      <c r="B115" s="124">
        <v>0</v>
      </c>
      <c r="C115" s="124">
        <v>0</v>
      </c>
      <c r="D115" s="124">
        <v>0</v>
      </c>
      <c r="E115" s="124">
        <v>0</v>
      </c>
      <c r="F115" s="124">
        <v>0</v>
      </c>
      <c r="G115" s="124">
        <v>0</v>
      </c>
      <c r="H115" s="125" t="s">
        <v>120</v>
      </c>
      <c r="I115" s="125" t="s">
        <v>168</v>
      </c>
      <c r="J115" s="125" t="s">
        <v>116</v>
      </c>
      <c r="K115" s="124">
        <v>0</v>
      </c>
      <c r="L115" s="124">
        <v>0</v>
      </c>
      <c r="M115" s="125" t="s">
        <v>122</v>
      </c>
      <c r="N115" s="125" t="s">
        <v>135</v>
      </c>
      <c r="O115" s="125" t="s">
        <v>121</v>
      </c>
      <c r="P115" s="126">
        <v>45261</v>
      </c>
      <c r="Q115" s="126">
        <v>45262</v>
      </c>
      <c r="R115" s="124">
        <v>0</v>
      </c>
      <c r="S115" s="125" t="s">
        <v>116</v>
      </c>
      <c r="T115" s="125" t="s">
        <v>116</v>
      </c>
      <c r="U115" s="125" t="s">
        <v>115</v>
      </c>
      <c r="V115" s="127">
        <v>45231.155407372687</v>
      </c>
      <c r="W115" s="125" t="s">
        <v>116</v>
      </c>
      <c r="X115" s="125" t="s">
        <v>116</v>
      </c>
      <c r="Y115" s="127">
        <v>45261</v>
      </c>
      <c r="Z115" s="127">
        <v>45292</v>
      </c>
      <c r="AA115" s="127">
        <v>45293.994203275462</v>
      </c>
      <c r="AB115" s="125" t="s">
        <v>118</v>
      </c>
      <c r="AC115" s="125" t="s">
        <v>116</v>
      </c>
    </row>
    <row r="116" spans="1:29" s="84" customFormat="1" hidden="1" outlineLevel="5" collapsed="1" x14ac:dyDescent="0.25">
      <c r="A116" s="98" t="s">
        <v>116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v>0</v>
      </c>
      <c r="H116" s="81" t="s">
        <v>120</v>
      </c>
      <c r="I116" s="81" t="s">
        <v>168</v>
      </c>
      <c r="J116" s="81" t="s">
        <v>116</v>
      </c>
      <c r="K116" s="80">
        <v>0</v>
      </c>
      <c r="L116" s="80">
        <v>0</v>
      </c>
      <c r="M116" s="81" t="s">
        <v>122</v>
      </c>
      <c r="N116" s="81" t="s">
        <v>135</v>
      </c>
      <c r="O116" s="81" t="s">
        <v>121</v>
      </c>
      <c r="P116" s="82">
        <v>45261</v>
      </c>
      <c r="Q116" s="82">
        <v>45262</v>
      </c>
      <c r="R116" s="80">
        <v>0</v>
      </c>
      <c r="S116" s="81" t="s">
        <v>116</v>
      </c>
      <c r="T116" s="81" t="s">
        <v>116</v>
      </c>
      <c r="U116" s="81" t="s">
        <v>115</v>
      </c>
      <c r="V116" s="83">
        <v>45231.155407372687</v>
      </c>
      <c r="W116" s="81" t="s">
        <v>116</v>
      </c>
      <c r="X116" s="81" t="s">
        <v>116</v>
      </c>
      <c r="Y116" s="83">
        <v>45261</v>
      </c>
      <c r="Z116" s="83">
        <v>45292</v>
      </c>
      <c r="AA116" s="83">
        <v>45293.994203275462</v>
      </c>
      <c r="AB116" s="81" t="s">
        <v>118</v>
      </c>
      <c r="AC116" s="81" t="s">
        <v>116</v>
      </c>
    </row>
    <row r="117" spans="1:29" s="90" customFormat="1" hidden="1" outlineLevel="6" collapsed="1" x14ac:dyDescent="0.25">
      <c r="A117" s="99" t="s">
        <v>116</v>
      </c>
      <c r="B117" s="86">
        <v>0</v>
      </c>
      <c r="C117" s="86">
        <v>0</v>
      </c>
      <c r="D117" s="86">
        <v>0</v>
      </c>
      <c r="E117" s="86">
        <v>0</v>
      </c>
      <c r="F117" s="86">
        <v>0</v>
      </c>
      <c r="G117" s="86">
        <v>0</v>
      </c>
      <c r="H117" s="87" t="s">
        <v>120</v>
      </c>
      <c r="I117" s="87" t="s">
        <v>168</v>
      </c>
      <c r="J117" s="87" t="s">
        <v>116</v>
      </c>
      <c r="K117" s="86">
        <v>0</v>
      </c>
      <c r="L117" s="86">
        <v>0</v>
      </c>
      <c r="M117" s="87" t="s">
        <v>122</v>
      </c>
      <c r="N117" s="87" t="s">
        <v>135</v>
      </c>
      <c r="O117" s="87" t="s">
        <v>121</v>
      </c>
      <c r="P117" s="88">
        <v>45261</v>
      </c>
      <c r="Q117" s="88">
        <v>45262</v>
      </c>
      <c r="R117" s="86">
        <v>0</v>
      </c>
      <c r="S117" s="87" t="s">
        <v>116</v>
      </c>
      <c r="T117" s="87" t="s">
        <v>116</v>
      </c>
      <c r="U117" s="87" t="s">
        <v>115</v>
      </c>
      <c r="V117" s="89">
        <v>45231.155407372687</v>
      </c>
      <c r="W117" s="87" t="s">
        <v>116</v>
      </c>
      <c r="X117" s="87" t="s">
        <v>116</v>
      </c>
      <c r="Y117" s="89">
        <v>45261</v>
      </c>
      <c r="Z117" s="89">
        <v>45292</v>
      </c>
      <c r="AA117" s="89">
        <v>45293.994203275462</v>
      </c>
      <c r="AB117" s="87" t="s">
        <v>118</v>
      </c>
      <c r="AC117" s="87" t="s">
        <v>116</v>
      </c>
    </row>
    <row r="118" spans="1:29" s="96" customFormat="1" hidden="1" outlineLevel="7" collapsed="1" x14ac:dyDescent="0.25">
      <c r="A118" s="100" t="s">
        <v>169</v>
      </c>
      <c r="B118" s="92">
        <v>-38695.870000000003</v>
      </c>
      <c r="C118" s="92">
        <v>-3004052.6472700001</v>
      </c>
      <c r="D118" s="92">
        <v>0</v>
      </c>
      <c r="E118" s="92">
        <v>0</v>
      </c>
      <c r="F118" s="92">
        <v>-38695.870000000003</v>
      </c>
      <c r="G118" s="92">
        <v>-3004052.6472700001</v>
      </c>
      <c r="H118" s="93" t="s">
        <v>120</v>
      </c>
      <c r="I118" s="93" t="s">
        <v>168</v>
      </c>
      <c r="J118" s="93" t="s">
        <v>116</v>
      </c>
      <c r="K118" s="92">
        <v>77.632384212320304</v>
      </c>
      <c r="L118" s="92">
        <v>0</v>
      </c>
      <c r="M118" s="93" t="s">
        <v>122</v>
      </c>
      <c r="N118" s="93" t="s">
        <v>135</v>
      </c>
      <c r="O118" s="93" t="s">
        <v>121</v>
      </c>
      <c r="P118" s="94">
        <v>45261</v>
      </c>
      <c r="Q118" s="94">
        <v>45262</v>
      </c>
      <c r="R118" s="92">
        <v>0</v>
      </c>
      <c r="S118" s="93" t="s">
        <v>116</v>
      </c>
      <c r="T118" s="93" t="s">
        <v>116</v>
      </c>
      <c r="U118" s="93" t="s">
        <v>115</v>
      </c>
      <c r="V118" s="95">
        <v>45231.155407372687</v>
      </c>
      <c r="W118" s="93" t="s">
        <v>116</v>
      </c>
      <c r="X118" s="93" t="s">
        <v>116</v>
      </c>
      <c r="Y118" s="95">
        <v>45261</v>
      </c>
      <c r="Z118" s="95">
        <v>45292</v>
      </c>
      <c r="AA118" s="95">
        <v>45293.994203275462</v>
      </c>
      <c r="AB118" s="93" t="s">
        <v>118</v>
      </c>
      <c r="AC118" s="93" t="s">
        <v>116</v>
      </c>
    </row>
    <row r="119" spans="1:29" s="78" customFormat="1" hidden="1" outlineLevel="7" collapsed="1" x14ac:dyDescent="0.25">
      <c r="A119" s="101" t="s">
        <v>116</v>
      </c>
      <c r="B119" s="75">
        <v>-38695.870000000003</v>
      </c>
      <c r="C119" s="75">
        <v>-3004052.6472700001</v>
      </c>
      <c r="D119" s="75">
        <v>0</v>
      </c>
      <c r="E119" s="75">
        <v>0</v>
      </c>
      <c r="F119" s="75">
        <v>-38695.870000000003</v>
      </c>
      <c r="G119" s="75">
        <v>-3004052.6472700001</v>
      </c>
      <c r="H119" s="74" t="s">
        <v>120</v>
      </c>
      <c r="I119" s="74" t="s">
        <v>168</v>
      </c>
      <c r="J119" s="74" t="s">
        <v>116</v>
      </c>
      <c r="K119" s="75">
        <v>77.632384212320304</v>
      </c>
      <c r="L119" s="75">
        <v>0</v>
      </c>
      <c r="M119" s="74" t="s">
        <v>122</v>
      </c>
      <c r="N119" s="74" t="s">
        <v>135</v>
      </c>
      <c r="O119" s="74" t="s">
        <v>121</v>
      </c>
      <c r="P119" s="76">
        <v>45261</v>
      </c>
      <c r="Q119" s="76">
        <v>45262</v>
      </c>
      <c r="R119" s="75">
        <v>0</v>
      </c>
      <c r="S119" s="74" t="s">
        <v>116</v>
      </c>
      <c r="T119" s="74" t="s">
        <v>116</v>
      </c>
      <c r="U119" s="74" t="s">
        <v>115</v>
      </c>
      <c r="V119" s="77">
        <v>45231.155407372687</v>
      </c>
      <c r="W119" s="74" t="s">
        <v>116</v>
      </c>
      <c r="X119" s="74" t="s">
        <v>116</v>
      </c>
      <c r="Y119" s="77">
        <v>45261</v>
      </c>
      <c r="Z119" s="77">
        <v>45292</v>
      </c>
      <c r="AA119" s="77">
        <v>45293.994203275462</v>
      </c>
      <c r="AB119" s="74" t="s">
        <v>118</v>
      </c>
      <c r="AC119" s="74" t="s">
        <v>116</v>
      </c>
    </row>
    <row r="120" spans="1:29" s="107" customFormat="1" hidden="1" outlineLevel="7" collapsed="1" x14ac:dyDescent="0.25">
      <c r="A120" s="102" t="s">
        <v>170</v>
      </c>
      <c r="B120" s="103">
        <v>2322.87</v>
      </c>
      <c r="C120" s="103">
        <v>155284.51381</v>
      </c>
      <c r="D120" s="103">
        <v>0</v>
      </c>
      <c r="E120" s="103">
        <v>0</v>
      </c>
      <c r="F120" s="103">
        <v>2322.87</v>
      </c>
      <c r="G120" s="103">
        <v>155284.51381</v>
      </c>
      <c r="H120" s="104" t="s">
        <v>120</v>
      </c>
      <c r="I120" s="104" t="s">
        <v>168</v>
      </c>
      <c r="J120" s="104" t="s">
        <v>116</v>
      </c>
      <c r="K120" s="103">
        <v>66.850281681712701</v>
      </c>
      <c r="L120" s="103">
        <v>0</v>
      </c>
      <c r="M120" s="104" t="s">
        <v>122</v>
      </c>
      <c r="N120" s="104" t="s">
        <v>135</v>
      </c>
      <c r="O120" s="104" t="s">
        <v>121</v>
      </c>
      <c r="P120" s="105">
        <v>45261</v>
      </c>
      <c r="Q120" s="105">
        <v>45262</v>
      </c>
      <c r="R120" s="103">
        <v>0</v>
      </c>
      <c r="S120" s="104" t="s">
        <v>116</v>
      </c>
      <c r="T120" s="104" t="s">
        <v>116</v>
      </c>
      <c r="U120" s="104" t="s">
        <v>115</v>
      </c>
      <c r="V120" s="106">
        <v>45231.155407372687</v>
      </c>
      <c r="W120" s="104" t="s">
        <v>116</v>
      </c>
      <c r="X120" s="104" t="s">
        <v>116</v>
      </c>
      <c r="Y120" s="106">
        <v>45261</v>
      </c>
      <c r="Z120" s="106">
        <v>45292</v>
      </c>
      <c r="AA120" s="106">
        <v>45293.994203275462</v>
      </c>
      <c r="AB120" s="104" t="s">
        <v>118</v>
      </c>
      <c r="AC120" s="104" t="s">
        <v>116</v>
      </c>
    </row>
    <row r="121" spans="1:29" s="78" customFormat="1" hidden="1" outlineLevel="7" collapsed="1" x14ac:dyDescent="0.25">
      <c r="A121" s="101" t="s">
        <v>116</v>
      </c>
      <c r="B121" s="75">
        <v>2322.87</v>
      </c>
      <c r="C121" s="75">
        <v>155284.51381</v>
      </c>
      <c r="D121" s="75">
        <v>0</v>
      </c>
      <c r="E121" s="75">
        <v>0</v>
      </c>
      <c r="F121" s="75">
        <v>2322.87</v>
      </c>
      <c r="G121" s="75">
        <v>155284.51381</v>
      </c>
      <c r="H121" s="74" t="s">
        <v>120</v>
      </c>
      <c r="I121" s="74" t="s">
        <v>168</v>
      </c>
      <c r="J121" s="74" t="s">
        <v>116</v>
      </c>
      <c r="K121" s="75">
        <v>66.850281681712701</v>
      </c>
      <c r="L121" s="75">
        <v>0</v>
      </c>
      <c r="M121" s="74" t="s">
        <v>122</v>
      </c>
      <c r="N121" s="74" t="s">
        <v>135</v>
      </c>
      <c r="O121" s="74" t="s">
        <v>121</v>
      </c>
      <c r="P121" s="76">
        <v>45261</v>
      </c>
      <c r="Q121" s="76">
        <v>45262</v>
      </c>
      <c r="R121" s="75">
        <v>0</v>
      </c>
      <c r="S121" s="74" t="s">
        <v>116</v>
      </c>
      <c r="T121" s="74" t="s">
        <v>116</v>
      </c>
      <c r="U121" s="74" t="s">
        <v>115</v>
      </c>
      <c r="V121" s="77">
        <v>45231.155407372687</v>
      </c>
      <c r="W121" s="74" t="s">
        <v>116</v>
      </c>
      <c r="X121" s="74" t="s">
        <v>116</v>
      </c>
      <c r="Y121" s="77">
        <v>45261</v>
      </c>
      <c r="Z121" s="77">
        <v>45292</v>
      </c>
      <c r="AA121" s="77">
        <v>45293.994203275462</v>
      </c>
      <c r="AB121" s="74" t="s">
        <v>118</v>
      </c>
      <c r="AC121" s="74" t="s">
        <v>116</v>
      </c>
    </row>
    <row r="122" spans="1:29" s="96" customFormat="1" hidden="1" outlineLevel="7" collapsed="1" x14ac:dyDescent="0.25">
      <c r="A122" s="100" t="s">
        <v>171</v>
      </c>
      <c r="B122" s="92">
        <v>36373</v>
      </c>
      <c r="C122" s="92">
        <v>2848768.1334600002</v>
      </c>
      <c r="D122" s="92">
        <v>0</v>
      </c>
      <c r="E122" s="92">
        <v>0</v>
      </c>
      <c r="F122" s="92">
        <v>36373</v>
      </c>
      <c r="G122" s="92">
        <v>2848768.1334600002</v>
      </c>
      <c r="H122" s="93" t="s">
        <v>120</v>
      </c>
      <c r="I122" s="93" t="s">
        <v>168</v>
      </c>
      <c r="J122" s="93" t="s">
        <v>116</v>
      </c>
      <c r="K122" s="92">
        <v>78.320956023973807</v>
      </c>
      <c r="L122" s="92">
        <v>0</v>
      </c>
      <c r="M122" s="93" t="s">
        <v>122</v>
      </c>
      <c r="N122" s="93" t="s">
        <v>135</v>
      </c>
      <c r="O122" s="93" t="s">
        <v>121</v>
      </c>
      <c r="P122" s="94">
        <v>45261</v>
      </c>
      <c r="Q122" s="94">
        <v>45262</v>
      </c>
      <c r="R122" s="92">
        <v>0</v>
      </c>
      <c r="S122" s="93" t="s">
        <v>116</v>
      </c>
      <c r="T122" s="93" t="s">
        <v>116</v>
      </c>
      <c r="U122" s="93" t="s">
        <v>115</v>
      </c>
      <c r="V122" s="95">
        <v>45231.155407372687</v>
      </c>
      <c r="W122" s="93" t="s">
        <v>116</v>
      </c>
      <c r="X122" s="93" t="s">
        <v>116</v>
      </c>
      <c r="Y122" s="95">
        <v>45261</v>
      </c>
      <c r="Z122" s="95">
        <v>45292</v>
      </c>
      <c r="AA122" s="95">
        <v>45293.994203275462</v>
      </c>
      <c r="AB122" s="93" t="s">
        <v>118</v>
      </c>
      <c r="AC122" s="93" t="s">
        <v>116</v>
      </c>
    </row>
    <row r="123" spans="1:29" s="78" customFormat="1" hidden="1" outlineLevel="7" collapsed="1" x14ac:dyDescent="0.25">
      <c r="A123" s="101" t="s">
        <v>116</v>
      </c>
      <c r="B123" s="75">
        <v>36373</v>
      </c>
      <c r="C123" s="75">
        <v>2848768.1334600002</v>
      </c>
      <c r="D123" s="75">
        <v>0</v>
      </c>
      <c r="E123" s="75">
        <v>0</v>
      </c>
      <c r="F123" s="75">
        <v>36373</v>
      </c>
      <c r="G123" s="75">
        <v>2848768.1334600002</v>
      </c>
      <c r="H123" s="74" t="s">
        <v>120</v>
      </c>
      <c r="I123" s="74" t="s">
        <v>168</v>
      </c>
      <c r="J123" s="74" t="s">
        <v>116</v>
      </c>
      <c r="K123" s="75">
        <v>78.320956023973807</v>
      </c>
      <c r="L123" s="75">
        <v>0</v>
      </c>
      <c r="M123" s="74" t="s">
        <v>122</v>
      </c>
      <c r="N123" s="74" t="s">
        <v>135</v>
      </c>
      <c r="O123" s="74" t="s">
        <v>121</v>
      </c>
      <c r="P123" s="76">
        <v>45261</v>
      </c>
      <c r="Q123" s="76">
        <v>45262</v>
      </c>
      <c r="R123" s="75">
        <v>0</v>
      </c>
      <c r="S123" s="74" t="s">
        <v>116</v>
      </c>
      <c r="T123" s="74" t="s">
        <v>116</v>
      </c>
      <c r="U123" s="74" t="s">
        <v>115</v>
      </c>
      <c r="V123" s="77">
        <v>45231.155407372687</v>
      </c>
      <c r="W123" s="74" t="s">
        <v>116</v>
      </c>
      <c r="X123" s="74" t="s">
        <v>116</v>
      </c>
      <c r="Y123" s="77">
        <v>45261</v>
      </c>
      <c r="Z123" s="77">
        <v>45292</v>
      </c>
      <c r="AA123" s="77">
        <v>45293.994203275462</v>
      </c>
      <c r="AB123" s="74" t="s">
        <v>118</v>
      </c>
      <c r="AC123" s="74" t="s">
        <v>116</v>
      </c>
    </row>
    <row r="124" spans="1:29" s="78" customFormat="1" hidden="1" outlineLevel="4" collapsed="1" x14ac:dyDescent="0.25">
      <c r="A124" s="97" t="s">
        <v>138</v>
      </c>
      <c r="B124" s="75">
        <v>162932.38939999999</v>
      </c>
      <c r="C124" s="75">
        <v>18846744.392220002</v>
      </c>
      <c r="D124" s="75">
        <v>0</v>
      </c>
      <c r="E124" s="75">
        <v>0</v>
      </c>
      <c r="F124" s="75">
        <v>162932.38939999999</v>
      </c>
      <c r="G124" s="75">
        <v>18846744.392220002</v>
      </c>
      <c r="H124" s="74" t="s">
        <v>120</v>
      </c>
      <c r="I124" s="74" t="s">
        <v>138</v>
      </c>
      <c r="J124" s="74" t="s">
        <v>116</v>
      </c>
      <c r="K124" s="75">
        <v>115.67217826746</v>
      </c>
      <c r="L124" s="75">
        <v>0</v>
      </c>
      <c r="M124" s="74" t="s">
        <v>122</v>
      </c>
      <c r="N124" s="74" t="s">
        <v>135</v>
      </c>
      <c r="O124" s="74" t="s">
        <v>121</v>
      </c>
      <c r="P124" s="76">
        <v>45261</v>
      </c>
      <c r="Q124" s="76">
        <v>45262</v>
      </c>
      <c r="R124" s="75">
        <v>0</v>
      </c>
      <c r="S124" s="74" t="s">
        <v>116</v>
      </c>
      <c r="T124" s="74" t="s">
        <v>116</v>
      </c>
      <c r="U124" s="74" t="s">
        <v>115</v>
      </c>
      <c r="V124" s="77">
        <v>45231.155407372687</v>
      </c>
      <c r="W124" s="74" t="s">
        <v>116</v>
      </c>
      <c r="X124" s="74" t="s">
        <v>116</v>
      </c>
      <c r="Y124" s="77">
        <v>45261</v>
      </c>
      <c r="Z124" s="77">
        <v>45292</v>
      </c>
      <c r="AA124" s="77">
        <v>45293.994203275462</v>
      </c>
      <c r="AB124" s="74" t="s">
        <v>118</v>
      </c>
      <c r="AC124" s="74" t="s">
        <v>116</v>
      </c>
    </row>
    <row r="125" spans="1:29" s="84" customFormat="1" hidden="1" outlineLevel="5" collapsed="1" x14ac:dyDescent="0.25">
      <c r="A125" s="98" t="s">
        <v>116</v>
      </c>
      <c r="B125" s="80">
        <v>162932.38939999999</v>
      </c>
      <c r="C125" s="80">
        <v>18846744.392220002</v>
      </c>
      <c r="D125" s="80">
        <v>0</v>
      </c>
      <c r="E125" s="80">
        <v>0</v>
      </c>
      <c r="F125" s="80">
        <v>162932.38939999999</v>
      </c>
      <c r="G125" s="80">
        <v>18846744.392220002</v>
      </c>
      <c r="H125" s="81" t="s">
        <v>120</v>
      </c>
      <c r="I125" s="81" t="s">
        <v>138</v>
      </c>
      <c r="J125" s="81" t="s">
        <v>116</v>
      </c>
      <c r="K125" s="80">
        <v>115.67217826746</v>
      </c>
      <c r="L125" s="80">
        <v>0</v>
      </c>
      <c r="M125" s="81" t="s">
        <v>122</v>
      </c>
      <c r="N125" s="81" t="s">
        <v>135</v>
      </c>
      <c r="O125" s="81" t="s">
        <v>121</v>
      </c>
      <c r="P125" s="82">
        <v>45261</v>
      </c>
      <c r="Q125" s="82">
        <v>45262</v>
      </c>
      <c r="R125" s="80">
        <v>0</v>
      </c>
      <c r="S125" s="81" t="s">
        <v>116</v>
      </c>
      <c r="T125" s="81" t="s">
        <v>116</v>
      </c>
      <c r="U125" s="81" t="s">
        <v>115</v>
      </c>
      <c r="V125" s="83">
        <v>45231.155407372687</v>
      </c>
      <c r="W125" s="81" t="s">
        <v>116</v>
      </c>
      <c r="X125" s="81" t="s">
        <v>116</v>
      </c>
      <c r="Y125" s="83">
        <v>45261</v>
      </c>
      <c r="Z125" s="83">
        <v>45292</v>
      </c>
      <c r="AA125" s="83">
        <v>45293.994203275462</v>
      </c>
      <c r="AB125" s="81" t="s">
        <v>118</v>
      </c>
      <c r="AC125" s="81" t="s">
        <v>116</v>
      </c>
    </row>
    <row r="126" spans="1:29" s="90" customFormat="1" hidden="1" outlineLevel="6" collapsed="1" x14ac:dyDescent="0.25">
      <c r="A126" s="99" t="s">
        <v>116</v>
      </c>
      <c r="B126" s="86">
        <v>162932.38939999999</v>
      </c>
      <c r="C126" s="86">
        <v>18846744.392220002</v>
      </c>
      <c r="D126" s="86">
        <v>0</v>
      </c>
      <c r="E126" s="86">
        <v>0</v>
      </c>
      <c r="F126" s="86">
        <v>162932.38939999999</v>
      </c>
      <c r="G126" s="86">
        <v>18846744.392220002</v>
      </c>
      <c r="H126" s="87" t="s">
        <v>120</v>
      </c>
      <c r="I126" s="87" t="s">
        <v>138</v>
      </c>
      <c r="J126" s="87" t="s">
        <v>116</v>
      </c>
      <c r="K126" s="86">
        <v>115.67217826746</v>
      </c>
      <c r="L126" s="86">
        <v>0</v>
      </c>
      <c r="M126" s="87" t="s">
        <v>122</v>
      </c>
      <c r="N126" s="87" t="s">
        <v>135</v>
      </c>
      <c r="O126" s="87" t="s">
        <v>121</v>
      </c>
      <c r="P126" s="88">
        <v>45261</v>
      </c>
      <c r="Q126" s="88">
        <v>45262</v>
      </c>
      <c r="R126" s="86">
        <v>0</v>
      </c>
      <c r="S126" s="87" t="s">
        <v>116</v>
      </c>
      <c r="T126" s="87" t="s">
        <v>116</v>
      </c>
      <c r="U126" s="87" t="s">
        <v>115</v>
      </c>
      <c r="V126" s="89">
        <v>45231.155407372687</v>
      </c>
      <c r="W126" s="87" t="s">
        <v>116</v>
      </c>
      <c r="X126" s="87" t="s">
        <v>116</v>
      </c>
      <c r="Y126" s="89">
        <v>45261</v>
      </c>
      <c r="Z126" s="89">
        <v>45292</v>
      </c>
      <c r="AA126" s="89">
        <v>45293.994203275462</v>
      </c>
      <c r="AB126" s="87" t="s">
        <v>118</v>
      </c>
      <c r="AC126" s="87" t="s">
        <v>116</v>
      </c>
    </row>
    <row r="127" spans="1:29" s="96" customFormat="1" hidden="1" outlineLevel="7" collapsed="1" x14ac:dyDescent="0.25">
      <c r="A127" s="100" t="s">
        <v>172</v>
      </c>
      <c r="B127" s="92">
        <v>-1856991.26</v>
      </c>
      <c r="C127" s="92">
        <v>-136347858.30945</v>
      </c>
      <c r="D127" s="92">
        <v>0</v>
      </c>
      <c r="E127" s="92">
        <v>0</v>
      </c>
      <c r="F127" s="92">
        <v>-1856991.26</v>
      </c>
      <c r="G127" s="92">
        <v>-136347858.30945</v>
      </c>
      <c r="H127" s="93" t="s">
        <v>120</v>
      </c>
      <c r="I127" s="93" t="s">
        <v>138</v>
      </c>
      <c r="J127" s="93" t="s">
        <v>116</v>
      </c>
      <c r="K127" s="92">
        <v>73.424071101686295</v>
      </c>
      <c r="L127" s="92">
        <v>0</v>
      </c>
      <c r="M127" s="93" t="s">
        <v>122</v>
      </c>
      <c r="N127" s="93" t="s">
        <v>135</v>
      </c>
      <c r="O127" s="93" t="s">
        <v>121</v>
      </c>
      <c r="P127" s="94">
        <v>45261</v>
      </c>
      <c r="Q127" s="94">
        <v>45262</v>
      </c>
      <c r="R127" s="92">
        <v>0</v>
      </c>
      <c r="S127" s="93" t="s">
        <v>116</v>
      </c>
      <c r="T127" s="93" t="s">
        <v>116</v>
      </c>
      <c r="U127" s="93" t="s">
        <v>115</v>
      </c>
      <c r="V127" s="95">
        <v>45231.155407372687</v>
      </c>
      <c r="W127" s="93" t="s">
        <v>142</v>
      </c>
      <c r="X127" s="95">
        <v>45281.461537615738</v>
      </c>
      <c r="Y127" s="95">
        <v>45261</v>
      </c>
      <c r="Z127" s="95">
        <v>45292</v>
      </c>
      <c r="AA127" s="95">
        <v>45293.994203275462</v>
      </c>
      <c r="AB127" s="93" t="s">
        <v>118</v>
      </c>
      <c r="AC127" s="93" t="s">
        <v>116</v>
      </c>
    </row>
    <row r="128" spans="1:29" s="78" customFormat="1" hidden="1" outlineLevel="7" collapsed="1" x14ac:dyDescent="0.25">
      <c r="A128" s="101" t="s">
        <v>116</v>
      </c>
      <c r="B128" s="75">
        <v>-1856991.26</v>
      </c>
      <c r="C128" s="75">
        <v>-136347858.30945</v>
      </c>
      <c r="D128" s="75">
        <v>0</v>
      </c>
      <c r="E128" s="75">
        <v>0</v>
      </c>
      <c r="F128" s="75">
        <v>-1856991.26</v>
      </c>
      <c r="G128" s="75">
        <v>-136347858.30945</v>
      </c>
      <c r="H128" s="74" t="s">
        <v>120</v>
      </c>
      <c r="I128" s="74" t="s">
        <v>138</v>
      </c>
      <c r="J128" s="74" t="s">
        <v>116</v>
      </c>
      <c r="K128" s="75">
        <v>73.424071101686295</v>
      </c>
      <c r="L128" s="75">
        <v>0</v>
      </c>
      <c r="M128" s="74" t="s">
        <v>122</v>
      </c>
      <c r="N128" s="74" t="s">
        <v>135</v>
      </c>
      <c r="O128" s="74" t="s">
        <v>121</v>
      </c>
      <c r="P128" s="76">
        <v>45261</v>
      </c>
      <c r="Q128" s="76">
        <v>45262</v>
      </c>
      <c r="R128" s="75">
        <v>0</v>
      </c>
      <c r="S128" s="74" t="s">
        <v>116</v>
      </c>
      <c r="T128" s="74" t="s">
        <v>116</v>
      </c>
      <c r="U128" s="74" t="s">
        <v>115</v>
      </c>
      <c r="V128" s="77">
        <v>45231.155407372687</v>
      </c>
      <c r="W128" s="74" t="s">
        <v>142</v>
      </c>
      <c r="X128" s="77">
        <v>45281.461537615738</v>
      </c>
      <c r="Y128" s="77">
        <v>45261</v>
      </c>
      <c r="Z128" s="77">
        <v>45292</v>
      </c>
      <c r="AA128" s="77">
        <v>45293.994203275462</v>
      </c>
      <c r="AB128" s="74" t="s">
        <v>118</v>
      </c>
      <c r="AC128" s="74" t="s">
        <v>116</v>
      </c>
    </row>
    <row r="129" spans="1:29" s="107" customFormat="1" hidden="1" outlineLevel="7" collapsed="1" x14ac:dyDescent="0.25">
      <c r="A129" s="102" t="s">
        <v>173</v>
      </c>
      <c r="B129" s="103">
        <v>-25683.869699999999</v>
      </c>
      <c r="C129" s="103">
        <v>-806693.79</v>
      </c>
      <c r="D129" s="103">
        <v>0</v>
      </c>
      <c r="E129" s="103">
        <v>0</v>
      </c>
      <c r="F129" s="103">
        <v>-25683.869699999999</v>
      </c>
      <c r="G129" s="103">
        <v>-806693.79</v>
      </c>
      <c r="H129" s="104" t="s">
        <v>120</v>
      </c>
      <c r="I129" s="104" t="s">
        <v>138</v>
      </c>
      <c r="J129" s="104" t="s">
        <v>116</v>
      </c>
      <c r="K129" s="103">
        <v>31.408576644507701</v>
      </c>
      <c r="L129" s="103">
        <v>0</v>
      </c>
      <c r="M129" s="104" t="s">
        <v>122</v>
      </c>
      <c r="N129" s="104" t="s">
        <v>135</v>
      </c>
      <c r="O129" s="104" t="s">
        <v>121</v>
      </c>
      <c r="P129" s="105">
        <v>45261</v>
      </c>
      <c r="Q129" s="105">
        <v>45262</v>
      </c>
      <c r="R129" s="103">
        <v>0</v>
      </c>
      <c r="S129" s="104" t="s">
        <v>116</v>
      </c>
      <c r="T129" s="104" t="s">
        <v>116</v>
      </c>
      <c r="U129" s="104" t="s">
        <v>115</v>
      </c>
      <c r="V129" s="106">
        <v>45231.155407372687</v>
      </c>
      <c r="W129" s="104" t="s">
        <v>116</v>
      </c>
      <c r="X129" s="104" t="s">
        <v>116</v>
      </c>
      <c r="Y129" s="106">
        <v>45261</v>
      </c>
      <c r="Z129" s="106">
        <v>45292</v>
      </c>
      <c r="AA129" s="106">
        <v>45293.994203275462</v>
      </c>
      <c r="AB129" s="104" t="s">
        <v>118</v>
      </c>
      <c r="AC129" s="104" t="s">
        <v>116</v>
      </c>
    </row>
    <row r="130" spans="1:29" s="78" customFormat="1" hidden="1" outlineLevel="7" collapsed="1" x14ac:dyDescent="0.25">
      <c r="A130" s="101" t="s">
        <v>116</v>
      </c>
      <c r="B130" s="75">
        <v>-25683.869699999999</v>
      </c>
      <c r="C130" s="75">
        <v>-806693.79</v>
      </c>
      <c r="D130" s="75">
        <v>0</v>
      </c>
      <c r="E130" s="75">
        <v>0</v>
      </c>
      <c r="F130" s="75">
        <v>-25683.869699999999</v>
      </c>
      <c r="G130" s="75">
        <v>-806693.79</v>
      </c>
      <c r="H130" s="74" t="s">
        <v>120</v>
      </c>
      <c r="I130" s="74" t="s">
        <v>138</v>
      </c>
      <c r="J130" s="74" t="s">
        <v>116</v>
      </c>
      <c r="K130" s="75">
        <v>31.408576644507701</v>
      </c>
      <c r="L130" s="75">
        <v>0</v>
      </c>
      <c r="M130" s="74" t="s">
        <v>122</v>
      </c>
      <c r="N130" s="74" t="s">
        <v>135</v>
      </c>
      <c r="O130" s="74" t="s">
        <v>121</v>
      </c>
      <c r="P130" s="76">
        <v>45261</v>
      </c>
      <c r="Q130" s="76">
        <v>45262</v>
      </c>
      <c r="R130" s="75">
        <v>0</v>
      </c>
      <c r="S130" s="74" t="s">
        <v>116</v>
      </c>
      <c r="T130" s="74" t="s">
        <v>116</v>
      </c>
      <c r="U130" s="74" t="s">
        <v>115</v>
      </c>
      <c r="V130" s="77">
        <v>45231.155407372687</v>
      </c>
      <c r="W130" s="74" t="s">
        <v>116</v>
      </c>
      <c r="X130" s="74" t="s">
        <v>116</v>
      </c>
      <c r="Y130" s="77">
        <v>45261</v>
      </c>
      <c r="Z130" s="77">
        <v>45292</v>
      </c>
      <c r="AA130" s="77">
        <v>45293.994203275462</v>
      </c>
      <c r="AB130" s="74" t="s">
        <v>118</v>
      </c>
      <c r="AC130" s="74" t="s">
        <v>116</v>
      </c>
    </row>
    <row r="131" spans="1:29" s="96" customFormat="1" hidden="1" outlineLevel="7" collapsed="1" x14ac:dyDescent="0.25">
      <c r="A131" s="100" t="s">
        <v>174</v>
      </c>
      <c r="B131" s="92">
        <v>45429.773999999998</v>
      </c>
      <c r="C131" s="92">
        <v>3567363.8042700002</v>
      </c>
      <c r="D131" s="92">
        <v>0</v>
      </c>
      <c r="E131" s="92">
        <v>0</v>
      </c>
      <c r="F131" s="92">
        <v>45429.773999999998</v>
      </c>
      <c r="G131" s="92">
        <v>3567363.8042700002</v>
      </c>
      <c r="H131" s="93" t="s">
        <v>120</v>
      </c>
      <c r="I131" s="93" t="s">
        <v>138</v>
      </c>
      <c r="J131" s="93" t="s">
        <v>116</v>
      </c>
      <c r="K131" s="92">
        <v>78.5247975098886</v>
      </c>
      <c r="L131" s="92">
        <v>0</v>
      </c>
      <c r="M131" s="93" t="s">
        <v>122</v>
      </c>
      <c r="N131" s="93" t="s">
        <v>135</v>
      </c>
      <c r="O131" s="93" t="s">
        <v>121</v>
      </c>
      <c r="P131" s="94">
        <v>45261</v>
      </c>
      <c r="Q131" s="94">
        <v>45262</v>
      </c>
      <c r="R131" s="92">
        <v>0</v>
      </c>
      <c r="S131" s="93" t="s">
        <v>116</v>
      </c>
      <c r="T131" s="93" t="s">
        <v>116</v>
      </c>
      <c r="U131" s="93" t="s">
        <v>115</v>
      </c>
      <c r="V131" s="95">
        <v>45231.155407372687</v>
      </c>
      <c r="W131" s="93" t="s">
        <v>116</v>
      </c>
      <c r="X131" s="93" t="s">
        <v>116</v>
      </c>
      <c r="Y131" s="95">
        <v>45261</v>
      </c>
      <c r="Z131" s="95">
        <v>45292</v>
      </c>
      <c r="AA131" s="95">
        <v>45293.994203275462</v>
      </c>
      <c r="AB131" s="93" t="s">
        <v>118</v>
      </c>
      <c r="AC131" s="93" t="s">
        <v>116</v>
      </c>
    </row>
    <row r="132" spans="1:29" s="78" customFormat="1" hidden="1" outlineLevel="7" collapsed="1" x14ac:dyDescent="0.25">
      <c r="A132" s="101" t="s">
        <v>116</v>
      </c>
      <c r="B132" s="75">
        <v>45429.773999999998</v>
      </c>
      <c r="C132" s="75">
        <v>3567363.8042700002</v>
      </c>
      <c r="D132" s="75">
        <v>0</v>
      </c>
      <c r="E132" s="75">
        <v>0</v>
      </c>
      <c r="F132" s="75">
        <v>45429.773999999998</v>
      </c>
      <c r="G132" s="75">
        <v>3567363.8042700002</v>
      </c>
      <c r="H132" s="74" t="s">
        <v>120</v>
      </c>
      <c r="I132" s="74" t="s">
        <v>138</v>
      </c>
      <c r="J132" s="74" t="s">
        <v>116</v>
      </c>
      <c r="K132" s="75">
        <v>78.5247975098886</v>
      </c>
      <c r="L132" s="75">
        <v>0</v>
      </c>
      <c r="M132" s="74" t="s">
        <v>122</v>
      </c>
      <c r="N132" s="74" t="s">
        <v>135</v>
      </c>
      <c r="O132" s="74" t="s">
        <v>121</v>
      </c>
      <c r="P132" s="76">
        <v>45261</v>
      </c>
      <c r="Q132" s="76">
        <v>45262</v>
      </c>
      <c r="R132" s="75">
        <v>0</v>
      </c>
      <c r="S132" s="74" t="s">
        <v>116</v>
      </c>
      <c r="T132" s="74" t="s">
        <v>116</v>
      </c>
      <c r="U132" s="74" t="s">
        <v>115</v>
      </c>
      <c r="V132" s="77">
        <v>45231.155407372687</v>
      </c>
      <c r="W132" s="74" t="s">
        <v>116</v>
      </c>
      <c r="X132" s="74" t="s">
        <v>116</v>
      </c>
      <c r="Y132" s="77">
        <v>45261</v>
      </c>
      <c r="Z132" s="77">
        <v>45292</v>
      </c>
      <c r="AA132" s="77">
        <v>45293.994203275462</v>
      </c>
      <c r="AB132" s="74" t="s">
        <v>118</v>
      </c>
      <c r="AC132" s="74" t="s">
        <v>116</v>
      </c>
    </row>
    <row r="133" spans="1:29" s="107" customFormat="1" hidden="1" outlineLevel="7" collapsed="1" x14ac:dyDescent="0.25">
      <c r="A133" s="102" t="s">
        <v>175</v>
      </c>
      <c r="B133" s="103">
        <v>2000177.7450999999</v>
      </c>
      <c r="C133" s="103">
        <v>152433932.68740001</v>
      </c>
      <c r="D133" s="103">
        <v>0</v>
      </c>
      <c r="E133" s="103">
        <v>0</v>
      </c>
      <c r="F133" s="103">
        <v>2000177.7450999999</v>
      </c>
      <c r="G133" s="103">
        <v>152433932.68740001</v>
      </c>
      <c r="H133" s="104" t="s">
        <v>120</v>
      </c>
      <c r="I133" s="104" t="s">
        <v>138</v>
      </c>
      <c r="J133" s="104" t="s">
        <v>116</v>
      </c>
      <c r="K133" s="103">
        <v>76.210193349481003</v>
      </c>
      <c r="L133" s="103">
        <v>0</v>
      </c>
      <c r="M133" s="104" t="s">
        <v>122</v>
      </c>
      <c r="N133" s="104" t="s">
        <v>135</v>
      </c>
      <c r="O133" s="104" t="s">
        <v>121</v>
      </c>
      <c r="P133" s="105">
        <v>45261</v>
      </c>
      <c r="Q133" s="105">
        <v>45262</v>
      </c>
      <c r="R133" s="103">
        <v>0</v>
      </c>
      <c r="S133" s="104" t="s">
        <v>116</v>
      </c>
      <c r="T133" s="104" t="s">
        <v>116</v>
      </c>
      <c r="U133" s="104" t="s">
        <v>115</v>
      </c>
      <c r="V133" s="106">
        <v>45231.155407372687</v>
      </c>
      <c r="W133" s="104" t="s">
        <v>116</v>
      </c>
      <c r="X133" s="104" t="s">
        <v>116</v>
      </c>
      <c r="Y133" s="106">
        <v>45261</v>
      </c>
      <c r="Z133" s="106">
        <v>45292</v>
      </c>
      <c r="AA133" s="106">
        <v>45293.994203275462</v>
      </c>
      <c r="AB133" s="104" t="s">
        <v>118</v>
      </c>
      <c r="AC133" s="104" t="s">
        <v>116</v>
      </c>
    </row>
    <row r="134" spans="1:29" s="78" customFormat="1" hidden="1" outlineLevel="7" collapsed="1" x14ac:dyDescent="0.25">
      <c r="A134" s="101" t="s">
        <v>116</v>
      </c>
      <c r="B134" s="75">
        <v>2000177.7450999999</v>
      </c>
      <c r="C134" s="75">
        <v>152433932.68740001</v>
      </c>
      <c r="D134" s="75">
        <v>0</v>
      </c>
      <c r="E134" s="75">
        <v>0</v>
      </c>
      <c r="F134" s="75">
        <v>2000177.7450999999</v>
      </c>
      <c r="G134" s="75">
        <v>152433932.68740001</v>
      </c>
      <c r="H134" s="74" t="s">
        <v>120</v>
      </c>
      <c r="I134" s="74" t="s">
        <v>138</v>
      </c>
      <c r="J134" s="74" t="s">
        <v>116</v>
      </c>
      <c r="K134" s="75">
        <v>76.210193349481003</v>
      </c>
      <c r="L134" s="75">
        <v>0</v>
      </c>
      <c r="M134" s="74" t="s">
        <v>122</v>
      </c>
      <c r="N134" s="74" t="s">
        <v>135</v>
      </c>
      <c r="O134" s="74" t="s">
        <v>121</v>
      </c>
      <c r="P134" s="76">
        <v>45261</v>
      </c>
      <c r="Q134" s="76">
        <v>45262</v>
      </c>
      <c r="R134" s="75">
        <v>0</v>
      </c>
      <c r="S134" s="74" t="s">
        <v>116</v>
      </c>
      <c r="T134" s="74" t="s">
        <v>116</v>
      </c>
      <c r="U134" s="74" t="s">
        <v>115</v>
      </c>
      <c r="V134" s="77">
        <v>45231.155407372687</v>
      </c>
      <c r="W134" s="74" t="s">
        <v>116</v>
      </c>
      <c r="X134" s="74" t="s">
        <v>116</v>
      </c>
      <c r="Y134" s="77">
        <v>45261</v>
      </c>
      <c r="Z134" s="77">
        <v>45292</v>
      </c>
      <c r="AA134" s="77">
        <v>45293.994203275462</v>
      </c>
      <c r="AB134" s="74" t="s">
        <v>118</v>
      </c>
      <c r="AC134" s="74" t="s">
        <v>116</v>
      </c>
    </row>
    <row r="135" spans="1:29" s="128" customFormat="1" hidden="1" outlineLevel="4" collapsed="1" x14ac:dyDescent="0.25">
      <c r="A135" s="129" t="s">
        <v>176</v>
      </c>
      <c r="B135" s="124">
        <v>0</v>
      </c>
      <c r="C135" s="124">
        <v>0</v>
      </c>
      <c r="D135" s="124">
        <v>0</v>
      </c>
      <c r="E135" s="124">
        <v>0</v>
      </c>
      <c r="F135" s="124">
        <v>0</v>
      </c>
      <c r="G135" s="124">
        <v>0</v>
      </c>
      <c r="H135" s="125" t="s">
        <v>120</v>
      </c>
      <c r="I135" s="125" t="s">
        <v>176</v>
      </c>
      <c r="J135" s="125" t="s">
        <v>116</v>
      </c>
      <c r="K135" s="124">
        <v>0</v>
      </c>
      <c r="L135" s="124">
        <v>0</v>
      </c>
      <c r="M135" s="125" t="s">
        <v>122</v>
      </c>
      <c r="N135" s="125" t="s">
        <v>135</v>
      </c>
      <c r="O135" s="125" t="s">
        <v>121</v>
      </c>
      <c r="P135" s="126">
        <v>45261</v>
      </c>
      <c r="Q135" s="126">
        <v>45262</v>
      </c>
      <c r="R135" s="124">
        <v>0</v>
      </c>
      <c r="S135" s="125" t="s">
        <v>116</v>
      </c>
      <c r="T135" s="125" t="s">
        <v>116</v>
      </c>
      <c r="U135" s="125" t="s">
        <v>115</v>
      </c>
      <c r="V135" s="127">
        <v>45231.155407372687</v>
      </c>
      <c r="W135" s="125" t="s">
        <v>116</v>
      </c>
      <c r="X135" s="125" t="s">
        <v>116</v>
      </c>
      <c r="Y135" s="127">
        <v>45261</v>
      </c>
      <c r="Z135" s="127">
        <v>45292</v>
      </c>
      <c r="AA135" s="127">
        <v>45293.994203275462</v>
      </c>
      <c r="AB135" s="125" t="s">
        <v>118</v>
      </c>
      <c r="AC135" s="125" t="s">
        <v>116</v>
      </c>
    </row>
    <row r="136" spans="1:29" s="84" customFormat="1" hidden="1" outlineLevel="5" collapsed="1" x14ac:dyDescent="0.25">
      <c r="A136" s="98" t="s">
        <v>116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v>0</v>
      </c>
      <c r="H136" s="81" t="s">
        <v>120</v>
      </c>
      <c r="I136" s="81" t="s">
        <v>176</v>
      </c>
      <c r="J136" s="81" t="s">
        <v>116</v>
      </c>
      <c r="K136" s="80">
        <v>0</v>
      </c>
      <c r="L136" s="80">
        <v>0</v>
      </c>
      <c r="M136" s="81" t="s">
        <v>122</v>
      </c>
      <c r="N136" s="81" t="s">
        <v>135</v>
      </c>
      <c r="O136" s="81" t="s">
        <v>121</v>
      </c>
      <c r="P136" s="82">
        <v>45261</v>
      </c>
      <c r="Q136" s="82">
        <v>45262</v>
      </c>
      <c r="R136" s="80">
        <v>0</v>
      </c>
      <c r="S136" s="81" t="s">
        <v>116</v>
      </c>
      <c r="T136" s="81" t="s">
        <v>116</v>
      </c>
      <c r="U136" s="81" t="s">
        <v>115</v>
      </c>
      <c r="V136" s="83">
        <v>45231.155407372687</v>
      </c>
      <c r="W136" s="81" t="s">
        <v>116</v>
      </c>
      <c r="X136" s="81" t="s">
        <v>116</v>
      </c>
      <c r="Y136" s="83">
        <v>45261</v>
      </c>
      <c r="Z136" s="83">
        <v>45292</v>
      </c>
      <c r="AA136" s="83">
        <v>45293.994203275462</v>
      </c>
      <c r="AB136" s="81" t="s">
        <v>118</v>
      </c>
      <c r="AC136" s="81" t="s">
        <v>116</v>
      </c>
    </row>
    <row r="137" spans="1:29" s="90" customFormat="1" hidden="1" outlineLevel="6" collapsed="1" x14ac:dyDescent="0.25">
      <c r="A137" s="99" t="s">
        <v>116</v>
      </c>
      <c r="B137" s="86">
        <v>0</v>
      </c>
      <c r="C137" s="86">
        <v>0</v>
      </c>
      <c r="D137" s="86">
        <v>0</v>
      </c>
      <c r="E137" s="86">
        <v>0</v>
      </c>
      <c r="F137" s="86">
        <v>0</v>
      </c>
      <c r="G137" s="86">
        <v>0</v>
      </c>
      <c r="H137" s="87" t="s">
        <v>120</v>
      </c>
      <c r="I137" s="87" t="s">
        <v>176</v>
      </c>
      <c r="J137" s="87" t="s">
        <v>116</v>
      </c>
      <c r="K137" s="86">
        <v>0</v>
      </c>
      <c r="L137" s="86">
        <v>0</v>
      </c>
      <c r="M137" s="87" t="s">
        <v>122</v>
      </c>
      <c r="N137" s="87" t="s">
        <v>135</v>
      </c>
      <c r="O137" s="87" t="s">
        <v>121</v>
      </c>
      <c r="P137" s="88">
        <v>45261</v>
      </c>
      <c r="Q137" s="88">
        <v>45262</v>
      </c>
      <c r="R137" s="86">
        <v>0</v>
      </c>
      <c r="S137" s="87" t="s">
        <v>116</v>
      </c>
      <c r="T137" s="87" t="s">
        <v>116</v>
      </c>
      <c r="U137" s="87" t="s">
        <v>115</v>
      </c>
      <c r="V137" s="89">
        <v>45231.155407372687</v>
      </c>
      <c r="W137" s="87" t="s">
        <v>116</v>
      </c>
      <c r="X137" s="87" t="s">
        <v>116</v>
      </c>
      <c r="Y137" s="89">
        <v>45261</v>
      </c>
      <c r="Z137" s="89">
        <v>45292</v>
      </c>
      <c r="AA137" s="89">
        <v>45293.994203275462</v>
      </c>
      <c r="AB137" s="87" t="s">
        <v>118</v>
      </c>
      <c r="AC137" s="87" t="s">
        <v>116</v>
      </c>
    </row>
    <row r="138" spans="1:29" s="96" customFormat="1" hidden="1" outlineLevel="7" collapsed="1" x14ac:dyDescent="0.25">
      <c r="A138" s="100" t="s">
        <v>177</v>
      </c>
      <c r="B138" s="92">
        <v>-655462.11</v>
      </c>
      <c r="C138" s="92">
        <v>-50995005.500799999</v>
      </c>
      <c r="D138" s="92">
        <v>0</v>
      </c>
      <c r="E138" s="92">
        <v>0</v>
      </c>
      <c r="F138" s="92">
        <v>-655462.11</v>
      </c>
      <c r="G138" s="92">
        <v>-50995005.500799999</v>
      </c>
      <c r="H138" s="93" t="s">
        <v>120</v>
      </c>
      <c r="I138" s="93" t="s">
        <v>176</v>
      </c>
      <c r="J138" s="93" t="s">
        <v>116</v>
      </c>
      <c r="K138" s="92">
        <v>77.800081381973399</v>
      </c>
      <c r="L138" s="92">
        <v>0</v>
      </c>
      <c r="M138" s="93" t="s">
        <v>122</v>
      </c>
      <c r="N138" s="93" t="s">
        <v>135</v>
      </c>
      <c r="O138" s="93" t="s">
        <v>121</v>
      </c>
      <c r="P138" s="94">
        <v>45261</v>
      </c>
      <c r="Q138" s="94">
        <v>45262</v>
      </c>
      <c r="R138" s="92">
        <v>0</v>
      </c>
      <c r="S138" s="93" t="s">
        <v>116</v>
      </c>
      <c r="T138" s="93" t="s">
        <v>116</v>
      </c>
      <c r="U138" s="93" t="s">
        <v>115</v>
      </c>
      <c r="V138" s="95">
        <v>45231.155407372687</v>
      </c>
      <c r="W138" s="93" t="s">
        <v>116</v>
      </c>
      <c r="X138" s="93" t="s">
        <v>116</v>
      </c>
      <c r="Y138" s="95">
        <v>45261</v>
      </c>
      <c r="Z138" s="95">
        <v>45292</v>
      </c>
      <c r="AA138" s="95">
        <v>45293.994203275462</v>
      </c>
      <c r="AB138" s="93" t="s">
        <v>118</v>
      </c>
      <c r="AC138" s="93" t="s">
        <v>116</v>
      </c>
    </row>
    <row r="139" spans="1:29" s="78" customFormat="1" hidden="1" outlineLevel="7" collapsed="1" x14ac:dyDescent="0.25">
      <c r="A139" s="101" t="s">
        <v>116</v>
      </c>
      <c r="B139" s="75">
        <v>-655462.11</v>
      </c>
      <c r="C139" s="75">
        <v>-50995005.500799999</v>
      </c>
      <c r="D139" s="75">
        <v>0</v>
      </c>
      <c r="E139" s="75">
        <v>0</v>
      </c>
      <c r="F139" s="75">
        <v>-655462.11</v>
      </c>
      <c r="G139" s="75">
        <v>-50995005.500799999</v>
      </c>
      <c r="H139" s="74" t="s">
        <v>120</v>
      </c>
      <c r="I139" s="74" t="s">
        <v>176</v>
      </c>
      <c r="J139" s="74" t="s">
        <v>116</v>
      </c>
      <c r="K139" s="75">
        <v>77.800081381973399</v>
      </c>
      <c r="L139" s="75">
        <v>0</v>
      </c>
      <c r="M139" s="74" t="s">
        <v>122</v>
      </c>
      <c r="N139" s="74" t="s">
        <v>135</v>
      </c>
      <c r="O139" s="74" t="s">
        <v>121</v>
      </c>
      <c r="P139" s="76">
        <v>45261</v>
      </c>
      <c r="Q139" s="76">
        <v>45262</v>
      </c>
      <c r="R139" s="75">
        <v>0</v>
      </c>
      <c r="S139" s="74" t="s">
        <v>116</v>
      </c>
      <c r="T139" s="74" t="s">
        <v>116</v>
      </c>
      <c r="U139" s="74" t="s">
        <v>115</v>
      </c>
      <c r="V139" s="77">
        <v>45231.155407372687</v>
      </c>
      <c r="W139" s="74" t="s">
        <v>116</v>
      </c>
      <c r="X139" s="74" t="s">
        <v>116</v>
      </c>
      <c r="Y139" s="77">
        <v>45261</v>
      </c>
      <c r="Z139" s="77">
        <v>45292</v>
      </c>
      <c r="AA139" s="77">
        <v>45293.994203275462</v>
      </c>
      <c r="AB139" s="74" t="s">
        <v>118</v>
      </c>
      <c r="AC139" s="74" t="s">
        <v>116</v>
      </c>
    </row>
    <row r="140" spans="1:29" s="107" customFormat="1" hidden="1" outlineLevel="7" collapsed="1" x14ac:dyDescent="0.25">
      <c r="A140" s="102" t="s">
        <v>178</v>
      </c>
      <c r="B140" s="103">
        <v>26281.65</v>
      </c>
      <c r="C140" s="103">
        <v>1912218.38</v>
      </c>
      <c r="D140" s="103">
        <v>0</v>
      </c>
      <c r="E140" s="103">
        <v>0</v>
      </c>
      <c r="F140" s="103">
        <v>26281.65</v>
      </c>
      <c r="G140" s="103">
        <v>1912218.38</v>
      </c>
      <c r="H140" s="104" t="s">
        <v>120</v>
      </c>
      <c r="I140" s="104" t="s">
        <v>176</v>
      </c>
      <c r="J140" s="104" t="s">
        <v>116</v>
      </c>
      <c r="K140" s="103">
        <v>72.758688286313799</v>
      </c>
      <c r="L140" s="103">
        <v>0</v>
      </c>
      <c r="M140" s="104" t="s">
        <v>122</v>
      </c>
      <c r="N140" s="104" t="s">
        <v>135</v>
      </c>
      <c r="O140" s="104" t="s">
        <v>121</v>
      </c>
      <c r="P140" s="105">
        <v>45261</v>
      </c>
      <c r="Q140" s="105">
        <v>45262</v>
      </c>
      <c r="R140" s="103">
        <v>0</v>
      </c>
      <c r="S140" s="104" t="s">
        <v>116</v>
      </c>
      <c r="T140" s="104" t="s">
        <v>116</v>
      </c>
      <c r="U140" s="104" t="s">
        <v>115</v>
      </c>
      <c r="V140" s="106">
        <v>45231.155407372687</v>
      </c>
      <c r="W140" s="104" t="s">
        <v>116</v>
      </c>
      <c r="X140" s="104" t="s">
        <v>116</v>
      </c>
      <c r="Y140" s="106">
        <v>45261</v>
      </c>
      <c r="Z140" s="106">
        <v>45292</v>
      </c>
      <c r="AA140" s="106">
        <v>45293.994203275462</v>
      </c>
      <c r="AB140" s="104" t="s">
        <v>118</v>
      </c>
      <c r="AC140" s="104" t="s">
        <v>116</v>
      </c>
    </row>
    <row r="141" spans="1:29" s="78" customFormat="1" hidden="1" outlineLevel="7" collapsed="1" x14ac:dyDescent="0.25">
      <c r="A141" s="101" t="s">
        <v>116</v>
      </c>
      <c r="B141" s="75">
        <v>26281.65</v>
      </c>
      <c r="C141" s="75">
        <v>1912218.38</v>
      </c>
      <c r="D141" s="75">
        <v>0</v>
      </c>
      <c r="E141" s="75">
        <v>0</v>
      </c>
      <c r="F141" s="75">
        <v>26281.65</v>
      </c>
      <c r="G141" s="75">
        <v>1912218.38</v>
      </c>
      <c r="H141" s="74" t="s">
        <v>120</v>
      </c>
      <c r="I141" s="74" t="s">
        <v>176</v>
      </c>
      <c r="J141" s="74" t="s">
        <v>116</v>
      </c>
      <c r="K141" s="75">
        <v>72.758688286313799</v>
      </c>
      <c r="L141" s="75">
        <v>0</v>
      </c>
      <c r="M141" s="74" t="s">
        <v>122</v>
      </c>
      <c r="N141" s="74" t="s">
        <v>135</v>
      </c>
      <c r="O141" s="74" t="s">
        <v>121</v>
      </c>
      <c r="P141" s="76">
        <v>45261</v>
      </c>
      <c r="Q141" s="76">
        <v>45262</v>
      </c>
      <c r="R141" s="75">
        <v>0</v>
      </c>
      <c r="S141" s="74" t="s">
        <v>116</v>
      </c>
      <c r="T141" s="74" t="s">
        <v>116</v>
      </c>
      <c r="U141" s="74" t="s">
        <v>115</v>
      </c>
      <c r="V141" s="77">
        <v>45231.155407372687</v>
      </c>
      <c r="W141" s="74" t="s">
        <v>116</v>
      </c>
      <c r="X141" s="74" t="s">
        <v>116</v>
      </c>
      <c r="Y141" s="77">
        <v>45261</v>
      </c>
      <c r="Z141" s="77">
        <v>45292</v>
      </c>
      <c r="AA141" s="77">
        <v>45293.994203275462</v>
      </c>
      <c r="AB141" s="74" t="s">
        <v>118</v>
      </c>
      <c r="AC141" s="74" t="s">
        <v>116</v>
      </c>
    </row>
    <row r="142" spans="1:29" s="96" customFormat="1" hidden="1" outlineLevel="7" collapsed="1" x14ac:dyDescent="0.25">
      <c r="A142" s="100" t="s">
        <v>179</v>
      </c>
      <c r="B142" s="92">
        <v>629180.46</v>
      </c>
      <c r="C142" s="92">
        <v>49082787.120800003</v>
      </c>
      <c r="D142" s="92">
        <v>0</v>
      </c>
      <c r="E142" s="92">
        <v>0</v>
      </c>
      <c r="F142" s="92">
        <v>629180.46</v>
      </c>
      <c r="G142" s="92">
        <v>49082787.120800003</v>
      </c>
      <c r="H142" s="93" t="s">
        <v>120</v>
      </c>
      <c r="I142" s="93" t="s">
        <v>176</v>
      </c>
      <c r="J142" s="93" t="s">
        <v>116</v>
      </c>
      <c r="K142" s="92">
        <v>78.010666638948095</v>
      </c>
      <c r="L142" s="92">
        <v>0</v>
      </c>
      <c r="M142" s="93" t="s">
        <v>122</v>
      </c>
      <c r="N142" s="93" t="s">
        <v>135</v>
      </c>
      <c r="O142" s="93" t="s">
        <v>121</v>
      </c>
      <c r="P142" s="94">
        <v>45261</v>
      </c>
      <c r="Q142" s="94">
        <v>45262</v>
      </c>
      <c r="R142" s="92">
        <v>0</v>
      </c>
      <c r="S142" s="93" t="s">
        <v>116</v>
      </c>
      <c r="T142" s="93" t="s">
        <v>116</v>
      </c>
      <c r="U142" s="93" t="s">
        <v>115</v>
      </c>
      <c r="V142" s="95">
        <v>45231.155407372687</v>
      </c>
      <c r="W142" s="93" t="s">
        <v>116</v>
      </c>
      <c r="X142" s="93" t="s">
        <v>116</v>
      </c>
      <c r="Y142" s="95">
        <v>45261</v>
      </c>
      <c r="Z142" s="95">
        <v>45292</v>
      </c>
      <c r="AA142" s="95">
        <v>45293.994203275462</v>
      </c>
      <c r="AB142" s="93" t="s">
        <v>118</v>
      </c>
      <c r="AC142" s="93" t="s">
        <v>116</v>
      </c>
    </row>
    <row r="143" spans="1:29" s="78" customFormat="1" hidden="1" outlineLevel="7" collapsed="1" x14ac:dyDescent="0.25">
      <c r="A143" s="101" t="s">
        <v>116</v>
      </c>
      <c r="B143" s="75">
        <v>629180.46</v>
      </c>
      <c r="C143" s="75">
        <v>49082787.120800003</v>
      </c>
      <c r="D143" s="75">
        <v>0</v>
      </c>
      <c r="E143" s="75">
        <v>0</v>
      </c>
      <c r="F143" s="75">
        <v>629180.46</v>
      </c>
      <c r="G143" s="75">
        <v>49082787.120800003</v>
      </c>
      <c r="H143" s="74" t="s">
        <v>120</v>
      </c>
      <c r="I143" s="74" t="s">
        <v>176</v>
      </c>
      <c r="J143" s="74" t="s">
        <v>116</v>
      </c>
      <c r="K143" s="75">
        <v>78.010666638948095</v>
      </c>
      <c r="L143" s="75">
        <v>0</v>
      </c>
      <c r="M143" s="74" t="s">
        <v>122</v>
      </c>
      <c r="N143" s="74" t="s">
        <v>135</v>
      </c>
      <c r="O143" s="74" t="s">
        <v>121</v>
      </c>
      <c r="P143" s="76">
        <v>45261</v>
      </c>
      <c r="Q143" s="76">
        <v>45262</v>
      </c>
      <c r="R143" s="75">
        <v>0</v>
      </c>
      <c r="S143" s="74" t="s">
        <v>116</v>
      </c>
      <c r="T143" s="74" t="s">
        <v>116</v>
      </c>
      <c r="U143" s="74" t="s">
        <v>115</v>
      </c>
      <c r="V143" s="77">
        <v>45231.155407372687</v>
      </c>
      <c r="W143" s="74" t="s">
        <v>116</v>
      </c>
      <c r="X143" s="74" t="s">
        <v>116</v>
      </c>
      <c r="Y143" s="77">
        <v>45261</v>
      </c>
      <c r="Z143" s="77">
        <v>45292</v>
      </c>
      <c r="AA143" s="77">
        <v>45293.994203275462</v>
      </c>
      <c r="AB143" s="74" t="s">
        <v>118</v>
      </c>
      <c r="AC143" s="74" t="s">
        <v>116</v>
      </c>
    </row>
    <row r="144" spans="1:29" s="78" customFormat="1" hidden="1" outlineLevel="4" collapsed="1" x14ac:dyDescent="0.25">
      <c r="A144" s="97" t="s">
        <v>180</v>
      </c>
      <c r="B144" s="75">
        <v>133149.98209999999</v>
      </c>
      <c r="C144" s="75">
        <v>12134191.06418</v>
      </c>
      <c r="D144" s="75">
        <v>0</v>
      </c>
      <c r="E144" s="75">
        <v>0</v>
      </c>
      <c r="F144" s="75">
        <v>133149.98209999999</v>
      </c>
      <c r="G144" s="75">
        <v>12134191.06418</v>
      </c>
      <c r="H144" s="74" t="s">
        <v>120</v>
      </c>
      <c r="I144" s="74" t="s">
        <v>180</v>
      </c>
      <c r="J144" s="74" t="s">
        <v>116</v>
      </c>
      <c r="K144" s="75">
        <v>91.131751373926804</v>
      </c>
      <c r="L144" s="75">
        <v>0</v>
      </c>
      <c r="M144" s="74" t="s">
        <v>122</v>
      </c>
      <c r="N144" s="74" t="s">
        <v>135</v>
      </c>
      <c r="O144" s="74" t="s">
        <v>121</v>
      </c>
      <c r="P144" s="76">
        <v>45261</v>
      </c>
      <c r="Q144" s="76">
        <v>45262</v>
      </c>
      <c r="R144" s="75">
        <v>0</v>
      </c>
      <c r="S144" s="74" t="s">
        <v>116</v>
      </c>
      <c r="T144" s="74" t="s">
        <v>116</v>
      </c>
      <c r="U144" s="74" t="s">
        <v>115</v>
      </c>
      <c r="V144" s="77">
        <v>45231.155407372687</v>
      </c>
      <c r="W144" s="74" t="s">
        <v>116</v>
      </c>
      <c r="X144" s="74" t="s">
        <v>116</v>
      </c>
      <c r="Y144" s="77">
        <v>45261</v>
      </c>
      <c r="Z144" s="77">
        <v>45292</v>
      </c>
      <c r="AA144" s="77">
        <v>45293.994203275462</v>
      </c>
      <c r="AB144" s="74" t="s">
        <v>118</v>
      </c>
      <c r="AC144" s="74" t="s">
        <v>116</v>
      </c>
    </row>
    <row r="145" spans="1:29" s="84" customFormat="1" hidden="1" outlineLevel="5" collapsed="1" x14ac:dyDescent="0.25">
      <c r="A145" s="98" t="s">
        <v>116</v>
      </c>
      <c r="B145" s="80">
        <v>133149.98209999999</v>
      </c>
      <c r="C145" s="80">
        <v>12134191.06418</v>
      </c>
      <c r="D145" s="80">
        <v>0</v>
      </c>
      <c r="E145" s="80">
        <v>0</v>
      </c>
      <c r="F145" s="80">
        <v>133149.98209999999</v>
      </c>
      <c r="G145" s="80">
        <v>12134191.06418</v>
      </c>
      <c r="H145" s="81" t="s">
        <v>120</v>
      </c>
      <c r="I145" s="81" t="s">
        <v>180</v>
      </c>
      <c r="J145" s="81" t="s">
        <v>116</v>
      </c>
      <c r="K145" s="80">
        <v>91.131751373926804</v>
      </c>
      <c r="L145" s="80">
        <v>0</v>
      </c>
      <c r="M145" s="81" t="s">
        <v>122</v>
      </c>
      <c r="N145" s="81" t="s">
        <v>135</v>
      </c>
      <c r="O145" s="81" t="s">
        <v>121</v>
      </c>
      <c r="P145" s="82">
        <v>45261</v>
      </c>
      <c r="Q145" s="82">
        <v>45262</v>
      </c>
      <c r="R145" s="80">
        <v>0</v>
      </c>
      <c r="S145" s="81" t="s">
        <v>116</v>
      </c>
      <c r="T145" s="81" t="s">
        <v>116</v>
      </c>
      <c r="U145" s="81" t="s">
        <v>115</v>
      </c>
      <c r="V145" s="83">
        <v>45231.155407372687</v>
      </c>
      <c r="W145" s="81" t="s">
        <v>116</v>
      </c>
      <c r="X145" s="81" t="s">
        <v>116</v>
      </c>
      <c r="Y145" s="83">
        <v>45261</v>
      </c>
      <c r="Z145" s="83">
        <v>45292</v>
      </c>
      <c r="AA145" s="83">
        <v>45293.994203275462</v>
      </c>
      <c r="AB145" s="81" t="s">
        <v>118</v>
      </c>
      <c r="AC145" s="81" t="s">
        <v>116</v>
      </c>
    </row>
    <row r="146" spans="1:29" s="90" customFormat="1" hidden="1" outlineLevel="6" collapsed="1" x14ac:dyDescent="0.25">
      <c r="A146" s="99" t="s">
        <v>116</v>
      </c>
      <c r="B146" s="86">
        <v>133149.98209999999</v>
      </c>
      <c r="C146" s="86">
        <v>12134191.06418</v>
      </c>
      <c r="D146" s="86">
        <v>0</v>
      </c>
      <c r="E146" s="86">
        <v>0</v>
      </c>
      <c r="F146" s="86">
        <v>133149.98209999999</v>
      </c>
      <c r="G146" s="86">
        <v>12134191.06418</v>
      </c>
      <c r="H146" s="87" t="s">
        <v>120</v>
      </c>
      <c r="I146" s="87" t="s">
        <v>180</v>
      </c>
      <c r="J146" s="87" t="s">
        <v>116</v>
      </c>
      <c r="K146" s="86">
        <v>91.131751373926804</v>
      </c>
      <c r="L146" s="86">
        <v>0</v>
      </c>
      <c r="M146" s="87" t="s">
        <v>122</v>
      </c>
      <c r="N146" s="87" t="s">
        <v>135</v>
      </c>
      <c r="O146" s="87" t="s">
        <v>121</v>
      </c>
      <c r="P146" s="88">
        <v>45261</v>
      </c>
      <c r="Q146" s="88">
        <v>45262</v>
      </c>
      <c r="R146" s="86">
        <v>0</v>
      </c>
      <c r="S146" s="87" t="s">
        <v>116</v>
      </c>
      <c r="T146" s="87" t="s">
        <v>116</v>
      </c>
      <c r="U146" s="87" t="s">
        <v>115</v>
      </c>
      <c r="V146" s="89">
        <v>45231.155407372687</v>
      </c>
      <c r="W146" s="87" t="s">
        <v>116</v>
      </c>
      <c r="X146" s="87" t="s">
        <v>116</v>
      </c>
      <c r="Y146" s="89">
        <v>45261</v>
      </c>
      <c r="Z146" s="89">
        <v>45292</v>
      </c>
      <c r="AA146" s="89">
        <v>45293.994203275462</v>
      </c>
      <c r="AB146" s="87" t="s">
        <v>118</v>
      </c>
      <c r="AC146" s="87" t="s">
        <v>116</v>
      </c>
    </row>
    <row r="147" spans="1:29" s="96" customFormat="1" hidden="1" outlineLevel="7" collapsed="1" x14ac:dyDescent="0.25">
      <c r="A147" s="100" t="s">
        <v>181</v>
      </c>
      <c r="B147" s="92">
        <v>-4379791.9274000004</v>
      </c>
      <c r="C147" s="92">
        <v>-303424345.32394999</v>
      </c>
      <c r="D147" s="92">
        <v>0</v>
      </c>
      <c r="E147" s="92">
        <v>0</v>
      </c>
      <c r="F147" s="92">
        <v>-4379791.9274000004</v>
      </c>
      <c r="G147" s="92">
        <v>-303424345.32394999</v>
      </c>
      <c r="H147" s="93" t="s">
        <v>120</v>
      </c>
      <c r="I147" s="93" t="s">
        <v>180</v>
      </c>
      <c r="J147" s="93" t="s">
        <v>116</v>
      </c>
      <c r="K147" s="92">
        <v>69.278255760445106</v>
      </c>
      <c r="L147" s="92">
        <v>0</v>
      </c>
      <c r="M147" s="93" t="s">
        <v>122</v>
      </c>
      <c r="N147" s="93" t="s">
        <v>135</v>
      </c>
      <c r="O147" s="93" t="s">
        <v>121</v>
      </c>
      <c r="P147" s="94">
        <v>45261</v>
      </c>
      <c r="Q147" s="94">
        <v>45262</v>
      </c>
      <c r="R147" s="92">
        <v>0</v>
      </c>
      <c r="S147" s="93" t="s">
        <v>116</v>
      </c>
      <c r="T147" s="93" t="s">
        <v>116</v>
      </c>
      <c r="U147" s="93" t="s">
        <v>115</v>
      </c>
      <c r="V147" s="95">
        <v>45231.155407372687</v>
      </c>
      <c r="W147" s="93" t="s">
        <v>115</v>
      </c>
      <c r="X147" s="95">
        <v>45288.157706516206</v>
      </c>
      <c r="Y147" s="95">
        <v>45261</v>
      </c>
      <c r="Z147" s="95">
        <v>45292</v>
      </c>
      <c r="AA147" s="95">
        <v>45293.994203275462</v>
      </c>
      <c r="AB147" s="93" t="s">
        <v>118</v>
      </c>
      <c r="AC147" s="93" t="s">
        <v>116</v>
      </c>
    </row>
    <row r="148" spans="1:29" s="78" customFormat="1" hidden="1" outlineLevel="7" collapsed="1" x14ac:dyDescent="0.25">
      <c r="A148" s="101" t="s">
        <v>116</v>
      </c>
      <c r="B148" s="75">
        <v>-4379791.9274000004</v>
      </c>
      <c r="C148" s="75">
        <v>-303424345.32394999</v>
      </c>
      <c r="D148" s="75">
        <v>0</v>
      </c>
      <c r="E148" s="75">
        <v>0</v>
      </c>
      <c r="F148" s="75">
        <v>-4379791.9274000004</v>
      </c>
      <c r="G148" s="75">
        <v>-303424345.32394999</v>
      </c>
      <c r="H148" s="74" t="s">
        <v>120</v>
      </c>
      <c r="I148" s="74" t="s">
        <v>180</v>
      </c>
      <c r="J148" s="74" t="s">
        <v>116</v>
      </c>
      <c r="K148" s="75">
        <v>69.278255760445106</v>
      </c>
      <c r="L148" s="75">
        <v>0</v>
      </c>
      <c r="M148" s="74" t="s">
        <v>122</v>
      </c>
      <c r="N148" s="74" t="s">
        <v>135</v>
      </c>
      <c r="O148" s="74" t="s">
        <v>121</v>
      </c>
      <c r="P148" s="76">
        <v>45261</v>
      </c>
      <c r="Q148" s="76">
        <v>45262</v>
      </c>
      <c r="R148" s="75">
        <v>0</v>
      </c>
      <c r="S148" s="74" t="s">
        <v>116</v>
      </c>
      <c r="T148" s="74" t="s">
        <v>116</v>
      </c>
      <c r="U148" s="74" t="s">
        <v>115</v>
      </c>
      <c r="V148" s="77">
        <v>45231.155407372687</v>
      </c>
      <c r="W148" s="74" t="s">
        <v>115</v>
      </c>
      <c r="X148" s="77">
        <v>45288.157706516206</v>
      </c>
      <c r="Y148" s="77">
        <v>45261</v>
      </c>
      <c r="Z148" s="77">
        <v>45292</v>
      </c>
      <c r="AA148" s="77">
        <v>45293.994203275462</v>
      </c>
      <c r="AB148" s="74" t="s">
        <v>118</v>
      </c>
      <c r="AC148" s="74" t="s">
        <v>116</v>
      </c>
    </row>
    <row r="149" spans="1:29" s="107" customFormat="1" hidden="1" outlineLevel="7" collapsed="1" x14ac:dyDescent="0.25">
      <c r="A149" s="102" t="s">
        <v>182</v>
      </c>
      <c r="B149" s="103">
        <v>-55854.682800000002</v>
      </c>
      <c r="C149" s="103">
        <v>-5314712.9392299997</v>
      </c>
      <c r="D149" s="103">
        <v>0</v>
      </c>
      <c r="E149" s="103">
        <v>0</v>
      </c>
      <c r="F149" s="103">
        <v>-55854.682800000002</v>
      </c>
      <c r="G149" s="103">
        <v>-5314712.9392299997</v>
      </c>
      <c r="H149" s="104" t="s">
        <v>120</v>
      </c>
      <c r="I149" s="104" t="s">
        <v>180</v>
      </c>
      <c r="J149" s="104" t="s">
        <v>116</v>
      </c>
      <c r="K149" s="103">
        <v>95.152504191286894</v>
      </c>
      <c r="L149" s="103">
        <v>0</v>
      </c>
      <c r="M149" s="104" t="s">
        <v>122</v>
      </c>
      <c r="N149" s="104" t="s">
        <v>135</v>
      </c>
      <c r="O149" s="104" t="s">
        <v>121</v>
      </c>
      <c r="P149" s="105">
        <v>45261</v>
      </c>
      <c r="Q149" s="105">
        <v>45262</v>
      </c>
      <c r="R149" s="103">
        <v>0</v>
      </c>
      <c r="S149" s="104" t="s">
        <v>116</v>
      </c>
      <c r="T149" s="104" t="s">
        <v>116</v>
      </c>
      <c r="U149" s="104" t="s">
        <v>115</v>
      </c>
      <c r="V149" s="106">
        <v>45231.155407372687</v>
      </c>
      <c r="W149" s="104" t="s">
        <v>116</v>
      </c>
      <c r="X149" s="104" t="s">
        <v>116</v>
      </c>
      <c r="Y149" s="106">
        <v>45261</v>
      </c>
      <c r="Z149" s="106">
        <v>45292</v>
      </c>
      <c r="AA149" s="106">
        <v>45293.994203275462</v>
      </c>
      <c r="AB149" s="104" t="s">
        <v>118</v>
      </c>
      <c r="AC149" s="104" t="s">
        <v>116</v>
      </c>
    </row>
    <row r="150" spans="1:29" s="78" customFormat="1" hidden="1" outlineLevel="7" collapsed="1" x14ac:dyDescent="0.25">
      <c r="A150" s="101" t="s">
        <v>116</v>
      </c>
      <c r="B150" s="75">
        <v>-55854.682800000002</v>
      </c>
      <c r="C150" s="75">
        <v>-5314712.9392299997</v>
      </c>
      <c r="D150" s="75">
        <v>0</v>
      </c>
      <c r="E150" s="75">
        <v>0</v>
      </c>
      <c r="F150" s="75">
        <v>-55854.682800000002</v>
      </c>
      <c r="G150" s="75">
        <v>-5314712.9392299997</v>
      </c>
      <c r="H150" s="74" t="s">
        <v>120</v>
      </c>
      <c r="I150" s="74" t="s">
        <v>180</v>
      </c>
      <c r="J150" s="74" t="s">
        <v>116</v>
      </c>
      <c r="K150" s="75">
        <v>95.152504191286894</v>
      </c>
      <c r="L150" s="75">
        <v>0</v>
      </c>
      <c r="M150" s="74" t="s">
        <v>122</v>
      </c>
      <c r="N150" s="74" t="s">
        <v>135</v>
      </c>
      <c r="O150" s="74" t="s">
        <v>121</v>
      </c>
      <c r="P150" s="76">
        <v>45261</v>
      </c>
      <c r="Q150" s="76">
        <v>45262</v>
      </c>
      <c r="R150" s="75">
        <v>0</v>
      </c>
      <c r="S150" s="74" t="s">
        <v>116</v>
      </c>
      <c r="T150" s="74" t="s">
        <v>116</v>
      </c>
      <c r="U150" s="74" t="s">
        <v>115</v>
      </c>
      <c r="V150" s="77">
        <v>45231.155407372687</v>
      </c>
      <c r="W150" s="74" t="s">
        <v>116</v>
      </c>
      <c r="X150" s="74" t="s">
        <v>116</v>
      </c>
      <c r="Y150" s="77">
        <v>45261</v>
      </c>
      <c r="Z150" s="77">
        <v>45292</v>
      </c>
      <c r="AA150" s="77">
        <v>45293.994203275462</v>
      </c>
      <c r="AB150" s="74" t="s">
        <v>118</v>
      </c>
      <c r="AC150" s="74" t="s">
        <v>116</v>
      </c>
    </row>
    <row r="151" spans="1:29" s="96" customFormat="1" hidden="1" outlineLevel="7" collapsed="1" x14ac:dyDescent="0.25">
      <c r="A151" s="100" t="s">
        <v>183</v>
      </c>
      <c r="B151" s="92">
        <v>19839.11</v>
      </c>
      <c r="C151" s="92">
        <v>1296858.2593100001</v>
      </c>
      <c r="D151" s="92">
        <v>0</v>
      </c>
      <c r="E151" s="92">
        <v>0</v>
      </c>
      <c r="F151" s="92">
        <v>19839.11</v>
      </c>
      <c r="G151" s="92">
        <v>1296858.2593100001</v>
      </c>
      <c r="H151" s="93" t="s">
        <v>120</v>
      </c>
      <c r="I151" s="93" t="s">
        <v>180</v>
      </c>
      <c r="J151" s="93" t="s">
        <v>116</v>
      </c>
      <c r="K151" s="92">
        <v>65.368772052274494</v>
      </c>
      <c r="L151" s="92">
        <v>0</v>
      </c>
      <c r="M151" s="93" t="s">
        <v>122</v>
      </c>
      <c r="N151" s="93" t="s">
        <v>135</v>
      </c>
      <c r="O151" s="93" t="s">
        <v>121</v>
      </c>
      <c r="P151" s="94">
        <v>45261</v>
      </c>
      <c r="Q151" s="94">
        <v>45262</v>
      </c>
      <c r="R151" s="92">
        <v>0</v>
      </c>
      <c r="S151" s="93" t="s">
        <v>116</v>
      </c>
      <c r="T151" s="93" t="s">
        <v>116</v>
      </c>
      <c r="U151" s="93" t="s">
        <v>115</v>
      </c>
      <c r="V151" s="95">
        <v>45231.155407372687</v>
      </c>
      <c r="W151" s="93" t="s">
        <v>116</v>
      </c>
      <c r="X151" s="93" t="s">
        <v>116</v>
      </c>
      <c r="Y151" s="95">
        <v>45261</v>
      </c>
      <c r="Z151" s="95">
        <v>45292</v>
      </c>
      <c r="AA151" s="95">
        <v>45293.994203275462</v>
      </c>
      <c r="AB151" s="93" t="s">
        <v>118</v>
      </c>
      <c r="AC151" s="93" t="s">
        <v>116</v>
      </c>
    </row>
    <row r="152" spans="1:29" s="78" customFormat="1" hidden="1" outlineLevel="7" collapsed="1" x14ac:dyDescent="0.25">
      <c r="A152" s="101" t="s">
        <v>116</v>
      </c>
      <c r="B152" s="75">
        <v>19839.11</v>
      </c>
      <c r="C152" s="75">
        <v>1296858.2593100001</v>
      </c>
      <c r="D152" s="75">
        <v>0</v>
      </c>
      <c r="E152" s="75">
        <v>0</v>
      </c>
      <c r="F152" s="75">
        <v>19839.11</v>
      </c>
      <c r="G152" s="75">
        <v>1296858.2593100001</v>
      </c>
      <c r="H152" s="74" t="s">
        <v>120</v>
      </c>
      <c r="I152" s="74" t="s">
        <v>180</v>
      </c>
      <c r="J152" s="74" t="s">
        <v>116</v>
      </c>
      <c r="K152" s="75">
        <v>65.368772052274494</v>
      </c>
      <c r="L152" s="75">
        <v>0</v>
      </c>
      <c r="M152" s="74" t="s">
        <v>122</v>
      </c>
      <c r="N152" s="74" t="s">
        <v>135</v>
      </c>
      <c r="O152" s="74" t="s">
        <v>121</v>
      </c>
      <c r="P152" s="76">
        <v>45261</v>
      </c>
      <c r="Q152" s="76">
        <v>45262</v>
      </c>
      <c r="R152" s="75">
        <v>0</v>
      </c>
      <c r="S152" s="74" t="s">
        <v>116</v>
      </c>
      <c r="T152" s="74" t="s">
        <v>116</v>
      </c>
      <c r="U152" s="74" t="s">
        <v>115</v>
      </c>
      <c r="V152" s="77">
        <v>45231.155407372687</v>
      </c>
      <c r="W152" s="74" t="s">
        <v>116</v>
      </c>
      <c r="X152" s="74" t="s">
        <v>116</v>
      </c>
      <c r="Y152" s="77">
        <v>45261</v>
      </c>
      <c r="Z152" s="77">
        <v>45292</v>
      </c>
      <c r="AA152" s="77">
        <v>45293.994203275462</v>
      </c>
      <c r="AB152" s="74" t="s">
        <v>118</v>
      </c>
      <c r="AC152" s="74" t="s">
        <v>116</v>
      </c>
    </row>
    <row r="153" spans="1:29" s="107" customFormat="1" hidden="1" outlineLevel="7" collapsed="1" x14ac:dyDescent="0.25">
      <c r="A153" s="102" t="s">
        <v>184</v>
      </c>
      <c r="B153" s="103">
        <v>840724.41799999995</v>
      </c>
      <c r="C153" s="103">
        <v>59819156.729379997</v>
      </c>
      <c r="D153" s="103">
        <v>0</v>
      </c>
      <c r="E153" s="103">
        <v>0</v>
      </c>
      <c r="F153" s="103">
        <v>840724.41799999995</v>
      </c>
      <c r="G153" s="103">
        <v>59819156.729379997</v>
      </c>
      <c r="H153" s="104" t="s">
        <v>120</v>
      </c>
      <c r="I153" s="104" t="s">
        <v>180</v>
      </c>
      <c r="J153" s="104" t="s">
        <v>116</v>
      </c>
      <c r="K153" s="103">
        <v>71.151920235270197</v>
      </c>
      <c r="L153" s="103">
        <v>0</v>
      </c>
      <c r="M153" s="104" t="s">
        <v>122</v>
      </c>
      <c r="N153" s="104" t="s">
        <v>135</v>
      </c>
      <c r="O153" s="104" t="s">
        <v>121</v>
      </c>
      <c r="P153" s="105">
        <v>45261</v>
      </c>
      <c r="Q153" s="105">
        <v>45262</v>
      </c>
      <c r="R153" s="103">
        <v>0</v>
      </c>
      <c r="S153" s="104" t="s">
        <v>116</v>
      </c>
      <c r="T153" s="104" t="s">
        <v>116</v>
      </c>
      <c r="U153" s="104" t="s">
        <v>115</v>
      </c>
      <c r="V153" s="106">
        <v>45231.155407372687</v>
      </c>
      <c r="W153" s="104" t="s">
        <v>116</v>
      </c>
      <c r="X153" s="104" t="s">
        <v>116</v>
      </c>
      <c r="Y153" s="106">
        <v>45261</v>
      </c>
      <c r="Z153" s="106">
        <v>45292</v>
      </c>
      <c r="AA153" s="106">
        <v>45293.994203275462</v>
      </c>
      <c r="AB153" s="104" t="s">
        <v>118</v>
      </c>
      <c r="AC153" s="104" t="s">
        <v>116</v>
      </c>
    </row>
    <row r="154" spans="1:29" s="78" customFormat="1" hidden="1" outlineLevel="7" collapsed="1" x14ac:dyDescent="0.25">
      <c r="A154" s="101" t="s">
        <v>116</v>
      </c>
      <c r="B154" s="75">
        <v>840724.41799999995</v>
      </c>
      <c r="C154" s="75">
        <v>59819156.729379997</v>
      </c>
      <c r="D154" s="75">
        <v>0</v>
      </c>
      <c r="E154" s="75">
        <v>0</v>
      </c>
      <c r="F154" s="75">
        <v>840724.41799999995</v>
      </c>
      <c r="G154" s="75">
        <v>59819156.729379997</v>
      </c>
      <c r="H154" s="74" t="s">
        <v>120</v>
      </c>
      <c r="I154" s="74" t="s">
        <v>180</v>
      </c>
      <c r="J154" s="74" t="s">
        <v>116</v>
      </c>
      <c r="K154" s="75">
        <v>71.151920235270197</v>
      </c>
      <c r="L154" s="75">
        <v>0</v>
      </c>
      <c r="M154" s="74" t="s">
        <v>122</v>
      </c>
      <c r="N154" s="74" t="s">
        <v>135</v>
      </c>
      <c r="O154" s="74" t="s">
        <v>121</v>
      </c>
      <c r="P154" s="76">
        <v>45261</v>
      </c>
      <c r="Q154" s="76">
        <v>45262</v>
      </c>
      <c r="R154" s="75">
        <v>0</v>
      </c>
      <c r="S154" s="74" t="s">
        <v>116</v>
      </c>
      <c r="T154" s="74" t="s">
        <v>116</v>
      </c>
      <c r="U154" s="74" t="s">
        <v>115</v>
      </c>
      <c r="V154" s="77">
        <v>45231.155407372687</v>
      </c>
      <c r="W154" s="74" t="s">
        <v>116</v>
      </c>
      <c r="X154" s="74" t="s">
        <v>116</v>
      </c>
      <c r="Y154" s="77">
        <v>45261</v>
      </c>
      <c r="Z154" s="77">
        <v>45292</v>
      </c>
      <c r="AA154" s="77">
        <v>45293.994203275462</v>
      </c>
      <c r="AB154" s="74" t="s">
        <v>118</v>
      </c>
      <c r="AC154" s="74" t="s">
        <v>116</v>
      </c>
    </row>
    <row r="155" spans="1:29" s="96" customFormat="1" hidden="1" outlineLevel="7" collapsed="1" x14ac:dyDescent="0.25">
      <c r="A155" s="100" t="s">
        <v>185</v>
      </c>
      <c r="B155" s="92">
        <v>1836953.5360000001</v>
      </c>
      <c r="C155" s="92">
        <v>125036946.6039</v>
      </c>
      <c r="D155" s="92">
        <v>0</v>
      </c>
      <c r="E155" s="92">
        <v>0</v>
      </c>
      <c r="F155" s="92">
        <v>1836953.5360000001</v>
      </c>
      <c r="G155" s="92">
        <v>125036946.6039</v>
      </c>
      <c r="H155" s="93" t="s">
        <v>120</v>
      </c>
      <c r="I155" s="93" t="s">
        <v>180</v>
      </c>
      <c r="J155" s="93" t="s">
        <v>116</v>
      </c>
      <c r="K155" s="92">
        <v>68.0675608574021</v>
      </c>
      <c r="L155" s="92">
        <v>0</v>
      </c>
      <c r="M155" s="93" t="s">
        <v>122</v>
      </c>
      <c r="N155" s="93" t="s">
        <v>135</v>
      </c>
      <c r="O155" s="93" t="s">
        <v>121</v>
      </c>
      <c r="P155" s="94">
        <v>45261</v>
      </c>
      <c r="Q155" s="94">
        <v>45262</v>
      </c>
      <c r="R155" s="92">
        <v>0</v>
      </c>
      <c r="S155" s="93" t="s">
        <v>116</v>
      </c>
      <c r="T155" s="93" t="s">
        <v>116</v>
      </c>
      <c r="U155" s="93" t="s">
        <v>115</v>
      </c>
      <c r="V155" s="95">
        <v>45231.155407372687</v>
      </c>
      <c r="W155" s="93" t="s">
        <v>116</v>
      </c>
      <c r="X155" s="93" t="s">
        <v>116</v>
      </c>
      <c r="Y155" s="95">
        <v>45261</v>
      </c>
      <c r="Z155" s="95">
        <v>45292</v>
      </c>
      <c r="AA155" s="95">
        <v>45293.994203275462</v>
      </c>
      <c r="AB155" s="93" t="s">
        <v>118</v>
      </c>
      <c r="AC155" s="93" t="s">
        <v>116</v>
      </c>
    </row>
    <row r="156" spans="1:29" s="78" customFormat="1" hidden="1" outlineLevel="7" collapsed="1" x14ac:dyDescent="0.25">
      <c r="A156" s="101" t="s">
        <v>116</v>
      </c>
      <c r="B156" s="75">
        <v>1836953.5360000001</v>
      </c>
      <c r="C156" s="75">
        <v>125036946.6039</v>
      </c>
      <c r="D156" s="75">
        <v>0</v>
      </c>
      <c r="E156" s="75">
        <v>0</v>
      </c>
      <c r="F156" s="75">
        <v>1836953.5360000001</v>
      </c>
      <c r="G156" s="75">
        <v>125036946.6039</v>
      </c>
      <c r="H156" s="74" t="s">
        <v>120</v>
      </c>
      <c r="I156" s="74" t="s">
        <v>180</v>
      </c>
      <c r="J156" s="74" t="s">
        <v>116</v>
      </c>
      <c r="K156" s="75">
        <v>68.0675608574021</v>
      </c>
      <c r="L156" s="75">
        <v>0</v>
      </c>
      <c r="M156" s="74" t="s">
        <v>122</v>
      </c>
      <c r="N156" s="74" t="s">
        <v>135</v>
      </c>
      <c r="O156" s="74" t="s">
        <v>121</v>
      </c>
      <c r="P156" s="76">
        <v>45261</v>
      </c>
      <c r="Q156" s="76">
        <v>45262</v>
      </c>
      <c r="R156" s="75">
        <v>0</v>
      </c>
      <c r="S156" s="74" t="s">
        <v>116</v>
      </c>
      <c r="T156" s="74" t="s">
        <v>116</v>
      </c>
      <c r="U156" s="74" t="s">
        <v>115</v>
      </c>
      <c r="V156" s="77">
        <v>45231.155407372687</v>
      </c>
      <c r="W156" s="74" t="s">
        <v>116</v>
      </c>
      <c r="X156" s="74" t="s">
        <v>116</v>
      </c>
      <c r="Y156" s="77">
        <v>45261</v>
      </c>
      <c r="Z156" s="77">
        <v>45292</v>
      </c>
      <c r="AA156" s="77">
        <v>45293.994203275462</v>
      </c>
      <c r="AB156" s="74" t="s">
        <v>118</v>
      </c>
      <c r="AC156" s="74" t="s">
        <v>116</v>
      </c>
    </row>
    <row r="157" spans="1:29" s="107" customFormat="1" hidden="1" outlineLevel="7" collapsed="1" x14ac:dyDescent="0.25">
      <c r="A157" s="102" t="s">
        <v>186</v>
      </c>
      <c r="B157" s="103">
        <v>1871279.5282999999</v>
      </c>
      <c r="C157" s="103">
        <v>134720287.73477</v>
      </c>
      <c r="D157" s="103">
        <v>0</v>
      </c>
      <c r="E157" s="103">
        <v>0</v>
      </c>
      <c r="F157" s="103">
        <v>1871279.5282999999</v>
      </c>
      <c r="G157" s="103">
        <v>134720287.73477</v>
      </c>
      <c r="H157" s="104" t="s">
        <v>120</v>
      </c>
      <c r="I157" s="104" t="s">
        <v>180</v>
      </c>
      <c r="J157" s="104" t="s">
        <v>116</v>
      </c>
      <c r="K157" s="103">
        <v>71.993673685491203</v>
      </c>
      <c r="L157" s="103">
        <v>0</v>
      </c>
      <c r="M157" s="104" t="s">
        <v>122</v>
      </c>
      <c r="N157" s="104" t="s">
        <v>135</v>
      </c>
      <c r="O157" s="104" t="s">
        <v>121</v>
      </c>
      <c r="P157" s="105">
        <v>45261</v>
      </c>
      <c r="Q157" s="105">
        <v>45262</v>
      </c>
      <c r="R157" s="103">
        <v>0</v>
      </c>
      <c r="S157" s="104" t="s">
        <v>116</v>
      </c>
      <c r="T157" s="104" t="s">
        <v>116</v>
      </c>
      <c r="U157" s="104" t="s">
        <v>115</v>
      </c>
      <c r="V157" s="106">
        <v>45231.155407372687</v>
      </c>
      <c r="W157" s="104" t="s">
        <v>115</v>
      </c>
      <c r="X157" s="106">
        <v>45288.157706516206</v>
      </c>
      <c r="Y157" s="106">
        <v>45261</v>
      </c>
      <c r="Z157" s="106">
        <v>45292</v>
      </c>
      <c r="AA157" s="106">
        <v>45293.994203275462</v>
      </c>
      <c r="AB157" s="104" t="s">
        <v>118</v>
      </c>
      <c r="AC157" s="104" t="s">
        <v>116</v>
      </c>
    </row>
    <row r="158" spans="1:29" s="78" customFormat="1" hidden="1" outlineLevel="7" collapsed="1" x14ac:dyDescent="0.25">
      <c r="A158" s="101" t="s">
        <v>116</v>
      </c>
      <c r="B158" s="75">
        <v>1871279.5282999999</v>
      </c>
      <c r="C158" s="75">
        <v>134720287.73477</v>
      </c>
      <c r="D158" s="75">
        <v>0</v>
      </c>
      <c r="E158" s="75">
        <v>0</v>
      </c>
      <c r="F158" s="75">
        <v>1871279.5282999999</v>
      </c>
      <c r="G158" s="75">
        <v>134720287.73477</v>
      </c>
      <c r="H158" s="74" t="s">
        <v>120</v>
      </c>
      <c r="I158" s="74" t="s">
        <v>180</v>
      </c>
      <c r="J158" s="74" t="s">
        <v>116</v>
      </c>
      <c r="K158" s="75">
        <v>71.993673685491203</v>
      </c>
      <c r="L158" s="75">
        <v>0</v>
      </c>
      <c r="M158" s="74" t="s">
        <v>122</v>
      </c>
      <c r="N158" s="74" t="s">
        <v>135</v>
      </c>
      <c r="O158" s="74" t="s">
        <v>121</v>
      </c>
      <c r="P158" s="76">
        <v>45261</v>
      </c>
      <c r="Q158" s="76">
        <v>45262</v>
      </c>
      <c r="R158" s="75">
        <v>0</v>
      </c>
      <c r="S158" s="74" t="s">
        <v>116</v>
      </c>
      <c r="T158" s="74" t="s">
        <v>116</v>
      </c>
      <c r="U158" s="74" t="s">
        <v>115</v>
      </c>
      <c r="V158" s="77">
        <v>45231.155407372687</v>
      </c>
      <c r="W158" s="74" t="s">
        <v>115</v>
      </c>
      <c r="X158" s="77">
        <v>45288.157706516206</v>
      </c>
      <c r="Y158" s="77">
        <v>45261</v>
      </c>
      <c r="Z158" s="77">
        <v>45292</v>
      </c>
      <c r="AA158" s="77">
        <v>45293.994203275462</v>
      </c>
      <c r="AB158" s="74" t="s">
        <v>118</v>
      </c>
      <c r="AC158" s="74" t="s">
        <v>116</v>
      </c>
    </row>
    <row r="159" spans="1:29" s="128" customFormat="1" hidden="1" outlineLevel="4" collapsed="1" x14ac:dyDescent="0.25">
      <c r="A159" s="129" t="s">
        <v>187</v>
      </c>
      <c r="B159" s="124">
        <v>0</v>
      </c>
      <c r="C159" s="124">
        <v>0</v>
      </c>
      <c r="D159" s="124">
        <v>0</v>
      </c>
      <c r="E159" s="124">
        <v>0</v>
      </c>
      <c r="F159" s="124">
        <v>0</v>
      </c>
      <c r="G159" s="124">
        <v>0</v>
      </c>
      <c r="H159" s="125" t="s">
        <v>120</v>
      </c>
      <c r="I159" s="125" t="s">
        <v>187</v>
      </c>
      <c r="J159" s="125" t="s">
        <v>116</v>
      </c>
      <c r="K159" s="124">
        <v>0</v>
      </c>
      <c r="L159" s="124">
        <v>0</v>
      </c>
      <c r="M159" s="125" t="s">
        <v>122</v>
      </c>
      <c r="N159" s="125" t="s">
        <v>135</v>
      </c>
      <c r="O159" s="125" t="s">
        <v>121</v>
      </c>
      <c r="P159" s="126">
        <v>45261</v>
      </c>
      <c r="Q159" s="126">
        <v>45262</v>
      </c>
      <c r="R159" s="124">
        <v>0</v>
      </c>
      <c r="S159" s="125" t="s">
        <v>116</v>
      </c>
      <c r="T159" s="125" t="s">
        <v>116</v>
      </c>
      <c r="U159" s="125" t="s">
        <v>115</v>
      </c>
      <c r="V159" s="127">
        <v>45231.155407372687</v>
      </c>
      <c r="W159" s="125" t="s">
        <v>116</v>
      </c>
      <c r="X159" s="125" t="s">
        <v>116</v>
      </c>
      <c r="Y159" s="127">
        <v>45261</v>
      </c>
      <c r="Z159" s="127">
        <v>45292</v>
      </c>
      <c r="AA159" s="127">
        <v>45293.994203275462</v>
      </c>
      <c r="AB159" s="125" t="s">
        <v>118</v>
      </c>
      <c r="AC159" s="125" t="s">
        <v>116</v>
      </c>
    </row>
    <row r="160" spans="1:29" s="84" customFormat="1" hidden="1" outlineLevel="5" collapsed="1" x14ac:dyDescent="0.25">
      <c r="A160" s="98" t="s">
        <v>116</v>
      </c>
      <c r="B160" s="80">
        <v>0</v>
      </c>
      <c r="C160" s="80">
        <v>0</v>
      </c>
      <c r="D160" s="80">
        <v>0</v>
      </c>
      <c r="E160" s="80">
        <v>0</v>
      </c>
      <c r="F160" s="80">
        <v>0</v>
      </c>
      <c r="G160" s="80">
        <v>0</v>
      </c>
      <c r="H160" s="81" t="s">
        <v>120</v>
      </c>
      <c r="I160" s="81" t="s">
        <v>187</v>
      </c>
      <c r="J160" s="81" t="s">
        <v>116</v>
      </c>
      <c r="K160" s="80">
        <v>0</v>
      </c>
      <c r="L160" s="80">
        <v>0</v>
      </c>
      <c r="M160" s="81" t="s">
        <v>122</v>
      </c>
      <c r="N160" s="81" t="s">
        <v>135</v>
      </c>
      <c r="O160" s="81" t="s">
        <v>121</v>
      </c>
      <c r="P160" s="82">
        <v>45261</v>
      </c>
      <c r="Q160" s="82">
        <v>45262</v>
      </c>
      <c r="R160" s="80">
        <v>0</v>
      </c>
      <c r="S160" s="81" t="s">
        <v>116</v>
      </c>
      <c r="T160" s="81" t="s">
        <v>116</v>
      </c>
      <c r="U160" s="81" t="s">
        <v>115</v>
      </c>
      <c r="V160" s="83">
        <v>45231.155407372687</v>
      </c>
      <c r="W160" s="81" t="s">
        <v>116</v>
      </c>
      <c r="X160" s="81" t="s">
        <v>116</v>
      </c>
      <c r="Y160" s="83">
        <v>45261</v>
      </c>
      <c r="Z160" s="83">
        <v>45292</v>
      </c>
      <c r="AA160" s="83">
        <v>45293.994203275462</v>
      </c>
      <c r="AB160" s="81" t="s">
        <v>118</v>
      </c>
      <c r="AC160" s="81" t="s">
        <v>116</v>
      </c>
    </row>
    <row r="161" spans="1:29" s="90" customFormat="1" hidden="1" outlineLevel="6" collapsed="1" x14ac:dyDescent="0.25">
      <c r="A161" s="99" t="s">
        <v>116</v>
      </c>
      <c r="B161" s="86">
        <v>0</v>
      </c>
      <c r="C161" s="86">
        <v>0</v>
      </c>
      <c r="D161" s="86">
        <v>0</v>
      </c>
      <c r="E161" s="86">
        <v>0</v>
      </c>
      <c r="F161" s="86">
        <v>0</v>
      </c>
      <c r="G161" s="86">
        <v>0</v>
      </c>
      <c r="H161" s="87" t="s">
        <v>120</v>
      </c>
      <c r="I161" s="87" t="s">
        <v>187</v>
      </c>
      <c r="J161" s="87" t="s">
        <v>116</v>
      </c>
      <c r="K161" s="86">
        <v>0</v>
      </c>
      <c r="L161" s="86">
        <v>0</v>
      </c>
      <c r="M161" s="87" t="s">
        <v>122</v>
      </c>
      <c r="N161" s="87" t="s">
        <v>135</v>
      </c>
      <c r="O161" s="87" t="s">
        <v>121</v>
      </c>
      <c r="P161" s="88">
        <v>45261</v>
      </c>
      <c r="Q161" s="88">
        <v>45262</v>
      </c>
      <c r="R161" s="86">
        <v>0</v>
      </c>
      <c r="S161" s="87" t="s">
        <v>116</v>
      </c>
      <c r="T161" s="87" t="s">
        <v>116</v>
      </c>
      <c r="U161" s="87" t="s">
        <v>115</v>
      </c>
      <c r="V161" s="89">
        <v>45231.155407372687</v>
      </c>
      <c r="W161" s="87" t="s">
        <v>116</v>
      </c>
      <c r="X161" s="87" t="s">
        <v>116</v>
      </c>
      <c r="Y161" s="89">
        <v>45261</v>
      </c>
      <c r="Z161" s="89">
        <v>45292</v>
      </c>
      <c r="AA161" s="89">
        <v>45293.994203275462</v>
      </c>
      <c r="AB161" s="87" t="s">
        <v>118</v>
      </c>
      <c r="AC161" s="87" t="s">
        <v>116</v>
      </c>
    </row>
    <row r="162" spans="1:29" s="96" customFormat="1" hidden="1" outlineLevel="7" collapsed="1" x14ac:dyDescent="0.25">
      <c r="A162" s="100" t="s">
        <v>188</v>
      </c>
      <c r="B162" s="92">
        <v>-212057.56899999999</v>
      </c>
      <c r="C162" s="92">
        <v>-14637270.957040001</v>
      </c>
      <c r="D162" s="92">
        <v>0</v>
      </c>
      <c r="E162" s="92">
        <v>0</v>
      </c>
      <c r="F162" s="92">
        <v>-212057.56899999999</v>
      </c>
      <c r="G162" s="92">
        <v>-14637270.957040001</v>
      </c>
      <c r="H162" s="93" t="s">
        <v>120</v>
      </c>
      <c r="I162" s="93" t="s">
        <v>187</v>
      </c>
      <c r="J162" s="93" t="s">
        <v>116</v>
      </c>
      <c r="K162" s="92">
        <v>69.024987063960893</v>
      </c>
      <c r="L162" s="92">
        <v>0</v>
      </c>
      <c r="M162" s="93" t="s">
        <v>122</v>
      </c>
      <c r="N162" s="93" t="s">
        <v>135</v>
      </c>
      <c r="O162" s="93" t="s">
        <v>121</v>
      </c>
      <c r="P162" s="94">
        <v>45261</v>
      </c>
      <c r="Q162" s="94">
        <v>45262</v>
      </c>
      <c r="R162" s="92">
        <v>0</v>
      </c>
      <c r="S162" s="93" t="s">
        <v>116</v>
      </c>
      <c r="T162" s="93" t="s">
        <v>116</v>
      </c>
      <c r="U162" s="93" t="s">
        <v>115</v>
      </c>
      <c r="V162" s="95">
        <v>45231.155407372687</v>
      </c>
      <c r="W162" s="93" t="s">
        <v>116</v>
      </c>
      <c r="X162" s="93" t="s">
        <v>116</v>
      </c>
      <c r="Y162" s="95">
        <v>45261</v>
      </c>
      <c r="Z162" s="95">
        <v>45292</v>
      </c>
      <c r="AA162" s="95">
        <v>45293.994203275462</v>
      </c>
      <c r="AB162" s="93" t="s">
        <v>118</v>
      </c>
      <c r="AC162" s="93" t="s">
        <v>116</v>
      </c>
    </row>
    <row r="163" spans="1:29" s="78" customFormat="1" hidden="1" outlineLevel="7" collapsed="1" x14ac:dyDescent="0.25">
      <c r="A163" s="101" t="s">
        <v>116</v>
      </c>
      <c r="B163" s="75">
        <v>-212057.56899999999</v>
      </c>
      <c r="C163" s="75">
        <v>-14637270.957040001</v>
      </c>
      <c r="D163" s="75">
        <v>0</v>
      </c>
      <c r="E163" s="75">
        <v>0</v>
      </c>
      <c r="F163" s="75">
        <v>-212057.56899999999</v>
      </c>
      <c r="G163" s="75">
        <v>-14637270.957040001</v>
      </c>
      <c r="H163" s="74" t="s">
        <v>120</v>
      </c>
      <c r="I163" s="74" t="s">
        <v>187</v>
      </c>
      <c r="J163" s="74" t="s">
        <v>116</v>
      </c>
      <c r="K163" s="75">
        <v>69.024987063960893</v>
      </c>
      <c r="L163" s="75">
        <v>0</v>
      </c>
      <c r="M163" s="74" t="s">
        <v>122</v>
      </c>
      <c r="N163" s="74" t="s">
        <v>135</v>
      </c>
      <c r="O163" s="74" t="s">
        <v>121</v>
      </c>
      <c r="P163" s="76">
        <v>45261</v>
      </c>
      <c r="Q163" s="76">
        <v>45262</v>
      </c>
      <c r="R163" s="75">
        <v>0</v>
      </c>
      <c r="S163" s="74" t="s">
        <v>116</v>
      </c>
      <c r="T163" s="74" t="s">
        <v>116</v>
      </c>
      <c r="U163" s="74" t="s">
        <v>115</v>
      </c>
      <c r="V163" s="77">
        <v>45231.155407372687</v>
      </c>
      <c r="W163" s="74" t="s">
        <v>116</v>
      </c>
      <c r="X163" s="74" t="s">
        <v>116</v>
      </c>
      <c r="Y163" s="77">
        <v>45261</v>
      </c>
      <c r="Z163" s="77">
        <v>45292</v>
      </c>
      <c r="AA163" s="77">
        <v>45293.994203275462</v>
      </c>
      <c r="AB163" s="74" t="s">
        <v>118</v>
      </c>
      <c r="AC163" s="74" t="s">
        <v>116</v>
      </c>
    </row>
    <row r="164" spans="1:29" s="107" customFormat="1" hidden="1" outlineLevel="7" collapsed="1" x14ac:dyDescent="0.25">
      <c r="A164" s="102" t="s">
        <v>189</v>
      </c>
      <c r="B164" s="103">
        <v>84601.495999999999</v>
      </c>
      <c r="C164" s="103">
        <v>5894825.7536899997</v>
      </c>
      <c r="D164" s="103">
        <v>0</v>
      </c>
      <c r="E164" s="103">
        <v>0</v>
      </c>
      <c r="F164" s="103">
        <v>84601.495999999999</v>
      </c>
      <c r="G164" s="103">
        <v>5894825.7536899997</v>
      </c>
      <c r="H164" s="104" t="s">
        <v>120</v>
      </c>
      <c r="I164" s="104" t="s">
        <v>187</v>
      </c>
      <c r="J164" s="104" t="s">
        <v>116</v>
      </c>
      <c r="K164" s="103">
        <v>69.677559291504707</v>
      </c>
      <c r="L164" s="103">
        <v>0</v>
      </c>
      <c r="M164" s="104" t="s">
        <v>122</v>
      </c>
      <c r="N164" s="104" t="s">
        <v>135</v>
      </c>
      <c r="O164" s="104" t="s">
        <v>121</v>
      </c>
      <c r="P164" s="105">
        <v>45261</v>
      </c>
      <c r="Q164" s="105">
        <v>45262</v>
      </c>
      <c r="R164" s="103">
        <v>0</v>
      </c>
      <c r="S164" s="104" t="s">
        <v>116</v>
      </c>
      <c r="T164" s="104" t="s">
        <v>116</v>
      </c>
      <c r="U164" s="104" t="s">
        <v>115</v>
      </c>
      <c r="V164" s="106">
        <v>45231.155407372687</v>
      </c>
      <c r="W164" s="104" t="s">
        <v>116</v>
      </c>
      <c r="X164" s="104" t="s">
        <v>116</v>
      </c>
      <c r="Y164" s="106">
        <v>45261</v>
      </c>
      <c r="Z164" s="106">
        <v>45292</v>
      </c>
      <c r="AA164" s="106">
        <v>45293.994203275462</v>
      </c>
      <c r="AB164" s="104" t="s">
        <v>118</v>
      </c>
      <c r="AC164" s="104" t="s">
        <v>116</v>
      </c>
    </row>
    <row r="165" spans="1:29" s="78" customFormat="1" hidden="1" outlineLevel="7" collapsed="1" x14ac:dyDescent="0.25">
      <c r="A165" s="101" t="s">
        <v>116</v>
      </c>
      <c r="B165" s="75">
        <v>84601.495999999999</v>
      </c>
      <c r="C165" s="75">
        <v>5894825.7536899997</v>
      </c>
      <c r="D165" s="75">
        <v>0</v>
      </c>
      <c r="E165" s="75">
        <v>0</v>
      </c>
      <c r="F165" s="75">
        <v>84601.495999999999</v>
      </c>
      <c r="G165" s="75">
        <v>5894825.7536899997</v>
      </c>
      <c r="H165" s="74" t="s">
        <v>120</v>
      </c>
      <c r="I165" s="74" t="s">
        <v>187</v>
      </c>
      <c r="J165" s="74" t="s">
        <v>116</v>
      </c>
      <c r="K165" s="75">
        <v>69.677559291504707</v>
      </c>
      <c r="L165" s="75">
        <v>0</v>
      </c>
      <c r="M165" s="74" t="s">
        <v>122</v>
      </c>
      <c r="N165" s="74" t="s">
        <v>135</v>
      </c>
      <c r="O165" s="74" t="s">
        <v>121</v>
      </c>
      <c r="P165" s="76">
        <v>45261</v>
      </c>
      <c r="Q165" s="76">
        <v>45262</v>
      </c>
      <c r="R165" s="75">
        <v>0</v>
      </c>
      <c r="S165" s="74" t="s">
        <v>116</v>
      </c>
      <c r="T165" s="74" t="s">
        <v>116</v>
      </c>
      <c r="U165" s="74" t="s">
        <v>115</v>
      </c>
      <c r="V165" s="77">
        <v>45231.155407372687</v>
      </c>
      <c r="W165" s="74" t="s">
        <v>116</v>
      </c>
      <c r="X165" s="74" t="s">
        <v>116</v>
      </c>
      <c r="Y165" s="77">
        <v>45261</v>
      </c>
      <c r="Z165" s="77">
        <v>45292</v>
      </c>
      <c r="AA165" s="77">
        <v>45293.994203275462</v>
      </c>
      <c r="AB165" s="74" t="s">
        <v>118</v>
      </c>
      <c r="AC165" s="74" t="s">
        <v>116</v>
      </c>
    </row>
    <row r="166" spans="1:29" s="96" customFormat="1" hidden="1" outlineLevel="7" collapsed="1" x14ac:dyDescent="0.25">
      <c r="A166" s="100" t="s">
        <v>190</v>
      </c>
      <c r="B166" s="92">
        <v>127456.073</v>
      </c>
      <c r="C166" s="92">
        <v>8742445.2033500001</v>
      </c>
      <c r="D166" s="92">
        <v>0</v>
      </c>
      <c r="E166" s="92">
        <v>0</v>
      </c>
      <c r="F166" s="92">
        <v>127456.073</v>
      </c>
      <c r="G166" s="92">
        <v>8742445.2033500001</v>
      </c>
      <c r="H166" s="93" t="s">
        <v>120</v>
      </c>
      <c r="I166" s="93" t="s">
        <v>187</v>
      </c>
      <c r="J166" s="93" t="s">
        <v>116</v>
      </c>
      <c r="K166" s="92">
        <v>68.591829306948796</v>
      </c>
      <c r="L166" s="92">
        <v>0</v>
      </c>
      <c r="M166" s="93" t="s">
        <v>122</v>
      </c>
      <c r="N166" s="93" t="s">
        <v>135</v>
      </c>
      <c r="O166" s="93" t="s">
        <v>121</v>
      </c>
      <c r="P166" s="94">
        <v>45261</v>
      </c>
      <c r="Q166" s="94">
        <v>45262</v>
      </c>
      <c r="R166" s="92">
        <v>0</v>
      </c>
      <c r="S166" s="93" t="s">
        <v>116</v>
      </c>
      <c r="T166" s="93" t="s">
        <v>116</v>
      </c>
      <c r="U166" s="93" t="s">
        <v>115</v>
      </c>
      <c r="V166" s="95">
        <v>45231.155407372687</v>
      </c>
      <c r="W166" s="93" t="s">
        <v>116</v>
      </c>
      <c r="X166" s="93" t="s">
        <v>116</v>
      </c>
      <c r="Y166" s="95">
        <v>45261</v>
      </c>
      <c r="Z166" s="95">
        <v>45292</v>
      </c>
      <c r="AA166" s="95">
        <v>45293.994203275462</v>
      </c>
      <c r="AB166" s="93" t="s">
        <v>118</v>
      </c>
      <c r="AC166" s="93" t="s">
        <v>116</v>
      </c>
    </row>
    <row r="167" spans="1:29" s="78" customFormat="1" hidden="1" outlineLevel="7" collapsed="1" x14ac:dyDescent="0.25">
      <c r="A167" s="101" t="s">
        <v>116</v>
      </c>
      <c r="B167" s="75">
        <v>127456.073</v>
      </c>
      <c r="C167" s="75">
        <v>8742445.2033500001</v>
      </c>
      <c r="D167" s="75">
        <v>0</v>
      </c>
      <c r="E167" s="75">
        <v>0</v>
      </c>
      <c r="F167" s="75">
        <v>127456.073</v>
      </c>
      <c r="G167" s="75">
        <v>8742445.2033500001</v>
      </c>
      <c r="H167" s="74" t="s">
        <v>120</v>
      </c>
      <c r="I167" s="74" t="s">
        <v>187</v>
      </c>
      <c r="J167" s="74" t="s">
        <v>116</v>
      </c>
      <c r="K167" s="75">
        <v>68.591829306948796</v>
      </c>
      <c r="L167" s="75">
        <v>0</v>
      </c>
      <c r="M167" s="74" t="s">
        <v>122</v>
      </c>
      <c r="N167" s="74" t="s">
        <v>135</v>
      </c>
      <c r="O167" s="74" t="s">
        <v>121</v>
      </c>
      <c r="P167" s="76">
        <v>45261</v>
      </c>
      <c r="Q167" s="76">
        <v>45262</v>
      </c>
      <c r="R167" s="75">
        <v>0</v>
      </c>
      <c r="S167" s="74" t="s">
        <v>116</v>
      </c>
      <c r="T167" s="74" t="s">
        <v>116</v>
      </c>
      <c r="U167" s="74" t="s">
        <v>115</v>
      </c>
      <c r="V167" s="77">
        <v>45231.155407372687</v>
      </c>
      <c r="W167" s="74" t="s">
        <v>116</v>
      </c>
      <c r="X167" s="74" t="s">
        <v>116</v>
      </c>
      <c r="Y167" s="77">
        <v>45261</v>
      </c>
      <c r="Z167" s="77">
        <v>45292</v>
      </c>
      <c r="AA167" s="77">
        <v>45293.994203275462</v>
      </c>
      <c r="AB167" s="74" t="s">
        <v>118</v>
      </c>
      <c r="AC167" s="74" t="s">
        <v>116</v>
      </c>
    </row>
    <row r="168" spans="1:29" s="96" customFormat="1" hidden="1" outlineLevel="3" collapsed="1" x14ac:dyDescent="0.25">
      <c r="A168" s="91" t="s">
        <v>191</v>
      </c>
      <c r="B168" s="92">
        <v>1E-4</v>
      </c>
      <c r="C168" s="92">
        <v>5.4999999999999997E-3</v>
      </c>
      <c r="D168" s="92">
        <v>0</v>
      </c>
      <c r="E168" s="92">
        <v>0</v>
      </c>
      <c r="F168" s="92">
        <v>1E-4</v>
      </c>
      <c r="G168" s="92">
        <v>5.4999999999999997E-3</v>
      </c>
      <c r="H168" s="93" t="s">
        <v>116</v>
      </c>
      <c r="I168" s="93" t="s">
        <v>138</v>
      </c>
      <c r="J168" s="93" t="s">
        <v>154</v>
      </c>
      <c r="K168" s="92">
        <v>55</v>
      </c>
      <c r="L168" s="92">
        <v>0</v>
      </c>
      <c r="M168" s="93" t="s">
        <v>122</v>
      </c>
      <c r="N168" s="93" t="s">
        <v>135</v>
      </c>
      <c r="O168" s="93" t="s">
        <v>191</v>
      </c>
      <c r="P168" s="94">
        <v>45275</v>
      </c>
      <c r="Q168" s="94">
        <v>45275.000694444447</v>
      </c>
      <c r="R168" s="92">
        <v>0</v>
      </c>
      <c r="S168" s="93" t="s">
        <v>116</v>
      </c>
      <c r="T168" s="93" t="s">
        <v>141</v>
      </c>
      <c r="U168" s="93" t="s">
        <v>146</v>
      </c>
      <c r="V168" s="95">
        <v>45293.6931008912</v>
      </c>
      <c r="W168" s="93" t="s">
        <v>146</v>
      </c>
      <c r="X168" s="95">
        <v>45293.693103935184</v>
      </c>
      <c r="Y168" s="95">
        <v>45261</v>
      </c>
      <c r="Z168" s="95">
        <v>45292</v>
      </c>
      <c r="AA168" s="95">
        <v>45293.994203275462</v>
      </c>
      <c r="AB168" s="93" t="s">
        <v>118</v>
      </c>
      <c r="AC168" s="93" t="s">
        <v>116</v>
      </c>
    </row>
    <row r="169" spans="1:29" s="78" customFormat="1" hidden="1" outlineLevel="4" collapsed="1" x14ac:dyDescent="0.25">
      <c r="A169" s="97" t="s">
        <v>138</v>
      </c>
      <c r="B169" s="75">
        <v>1E-4</v>
      </c>
      <c r="C169" s="75">
        <v>5.4999999999999997E-3</v>
      </c>
      <c r="D169" s="75">
        <v>0</v>
      </c>
      <c r="E169" s="75">
        <v>0</v>
      </c>
      <c r="F169" s="75">
        <v>1E-4</v>
      </c>
      <c r="G169" s="75">
        <v>5.4999999999999997E-3</v>
      </c>
      <c r="H169" s="74" t="s">
        <v>116</v>
      </c>
      <c r="I169" s="74" t="s">
        <v>138</v>
      </c>
      <c r="J169" s="74" t="s">
        <v>154</v>
      </c>
      <c r="K169" s="75">
        <v>55</v>
      </c>
      <c r="L169" s="75">
        <v>0</v>
      </c>
      <c r="M169" s="74" t="s">
        <v>122</v>
      </c>
      <c r="N169" s="74" t="s">
        <v>135</v>
      </c>
      <c r="O169" s="74" t="s">
        <v>191</v>
      </c>
      <c r="P169" s="76">
        <v>45275</v>
      </c>
      <c r="Q169" s="76">
        <v>45275.000694444447</v>
      </c>
      <c r="R169" s="75">
        <v>0</v>
      </c>
      <c r="S169" s="74" t="s">
        <v>116</v>
      </c>
      <c r="T169" s="74" t="s">
        <v>141</v>
      </c>
      <c r="U169" s="74" t="s">
        <v>146</v>
      </c>
      <c r="V169" s="77">
        <v>45293.6931008912</v>
      </c>
      <c r="W169" s="74" t="s">
        <v>146</v>
      </c>
      <c r="X169" s="77">
        <v>45293.693103935184</v>
      </c>
      <c r="Y169" s="77">
        <v>45261</v>
      </c>
      <c r="Z169" s="77">
        <v>45292</v>
      </c>
      <c r="AA169" s="77">
        <v>45293.994203275462</v>
      </c>
      <c r="AB169" s="74" t="s">
        <v>118</v>
      </c>
      <c r="AC169" s="74" t="s">
        <v>116</v>
      </c>
    </row>
    <row r="170" spans="1:29" s="84" customFormat="1" hidden="1" outlineLevel="5" collapsed="1" x14ac:dyDescent="0.25">
      <c r="A170" s="98" t="s">
        <v>192</v>
      </c>
      <c r="B170" s="80">
        <v>0</v>
      </c>
      <c r="C170" s="80">
        <v>5.4999999999999997E-3</v>
      </c>
      <c r="D170" s="80">
        <v>0</v>
      </c>
      <c r="E170" s="80">
        <v>0</v>
      </c>
      <c r="F170" s="80">
        <v>0</v>
      </c>
      <c r="G170" s="80">
        <v>5.4999999999999997E-3</v>
      </c>
      <c r="H170" s="81" t="s">
        <v>192</v>
      </c>
      <c r="I170" s="81" t="s">
        <v>138</v>
      </c>
      <c r="J170" s="81" t="s">
        <v>154</v>
      </c>
      <c r="K170" s="80">
        <v>0</v>
      </c>
      <c r="L170" s="80">
        <v>0</v>
      </c>
      <c r="M170" s="81" t="s">
        <v>122</v>
      </c>
      <c r="N170" s="81" t="s">
        <v>135</v>
      </c>
      <c r="O170" s="81" t="s">
        <v>191</v>
      </c>
      <c r="P170" s="82">
        <v>45275</v>
      </c>
      <c r="Q170" s="82">
        <v>45275.000694444447</v>
      </c>
      <c r="R170" s="80">
        <v>0</v>
      </c>
      <c r="S170" s="81" t="s">
        <v>193</v>
      </c>
      <c r="T170" s="81" t="s">
        <v>141</v>
      </c>
      <c r="U170" s="81" t="s">
        <v>146</v>
      </c>
      <c r="V170" s="83">
        <v>45293.6931008912</v>
      </c>
      <c r="W170" s="81" t="s">
        <v>146</v>
      </c>
      <c r="X170" s="83">
        <v>45293.693103935184</v>
      </c>
      <c r="Y170" s="83">
        <v>45261</v>
      </c>
      <c r="Z170" s="83">
        <v>45292</v>
      </c>
      <c r="AA170" s="83">
        <v>45293.994203275462</v>
      </c>
      <c r="AB170" s="81" t="s">
        <v>118</v>
      </c>
      <c r="AC170" s="81" t="s">
        <v>192</v>
      </c>
    </row>
    <row r="171" spans="1:29" s="90" customFormat="1" hidden="1" outlineLevel="6" collapsed="1" x14ac:dyDescent="0.25">
      <c r="A171" s="99" t="s">
        <v>154</v>
      </c>
      <c r="B171" s="86">
        <v>0</v>
      </c>
      <c r="C171" s="86">
        <v>5.4999999999999997E-3</v>
      </c>
      <c r="D171" s="86">
        <v>0</v>
      </c>
      <c r="E171" s="86">
        <v>0</v>
      </c>
      <c r="F171" s="86">
        <v>0</v>
      </c>
      <c r="G171" s="86">
        <v>5.4999999999999997E-3</v>
      </c>
      <c r="H171" s="87" t="s">
        <v>192</v>
      </c>
      <c r="I171" s="87" t="s">
        <v>138</v>
      </c>
      <c r="J171" s="87" t="s">
        <v>154</v>
      </c>
      <c r="K171" s="86">
        <v>0</v>
      </c>
      <c r="L171" s="86">
        <v>0</v>
      </c>
      <c r="M171" s="87" t="s">
        <v>122</v>
      </c>
      <c r="N171" s="87" t="s">
        <v>135</v>
      </c>
      <c r="O171" s="87" t="s">
        <v>191</v>
      </c>
      <c r="P171" s="88">
        <v>45275</v>
      </c>
      <c r="Q171" s="88">
        <v>45275.000694444447</v>
      </c>
      <c r="R171" s="86">
        <v>0</v>
      </c>
      <c r="S171" s="87" t="s">
        <v>193</v>
      </c>
      <c r="T171" s="87" t="s">
        <v>141</v>
      </c>
      <c r="U171" s="87" t="s">
        <v>146</v>
      </c>
      <c r="V171" s="89">
        <v>45293.6931008912</v>
      </c>
      <c r="W171" s="87" t="s">
        <v>146</v>
      </c>
      <c r="X171" s="89">
        <v>45293.693103935184</v>
      </c>
      <c r="Y171" s="89">
        <v>45261</v>
      </c>
      <c r="Z171" s="89">
        <v>45292</v>
      </c>
      <c r="AA171" s="89">
        <v>45293.994203275462</v>
      </c>
      <c r="AB171" s="87" t="s">
        <v>118</v>
      </c>
      <c r="AC171" s="87" t="s">
        <v>192</v>
      </c>
    </row>
    <row r="172" spans="1:29" s="96" customFormat="1" hidden="1" outlineLevel="7" collapsed="1" x14ac:dyDescent="0.25">
      <c r="A172" s="100" t="s">
        <v>194</v>
      </c>
      <c r="B172" s="92">
        <v>0</v>
      </c>
      <c r="C172" s="92">
        <v>5.4999999999999997E-3</v>
      </c>
      <c r="D172" s="92">
        <v>0</v>
      </c>
      <c r="E172" s="92">
        <v>0</v>
      </c>
      <c r="F172" s="92">
        <v>0</v>
      </c>
      <c r="G172" s="92">
        <v>5.4999999999999997E-3</v>
      </c>
      <c r="H172" s="93" t="s">
        <v>192</v>
      </c>
      <c r="I172" s="93" t="s">
        <v>138</v>
      </c>
      <c r="J172" s="93" t="s">
        <v>154</v>
      </c>
      <c r="K172" s="92">
        <v>0</v>
      </c>
      <c r="L172" s="92">
        <v>0</v>
      </c>
      <c r="M172" s="93" t="s">
        <v>122</v>
      </c>
      <c r="N172" s="93" t="s">
        <v>135</v>
      </c>
      <c r="O172" s="93" t="s">
        <v>191</v>
      </c>
      <c r="P172" s="94">
        <v>45275</v>
      </c>
      <c r="Q172" s="94">
        <v>45275.000694444447</v>
      </c>
      <c r="R172" s="92">
        <v>0</v>
      </c>
      <c r="S172" s="93" t="s">
        <v>193</v>
      </c>
      <c r="T172" s="93" t="s">
        <v>141</v>
      </c>
      <c r="U172" s="93" t="s">
        <v>146</v>
      </c>
      <c r="V172" s="95">
        <v>45293.6931008912</v>
      </c>
      <c r="W172" s="93" t="s">
        <v>146</v>
      </c>
      <c r="X172" s="95">
        <v>45293.693103935184</v>
      </c>
      <c r="Y172" s="95">
        <v>45261</v>
      </c>
      <c r="Z172" s="95">
        <v>45292</v>
      </c>
      <c r="AA172" s="95">
        <v>45293.994203275462</v>
      </c>
      <c r="AB172" s="93" t="s">
        <v>118</v>
      </c>
      <c r="AC172" s="93" t="s">
        <v>192</v>
      </c>
    </row>
    <row r="173" spans="1:29" s="78" customFormat="1" hidden="1" outlineLevel="7" collapsed="1" x14ac:dyDescent="0.25">
      <c r="A173" s="101" t="s">
        <v>116</v>
      </c>
      <c r="B173" s="75">
        <v>0</v>
      </c>
      <c r="C173" s="75">
        <v>5.4999999999999997E-3</v>
      </c>
      <c r="D173" s="75">
        <v>0</v>
      </c>
      <c r="E173" s="75">
        <v>0</v>
      </c>
      <c r="F173" s="75">
        <v>0</v>
      </c>
      <c r="G173" s="75">
        <v>5.4999999999999997E-3</v>
      </c>
      <c r="H173" s="74" t="s">
        <v>192</v>
      </c>
      <c r="I173" s="74" t="s">
        <v>138</v>
      </c>
      <c r="J173" s="74" t="s">
        <v>154</v>
      </c>
      <c r="K173" s="75">
        <v>0</v>
      </c>
      <c r="L173" s="75">
        <v>0</v>
      </c>
      <c r="M173" s="74" t="s">
        <v>122</v>
      </c>
      <c r="N173" s="74" t="s">
        <v>135</v>
      </c>
      <c r="O173" s="74" t="s">
        <v>191</v>
      </c>
      <c r="P173" s="76">
        <v>45275</v>
      </c>
      <c r="Q173" s="76">
        <v>45275.000694444447</v>
      </c>
      <c r="R173" s="75">
        <v>0</v>
      </c>
      <c r="S173" s="74" t="s">
        <v>193</v>
      </c>
      <c r="T173" s="74" t="s">
        <v>141</v>
      </c>
      <c r="U173" s="74" t="s">
        <v>146</v>
      </c>
      <c r="V173" s="77">
        <v>45293.6931008912</v>
      </c>
      <c r="W173" s="74" t="s">
        <v>146</v>
      </c>
      <c r="X173" s="77">
        <v>45293.693103935184</v>
      </c>
      <c r="Y173" s="77">
        <v>45261</v>
      </c>
      <c r="Z173" s="77">
        <v>45292</v>
      </c>
      <c r="AA173" s="77">
        <v>45293.994203275462</v>
      </c>
      <c r="AB173" s="74" t="s">
        <v>118</v>
      </c>
      <c r="AC173" s="74" t="s">
        <v>192</v>
      </c>
    </row>
    <row r="174" spans="1:29" s="119" customFormat="1" hidden="1" outlineLevel="5" collapsed="1" x14ac:dyDescent="0.25">
      <c r="A174" s="120" t="s">
        <v>116</v>
      </c>
      <c r="B174" s="115">
        <v>1E-4</v>
      </c>
      <c r="C174" s="115">
        <v>0</v>
      </c>
      <c r="D174" s="115">
        <v>0</v>
      </c>
      <c r="E174" s="115">
        <v>0</v>
      </c>
      <c r="F174" s="115">
        <v>1E-4</v>
      </c>
      <c r="G174" s="115">
        <v>0</v>
      </c>
      <c r="H174" s="116" t="s">
        <v>195</v>
      </c>
      <c r="I174" s="116" t="s">
        <v>138</v>
      </c>
      <c r="J174" s="116" t="s">
        <v>154</v>
      </c>
      <c r="K174" s="115">
        <v>0</v>
      </c>
      <c r="L174" s="115">
        <v>0</v>
      </c>
      <c r="M174" s="116" t="s">
        <v>122</v>
      </c>
      <c r="N174" s="116" t="s">
        <v>135</v>
      </c>
      <c r="O174" s="116" t="s">
        <v>191</v>
      </c>
      <c r="P174" s="117">
        <v>45275</v>
      </c>
      <c r="Q174" s="117">
        <v>45275.000694444447</v>
      </c>
      <c r="R174" s="115">
        <v>0</v>
      </c>
      <c r="S174" s="116" t="s">
        <v>155</v>
      </c>
      <c r="T174" s="116" t="s">
        <v>141</v>
      </c>
      <c r="U174" s="116" t="s">
        <v>146</v>
      </c>
      <c r="V174" s="118">
        <v>45293.6931008912</v>
      </c>
      <c r="W174" s="116" t="s">
        <v>146</v>
      </c>
      <c r="X174" s="118">
        <v>45293.693103935184</v>
      </c>
      <c r="Y174" s="118">
        <v>45261</v>
      </c>
      <c r="Z174" s="118">
        <v>45292</v>
      </c>
      <c r="AA174" s="118">
        <v>45293.994203275462</v>
      </c>
      <c r="AB174" s="116" t="s">
        <v>118</v>
      </c>
      <c r="AC174" s="116" t="s">
        <v>116</v>
      </c>
    </row>
    <row r="175" spans="1:29" s="90" customFormat="1" hidden="1" outlineLevel="6" collapsed="1" x14ac:dyDescent="0.25">
      <c r="A175" s="99" t="s">
        <v>154</v>
      </c>
      <c r="B175" s="86">
        <v>1E-4</v>
      </c>
      <c r="C175" s="86">
        <v>0</v>
      </c>
      <c r="D175" s="86">
        <v>0</v>
      </c>
      <c r="E175" s="86">
        <v>0</v>
      </c>
      <c r="F175" s="86">
        <v>1E-4</v>
      </c>
      <c r="G175" s="86">
        <v>0</v>
      </c>
      <c r="H175" s="87" t="s">
        <v>195</v>
      </c>
      <c r="I175" s="87" t="s">
        <v>138</v>
      </c>
      <c r="J175" s="87" t="s">
        <v>154</v>
      </c>
      <c r="K175" s="86">
        <v>0</v>
      </c>
      <c r="L175" s="86">
        <v>0</v>
      </c>
      <c r="M175" s="87" t="s">
        <v>122</v>
      </c>
      <c r="N175" s="87" t="s">
        <v>135</v>
      </c>
      <c r="O175" s="87" t="s">
        <v>191</v>
      </c>
      <c r="P175" s="88">
        <v>45275</v>
      </c>
      <c r="Q175" s="88">
        <v>45275.000694444447</v>
      </c>
      <c r="R175" s="86">
        <v>0</v>
      </c>
      <c r="S175" s="87" t="s">
        <v>155</v>
      </c>
      <c r="T175" s="87" t="s">
        <v>141</v>
      </c>
      <c r="U175" s="87" t="s">
        <v>146</v>
      </c>
      <c r="V175" s="89">
        <v>45293.6931008912</v>
      </c>
      <c r="W175" s="87" t="s">
        <v>146</v>
      </c>
      <c r="X175" s="89">
        <v>45293.693103935184</v>
      </c>
      <c r="Y175" s="89">
        <v>45261</v>
      </c>
      <c r="Z175" s="89">
        <v>45292</v>
      </c>
      <c r="AA175" s="89">
        <v>45293.994203275462</v>
      </c>
      <c r="AB175" s="87" t="s">
        <v>118</v>
      </c>
      <c r="AC175" s="87" t="s">
        <v>116</v>
      </c>
    </row>
    <row r="176" spans="1:29" s="96" customFormat="1" hidden="1" outlineLevel="7" collapsed="1" x14ac:dyDescent="0.25">
      <c r="A176" s="100" t="s">
        <v>152</v>
      </c>
      <c r="B176" s="92">
        <v>1E-4</v>
      </c>
      <c r="C176" s="92">
        <v>0</v>
      </c>
      <c r="D176" s="92">
        <v>0</v>
      </c>
      <c r="E176" s="92">
        <v>0</v>
      </c>
      <c r="F176" s="92">
        <v>1E-4</v>
      </c>
      <c r="G176" s="92">
        <v>0</v>
      </c>
      <c r="H176" s="93" t="s">
        <v>195</v>
      </c>
      <c r="I176" s="93" t="s">
        <v>138</v>
      </c>
      <c r="J176" s="93" t="s">
        <v>154</v>
      </c>
      <c r="K176" s="92">
        <v>0</v>
      </c>
      <c r="L176" s="92">
        <v>0</v>
      </c>
      <c r="M176" s="93" t="s">
        <v>122</v>
      </c>
      <c r="N176" s="93" t="s">
        <v>135</v>
      </c>
      <c r="O176" s="93" t="s">
        <v>191</v>
      </c>
      <c r="P176" s="94">
        <v>45275</v>
      </c>
      <c r="Q176" s="94">
        <v>45275.000694444447</v>
      </c>
      <c r="R176" s="92">
        <v>0</v>
      </c>
      <c r="S176" s="93" t="s">
        <v>155</v>
      </c>
      <c r="T176" s="93" t="s">
        <v>141</v>
      </c>
      <c r="U176" s="93" t="s">
        <v>146</v>
      </c>
      <c r="V176" s="95">
        <v>45293.6931008912</v>
      </c>
      <c r="W176" s="93" t="s">
        <v>146</v>
      </c>
      <c r="X176" s="95">
        <v>45293.693103935184</v>
      </c>
      <c r="Y176" s="95">
        <v>45261</v>
      </c>
      <c r="Z176" s="95">
        <v>45292</v>
      </c>
      <c r="AA176" s="95">
        <v>45293.994203275462</v>
      </c>
      <c r="AB176" s="93" t="s">
        <v>118</v>
      </c>
      <c r="AC176" s="93" t="s">
        <v>116</v>
      </c>
    </row>
    <row r="177" spans="1:29" s="78" customFormat="1" hidden="1" outlineLevel="7" collapsed="1" x14ac:dyDescent="0.25">
      <c r="A177" s="101" t="s">
        <v>116</v>
      </c>
      <c r="B177" s="75">
        <v>1E-4</v>
      </c>
      <c r="C177" s="75">
        <v>0</v>
      </c>
      <c r="D177" s="75">
        <v>0</v>
      </c>
      <c r="E177" s="75">
        <v>0</v>
      </c>
      <c r="F177" s="75">
        <v>1E-4</v>
      </c>
      <c r="G177" s="75">
        <v>0</v>
      </c>
      <c r="H177" s="74" t="s">
        <v>195</v>
      </c>
      <c r="I177" s="74" t="s">
        <v>138</v>
      </c>
      <c r="J177" s="74" t="s">
        <v>154</v>
      </c>
      <c r="K177" s="75">
        <v>0</v>
      </c>
      <c r="L177" s="75">
        <v>0</v>
      </c>
      <c r="M177" s="74" t="s">
        <v>122</v>
      </c>
      <c r="N177" s="74" t="s">
        <v>135</v>
      </c>
      <c r="O177" s="74" t="s">
        <v>191</v>
      </c>
      <c r="P177" s="76">
        <v>45275</v>
      </c>
      <c r="Q177" s="76">
        <v>45275.000694444447</v>
      </c>
      <c r="R177" s="75">
        <v>0</v>
      </c>
      <c r="S177" s="74" t="s">
        <v>155</v>
      </c>
      <c r="T177" s="74" t="s">
        <v>141</v>
      </c>
      <c r="U177" s="74" t="s">
        <v>146</v>
      </c>
      <c r="V177" s="77">
        <v>45293.6931008912</v>
      </c>
      <c r="W177" s="74" t="s">
        <v>146</v>
      </c>
      <c r="X177" s="77">
        <v>45293.693103935184</v>
      </c>
      <c r="Y177" s="77">
        <v>45261</v>
      </c>
      <c r="Z177" s="77">
        <v>45292</v>
      </c>
      <c r="AA177" s="77">
        <v>45293.994203275462</v>
      </c>
      <c r="AB177" s="74" t="s">
        <v>118</v>
      </c>
      <c r="AC177" s="74" t="s">
        <v>116</v>
      </c>
    </row>
    <row r="178" spans="1:29" s="107" customFormat="1" hidden="1" outlineLevel="3" collapsed="1" x14ac:dyDescent="0.25">
      <c r="A178" s="122" t="s">
        <v>196</v>
      </c>
      <c r="B178" s="103">
        <v>-1832.99</v>
      </c>
      <c r="C178" s="103">
        <v>-161176.334057</v>
      </c>
      <c r="D178" s="103">
        <v>0</v>
      </c>
      <c r="E178" s="103">
        <v>0</v>
      </c>
      <c r="F178" s="103">
        <v>-1832.99</v>
      </c>
      <c r="G178" s="103">
        <v>-161176.334057</v>
      </c>
      <c r="H178" s="104" t="s">
        <v>116</v>
      </c>
      <c r="I178" s="104" t="s">
        <v>116</v>
      </c>
      <c r="J178" s="104" t="s">
        <v>116</v>
      </c>
      <c r="K178" s="103">
        <v>87.930831077638203</v>
      </c>
      <c r="L178" s="103">
        <v>0</v>
      </c>
      <c r="M178" s="104" t="s">
        <v>122</v>
      </c>
      <c r="N178" s="104" t="s">
        <v>135</v>
      </c>
      <c r="O178" s="104" t="s">
        <v>196</v>
      </c>
      <c r="P178" s="105" t="s">
        <v>116</v>
      </c>
      <c r="Q178" s="105" t="s">
        <v>116</v>
      </c>
      <c r="R178" s="103">
        <v>0</v>
      </c>
      <c r="S178" s="104" t="s">
        <v>116</v>
      </c>
      <c r="T178" s="104" t="s">
        <v>141</v>
      </c>
      <c r="U178" s="104" t="s">
        <v>146</v>
      </c>
      <c r="V178" s="106">
        <v>45293.69310049768</v>
      </c>
      <c r="W178" s="104" t="s">
        <v>146</v>
      </c>
      <c r="X178" s="104" t="s">
        <v>116</v>
      </c>
      <c r="Y178" s="106">
        <v>45261</v>
      </c>
      <c r="Z178" s="106">
        <v>45292</v>
      </c>
      <c r="AA178" s="106">
        <v>45293.994203275462</v>
      </c>
      <c r="AB178" s="104" t="s">
        <v>118</v>
      </c>
      <c r="AC178" s="104" t="s">
        <v>116</v>
      </c>
    </row>
    <row r="179" spans="1:29" s="78" customFormat="1" hidden="1" outlineLevel="4" collapsed="1" x14ac:dyDescent="0.25">
      <c r="A179" s="97" t="s">
        <v>157</v>
      </c>
      <c r="B179" s="75">
        <v>0</v>
      </c>
      <c r="C179" s="75">
        <v>0</v>
      </c>
      <c r="D179" s="75">
        <v>0</v>
      </c>
      <c r="E179" s="75">
        <v>0</v>
      </c>
      <c r="F179" s="75">
        <v>0</v>
      </c>
      <c r="G179" s="75">
        <v>0</v>
      </c>
      <c r="H179" s="74" t="s">
        <v>116</v>
      </c>
      <c r="I179" s="74" t="s">
        <v>157</v>
      </c>
      <c r="J179" s="74" t="s">
        <v>116</v>
      </c>
      <c r="K179" s="75">
        <v>0</v>
      </c>
      <c r="L179" s="75">
        <v>0</v>
      </c>
      <c r="M179" s="74" t="s">
        <v>122</v>
      </c>
      <c r="N179" s="74" t="s">
        <v>135</v>
      </c>
      <c r="O179" s="74" t="s">
        <v>196</v>
      </c>
      <c r="P179" s="76" t="s">
        <v>116</v>
      </c>
      <c r="Q179" s="76" t="s">
        <v>116</v>
      </c>
      <c r="R179" s="75">
        <v>0</v>
      </c>
      <c r="S179" s="74" t="s">
        <v>197</v>
      </c>
      <c r="T179" s="74" t="s">
        <v>141</v>
      </c>
      <c r="U179" s="74" t="s">
        <v>146</v>
      </c>
      <c r="V179" s="77">
        <v>45293.69310049768</v>
      </c>
      <c r="W179" s="74" t="s">
        <v>146</v>
      </c>
      <c r="X179" s="77">
        <v>45293.693102511577</v>
      </c>
      <c r="Y179" s="77">
        <v>45261</v>
      </c>
      <c r="Z179" s="77">
        <v>45292</v>
      </c>
      <c r="AA179" s="77">
        <v>45293.994203275462</v>
      </c>
      <c r="AB179" s="74" t="s">
        <v>118</v>
      </c>
      <c r="AC179" s="74" t="s">
        <v>116</v>
      </c>
    </row>
    <row r="180" spans="1:29" s="84" customFormat="1" hidden="1" outlineLevel="5" collapsed="1" x14ac:dyDescent="0.25">
      <c r="A180" s="98" t="s">
        <v>116</v>
      </c>
      <c r="B180" s="80">
        <v>0</v>
      </c>
      <c r="C180" s="80">
        <v>-12830.93</v>
      </c>
      <c r="D180" s="80">
        <v>0</v>
      </c>
      <c r="E180" s="80">
        <v>0</v>
      </c>
      <c r="F180" s="80">
        <v>0</v>
      </c>
      <c r="G180" s="80">
        <v>-12830.93</v>
      </c>
      <c r="H180" s="81" t="s">
        <v>116</v>
      </c>
      <c r="I180" s="81" t="s">
        <v>157</v>
      </c>
      <c r="J180" s="81" t="s">
        <v>116</v>
      </c>
      <c r="K180" s="80">
        <v>0</v>
      </c>
      <c r="L180" s="80">
        <v>0</v>
      </c>
      <c r="M180" s="81" t="s">
        <v>122</v>
      </c>
      <c r="N180" s="81" t="s">
        <v>135</v>
      </c>
      <c r="O180" s="81" t="s">
        <v>196</v>
      </c>
      <c r="P180" s="82" t="s">
        <v>116</v>
      </c>
      <c r="Q180" s="82" t="s">
        <v>116</v>
      </c>
      <c r="R180" s="80">
        <v>0</v>
      </c>
      <c r="S180" s="81" t="s">
        <v>197</v>
      </c>
      <c r="T180" s="81" t="s">
        <v>141</v>
      </c>
      <c r="U180" s="81" t="s">
        <v>146</v>
      </c>
      <c r="V180" s="83">
        <v>45293.69310049768</v>
      </c>
      <c r="W180" s="81" t="s">
        <v>146</v>
      </c>
      <c r="X180" s="83">
        <v>45293.693102511577</v>
      </c>
      <c r="Y180" s="83">
        <v>45261</v>
      </c>
      <c r="Z180" s="83">
        <v>45292</v>
      </c>
      <c r="AA180" s="83">
        <v>45293.994203275462</v>
      </c>
      <c r="AB180" s="81" t="s">
        <v>118</v>
      </c>
      <c r="AC180" s="81" t="s">
        <v>116</v>
      </c>
    </row>
    <row r="181" spans="1:29" s="90" customFormat="1" hidden="1" outlineLevel="6" collapsed="1" x14ac:dyDescent="0.25">
      <c r="A181" s="99" t="s">
        <v>198</v>
      </c>
      <c r="B181" s="86">
        <v>0</v>
      </c>
      <c r="C181" s="86">
        <v>-3224.34</v>
      </c>
      <c r="D181" s="86">
        <v>0</v>
      </c>
      <c r="E181" s="86">
        <v>0</v>
      </c>
      <c r="F181" s="86">
        <v>0</v>
      </c>
      <c r="G181" s="86">
        <v>-3224.34</v>
      </c>
      <c r="H181" s="87" t="s">
        <v>116</v>
      </c>
      <c r="I181" s="87" t="s">
        <v>157</v>
      </c>
      <c r="J181" s="87" t="s">
        <v>198</v>
      </c>
      <c r="K181" s="86">
        <v>0</v>
      </c>
      <c r="L181" s="86">
        <v>0</v>
      </c>
      <c r="M181" s="87" t="s">
        <v>122</v>
      </c>
      <c r="N181" s="87" t="s">
        <v>135</v>
      </c>
      <c r="O181" s="87" t="s">
        <v>196</v>
      </c>
      <c r="P181" s="88">
        <v>45268</v>
      </c>
      <c r="Q181" s="88">
        <v>45268.000694444447</v>
      </c>
      <c r="R181" s="86">
        <v>0</v>
      </c>
      <c r="S181" s="87" t="s">
        <v>197</v>
      </c>
      <c r="T181" s="87" t="s">
        <v>141</v>
      </c>
      <c r="U181" s="87" t="s">
        <v>146</v>
      </c>
      <c r="V181" s="89">
        <v>45293.69310049768</v>
      </c>
      <c r="W181" s="87" t="s">
        <v>146</v>
      </c>
      <c r="X181" s="89">
        <v>45293.693102511577</v>
      </c>
      <c r="Y181" s="89">
        <v>45261</v>
      </c>
      <c r="Z181" s="89">
        <v>45292</v>
      </c>
      <c r="AA181" s="89">
        <v>45293.994203275462</v>
      </c>
      <c r="AB181" s="87" t="s">
        <v>118</v>
      </c>
      <c r="AC181" s="87" t="s">
        <v>116</v>
      </c>
    </row>
    <row r="182" spans="1:29" s="96" customFormat="1" hidden="1" outlineLevel="7" collapsed="1" x14ac:dyDescent="0.25">
      <c r="A182" s="100" t="s">
        <v>199</v>
      </c>
      <c r="B182" s="92">
        <v>-460.62</v>
      </c>
      <c r="C182" s="92">
        <v>-43727.039375</v>
      </c>
      <c r="D182" s="92">
        <v>0</v>
      </c>
      <c r="E182" s="92">
        <v>0</v>
      </c>
      <c r="F182" s="92">
        <v>-460.62</v>
      </c>
      <c r="G182" s="92">
        <v>-43727.039375</v>
      </c>
      <c r="H182" s="93" t="s">
        <v>200</v>
      </c>
      <c r="I182" s="93" t="s">
        <v>157</v>
      </c>
      <c r="J182" s="93" t="s">
        <v>198</v>
      </c>
      <c r="K182" s="92">
        <v>94.930830999522399</v>
      </c>
      <c r="L182" s="92">
        <v>0</v>
      </c>
      <c r="M182" s="93" t="s">
        <v>122</v>
      </c>
      <c r="N182" s="93" t="s">
        <v>135</v>
      </c>
      <c r="O182" s="93" t="s">
        <v>196</v>
      </c>
      <c r="P182" s="94">
        <v>45268</v>
      </c>
      <c r="Q182" s="94">
        <v>45268.000694444447</v>
      </c>
      <c r="R182" s="92">
        <v>0</v>
      </c>
      <c r="S182" s="93" t="s">
        <v>197</v>
      </c>
      <c r="T182" s="93" t="s">
        <v>141</v>
      </c>
      <c r="U182" s="93" t="s">
        <v>146</v>
      </c>
      <c r="V182" s="95">
        <v>45293.69310049768</v>
      </c>
      <c r="W182" s="93" t="s">
        <v>146</v>
      </c>
      <c r="X182" s="95">
        <v>45293.693102511577</v>
      </c>
      <c r="Y182" s="95">
        <v>45261</v>
      </c>
      <c r="Z182" s="95">
        <v>45292</v>
      </c>
      <c r="AA182" s="95">
        <v>45293.994203275462</v>
      </c>
      <c r="AB182" s="93" t="s">
        <v>118</v>
      </c>
      <c r="AC182" s="93" t="s">
        <v>116</v>
      </c>
    </row>
    <row r="183" spans="1:29" s="78" customFormat="1" hidden="1" outlineLevel="7" collapsed="1" x14ac:dyDescent="0.25">
      <c r="A183" s="101" t="s">
        <v>116</v>
      </c>
      <c r="B183" s="75">
        <v>-460.62</v>
      </c>
      <c r="C183" s="75">
        <v>-43727.039375</v>
      </c>
      <c r="D183" s="75">
        <v>0</v>
      </c>
      <c r="E183" s="75">
        <v>0</v>
      </c>
      <c r="F183" s="75">
        <v>-460.62</v>
      </c>
      <c r="G183" s="75">
        <v>-43727.039375</v>
      </c>
      <c r="H183" s="74" t="s">
        <v>200</v>
      </c>
      <c r="I183" s="74" t="s">
        <v>157</v>
      </c>
      <c r="J183" s="74" t="s">
        <v>198</v>
      </c>
      <c r="K183" s="75">
        <v>94.930830999522399</v>
      </c>
      <c r="L183" s="75">
        <v>0</v>
      </c>
      <c r="M183" s="74" t="s">
        <v>122</v>
      </c>
      <c r="N183" s="74" t="s">
        <v>135</v>
      </c>
      <c r="O183" s="74" t="s">
        <v>196</v>
      </c>
      <c r="P183" s="76">
        <v>45268</v>
      </c>
      <c r="Q183" s="76">
        <v>45268.000694444447</v>
      </c>
      <c r="R183" s="75">
        <v>0</v>
      </c>
      <c r="S183" s="74" t="s">
        <v>197</v>
      </c>
      <c r="T183" s="74" t="s">
        <v>141</v>
      </c>
      <c r="U183" s="74" t="s">
        <v>146</v>
      </c>
      <c r="V183" s="77">
        <v>45293.69310049768</v>
      </c>
      <c r="W183" s="74" t="s">
        <v>146</v>
      </c>
      <c r="X183" s="77">
        <v>45293.693102511577</v>
      </c>
      <c r="Y183" s="77">
        <v>45261</v>
      </c>
      <c r="Z183" s="77">
        <v>45292</v>
      </c>
      <c r="AA183" s="77">
        <v>45293.994203275462</v>
      </c>
      <c r="AB183" s="74" t="s">
        <v>118</v>
      </c>
      <c r="AC183" s="74" t="s">
        <v>116</v>
      </c>
    </row>
    <row r="184" spans="1:29" s="107" customFormat="1" hidden="1" outlineLevel="7" collapsed="1" x14ac:dyDescent="0.25">
      <c r="A184" s="102" t="s">
        <v>201</v>
      </c>
      <c r="B184" s="103">
        <v>460.62</v>
      </c>
      <c r="C184" s="103">
        <v>40502.699374999997</v>
      </c>
      <c r="D184" s="103">
        <v>0</v>
      </c>
      <c r="E184" s="103">
        <v>0</v>
      </c>
      <c r="F184" s="103">
        <v>460.62</v>
      </c>
      <c r="G184" s="103">
        <v>40502.699374999997</v>
      </c>
      <c r="H184" s="104" t="s">
        <v>202</v>
      </c>
      <c r="I184" s="104" t="s">
        <v>157</v>
      </c>
      <c r="J184" s="104" t="s">
        <v>198</v>
      </c>
      <c r="K184" s="103">
        <v>87.930830999522399</v>
      </c>
      <c r="L184" s="103">
        <v>0</v>
      </c>
      <c r="M184" s="104" t="s">
        <v>122</v>
      </c>
      <c r="N184" s="104" t="s">
        <v>135</v>
      </c>
      <c r="O184" s="104" t="s">
        <v>196</v>
      </c>
      <c r="P184" s="105">
        <v>45268</v>
      </c>
      <c r="Q184" s="105">
        <v>45268.000694444447</v>
      </c>
      <c r="R184" s="103">
        <v>0</v>
      </c>
      <c r="S184" s="104" t="s">
        <v>197</v>
      </c>
      <c r="T184" s="104" t="s">
        <v>141</v>
      </c>
      <c r="U184" s="104" t="s">
        <v>146</v>
      </c>
      <c r="V184" s="106">
        <v>45293.69310049768</v>
      </c>
      <c r="W184" s="104" t="s">
        <v>146</v>
      </c>
      <c r="X184" s="106">
        <v>45293.693102511577</v>
      </c>
      <c r="Y184" s="106">
        <v>45261</v>
      </c>
      <c r="Z184" s="106">
        <v>45292</v>
      </c>
      <c r="AA184" s="106">
        <v>45293.994203275462</v>
      </c>
      <c r="AB184" s="104" t="s">
        <v>118</v>
      </c>
      <c r="AC184" s="104" t="s">
        <v>116</v>
      </c>
    </row>
    <row r="185" spans="1:29" s="78" customFormat="1" hidden="1" outlineLevel="7" collapsed="1" x14ac:dyDescent="0.25">
      <c r="A185" s="101" t="s">
        <v>116</v>
      </c>
      <c r="B185" s="75">
        <v>460.62</v>
      </c>
      <c r="C185" s="75">
        <v>40502.699374999997</v>
      </c>
      <c r="D185" s="75">
        <v>0</v>
      </c>
      <c r="E185" s="75">
        <v>0</v>
      </c>
      <c r="F185" s="75">
        <v>460.62</v>
      </c>
      <c r="G185" s="75">
        <v>40502.699374999997</v>
      </c>
      <c r="H185" s="74" t="s">
        <v>202</v>
      </c>
      <c r="I185" s="74" t="s">
        <v>157</v>
      </c>
      <c r="J185" s="74" t="s">
        <v>198</v>
      </c>
      <c r="K185" s="75">
        <v>87.930830999522399</v>
      </c>
      <c r="L185" s="75">
        <v>0</v>
      </c>
      <c r="M185" s="74" t="s">
        <v>122</v>
      </c>
      <c r="N185" s="74" t="s">
        <v>135</v>
      </c>
      <c r="O185" s="74" t="s">
        <v>196</v>
      </c>
      <c r="P185" s="76">
        <v>45268</v>
      </c>
      <c r="Q185" s="76">
        <v>45268.000694444447</v>
      </c>
      <c r="R185" s="75">
        <v>0</v>
      </c>
      <c r="S185" s="74" t="s">
        <v>197</v>
      </c>
      <c r="T185" s="74" t="s">
        <v>141</v>
      </c>
      <c r="U185" s="74" t="s">
        <v>146</v>
      </c>
      <c r="V185" s="77">
        <v>45293.69310049768</v>
      </c>
      <c r="W185" s="74" t="s">
        <v>146</v>
      </c>
      <c r="X185" s="77">
        <v>45293.693102511577</v>
      </c>
      <c r="Y185" s="77">
        <v>45261</v>
      </c>
      <c r="Z185" s="77">
        <v>45292</v>
      </c>
      <c r="AA185" s="77">
        <v>45293.994203275462</v>
      </c>
      <c r="AB185" s="74" t="s">
        <v>118</v>
      </c>
      <c r="AC185" s="74" t="s">
        <v>116</v>
      </c>
    </row>
    <row r="186" spans="1:29" s="113" customFormat="1" hidden="1" outlineLevel="6" collapsed="1" x14ac:dyDescent="0.25">
      <c r="A186" s="121" t="s">
        <v>203</v>
      </c>
      <c r="B186" s="109">
        <v>0</v>
      </c>
      <c r="C186" s="109">
        <v>-3644.83</v>
      </c>
      <c r="D186" s="109">
        <v>0</v>
      </c>
      <c r="E186" s="109">
        <v>0</v>
      </c>
      <c r="F186" s="109">
        <v>0</v>
      </c>
      <c r="G186" s="109">
        <v>-3644.83</v>
      </c>
      <c r="H186" s="110" t="s">
        <v>116</v>
      </c>
      <c r="I186" s="110" t="s">
        <v>157</v>
      </c>
      <c r="J186" s="110" t="s">
        <v>203</v>
      </c>
      <c r="K186" s="109">
        <v>0</v>
      </c>
      <c r="L186" s="109">
        <v>0</v>
      </c>
      <c r="M186" s="110" t="s">
        <v>122</v>
      </c>
      <c r="N186" s="110" t="s">
        <v>135</v>
      </c>
      <c r="O186" s="110" t="s">
        <v>196</v>
      </c>
      <c r="P186" s="111">
        <v>45275</v>
      </c>
      <c r="Q186" s="111">
        <v>45275.000694444447</v>
      </c>
      <c r="R186" s="109">
        <v>0</v>
      </c>
      <c r="S186" s="110" t="s">
        <v>197</v>
      </c>
      <c r="T186" s="110" t="s">
        <v>141</v>
      </c>
      <c r="U186" s="110" t="s">
        <v>146</v>
      </c>
      <c r="V186" s="112">
        <v>45293.69310049768</v>
      </c>
      <c r="W186" s="110" t="s">
        <v>146</v>
      </c>
      <c r="X186" s="112">
        <v>45293.693102511577</v>
      </c>
      <c r="Y186" s="112">
        <v>45261</v>
      </c>
      <c r="Z186" s="112">
        <v>45292</v>
      </c>
      <c r="AA186" s="112">
        <v>45293.994203275462</v>
      </c>
      <c r="AB186" s="110" t="s">
        <v>118</v>
      </c>
      <c r="AC186" s="110" t="s">
        <v>116</v>
      </c>
    </row>
    <row r="187" spans="1:29" s="96" customFormat="1" hidden="1" outlineLevel="7" collapsed="1" x14ac:dyDescent="0.25">
      <c r="A187" s="100" t="s">
        <v>199</v>
      </c>
      <c r="B187" s="92">
        <v>-520.69000000000005</v>
      </c>
      <c r="C187" s="92">
        <v>-49429.534393000002</v>
      </c>
      <c r="D187" s="92">
        <v>0</v>
      </c>
      <c r="E187" s="92">
        <v>0</v>
      </c>
      <c r="F187" s="92">
        <v>-520.69000000000005</v>
      </c>
      <c r="G187" s="92">
        <v>-49429.534393000002</v>
      </c>
      <c r="H187" s="93" t="s">
        <v>200</v>
      </c>
      <c r="I187" s="93" t="s">
        <v>157</v>
      </c>
      <c r="J187" s="93" t="s">
        <v>203</v>
      </c>
      <c r="K187" s="92">
        <v>94.930830999251</v>
      </c>
      <c r="L187" s="92">
        <v>0</v>
      </c>
      <c r="M187" s="93" t="s">
        <v>122</v>
      </c>
      <c r="N187" s="93" t="s">
        <v>135</v>
      </c>
      <c r="O187" s="93" t="s">
        <v>196</v>
      </c>
      <c r="P187" s="94">
        <v>45275</v>
      </c>
      <c r="Q187" s="94">
        <v>45275.000694444447</v>
      </c>
      <c r="R187" s="92">
        <v>0</v>
      </c>
      <c r="S187" s="93" t="s">
        <v>197</v>
      </c>
      <c r="T187" s="93" t="s">
        <v>141</v>
      </c>
      <c r="U187" s="93" t="s">
        <v>146</v>
      </c>
      <c r="V187" s="95">
        <v>45293.69310049768</v>
      </c>
      <c r="W187" s="93" t="s">
        <v>146</v>
      </c>
      <c r="X187" s="95">
        <v>45293.693102511577</v>
      </c>
      <c r="Y187" s="95">
        <v>45261</v>
      </c>
      <c r="Z187" s="95">
        <v>45292</v>
      </c>
      <c r="AA187" s="95">
        <v>45293.994203275462</v>
      </c>
      <c r="AB187" s="93" t="s">
        <v>118</v>
      </c>
      <c r="AC187" s="93" t="s">
        <v>116</v>
      </c>
    </row>
    <row r="188" spans="1:29" s="78" customFormat="1" hidden="1" outlineLevel="7" collapsed="1" x14ac:dyDescent="0.25">
      <c r="A188" s="101" t="s">
        <v>116</v>
      </c>
      <c r="B188" s="75">
        <v>-520.69000000000005</v>
      </c>
      <c r="C188" s="75">
        <v>-49429.534393000002</v>
      </c>
      <c r="D188" s="75">
        <v>0</v>
      </c>
      <c r="E188" s="75">
        <v>0</v>
      </c>
      <c r="F188" s="75">
        <v>-520.69000000000005</v>
      </c>
      <c r="G188" s="75">
        <v>-49429.534393000002</v>
      </c>
      <c r="H188" s="74" t="s">
        <v>200</v>
      </c>
      <c r="I188" s="74" t="s">
        <v>157</v>
      </c>
      <c r="J188" s="74" t="s">
        <v>203</v>
      </c>
      <c r="K188" s="75">
        <v>94.930830999251</v>
      </c>
      <c r="L188" s="75">
        <v>0</v>
      </c>
      <c r="M188" s="74" t="s">
        <v>122</v>
      </c>
      <c r="N188" s="74" t="s">
        <v>135</v>
      </c>
      <c r="O188" s="74" t="s">
        <v>196</v>
      </c>
      <c r="P188" s="76">
        <v>45275</v>
      </c>
      <c r="Q188" s="76">
        <v>45275.000694444447</v>
      </c>
      <c r="R188" s="75">
        <v>0</v>
      </c>
      <c r="S188" s="74" t="s">
        <v>197</v>
      </c>
      <c r="T188" s="74" t="s">
        <v>141</v>
      </c>
      <c r="U188" s="74" t="s">
        <v>146</v>
      </c>
      <c r="V188" s="77">
        <v>45293.69310049768</v>
      </c>
      <c r="W188" s="74" t="s">
        <v>146</v>
      </c>
      <c r="X188" s="77">
        <v>45293.693102511577</v>
      </c>
      <c r="Y188" s="77">
        <v>45261</v>
      </c>
      <c r="Z188" s="77">
        <v>45292</v>
      </c>
      <c r="AA188" s="77">
        <v>45293.994203275462</v>
      </c>
      <c r="AB188" s="74" t="s">
        <v>118</v>
      </c>
      <c r="AC188" s="74" t="s">
        <v>116</v>
      </c>
    </row>
    <row r="189" spans="1:29" s="107" customFormat="1" hidden="1" outlineLevel="7" collapsed="1" x14ac:dyDescent="0.25">
      <c r="A189" s="102" t="s">
        <v>201</v>
      </c>
      <c r="B189" s="103">
        <v>520.69000000000005</v>
      </c>
      <c r="C189" s="103">
        <v>45784.704393</v>
      </c>
      <c r="D189" s="103">
        <v>0</v>
      </c>
      <c r="E189" s="103">
        <v>0</v>
      </c>
      <c r="F189" s="103">
        <v>520.69000000000005</v>
      </c>
      <c r="G189" s="103">
        <v>45784.704393</v>
      </c>
      <c r="H189" s="104" t="s">
        <v>202</v>
      </c>
      <c r="I189" s="104" t="s">
        <v>157</v>
      </c>
      <c r="J189" s="104" t="s">
        <v>203</v>
      </c>
      <c r="K189" s="103">
        <v>87.930830999251</v>
      </c>
      <c r="L189" s="103">
        <v>0</v>
      </c>
      <c r="M189" s="104" t="s">
        <v>122</v>
      </c>
      <c r="N189" s="104" t="s">
        <v>135</v>
      </c>
      <c r="O189" s="104" t="s">
        <v>196</v>
      </c>
      <c r="P189" s="105">
        <v>45275</v>
      </c>
      <c r="Q189" s="105">
        <v>45275.000694444447</v>
      </c>
      <c r="R189" s="103">
        <v>0</v>
      </c>
      <c r="S189" s="104" t="s">
        <v>197</v>
      </c>
      <c r="T189" s="104" t="s">
        <v>141</v>
      </c>
      <c r="U189" s="104" t="s">
        <v>146</v>
      </c>
      <c r="V189" s="106">
        <v>45293.69310049768</v>
      </c>
      <c r="W189" s="104" t="s">
        <v>146</v>
      </c>
      <c r="X189" s="106">
        <v>45293.693102511577</v>
      </c>
      <c r="Y189" s="106">
        <v>45261</v>
      </c>
      <c r="Z189" s="106">
        <v>45292</v>
      </c>
      <c r="AA189" s="106">
        <v>45293.994203275462</v>
      </c>
      <c r="AB189" s="104" t="s">
        <v>118</v>
      </c>
      <c r="AC189" s="104" t="s">
        <v>116</v>
      </c>
    </row>
    <row r="190" spans="1:29" s="78" customFormat="1" hidden="1" outlineLevel="7" collapsed="1" x14ac:dyDescent="0.25">
      <c r="A190" s="101" t="s">
        <v>116</v>
      </c>
      <c r="B190" s="75">
        <v>520.69000000000005</v>
      </c>
      <c r="C190" s="75">
        <v>45784.704393</v>
      </c>
      <c r="D190" s="75">
        <v>0</v>
      </c>
      <c r="E190" s="75">
        <v>0</v>
      </c>
      <c r="F190" s="75">
        <v>520.69000000000005</v>
      </c>
      <c r="G190" s="75">
        <v>45784.704393</v>
      </c>
      <c r="H190" s="74" t="s">
        <v>202</v>
      </c>
      <c r="I190" s="74" t="s">
        <v>157</v>
      </c>
      <c r="J190" s="74" t="s">
        <v>203</v>
      </c>
      <c r="K190" s="75">
        <v>87.930830999251</v>
      </c>
      <c r="L190" s="75">
        <v>0</v>
      </c>
      <c r="M190" s="74" t="s">
        <v>122</v>
      </c>
      <c r="N190" s="74" t="s">
        <v>135</v>
      </c>
      <c r="O190" s="74" t="s">
        <v>196</v>
      </c>
      <c r="P190" s="76">
        <v>45275</v>
      </c>
      <c r="Q190" s="76">
        <v>45275.000694444447</v>
      </c>
      <c r="R190" s="75">
        <v>0</v>
      </c>
      <c r="S190" s="74" t="s">
        <v>197</v>
      </c>
      <c r="T190" s="74" t="s">
        <v>141</v>
      </c>
      <c r="U190" s="74" t="s">
        <v>146</v>
      </c>
      <c r="V190" s="77">
        <v>45293.69310049768</v>
      </c>
      <c r="W190" s="74" t="s">
        <v>146</v>
      </c>
      <c r="X190" s="77">
        <v>45293.693102511577</v>
      </c>
      <c r="Y190" s="77">
        <v>45261</v>
      </c>
      <c r="Z190" s="77">
        <v>45292</v>
      </c>
      <c r="AA190" s="77">
        <v>45293.994203275462</v>
      </c>
      <c r="AB190" s="74" t="s">
        <v>118</v>
      </c>
      <c r="AC190" s="74" t="s">
        <v>116</v>
      </c>
    </row>
    <row r="191" spans="1:29" s="90" customFormat="1" hidden="1" outlineLevel="6" collapsed="1" x14ac:dyDescent="0.25">
      <c r="A191" s="99" t="s">
        <v>204</v>
      </c>
      <c r="B191" s="86">
        <v>0</v>
      </c>
      <c r="C191" s="86">
        <v>-3840.41</v>
      </c>
      <c r="D191" s="86">
        <v>0</v>
      </c>
      <c r="E191" s="86">
        <v>0</v>
      </c>
      <c r="F191" s="86">
        <v>0</v>
      </c>
      <c r="G191" s="86">
        <v>-3840.41</v>
      </c>
      <c r="H191" s="87" t="s">
        <v>116</v>
      </c>
      <c r="I191" s="87" t="s">
        <v>157</v>
      </c>
      <c r="J191" s="87" t="s">
        <v>204</v>
      </c>
      <c r="K191" s="86">
        <v>0</v>
      </c>
      <c r="L191" s="86">
        <v>0</v>
      </c>
      <c r="M191" s="87" t="s">
        <v>122</v>
      </c>
      <c r="N191" s="87" t="s">
        <v>135</v>
      </c>
      <c r="O191" s="87" t="s">
        <v>196</v>
      </c>
      <c r="P191" s="88">
        <v>45282</v>
      </c>
      <c r="Q191" s="88">
        <v>45282.000694444447</v>
      </c>
      <c r="R191" s="86">
        <v>0</v>
      </c>
      <c r="S191" s="87" t="s">
        <v>197</v>
      </c>
      <c r="T191" s="87" t="s">
        <v>141</v>
      </c>
      <c r="U191" s="87" t="s">
        <v>146</v>
      </c>
      <c r="V191" s="89">
        <v>45293.69310049768</v>
      </c>
      <c r="W191" s="87" t="s">
        <v>146</v>
      </c>
      <c r="X191" s="89">
        <v>45293.693102511577</v>
      </c>
      <c r="Y191" s="89">
        <v>45261</v>
      </c>
      <c r="Z191" s="89">
        <v>45292</v>
      </c>
      <c r="AA191" s="89">
        <v>45293.994203275462</v>
      </c>
      <c r="AB191" s="87" t="s">
        <v>118</v>
      </c>
      <c r="AC191" s="87" t="s">
        <v>116</v>
      </c>
    </row>
    <row r="192" spans="1:29" s="96" customFormat="1" hidden="1" outlineLevel="7" collapsed="1" x14ac:dyDescent="0.25">
      <c r="A192" s="100" t="s">
        <v>199</v>
      </c>
      <c r="B192" s="92">
        <v>-548.63</v>
      </c>
      <c r="C192" s="92">
        <v>-52081.901811999996</v>
      </c>
      <c r="D192" s="92">
        <v>0</v>
      </c>
      <c r="E192" s="92">
        <v>0</v>
      </c>
      <c r="F192" s="92">
        <v>-548.63</v>
      </c>
      <c r="G192" s="92">
        <v>-52081.901811999996</v>
      </c>
      <c r="H192" s="93" t="s">
        <v>200</v>
      </c>
      <c r="I192" s="93" t="s">
        <v>157</v>
      </c>
      <c r="J192" s="93" t="s">
        <v>204</v>
      </c>
      <c r="K192" s="92">
        <v>94.930831000856699</v>
      </c>
      <c r="L192" s="92">
        <v>0</v>
      </c>
      <c r="M192" s="93" t="s">
        <v>122</v>
      </c>
      <c r="N192" s="93" t="s">
        <v>135</v>
      </c>
      <c r="O192" s="93" t="s">
        <v>196</v>
      </c>
      <c r="P192" s="94">
        <v>45282</v>
      </c>
      <c r="Q192" s="94">
        <v>45282.000694444447</v>
      </c>
      <c r="R192" s="92">
        <v>0</v>
      </c>
      <c r="S192" s="93" t="s">
        <v>197</v>
      </c>
      <c r="T192" s="93" t="s">
        <v>141</v>
      </c>
      <c r="U192" s="93" t="s">
        <v>146</v>
      </c>
      <c r="V192" s="95">
        <v>45293.69310049768</v>
      </c>
      <c r="W192" s="93" t="s">
        <v>146</v>
      </c>
      <c r="X192" s="95">
        <v>45293.693102511577</v>
      </c>
      <c r="Y192" s="95">
        <v>45261</v>
      </c>
      <c r="Z192" s="95">
        <v>45292</v>
      </c>
      <c r="AA192" s="95">
        <v>45293.994203275462</v>
      </c>
      <c r="AB192" s="93" t="s">
        <v>118</v>
      </c>
      <c r="AC192" s="93" t="s">
        <v>116</v>
      </c>
    </row>
    <row r="193" spans="1:29" s="78" customFormat="1" hidden="1" outlineLevel="7" collapsed="1" x14ac:dyDescent="0.25">
      <c r="A193" s="101" t="s">
        <v>116</v>
      </c>
      <c r="B193" s="75">
        <v>-548.63</v>
      </c>
      <c r="C193" s="75">
        <v>-52081.901811999996</v>
      </c>
      <c r="D193" s="75">
        <v>0</v>
      </c>
      <c r="E193" s="75">
        <v>0</v>
      </c>
      <c r="F193" s="75">
        <v>-548.63</v>
      </c>
      <c r="G193" s="75">
        <v>-52081.901811999996</v>
      </c>
      <c r="H193" s="74" t="s">
        <v>200</v>
      </c>
      <c r="I193" s="74" t="s">
        <v>157</v>
      </c>
      <c r="J193" s="74" t="s">
        <v>204</v>
      </c>
      <c r="K193" s="75">
        <v>94.930831000856699</v>
      </c>
      <c r="L193" s="75">
        <v>0</v>
      </c>
      <c r="M193" s="74" t="s">
        <v>122</v>
      </c>
      <c r="N193" s="74" t="s">
        <v>135</v>
      </c>
      <c r="O193" s="74" t="s">
        <v>196</v>
      </c>
      <c r="P193" s="76">
        <v>45282</v>
      </c>
      <c r="Q193" s="76">
        <v>45282.000694444447</v>
      </c>
      <c r="R193" s="75">
        <v>0</v>
      </c>
      <c r="S193" s="74" t="s">
        <v>197</v>
      </c>
      <c r="T193" s="74" t="s">
        <v>141</v>
      </c>
      <c r="U193" s="74" t="s">
        <v>146</v>
      </c>
      <c r="V193" s="77">
        <v>45293.69310049768</v>
      </c>
      <c r="W193" s="74" t="s">
        <v>146</v>
      </c>
      <c r="X193" s="77">
        <v>45293.693102511577</v>
      </c>
      <c r="Y193" s="77">
        <v>45261</v>
      </c>
      <c r="Z193" s="77">
        <v>45292</v>
      </c>
      <c r="AA193" s="77">
        <v>45293.994203275462</v>
      </c>
      <c r="AB193" s="74" t="s">
        <v>118</v>
      </c>
      <c r="AC193" s="74" t="s">
        <v>116</v>
      </c>
    </row>
    <row r="194" spans="1:29" s="107" customFormat="1" hidden="1" outlineLevel="7" collapsed="1" x14ac:dyDescent="0.25">
      <c r="A194" s="102" t="s">
        <v>201</v>
      </c>
      <c r="B194" s="103">
        <v>548.63</v>
      </c>
      <c r="C194" s="103">
        <v>48241.491812</v>
      </c>
      <c r="D194" s="103">
        <v>0</v>
      </c>
      <c r="E194" s="103">
        <v>0</v>
      </c>
      <c r="F194" s="103">
        <v>548.63</v>
      </c>
      <c r="G194" s="103">
        <v>48241.491812</v>
      </c>
      <c r="H194" s="104" t="s">
        <v>202</v>
      </c>
      <c r="I194" s="104" t="s">
        <v>157</v>
      </c>
      <c r="J194" s="104" t="s">
        <v>204</v>
      </c>
      <c r="K194" s="103">
        <v>87.930831000856699</v>
      </c>
      <c r="L194" s="103">
        <v>0</v>
      </c>
      <c r="M194" s="104" t="s">
        <v>122</v>
      </c>
      <c r="N194" s="104" t="s">
        <v>135</v>
      </c>
      <c r="O194" s="104" t="s">
        <v>196</v>
      </c>
      <c r="P194" s="105">
        <v>45282</v>
      </c>
      <c r="Q194" s="105">
        <v>45282.000694444447</v>
      </c>
      <c r="R194" s="103">
        <v>0</v>
      </c>
      <c r="S194" s="104" t="s">
        <v>197</v>
      </c>
      <c r="T194" s="104" t="s">
        <v>141</v>
      </c>
      <c r="U194" s="104" t="s">
        <v>146</v>
      </c>
      <c r="V194" s="106">
        <v>45293.69310049768</v>
      </c>
      <c r="W194" s="104" t="s">
        <v>146</v>
      </c>
      <c r="X194" s="106">
        <v>45293.693102511577</v>
      </c>
      <c r="Y194" s="106">
        <v>45261</v>
      </c>
      <c r="Z194" s="106">
        <v>45292</v>
      </c>
      <c r="AA194" s="106">
        <v>45293.994203275462</v>
      </c>
      <c r="AB194" s="104" t="s">
        <v>118</v>
      </c>
      <c r="AC194" s="104" t="s">
        <v>116</v>
      </c>
    </row>
    <row r="195" spans="1:29" s="78" customFormat="1" hidden="1" outlineLevel="7" collapsed="1" x14ac:dyDescent="0.25">
      <c r="A195" s="101" t="s">
        <v>116</v>
      </c>
      <c r="B195" s="75">
        <v>548.63</v>
      </c>
      <c r="C195" s="75">
        <v>48241.491812</v>
      </c>
      <c r="D195" s="75">
        <v>0</v>
      </c>
      <c r="E195" s="75">
        <v>0</v>
      </c>
      <c r="F195" s="75">
        <v>548.63</v>
      </c>
      <c r="G195" s="75">
        <v>48241.491812</v>
      </c>
      <c r="H195" s="74" t="s">
        <v>202</v>
      </c>
      <c r="I195" s="74" t="s">
        <v>157</v>
      </c>
      <c r="J195" s="74" t="s">
        <v>204</v>
      </c>
      <c r="K195" s="75">
        <v>87.930831000856699</v>
      </c>
      <c r="L195" s="75">
        <v>0</v>
      </c>
      <c r="M195" s="74" t="s">
        <v>122</v>
      </c>
      <c r="N195" s="74" t="s">
        <v>135</v>
      </c>
      <c r="O195" s="74" t="s">
        <v>196</v>
      </c>
      <c r="P195" s="76">
        <v>45282</v>
      </c>
      <c r="Q195" s="76">
        <v>45282.000694444447</v>
      </c>
      <c r="R195" s="75">
        <v>0</v>
      </c>
      <c r="S195" s="74" t="s">
        <v>197</v>
      </c>
      <c r="T195" s="74" t="s">
        <v>141</v>
      </c>
      <c r="U195" s="74" t="s">
        <v>146</v>
      </c>
      <c r="V195" s="77">
        <v>45293.69310049768</v>
      </c>
      <c r="W195" s="74" t="s">
        <v>146</v>
      </c>
      <c r="X195" s="77">
        <v>45293.693102511577</v>
      </c>
      <c r="Y195" s="77">
        <v>45261</v>
      </c>
      <c r="Z195" s="77">
        <v>45292</v>
      </c>
      <c r="AA195" s="77">
        <v>45293.994203275462</v>
      </c>
      <c r="AB195" s="74" t="s">
        <v>118</v>
      </c>
      <c r="AC195" s="74" t="s">
        <v>116</v>
      </c>
    </row>
    <row r="196" spans="1:29" s="113" customFormat="1" hidden="1" outlineLevel="6" collapsed="1" x14ac:dyDescent="0.25">
      <c r="A196" s="121" t="s">
        <v>205</v>
      </c>
      <c r="B196" s="109">
        <v>0</v>
      </c>
      <c r="C196" s="109">
        <v>-2121.35</v>
      </c>
      <c r="D196" s="109">
        <v>0</v>
      </c>
      <c r="E196" s="109">
        <v>0</v>
      </c>
      <c r="F196" s="109">
        <v>0</v>
      </c>
      <c r="G196" s="109">
        <v>-2121.35</v>
      </c>
      <c r="H196" s="110" t="s">
        <v>116</v>
      </c>
      <c r="I196" s="110" t="s">
        <v>157</v>
      </c>
      <c r="J196" s="110" t="s">
        <v>205</v>
      </c>
      <c r="K196" s="109">
        <v>0</v>
      </c>
      <c r="L196" s="109">
        <v>0</v>
      </c>
      <c r="M196" s="110" t="s">
        <v>122</v>
      </c>
      <c r="N196" s="110" t="s">
        <v>135</v>
      </c>
      <c r="O196" s="110" t="s">
        <v>196</v>
      </c>
      <c r="P196" s="111">
        <v>45289</v>
      </c>
      <c r="Q196" s="111">
        <v>45289.000694444447</v>
      </c>
      <c r="R196" s="109">
        <v>0</v>
      </c>
      <c r="S196" s="110" t="s">
        <v>197</v>
      </c>
      <c r="T196" s="110" t="s">
        <v>141</v>
      </c>
      <c r="U196" s="110" t="s">
        <v>146</v>
      </c>
      <c r="V196" s="112">
        <v>45293.69310049768</v>
      </c>
      <c r="W196" s="110" t="s">
        <v>146</v>
      </c>
      <c r="X196" s="112">
        <v>45293.693102511577</v>
      </c>
      <c r="Y196" s="112">
        <v>45261</v>
      </c>
      <c r="Z196" s="112">
        <v>45292</v>
      </c>
      <c r="AA196" s="112">
        <v>45293.994203275462</v>
      </c>
      <c r="AB196" s="110" t="s">
        <v>118</v>
      </c>
      <c r="AC196" s="110" t="s">
        <v>116</v>
      </c>
    </row>
    <row r="197" spans="1:29" s="96" customFormat="1" hidden="1" outlineLevel="7" collapsed="1" x14ac:dyDescent="0.25">
      <c r="A197" s="100" t="s">
        <v>199</v>
      </c>
      <c r="B197" s="92">
        <v>-303.05</v>
      </c>
      <c r="C197" s="92">
        <v>-28768.788335000001</v>
      </c>
      <c r="D197" s="92">
        <v>0</v>
      </c>
      <c r="E197" s="92">
        <v>0</v>
      </c>
      <c r="F197" s="92">
        <v>-303.05</v>
      </c>
      <c r="G197" s="92">
        <v>-28768.788335000001</v>
      </c>
      <c r="H197" s="93" t="s">
        <v>200</v>
      </c>
      <c r="I197" s="93" t="s">
        <v>157</v>
      </c>
      <c r="J197" s="93" t="s">
        <v>205</v>
      </c>
      <c r="K197" s="92">
        <v>94.930831001484904</v>
      </c>
      <c r="L197" s="92">
        <v>0</v>
      </c>
      <c r="M197" s="93" t="s">
        <v>122</v>
      </c>
      <c r="N197" s="93" t="s">
        <v>135</v>
      </c>
      <c r="O197" s="93" t="s">
        <v>196</v>
      </c>
      <c r="P197" s="94">
        <v>45289</v>
      </c>
      <c r="Q197" s="94">
        <v>45289.000694444447</v>
      </c>
      <c r="R197" s="92">
        <v>0</v>
      </c>
      <c r="S197" s="93" t="s">
        <v>197</v>
      </c>
      <c r="T197" s="93" t="s">
        <v>141</v>
      </c>
      <c r="U197" s="93" t="s">
        <v>146</v>
      </c>
      <c r="V197" s="95">
        <v>45293.69310049768</v>
      </c>
      <c r="W197" s="93" t="s">
        <v>146</v>
      </c>
      <c r="X197" s="95">
        <v>45293.693102511577</v>
      </c>
      <c r="Y197" s="95">
        <v>45261</v>
      </c>
      <c r="Z197" s="95">
        <v>45292</v>
      </c>
      <c r="AA197" s="95">
        <v>45293.994203275462</v>
      </c>
      <c r="AB197" s="93" t="s">
        <v>118</v>
      </c>
      <c r="AC197" s="93" t="s">
        <v>116</v>
      </c>
    </row>
    <row r="198" spans="1:29" s="78" customFormat="1" hidden="1" outlineLevel="7" collapsed="1" x14ac:dyDescent="0.25">
      <c r="A198" s="101" t="s">
        <v>116</v>
      </c>
      <c r="B198" s="75">
        <v>-303.05</v>
      </c>
      <c r="C198" s="75">
        <v>-28768.788335000001</v>
      </c>
      <c r="D198" s="75">
        <v>0</v>
      </c>
      <c r="E198" s="75">
        <v>0</v>
      </c>
      <c r="F198" s="75">
        <v>-303.05</v>
      </c>
      <c r="G198" s="75">
        <v>-28768.788335000001</v>
      </c>
      <c r="H198" s="74" t="s">
        <v>200</v>
      </c>
      <c r="I198" s="74" t="s">
        <v>157</v>
      </c>
      <c r="J198" s="74" t="s">
        <v>205</v>
      </c>
      <c r="K198" s="75">
        <v>94.930831001484904</v>
      </c>
      <c r="L198" s="75">
        <v>0</v>
      </c>
      <c r="M198" s="74" t="s">
        <v>122</v>
      </c>
      <c r="N198" s="74" t="s">
        <v>135</v>
      </c>
      <c r="O198" s="74" t="s">
        <v>196</v>
      </c>
      <c r="P198" s="76">
        <v>45289</v>
      </c>
      <c r="Q198" s="76">
        <v>45289.000694444447</v>
      </c>
      <c r="R198" s="75">
        <v>0</v>
      </c>
      <c r="S198" s="74" t="s">
        <v>197</v>
      </c>
      <c r="T198" s="74" t="s">
        <v>141</v>
      </c>
      <c r="U198" s="74" t="s">
        <v>146</v>
      </c>
      <c r="V198" s="77">
        <v>45293.69310049768</v>
      </c>
      <c r="W198" s="74" t="s">
        <v>146</v>
      </c>
      <c r="X198" s="77">
        <v>45293.693102511577</v>
      </c>
      <c r="Y198" s="77">
        <v>45261</v>
      </c>
      <c r="Z198" s="77">
        <v>45292</v>
      </c>
      <c r="AA198" s="77">
        <v>45293.994203275462</v>
      </c>
      <c r="AB198" s="74" t="s">
        <v>118</v>
      </c>
      <c r="AC198" s="74" t="s">
        <v>116</v>
      </c>
    </row>
    <row r="199" spans="1:29" s="107" customFormat="1" hidden="1" outlineLevel="7" collapsed="1" x14ac:dyDescent="0.25">
      <c r="A199" s="102" t="s">
        <v>201</v>
      </c>
      <c r="B199" s="103">
        <v>303.05</v>
      </c>
      <c r="C199" s="103">
        <v>26647.438334999999</v>
      </c>
      <c r="D199" s="103">
        <v>0</v>
      </c>
      <c r="E199" s="103">
        <v>0</v>
      </c>
      <c r="F199" s="103">
        <v>303.05</v>
      </c>
      <c r="G199" s="103">
        <v>26647.438334999999</v>
      </c>
      <c r="H199" s="104" t="s">
        <v>202</v>
      </c>
      <c r="I199" s="104" t="s">
        <v>157</v>
      </c>
      <c r="J199" s="104" t="s">
        <v>205</v>
      </c>
      <c r="K199" s="103">
        <v>87.930831001484904</v>
      </c>
      <c r="L199" s="103">
        <v>0</v>
      </c>
      <c r="M199" s="104" t="s">
        <v>122</v>
      </c>
      <c r="N199" s="104" t="s">
        <v>135</v>
      </c>
      <c r="O199" s="104" t="s">
        <v>196</v>
      </c>
      <c r="P199" s="105">
        <v>45289</v>
      </c>
      <c r="Q199" s="105">
        <v>45289.000694444447</v>
      </c>
      <c r="R199" s="103">
        <v>0</v>
      </c>
      <c r="S199" s="104" t="s">
        <v>197</v>
      </c>
      <c r="T199" s="104" t="s">
        <v>141</v>
      </c>
      <c r="U199" s="104" t="s">
        <v>146</v>
      </c>
      <c r="V199" s="106">
        <v>45293.69310049768</v>
      </c>
      <c r="W199" s="104" t="s">
        <v>146</v>
      </c>
      <c r="X199" s="106">
        <v>45293.693102511577</v>
      </c>
      <c r="Y199" s="106">
        <v>45261</v>
      </c>
      <c r="Z199" s="106">
        <v>45292</v>
      </c>
      <c r="AA199" s="106">
        <v>45293.994203275462</v>
      </c>
      <c r="AB199" s="104" t="s">
        <v>118</v>
      </c>
      <c r="AC199" s="104" t="s">
        <v>116</v>
      </c>
    </row>
    <row r="200" spans="1:29" s="78" customFormat="1" hidden="1" outlineLevel="7" collapsed="1" x14ac:dyDescent="0.25">
      <c r="A200" s="101" t="s">
        <v>116</v>
      </c>
      <c r="B200" s="75">
        <v>303.05</v>
      </c>
      <c r="C200" s="75">
        <v>26647.438334999999</v>
      </c>
      <c r="D200" s="75">
        <v>0</v>
      </c>
      <c r="E200" s="75">
        <v>0</v>
      </c>
      <c r="F200" s="75">
        <v>303.05</v>
      </c>
      <c r="G200" s="75">
        <v>26647.438334999999</v>
      </c>
      <c r="H200" s="74" t="s">
        <v>202</v>
      </c>
      <c r="I200" s="74" t="s">
        <v>157</v>
      </c>
      <c r="J200" s="74" t="s">
        <v>205</v>
      </c>
      <c r="K200" s="75">
        <v>87.930831001484904</v>
      </c>
      <c r="L200" s="75">
        <v>0</v>
      </c>
      <c r="M200" s="74" t="s">
        <v>122</v>
      </c>
      <c r="N200" s="74" t="s">
        <v>135</v>
      </c>
      <c r="O200" s="74" t="s">
        <v>196</v>
      </c>
      <c r="P200" s="76">
        <v>45289</v>
      </c>
      <c r="Q200" s="76">
        <v>45289.000694444447</v>
      </c>
      <c r="R200" s="75">
        <v>0</v>
      </c>
      <c r="S200" s="74" t="s">
        <v>197</v>
      </c>
      <c r="T200" s="74" t="s">
        <v>141</v>
      </c>
      <c r="U200" s="74" t="s">
        <v>146</v>
      </c>
      <c r="V200" s="77">
        <v>45293.69310049768</v>
      </c>
      <c r="W200" s="74" t="s">
        <v>146</v>
      </c>
      <c r="X200" s="77">
        <v>45293.693102511577</v>
      </c>
      <c r="Y200" s="77">
        <v>45261</v>
      </c>
      <c r="Z200" s="77">
        <v>45292</v>
      </c>
      <c r="AA200" s="77">
        <v>45293.994203275462</v>
      </c>
      <c r="AB200" s="74" t="s">
        <v>118</v>
      </c>
      <c r="AC200" s="74" t="s">
        <v>116</v>
      </c>
    </row>
    <row r="201" spans="1:29" s="119" customFormat="1" hidden="1" outlineLevel="5" collapsed="1" x14ac:dyDescent="0.25">
      <c r="A201" s="120" t="s">
        <v>206</v>
      </c>
      <c r="B201" s="115">
        <v>0</v>
      </c>
      <c r="C201" s="115">
        <v>12830.93</v>
      </c>
      <c r="D201" s="115">
        <v>0</v>
      </c>
      <c r="E201" s="115">
        <v>0</v>
      </c>
      <c r="F201" s="115">
        <v>0</v>
      </c>
      <c r="G201" s="115">
        <v>12830.93</v>
      </c>
      <c r="H201" s="116" t="s">
        <v>206</v>
      </c>
      <c r="I201" s="116" t="s">
        <v>157</v>
      </c>
      <c r="J201" s="116" t="s">
        <v>116</v>
      </c>
      <c r="K201" s="115">
        <v>0</v>
      </c>
      <c r="L201" s="115">
        <v>0</v>
      </c>
      <c r="M201" s="116" t="s">
        <v>122</v>
      </c>
      <c r="N201" s="116" t="s">
        <v>135</v>
      </c>
      <c r="O201" s="116" t="s">
        <v>196</v>
      </c>
      <c r="P201" s="117" t="s">
        <v>116</v>
      </c>
      <c r="Q201" s="117" t="s">
        <v>116</v>
      </c>
      <c r="R201" s="115">
        <v>0</v>
      </c>
      <c r="S201" s="116" t="s">
        <v>197</v>
      </c>
      <c r="T201" s="116" t="s">
        <v>141</v>
      </c>
      <c r="U201" s="116" t="s">
        <v>146</v>
      </c>
      <c r="V201" s="118">
        <v>45293.69310049768</v>
      </c>
      <c r="W201" s="116" t="s">
        <v>146</v>
      </c>
      <c r="X201" s="118">
        <v>45293.693102511577</v>
      </c>
      <c r="Y201" s="118">
        <v>45261</v>
      </c>
      <c r="Z201" s="118">
        <v>45292</v>
      </c>
      <c r="AA201" s="118">
        <v>45293.994203275462</v>
      </c>
      <c r="AB201" s="116" t="s">
        <v>118</v>
      </c>
      <c r="AC201" s="116" t="s">
        <v>206</v>
      </c>
    </row>
    <row r="202" spans="1:29" s="90" customFormat="1" hidden="1" outlineLevel="6" collapsed="1" x14ac:dyDescent="0.25">
      <c r="A202" s="99" t="s">
        <v>198</v>
      </c>
      <c r="B202" s="86">
        <v>0</v>
      </c>
      <c r="C202" s="86">
        <v>3224.34</v>
      </c>
      <c r="D202" s="86">
        <v>0</v>
      </c>
      <c r="E202" s="86">
        <v>0</v>
      </c>
      <c r="F202" s="86">
        <v>0</v>
      </c>
      <c r="G202" s="86">
        <v>3224.34</v>
      </c>
      <c r="H202" s="87" t="s">
        <v>206</v>
      </c>
      <c r="I202" s="87" t="s">
        <v>157</v>
      </c>
      <c r="J202" s="87" t="s">
        <v>198</v>
      </c>
      <c r="K202" s="86">
        <v>0</v>
      </c>
      <c r="L202" s="86">
        <v>0</v>
      </c>
      <c r="M202" s="87" t="s">
        <v>122</v>
      </c>
      <c r="N202" s="87" t="s">
        <v>135</v>
      </c>
      <c r="O202" s="87" t="s">
        <v>196</v>
      </c>
      <c r="P202" s="88">
        <v>45268</v>
      </c>
      <c r="Q202" s="88">
        <v>45268.000694444447</v>
      </c>
      <c r="R202" s="86">
        <v>0</v>
      </c>
      <c r="S202" s="87" t="s">
        <v>197</v>
      </c>
      <c r="T202" s="87" t="s">
        <v>141</v>
      </c>
      <c r="U202" s="87" t="s">
        <v>146</v>
      </c>
      <c r="V202" s="89">
        <v>45293.69310049768</v>
      </c>
      <c r="W202" s="87" t="s">
        <v>146</v>
      </c>
      <c r="X202" s="89">
        <v>45293.693102511577</v>
      </c>
      <c r="Y202" s="89">
        <v>45261</v>
      </c>
      <c r="Z202" s="89">
        <v>45292</v>
      </c>
      <c r="AA202" s="89">
        <v>45293.994203275462</v>
      </c>
      <c r="AB202" s="87" t="s">
        <v>118</v>
      </c>
      <c r="AC202" s="87" t="s">
        <v>206</v>
      </c>
    </row>
    <row r="203" spans="1:29" s="96" customFormat="1" hidden="1" outlineLevel="7" collapsed="1" x14ac:dyDescent="0.25">
      <c r="A203" s="100" t="s">
        <v>207</v>
      </c>
      <c r="B203" s="92">
        <v>0</v>
      </c>
      <c r="C203" s="92">
        <v>3224.34</v>
      </c>
      <c r="D203" s="92">
        <v>0</v>
      </c>
      <c r="E203" s="92">
        <v>0</v>
      </c>
      <c r="F203" s="92">
        <v>0</v>
      </c>
      <c r="G203" s="92">
        <v>3224.34</v>
      </c>
      <c r="H203" s="93" t="s">
        <v>206</v>
      </c>
      <c r="I203" s="93" t="s">
        <v>157</v>
      </c>
      <c r="J203" s="93" t="s">
        <v>198</v>
      </c>
      <c r="K203" s="92">
        <v>0</v>
      </c>
      <c r="L203" s="92">
        <v>0</v>
      </c>
      <c r="M203" s="93" t="s">
        <v>122</v>
      </c>
      <c r="N203" s="93" t="s">
        <v>135</v>
      </c>
      <c r="O203" s="93" t="s">
        <v>196</v>
      </c>
      <c r="P203" s="94">
        <v>45268</v>
      </c>
      <c r="Q203" s="94">
        <v>45268.000694444447</v>
      </c>
      <c r="R203" s="92">
        <v>0</v>
      </c>
      <c r="S203" s="93" t="s">
        <v>197</v>
      </c>
      <c r="T203" s="93" t="s">
        <v>141</v>
      </c>
      <c r="U203" s="93" t="s">
        <v>146</v>
      </c>
      <c r="V203" s="95">
        <v>45293.69310049768</v>
      </c>
      <c r="W203" s="93" t="s">
        <v>146</v>
      </c>
      <c r="X203" s="95">
        <v>45293.693102511577</v>
      </c>
      <c r="Y203" s="95">
        <v>45261</v>
      </c>
      <c r="Z203" s="95">
        <v>45292</v>
      </c>
      <c r="AA203" s="95">
        <v>45293.994203275462</v>
      </c>
      <c r="AB203" s="93" t="s">
        <v>118</v>
      </c>
      <c r="AC203" s="93" t="s">
        <v>206</v>
      </c>
    </row>
    <row r="204" spans="1:29" s="78" customFormat="1" hidden="1" outlineLevel="7" collapsed="1" x14ac:dyDescent="0.25">
      <c r="A204" s="101" t="s">
        <v>116</v>
      </c>
      <c r="B204" s="75">
        <v>0</v>
      </c>
      <c r="C204" s="75">
        <v>3224.34</v>
      </c>
      <c r="D204" s="75">
        <v>0</v>
      </c>
      <c r="E204" s="75">
        <v>0</v>
      </c>
      <c r="F204" s="75">
        <v>0</v>
      </c>
      <c r="G204" s="75">
        <v>3224.34</v>
      </c>
      <c r="H204" s="74" t="s">
        <v>206</v>
      </c>
      <c r="I204" s="74" t="s">
        <v>157</v>
      </c>
      <c r="J204" s="74" t="s">
        <v>198</v>
      </c>
      <c r="K204" s="75">
        <v>0</v>
      </c>
      <c r="L204" s="75">
        <v>0</v>
      </c>
      <c r="M204" s="74" t="s">
        <v>122</v>
      </c>
      <c r="N204" s="74" t="s">
        <v>135</v>
      </c>
      <c r="O204" s="74" t="s">
        <v>196</v>
      </c>
      <c r="P204" s="76">
        <v>45268</v>
      </c>
      <c r="Q204" s="76">
        <v>45268.000694444447</v>
      </c>
      <c r="R204" s="75">
        <v>0</v>
      </c>
      <c r="S204" s="74" t="s">
        <v>197</v>
      </c>
      <c r="T204" s="74" t="s">
        <v>141</v>
      </c>
      <c r="U204" s="74" t="s">
        <v>146</v>
      </c>
      <c r="V204" s="77">
        <v>45293.69310049768</v>
      </c>
      <c r="W204" s="74" t="s">
        <v>146</v>
      </c>
      <c r="X204" s="77">
        <v>45293.693102511577</v>
      </c>
      <c r="Y204" s="77">
        <v>45261</v>
      </c>
      <c r="Z204" s="77">
        <v>45292</v>
      </c>
      <c r="AA204" s="77">
        <v>45293.994203275462</v>
      </c>
      <c r="AB204" s="74" t="s">
        <v>118</v>
      </c>
      <c r="AC204" s="74" t="s">
        <v>206</v>
      </c>
    </row>
    <row r="205" spans="1:29" s="113" customFormat="1" hidden="1" outlineLevel="6" collapsed="1" x14ac:dyDescent="0.25">
      <c r="A205" s="121" t="s">
        <v>203</v>
      </c>
      <c r="B205" s="109">
        <v>0</v>
      </c>
      <c r="C205" s="109">
        <v>3644.83</v>
      </c>
      <c r="D205" s="109">
        <v>0</v>
      </c>
      <c r="E205" s="109">
        <v>0</v>
      </c>
      <c r="F205" s="109">
        <v>0</v>
      </c>
      <c r="G205" s="109">
        <v>3644.83</v>
      </c>
      <c r="H205" s="110" t="s">
        <v>206</v>
      </c>
      <c r="I205" s="110" t="s">
        <v>157</v>
      </c>
      <c r="J205" s="110" t="s">
        <v>203</v>
      </c>
      <c r="K205" s="109">
        <v>0</v>
      </c>
      <c r="L205" s="109">
        <v>0</v>
      </c>
      <c r="M205" s="110" t="s">
        <v>122</v>
      </c>
      <c r="N205" s="110" t="s">
        <v>135</v>
      </c>
      <c r="O205" s="110" t="s">
        <v>196</v>
      </c>
      <c r="P205" s="111">
        <v>45275</v>
      </c>
      <c r="Q205" s="111">
        <v>45275.000694444447</v>
      </c>
      <c r="R205" s="109">
        <v>0</v>
      </c>
      <c r="S205" s="110" t="s">
        <v>197</v>
      </c>
      <c r="T205" s="110" t="s">
        <v>141</v>
      </c>
      <c r="U205" s="110" t="s">
        <v>146</v>
      </c>
      <c r="V205" s="112">
        <v>45293.69310049768</v>
      </c>
      <c r="W205" s="110" t="s">
        <v>146</v>
      </c>
      <c r="X205" s="112">
        <v>45293.693102511577</v>
      </c>
      <c r="Y205" s="112">
        <v>45261</v>
      </c>
      <c r="Z205" s="112">
        <v>45292</v>
      </c>
      <c r="AA205" s="112">
        <v>45293.994203275462</v>
      </c>
      <c r="AB205" s="110" t="s">
        <v>118</v>
      </c>
      <c r="AC205" s="110" t="s">
        <v>206</v>
      </c>
    </row>
    <row r="206" spans="1:29" s="96" customFormat="1" hidden="1" outlineLevel="7" collapsed="1" x14ac:dyDescent="0.25">
      <c r="A206" s="100" t="s">
        <v>207</v>
      </c>
      <c r="B206" s="92">
        <v>0</v>
      </c>
      <c r="C206" s="92">
        <v>3644.83</v>
      </c>
      <c r="D206" s="92">
        <v>0</v>
      </c>
      <c r="E206" s="92">
        <v>0</v>
      </c>
      <c r="F206" s="92">
        <v>0</v>
      </c>
      <c r="G206" s="92">
        <v>3644.83</v>
      </c>
      <c r="H206" s="93" t="s">
        <v>206</v>
      </c>
      <c r="I206" s="93" t="s">
        <v>157</v>
      </c>
      <c r="J206" s="93" t="s">
        <v>203</v>
      </c>
      <c r="K206" s="92">
        <v>0</v>
      </c>
      <c r="L206" s="92">
        <v>0</v>
      </c>
      <c r="M206" s="93" t="s">
        <v>122</v>
      </c>
      <c r="N206" s="93" t="s">
        <v>135</v>
      </c>
      <c r="O206" s="93" t="s">
        <v>196</v>
      </c>
      <c r="P206" s="94">
        <v>45275</v>
      </c>
      <c r="Q206" s="94">
        <v>45275.000694444447</v>
      </c>
      <c r="R206" s="92">
        <v>0</v>
      </c>
      <c r="S206" s="93" t="s">
        <v>197</v>
      </c>
      <c r="T206" s="93" t="s">
        <v>141</v>
      </c>
      <c r="U206" s="93" t="s">
        <v>146</v>
      </c>
      <c r="V206" s="95">
        <v>45293.69310049768</v>
      </c>
      <c r="W206" s="93" t="s">
        <v>146</v>
      </c>
      <c r="X206" s="95">
        <v>45293.693102511577</v>
      </c>
      <c r="Y206" s="95">
        <v>45261</v>
      </c>
      <c r="Z206" s="95">
        <v>45292</v>
      </c>
      <c r="AA206" s="95">
        <v>45293.994203275462</v>
      </c>
      <c r="AB206" s="93" t="s">
        <v>118</v>
      </c>
      <c r="AC206" s="93" t="s">
        <v>206</v>
      </c>
    </row>
    <row r="207" spans="1:29" s="78" customFormat="1" hidden="1" outlineLevel="7" collapsed="1" x14ac:dyDescent="0.25">
      <c r="A207" s="101" t="s">
        <v>116</v>
      </c>
      <c r="B207" s="75">
        <v>0</v>
      </c>
      <c r="C207" s="75">
        <v>3644.83</v>
      </c>
      <c r="D207" s="75">
        <v>0</v>
      </c>
      <c r="E207" s="75">
        <v>0</v>
      </c>
      <c r="F207" s="75">
        <v>0</v>
      </c>
      <c r="G207" s="75">
        <v>3644.83</v>
      </c>
      <c r="H207" s="74" t="s">
        <v>206</v>
      </c>
      <c r="I207" s="74" t="s">
        <v>157</v>
      </c>
      <c r="J207" s="74" t="s">
        <v>203</v>
      </c>
      <c r="K207" s="75">
        <v>0</v>
      </c>
      <c r="L207" s="75">
        <v>0</v>
      </c>
      <c r="M207" s="74" t="s">
        <v>122</v>
      </c>
      <c r="N207" s="74" t="s">
        <v>135</v>
      </c>
      <c r="O207" s="74" t="s">
        <v>196</v>
      </c>
      <c r="P207" s="76">
        <v>45275</v>
      </c>
      <c r="Q207" s="76">
        <v>45275.000694444447</v>
      </c>
      <c r="R207" s="75">
        <v>0</v>
      </c>
      <c r="S207" s="74" t="s">
        <v>197</v>
      </c>
      <c r="T207" s="74" t="s">
        <v>141</v>
      </c>
      <c r="U207" s="74" t="s">
        <v>146</v>
      </c>
      <c r="V207" s="77">
        <v>45293.69310049768</v>
      </c>
      <c r="W207" s="74" t="s">
        <v>146</v>
      </c>
      <c r="X207" s="77">
        <v>45293.693102511577</v>
      </c>
      <c r="Y207" s="77">
        <v>45261</v>
      </c>
      <c r="Z207" s="77">
        <v>45292</v>
      </c>
      <c r="AA207" s="77">
        <v>45293.994203275462</v>
      </c>
      <c r="AB207" s="74" t="s">
        <v>118</v>
      </c>
      <c r="AC207" s="74" t="s">
        <v>206</v>
      </c>
    </row>
    <row r="208" spans="1:29" s="90" customFormat="1" hidden="1" outlineLevel="6" collapsed="1" x14ac:dyDescent="0.25">
      <c r="A208" s="99" t="s">
        <v>204</v>
      </c>
      <c r="B208" s="86">
        <v>0</v>
      </c>
      <c r="C208" s="86">
        <v>3840.41</v>
      </c>
      <c r="D208" s="86">
        <v>0</v>
      </c>
      <c r="E208" s="86">
        <v>0</v>
      </c>
      <c r="F208" s="86">
        <v>0</v>
      </c>
      <c r="G208" s="86">
        <v>3840.41</v>
      </c>
      <c r="H208" s="87" t="s">
        <v>206</v>
      </c>
      <c r="I208" s="87" t="s">
        <v>157</v>
      </c>
      <c r="J208" s="87" t="s">
        <v>204</v>
      </c>
      <c r="K208" s="86">
        <v>0</v>
      </c>
      <c r="L208" s="86">
        <v>0</v>
      </c>
      <c r="M208" s="87" t="s">
        <v>122</v>
      </c>
      <c r="N208" s="87" t="s">
        <v>135</v>
      </c>
      <c r="O208" s="87" t="s">
        <v>196</v>
      </c>
      <c r="P208" s="88">
        <v>45282</v>
      </c>
      <c r="Q208" s="88">
        <v>45282.000694444447</v>
      </c>
      <c r="R208" s="86">
        <v>0</v>
      </c>
      <c r="S208" s="87" t="s">
        <v>197</v>
      </c>
      <c r="T208" s="87" t="s">
        <v>141</v>
      </c>
      <c r="U208" s="87" t="s">
        <v>146</v>
      </c>
      <c r="V208" s="89">
        <v>45293.69310049768</v>
      </c>
      <c r="W208" s="87" t="s">
        <v>146</v>
      </c>
      <c r="X208" s="89">
        <v>45293.693102511577</v>
      </c>
      <c r="Y208" s="89">
        <v>45261</v>
      </c>
      <c r="Z208" s="89">
        <v>45292</v>
      </c>
      <c r="AA208" s="89">
        <v>45293.994203275462</v>
      </c>
      <c r="AB208" s="87" t="s">
        <v>118</v>
      </c>
      <c r="AC208" s="87" t="s">
        <v>206</v>
      </c>
    </row>
    <row r="209" spans="1:29" s="96" customFormat="1" hidden="1" outlineLevel="7" collapsed="1" x14ac:dyDescent="0.25">
      <c r="A209" s="100" t="s">
        <v>207</v>
      </c>
      <c r="B209" s="92">
        <v>0</v>
      </c>
      <c r="C209" s="92">
        <v>3840.41</v>
      </c>
      <c r="D209" s="92">
        <v>0</v>
      </c>
      <c r="E209" s="92">
        <v>0</v>
      </c>
      <c r="F209" s="92">
        <v>0</v>
      </c>
      <c r="G209" s="92">
        <v>3840.41</v>
      </c>
      <c r="H209" s="93" t="s">
        <v>206</v>
      </c>
      <c r="I209" s="93" t="s">
        <v>157</v>
      </c>
      <c r="J209" s="93" t="s">
        <v>204</v>
      </c>
      <c r="K209" s="92">
        <v>0</v>
      </c>
      <c r="L209" s="92">
        <v>0</v>
      </c>
      <c r="M209" s="93" t="s">
        <v>122</v>
      </c>
      <c r="N209" s="93" t="s">
        <v>135</v>
      </c>
      <c r="O209" s="93" t="s">
        <v>196</v>
      </c>
      <c r="P209" s="94">
        <v>45282</v>
      </c>
      <c r="Q209" s="94">
        <v>45282.000694444447</v>
      </c>
      <c r="R209" s="92">
        <v>0</v>
      </c>
      <c r="S209" s="93" t="s">
        <v>197</v>
      </c>
      <c r="T209" s="93" t="s">
        <v>141</v>
      </c>
      <c r="U209" s="93" t="s">
        <v>146</v>
      </c>
      <c r="V209" s="95">
        <v>45293.69310049768</v>
      </c>
      <c r="W209" s="93" t="s">
        <v>146</v>
      </c>
      <c r="X209" s="95">
        <v>45293.693102511577</v>
      </c>
      <c r="Y209" s="95">
        <v>45261</v>
      </c>
      <c r="Z209" s="95">
        <v>45292</v>
      </c>
      <c r="AA209" s="95">
        <v>45293.994203275462</v>
      </c>
      <c r="AB209" s="93" t="s">
        <v>118</v>
      </c>
      <c r="AC209" s="93" t="s">
        <v>206</v>
      </c>
    </row>
    <row r="210" spans="1:29" s="78" customFormat="1" hidden="1" outlineLevel="7" collapsed="1" x14ac:dyDescent="0.25">
      <c r="A210" s="101" t="s">
        <v>116</v>
      </c>
      <c r="B210" s="75">
        <v>0</v>
      </c>
      <c r="C210" s="75">
        <v>3840.41</v>
      </c>
      <c r="D210" s="75">
        <v>0</v>
      </c>
      <c r="E210" s="75">
        <v>0</v>
      </c>
      <c r="F210" s="75">
        <v>0</v>
      </c>
      <c r="G210" s="75">
        <v>3840.41</v>
      </c>
      <c r="H210" s="74" t="s">
        <v>206</v>
      </c>
      <c r="I210" s="74" t="s">
        <v>157</v>
      </c>
      <c r="J210" s="74" t="s">
        <v>204</v>
      </c>
      <c r="K210" s="75">
        <v>0</v>
      </c>
      <c r="L210" s="75">
        <v>0</v>
      </c>
      <c r="M210" s="74" t="s">
        <v>122</v>
      </c>
      <c r="N210" s="74" t="s">
        <v>135</v>
      </c>
      <c r="O210" s="74" t="s">
        <v>196</v>
      </c>
      <c r="P210" s="76">
        <v>45282</v>
      </c>
      <c r="Q210" s="76">
        <v>45282.000694444447</v>
      </c>
      <c r="R210" s="75">
        <v>0</v>
      </c>
      <c r="S210" s="74" t="s">
        <v>197</v>
      </c>
      <c r="T210" s="74" t="s">
        <v>141</v>
      </c>
      <c r="U210" s="74" t="s">
        <v>146</v>
      </c>
      <c r="V210" s="77">
        <v>45293.69310049768</v>
      </c>
      <c r="W210" s="74" t="s">
        <v>146</v>
      </c>
      <c r="X210" s="77">
        <v>45293.693102511577</v>
      </c>
      <c r="Y210" s="77">
        <v>45261</v>
      </c>
      <c r="Z210" s="77">
        <v>45292</v>
      </c>
      <c r="AA210" s="77">
        <v>45293.994203275462</v>
      </c>
      <c r="AB210" s="74" t="s">
        <v>118</v>
      </c>
      <c r="AC210" s="74" t="s">
        <v>206</v>
      </c>
    </row>
    <row r="211" spans="1:29" s="113" customFormat="1" hidden="1" outlineLevel="6" collapsed="1" x14ac:dyDescent="0.25">
      <c r="A211" s="121" t="s">
        <v>205</v>
      </c>
      <c r="B211" s="109">
        <v>0</v>
      </c>
      <c r="C211" s="109">
        <v>2121.35</v>
      </c>
      <c r="D211" s="109">
        <v>0</v>
      </c>
      <c r="E211" s="109">
        <v>0</v>
      </c>
      <c r="F211" s="109">
        <v>0</v>
      </c>
      <c r="G211" s="109">
        <v>2121.35</v>
      </c>
      <c r="H211" s="110" t="s">
        <v>206</v>
      </c>
      <c r="I211" s="110" t="s">
        <v>157</v>
      </c>
      <c r="J211" s="110" t="s">
        <v>205</v>
      </c>
      <c r="K211" s="109">
        <v>0</v>
      </c>
      <c r="L211" s="109">
        <v>0</v>
      </c>
      <c r="M211" s="110" t="s">
        <v>122</v>
      </c>
      <c r="N211" s="110" t="s">
        <v>135</v>
      </c>
      <c r="O211" s="110" t="s">
        <v>196</v>
      </c>
      <c r="P211" s="111">
        <v>45289</v>
      </c>
      <c r="Q211" s="111">
        <v>45289.000694444447</v>
      </c>
      <c r="R211" s="109">
        <v>0</v>
      </c>
      <c r="S211" s="110" t="s">
        <v>197</v>
      </c>
      <c r="T211" s="110" t="s">
        <v>141</v>
      </c>
      <c r="U211" s="110" t="s">
        <v>146</v>
      </c>
      <c r="V211" s="112">
        <v>45293.69310049768</v>
      </c>
      <c r="W211" s="110" t="s">
        <v>146</v>
      </c>
      <c r="X211" s="112">
        <v>45293.693102511577</v>
      </c>
      <c r="Y211" s="112">
        <v>45261</v>
      </c>
      <c r="Z211" s="112">
        <v>45292</v>
      </c>
      <c r="AA211" s="112">
        <v>45293.994203275462</v>
      </c>
      <c r="AB211" s="110" t="s">
        <v>118</v>
      </c>
      <c r="AC211" s="110" t="s">
        <v>206</v>
      </c>
    </row>
    <row r="212" spans="1:29" s="96" customFormat="1" hidden="1" outlineLevel="7" collapsed="1" x14ac:dyDescent="0.25">
      <c r="A212" s="100" t="s">
        <v>207</v>
      </c>
      <c r="B212" s="92">
        <v>0</v>
      </c>
      <c r="C212" s="92">
        <v>2121.35</v>
      </c>
      <c r="D212" s="92">
        <v>0</v>
      </c>
      <c r="E212" s="92">
        <v>0</v>
      </c>
      <c r="F212" s="92">
        <v>0</v>
      </c>
      <c r="G212" s="92">
        <v>2121.35</v>
      </c>
      <c r="H212" s="93" t="s">
        <v>206</v>
      </c>
      <c r="I212" s="93" t="s">
        <v>157</v>
      </c>
      <c r="J212" s="93" t="s">
        <v>205</v>
      </c>
      <c r="K212" s="92">
        <v>0</v>
      </c>
      <c r="L212" s="92">
        <v>0</v>
      </c>
      <c r="M212" s="93" t="s">
        <v>122</v>
      </c>
      <c r="N212" s="93" t="s">
        <v>135</v>
      </c>
      <c r="O212" s="93" t="s">
        <v>196</v>
      </c>
      <c r="P212" s="94">
        <v>45289</v>
      </c>
      <c r="Q212" s="94">
        <v>45289.000694444447</v>
      </c>
      <c r="R212" s="92">
        <v>0</v>
      </c>
      <c r="S212" s="93" t="s">
        <v>197</v>
      </c>
      <c r="T212" s="93" t="s">
        <v>141</v>
      </c>
      <c r="U212" s="93" t="s">
        <v>146</v>
      </c>
      <c r="V212" s="95">
        <v>45293.69310049768</v>
      </c>
      <c r="W212" s="93" t="s">
        <v>146</v>
      </c>
      <c r="X212" s="95">
        <v>45293.693102511577</v>
      </c>
      <c r="Y212" s="95">
        <v>45261</v>
      </c>
      <c r="Z212" s="95">
        <v>45292</v>
      </c>
      <c r="AA212" s="95">
        <v>45293.994203275462</v>
      </c>
      <c r="AB212" s="93" t="s">
        <v>118</v>
      </c>
      <c r="AC212" s="93" t="s">
        <v>206</v>
      </c>
    </row>
    <row r="213" spans="1:29" s="78" customFormat="1" hidden="1" outlineLevel="7" collapsed="1" x14ac:dyDescent="0.25">
      <c r="A213" s="101" t="s">
        <v>116</v>
      </c>
      <c r="B213" s="75">
        <v>0</v>
      </c>
      <c r="C213" s="75">
        <v>2121.35</v>
      </c>
      <c r="D213" s="75">
        <v>0</v>
      </c>
      <c r="E213" s="75">
        <v>0</v>
      </c>
      <c r="F213" s="75">
        <v>0</v>
      </c>
      <c r="G213" s="75">
        <v>2121.35</v>
      </c>
      <c r="H213" s="74" t="s">
        <v>206</v>
      </c>
      <c r="I213" s="74" t="s">
        <v>157</v>
      </c>
      <c r="J213" s="74" t="s">
        <v>205</v>
      </c>
      <c r="K213" s="75">
        <v>0</v>
      </c>
      <c r="L213" s="75">
        <v>0</v>
      </c>
      <c r="M213" s="74" t="s">
        <v>122</v>
      </c>
      <c r="N213" s="74" t="s">
        <v>135</v>
      </c>
      <c r="O213" s="74" t="s">
        <v>196</v>
      </c>
      <c r="P213" s="76">
        <v>45289</v>
      </c>
      <c r="Q213" s="76">
        <v>45289.000694444447</v>
      </c>
      <c r="R213" s="75">
        <v>0</v>
      </c>
      <c r="S213" s="74" t="s">
        <v>197</v>
      </c>
      <c r="T213" s="74" t="s">
        <v>141</v>
      </c>
      <c r="U213" s="74" t="s">
        <v>146</v>
      </c>
      <c r="V213" s="77">
        <v>45293.69310049768</v>
      </c>
      <c r="W213" s="74" t="s">
        <v>146</v>
      </c>
      <c r="X213" s="77">
        <v>45293.693102511577</v>
      </c>
      <c r="Y213" s="77">
        <v>45261</v>
      </c>
      <c r="Z213" s="77">
        <v>45292</v>
      </c>
      <c r="AA213" s="77">
        <v>45293.994203275462</v>
      </c>
      <c r="AB213" s="74" t="s">
        <v>118</v>
      </c>
      <c r="AC213" s="74" t="s">
        <v>206</v>
      </c>
    </row>
    <row r="214" spans="1:29" s="128" customFormat="1" hidden="1" outlineLevel="4" collapsed="1" x14ac:dyDescent="0.25">
      <c r="A214" s="129" t="s">
        <v>147</v>
      </c>
      <c r="B214" s="124">
        <v>-1832.99</v>
      </c>
      <c r="C214" s="124">
        <v>-161176.334057</v>
      </c>
      <c r="D214" s="124">
        <v>0</v>
      </c>
      <c r="E214" s="124">
        <v>0</v>
      </c>
      <c r="F214" s="124">
        <v>-1832.99</v>
      </c>
      <c r="G214" s="124">
        <v>-161176.334057</v>
      </c>
      <c r="H214" s="125" t="s">
        <v>208</v>
      </c>
      <c r="I214" s="125" t="s">
        <v>147</v>
      </c>
      <c r="J214" s="125" t="s">
        <v>116</v>
      </c>
      <c r="K214" s="124">
        <v>87.930831077638203</v>
      </c>
      <c r="L214" s="124">
        <v>0</v>
      </c>
      <c r="M214" s="125" t="s">
        <v>122</v>
      </c>
      <c r="N214" s="125" t="s">
        <v>135</v>
      </c>
      <c r="O214" s="125" t="s">
        <v>196</v>
      </c>
      <c r="P214" s="126" t="s">
        <v>116</v>
      </c>
      <c r="Q214" s="126" t="s">
        <v>116</v>
      </c>
      <c r="R214" s="124">
        <v>0</v>
      </c>
      <c r="S214" s="125" t="s">
        <v>116</v>
      </c>
      <c r="T214" s="125" t="s">
        <v>141</v>
      </c>
      <c r="U214" s="125" t="s">
        <v>146</v>
      </c>
      <c r="V214" s="127">
        <v>45293.69310049768</v>
      </c>
      <c r="W214" s="125" t="s">
        <v>146</v>
      </c>
      <c r="X214" s="127">
        <v>45293.693101770834</v>
      </c>
      <c r="Y214" s="127">
        <v>45261</v>
      </c>
      <c r="Z214" s="127">
        <v>45292</v>
      </c>
      <c r="AA214" s="127">
        <v>45293.994203275462</v>
      </c>
      <c r="AB214" s="125" t="s">
        <v>118</v>
      </c>
      <c r="AC214" s="125" t="s">
        <v>116</v>
      </c>
    </row>
    <row r="215" spans="1:29" s="84" customFormat="1" hidden="1" outlineLevel="5" collapsed="1" x14ac:dyDescent="0.25">
      <c r="A215" s="98" t="s">
        <v>116</v>
      </c>
      <c r="B215" s="80">
        <v>-1832.99</v>
      </c>
      <c r="C215" s="80">
        <v>-161176.334057</v>
      </c>
      <c r="D215" s="80">
        <v>0</v>
      </c>
      <c r="E215" s="80">
        <v>0</v>
      </c>
      <c r="F215" s="80">
        <v>-1832.99</v>
      </c>
      <c r="G215" s="80">
        <v>-161176.334057</v>
      </c>
      <c r="H215" s="81" t="s">
        <v>208</v>
      </c>
      <c r="I215" s="81" t="s">
        <v>147</v>
      </c>
      <c r="J215" s="81" t="s">
        <v>116</v>
      </c>
      <c r="K215" s="80">
        <v>87.930831077638203</v>
      </c>
      <c r="L215" s="80">
        <v>0</v>
      </c>
      <c r="M215" s="81" t="s">
        <v>122</v>
      </c>
      <c r="N215" s="81" t="s">
        <v>135</v>
      </c>
      <c r="O215" s="81" t="s">
        <v>196</v>
      </c>
      <c r="P215" s="82" t="s">
        <v>116</v>
      </c>
      <c r="Q215" s="82" t="s">
        <v>116</v>
      </c>
      <c r="R215" s="80">
        <v>0</v>
      </c>
      <c r="S215" s="81" t="s">
        <v>116</v>
      </c>
      <c r="T215" s="81" t="s">
        <v>141</v>
      </c>
      <c r="U215" s="81" t="s">
        <v>146</v>
      </c>
      <c r="V215" s="83">
        <v>45293.69310049768</v>
      </c>
      <c r="W215" s="81" t="s">
        <v>146</v>
      </c>
      <c r="X215" s="83">
        <v>45293.693101770834</v>
      </c>
      <c r="Y215" s="83">
        <v>45261</v>
      </c>
      <c r="Z215" s="83">
        <v>45292</v>
      </c>
      <c r="AA215" s="83">
        <v>45293.994203275462</v>
      </c>
      <c r="AB215" s="81" t="s">
        <v>118</v>
      </c>
      <c r="AC215" s="81" t="s">
        <v>116</v>
      </c>
    </row>
    <row r="216" spans="1:29" s="90" customFormat="1" hidden="1" outlineLevel="6" collapsed="1" x14ac:dyDescent="0.25">
      <c r="A216" s="99" t="s">
        <v>204</v>
      </c>
      <c r="B216" s="86">
        <v>-548.63</v>
      </c>
      <c r="C216" s="86">
        <v>-48241.491854</v>
      </c>
      <c r="D216" s="86">
        <v>0</v>
      </c>
      <c r="E216" s="86">
        <v>0</v>
      </c>
      <c r="F216" s="86">
        <v>-548.63</v>
      </c>
      <c r="G216" s="86">
        <v>-48241.491854</v>
      </c>
      <c r="H216" s="87" t="s">
        <v>208</v>
      </c>
      <c r="I216" s="87" t="s">
        <v>147</v>
      </c>
      <c r="J216" s="87" t="s">
        <v>204</v>
      </c>
      <c r="K216" s="86">
        <v>87.930831077411</v>
      </c>
      <c r="L216" s="86">
        <v>0</v>
      </c>
      <c r="M216" s="87" t="s">
        <v>122</v>
      </c>
      <c r="N216" s="87" t="s">
        <v>135</v>
      </c>
      <c r="O216" s="87" t="s">
        <v>196</v>
      </c>
      <c r="P216" s="88">
        <v>45282</v>
      </c>
      <c r="Q216" s="88">
        <v>45282.000694444447</v>
      </c>
      <c r="R216" s="86">
        <v>0</v>
      </c>
      <c r="S216" s="87" t="s">
        <v>209</v>
      </c>
      <c r="T216" s="87" t="s">
        <v>141</v>
      </c>
      <c r="U216" s="87" t="s">
        <v>146</v>
      </c>
      <c r="V216" s="89">
        <v>45293.69310049768</v>
      </c>
      <c r="W216" s="87" t="s">
        <v>146</v>
      </c>
      <c r="X216" s="89">
        <v>45293.693101770834</v>
      </c>
      <c r="Y216" s="89">
        <v>45261</v>
      </c>
      <c r="Z216" s="89">
        <v>45292</v>
      </c>
      <c r="AA216" s="89">
        <v>45293.994203275462</v>
      </c>
      <c r="AB216" s="87" t="s">
        <v>118</v>
      </c>
      <c r="AC216" s="87" t="s">
        <v>116</v>
      </c>
    </row>
    <row r="217" spans="1:29" s="96" customFormat="1" hidden="1" outlineLevel="7" collapsed="1" x14ac:dyDescent="0.25">
      <c r="A217" s="100" t="s">
        <v>201</v>
      </c>
      <c r="B217" s="92">
        <v>-548.63</v>
      </c>
      <c r="C217" s="92">
        <v>-48241.491854</v>
      </c>
      <c r="D217" s="92">
        <v>0</v>
      </c>
      <c r="E217" s="92">
        <v>0</v>
      </c>
      <c r="F217" s="92">
        <v>-548.63</v>
      </c>
      <c r="G217" s="92">
        <v>-48241.491854</v>
      </c>
      <c r="H217" s="93" t="s">
        <v>208</v>
      </c>
      <c r="I217" s="93" t="s">
        <v>147</v>
      </c>
      <c r="J217" s="93" t="s">
        <v>204</v>
      </c>
      <c r="K217" s="92">
        <v>87.930831077411</v>
      </c>
      <c r="L217" s="92">
        <v>0</v>
      </c>
      <c r="M217" s="93" t="s">
        <v>122</v>
      </c>
      <c r="N217" s="93" t="s">
        <v>135</v>
      </c>
      <c r="O217" s="93" t="s">
        <v>196</v>
      </c>
      <c r="P217" s="94">
        <v>45282</v>
      </c>
      <c r="Q217" s="94">
        <v>45282.000694444447</v>
      </c>
      <c r="R217" s="92">
        <v>0</v>
      </c>
      <c r="S217" s="93" t="s">
        <v>209</v>
      </c>
      <c r="T217" s="93" t="s">
        <v>141</v>
      </c>
      <c r="U217" s="93" t="s">
        <v>146</v>
      </c>
      <c r="V217" s="95">
        <v>45293.69310049768</v>
      </c>
      <c r="W217" s="93" t="s">
        <v>146</v>
      </c>
      <c r="X217" s="95">
        <v>45293.693101770834</v>
      </c>
      <c r="Y217" s="95">
        <v>45261</v>
      </c>
      <c r="Z217" s="95">
        <v>45292</v>
      </c>
      <c r="AA217" s="95">
        <v>45293.994203275462</v>
      </c>
      <c r="AB217" s="93" t="s">
        <v>118</v>
      </c>
      <c r="AC217" s="93" t="s">
        <v>116</v>
      </c>
    </row>
    <row r="218" spans="1:29" s="78" customFormat="1" hidden="1" outlineLevel="7" collapsed="1" x14ac:dyDescent="0.25">
      <c r="A218" s="101" t="s">
        <v>116</v>
      </c>
      <c r="B218" s="75">
        <v>-548.63</v>
      </c>
      <c r="C218" s="75">
        <v>-48241.491854</v>
      </c>
      <c r="D218" s="75">
        <v>0</v>
      </c>
      <c r="E218" s="75">
        <v>0</v>
      </c>
      <c r="F218" s="75">
        <v>-548.63</v>
      </c>
      <c r="G218" s="75">
        <v>-48241.491854</v>
      </c>
      <c r="H218" s="74" t="s">
        <v>208</v>
      </c>
      <c r="I218" s="74" t="s">
        <v>147</v>
      </c>
      <c r="J218" s="74" t="s">
        <v>204</v>
      </c>
      <c r="K218" s="75">
        <v>87.930831077411</v>
      </c>
      <c r="L218" s="75">
        <v>0</v>
      </c>
      <c r="M218" s="74" t="s">
        <v>122</v>
      </c>
      <c r="N218" s="74" t="s">
        <v>135</v>
      </c>
      <c r="O218" s="74" t="s">
        <v>196</v>
      </c>
      <c r="P218" s="76">
        <v>45282</v>
      </c>
      <c r="Q218" s="76">
        <v>45282.000694444447</v>
      </c>
      <c r="R218" s="75">
        <v>0</v>
      </c>
      <c r="S218" s="74" t="s">
        <v>209</v>
      </c>
      <c r="T218" s="74" t="s">
        <v>141</v>
      </c>
      <c r="U218" s="74" t="s">
        <v>146</v>
      </c>
      <c r="V218" s="77">
        <v>45293.69310049768</v>
      </c>
      <c r="W218" s="74" t="s">
        <v>146</v>
      </c>
      <c r="X218" s="77">
        <v>45293.693101770834</v>
      </c>
      <c r="Y218" s="77">
        <v>45261</v>
      </c>
      <c r="Z218" s="77">
        <v>45292</v>
      </c>
      <c r="AA218" s="77">
        <v>45293.994203275462</v>
      </c>
      <c r="AB218" s="74" t="s">
        <v>118</v>
      </c>
      <c r="AC218" s="74" t="s">
        <v>116</v>
      </c>
    </row>
    <row r="219" spans="1:29" s="113" customFormat="1" hidden="1" outlineLevel="6" collapsed="1" x14ac:dyDescent="0.25">
      <c r="A219" s="121" t="s">
        <v>203</v>
      </c>
      <c r="B219" s="109">
        <v>-520.69000000000005</v>
      </c>
      <c r="C219" s="109">
        <v>-45784.704433999999</v>
      </c>
      <c r="D219" s="109">
        <v>0</v>
      </c>
      <c r="E219" s="109">
        <v>0</v>
      </c>
      <c r="F219" s="109">
        <v>-520.69000000000005</v>
      </c>
      <c r="G219" s="109">
        <v>-45784.704433999999</v>
      </c>
      <c r="H219" s="110" t="s">
        <v>208</v>
      </c>
      <c r="I219" s="110" t="s">
        <v>147</v>
      </c>
      <c r="J219" s="110" t="s">
        <v>203</v>
      </c>
      <c r="K219" s="109">
        <v>87.930831077992593</v>
      </c>
      <c r="L219" s="109">
        <v>0</v>
      </c>
      <c r="M219" s="110" t="s">
        <v>122</v>
      </c>
      <c r="N219" s="110" t="s">
        <v>135</v>
      </c>
      <c r="O219" s="110" t="s">
        <v>196</v>
      </c>
      <c r="P219" s="111">
        <v>45275</v>
      </c>
      <c r="Q219" s="111">
        <v>45275.000694444447</v>
      </c>
      <c r="R219" s="109">
        <v>0</v>
      </c>
      <c r="S219" s="110" t="s">
        <v>210</v>
      </c>
      <c r="T219" s="110" t="s">
        <v>141</v>
      </c>
      <c r="U219" s="110" t="s">
        <v>146</v>
      </c>
      <c r="V219" s="112">
        <v>45293.69310049768</v>
      </c>
      <c r="W219" s="110" t="s">
        <v>146</v>
      </c>
      <c r="X219" s="112">
        <v>45293.693101770834</v>
      </c>
      <c r="Y219" s="112">
        <v>45261</v>
      </c>
      <c r="Z219" s="112">
        <v>45292</v>
      </c>
      <c r="AA219" s="112">
        <v>45293.994203275462</v>
      </c>
      <c r="AB219" s="110" t="s">
        <v>118</v>
      </c>
      <c r="AC219" s="110" t="s">
        <v>116</v>
      </c>
    </row>
    <row r="220" spans="1:29" s="96" customFormat="1" hidden="1" outlineLevel="7" collapsed="1" x14ac:dyDescent="0.25">
      <c r="A220" s="100" t="s">
        <v>201</v>
      </c>
      <c r="B220" s="92">
        <v>-520.69000000000005</v>
      </c>
      <c r="C220" s="92">
        <v>-45784.704433999999</v>
      </c>
      <c r="D220" s="92">
        <v>0</v>
      </c>
      <c r="E220" s="92">
        <v>0</v>
      </c>
      <c r="F220" s="92">
        <v>-520.69000000000005</v>
      </c>
      <c r="G220" s="92">
        <v>-45784.704433999999</v>
      </c>
      <c r="H220" s="93" t="s">
        <v>208</v>
      </c>
      <c r="I220" s="93" t="s">
        <v>147</v>
      </c>
      <c r="J220" s="93" t="s">
        <v>203</v>
      </c>
      <c r="K220" s="92">
        <v>87.930831077992593</v>
      </c>
      <c r="L220" s="92">
        <v>0</v>
      </c>
      <c r="M220" s="93" t="s">
        <v>122</v>
      </c>
      <c r="N220" s="93" t="s">
        <v>135</v>
      </c>
      <c r="O220" s="93" t="s">
        <v>196</v>
      </c>
      <c r="P220" s="94">
        <v>45275</v>
      </c>
      <c r="Q220" s="94">
        <v>45275.000694444447</v>
      </c>
      <c r="R220" s="92">
        <v>0</v>
      </c>
      <c r="S220" s="93" t="s">
        <v>210</v>
      </c>
      <c r="T220" s="93" t="s">
        <v>141</v>
      </c>
      <c r="U220" s="93" t="s">
        <v>146</v>
      </c>
      <c r="V220" s="95">
        <v>45293.69310049768</v>
      </c>
      <c r="W220" s="93" t="s">
        <v>146</v>
      </c>
      <c r="X220" s="95">
        <v>45293.693101770834</v>
      </c>
      <c r="Y220" s="95">
        <v>45261</v>
      </c>
      <c r="Z220" s="95">
        <v>45292</v>
      </c>
      <c r="AA220" s="95">
        <v>45293.994203275462</v>
      </c>
      <c r="AB220" s="93" t="s">
        <v>118</v>
      </c>
      <c r="AC220" s="93" t="s">
        <v>116</v>
      </c>
    </row>
    <row r="221" spans="1:29" s="78" customFormat="1" hidden="1" outlineLevel="7" collapsed="1" x14ac:dyDescent="0.25">
      <c r="A221" s="101" t="s">
        <v>116</v>
      </c>
      <c r="B221" s="75">
        <v>-520.69000000000005</v>
      </c>
      <c r="C221" s="75">
        <v>-45784.704433999999</v>
      </c>
      <c r="D221" s="75">
        <v>0</v>
      </c>
      <c r="E221" s="75">
        <v>0</v>
      </c>
      <c r="F221" s="75">
        <v>-520.69000000000005</v>
      </c>
      <c r="G221" s="75">
        <v>-45784.704433999999</v>
      </c>
      <c r="H221" s="74" t="s">
        <v>208</v>
      </c>
      <c r="I221" s="74" t="s">
        <v>147</v>
      </c>
      <c r="J221" s="74" t="s">
        <v>203</v>
      </c>
      <c r="K221" s="75">
        <v>87.930831077992593</v>
      </c>
      <c r="L221" s="75">
        <v>0</v>
      </c>
      <c r="M221" s="74" t="s">
        <v>122</v>
      </c>
      <c r="N221" s="74" t="s">
        <v>135</v>
      </c>
      <c r="O221" s="74" t="s">
        <v>196</v>
      </c>
      <c r="P221" s="76">
        <v>45275</v>
      </c>
      <c r="Q221" s="76">
        <v>45275.000694444447</v>
      </c>
      <c r="R221" s="75">
        <v>0</v>
      </c>
      <c r="S221" s="74" t="s">
        <v>210</v>
      </c>
      <c r="T221" s="74" t="s">
        <v>141</v>
      </c>
      <c r="U221" s="74" t="s">
        <v>146</v>
      </c>
      <c r="V221" s="77">
        <v>45293.69310049768</v>
      </c>
      <c r="W221" s="74" t="s">
        <v>146</v>
      </c>
      <c r="X221" s="77">
        <v>45293.693101770834</v>
      </c>
      <c r="Y221" s="77">
        <v>45261</v>
      </c>
      <c r="Z221" s="77">
        <v>45292</v>
      </c>
      <c r="AA221" s="77">
        <v>45293.994203275462</v>
      </c>
      <c r="AB221" s="74" t="s">
        <v>118</v>
      </c>
      <c r="AC221" s="74" t="s">
        <v>116</v>
      </c>
    </row>
    <row r="222" spans="1:29" s="90" customFormat="1" hidden="1" outlineLevel="6" collapsed="1" x14ac:dyDescent="0.25">
      <c r="A222" s="99" t="s">
        <v>198</v>
      </c>
      <c r="B222" s="86">
        <v>-460.62</v>
      </c>
      <c r="C222" s="86">
        <v>-40502.699411000001</v>
      </c>
      <c r="D222" s="86">
        <v>0</v>
      </c>
      <c r="E222" s="86">
        <v>0</v>
      </c>
      <c r="F222" s="86">
        <v>-460.62</v>
      </c>
      <c r="G222" s="86">
        <v>-40502.699411000001</v>
      </c>
      <c r="H222" s="87" t="s">
        <v>208</v>
      </c>
      <c r="I222" s="87" t="s">
        <v>147</v>
      </c>
      <c r="J222" s="87" t="s">
        <v>198</v>
      </c>
      <c r="K222" s="86">
        <v>87.930831077677894</v>
      </c>
      <c r="L222" s="86">
        <v>0</v>
      </c>
      <c r="M222" s="87" t="s">
        <v>122</v>
      </c>
      <c r="N222" s="87" t="s">
        <v>135</v>
      </c>
      <c r="O222" s="87" t="s">
        <v>196</v>
      </c>
      <c r="P222" s="88">
        <v>45268</v>
      </c>
      <c r="Q222" s="88">
        <v>45268.000694444447</v>
      </c>
      <c r="R222" s="86">
        <v>0</v>
      </c>
      <c r="S222" s="87" t="s">
        <v>211</v>
      </c>
      <c r="T222" s="87" t="s">
        <v>141</v>
      </c>
      <c r="U222" s="87" t="s">
        <v>146</v>
      </c>
      <c r="V222" s="89">
        <v>45293.69310049768</v>
      </c>
      <c r="W222" s="87" t="s">
        <v>146</v>
      </c>
      <c r="X222" s="89">
        <v>45293.693101770834</v>
      </c>
      <c r="Y222" s="89">
        <v>45261</v>
      </c>
      <c r="Z222" s="89">
        <v>45292</v>
      </c>
      <c r="AA222" s="89">
        <v>45293.994203275462</v>
      </c>
      <c r="AB222" s="87" t="s">
        <v>118</v>
      </c>
      <c r="AC222" s="87" t="s">
        <v>116</v>
      </c>
    </row>
    <row r="223" spans="1:29" s="96" customFormat="1" hidden="1" outlineLevel="7" collapsed="1" x14ac:dyDescent="0.25">
      <c r="A223" s="100" t="s">
        <v>201</v>
      </c>
      <c r="B223" s="92">
        <v>-460.62</v>
      </c>
      <c r="C223" s="92">
        <v>-40502.699411000001</v>
      </c>
      <c r="D223" s="92">
        <v>0</v>
      </c>
      <c r="E223" s="92">
        <v>0</v>
      </c>
      <c r="F223" s="92">
        <v>-460.62</v>
      </c>
      <c r="G223" s="92">
        <v>-40502.699411000001</v>
      </c>
      <c r="H223" s="93" t="s">
        <v>208</v>
      </c>
      <c r="I223" s="93" t="s">
        <v>147</v>
      </c>
      <c r="J223" s="93" t="s">
        <v>198</v>
      </c>
      <c r="K223" s="92">
        <v>87.930831077677894</v>
      </c>
      <c r="L223" s="92">
        <v>0</v>
      </c>
      <c r="M223" s="93" t="s">
        <v>122</v>
      </c>
      <c r="N223" s="93" t="s">
        <v>135</v>
      </c>
      <c r="O223" s="93" t="s">
        <v>196</v>
      </c>
      <c r="P223" s="94">
        <v>45268</v>
      </c>
      <c r="Q223" s="94">
        <v>45268.000694444447</v>
      </c>
      <c r="R223" s="92">
        <v>0</v>
      </c>
      <c r="S223" s="93" t="s">
        <v>211</v>
      </c>
      <c r="T223" s="93" t="s">
        <v>141</v>
      </c>
      <c r="U223" s="93" t="s">
        <v>146</v>
      </c>
      <c r="V223" s="95">
        <v>45293.69310049768</v>
      </c>
      <c r="W223" s="93" t="s">
        <v>146</v>
      </c>
      <c r="X223" s="95">
        <v>45293.693101770834</v>
      </c>
      <c r="Y223" s="95">
        <v>45261</v>
      </c>
      <c r="Z223" s="95">
        <v>45292</v>
      </c>
      <c r="AA223" s="95">
        <v>45293.994203275462</v>
      </c>
      <c r="AB223" s="93" t="s">
        <v>118</v>
      </c>
      <c r="AC223" s="93" t="s">
        <v>116</v>
      </c>
    </row>
    <row r="224" spans="1:29" s="78" customFormat="1" hidden="1" outlineLevel="7" collapsed="1" x14ac:dyDescent="0.25">
      <c r="A224" s="101" t="s">
        <v>116</v>
      </c>
      <c r="B224" s="75">
        <v>-460.62</v>
      </c>
      <c r="C224" s="75">
        <v>-40502.699411000001</v>
      </c>
      <c r="D224" s="75">
        <v>0</v>
      </c>
      <c r="E224" s="75">
        <v>0</v>
      </c>
      <c r="F224" s="75">
        <v>-460.62</v>
      </c>
      <c r="G224" s="75">
        <v>-40502.699411000001</v>
      </c>
      <c r="H224" s="74" t="s">
        <v>208</v>
      </c>
      <c r="I224" s="74" t="s">
        <v>147</v>
      </c>
      <c r="J224" s="74" t="s">
        <v>198</v>
      </c>
      <c r="K224" s="75">
        <v>87.930831077677894</v>
      </c>
      <c r="L224" s="75">
        <v>0</v>
      </c>
      <c r="M224" s="74" t="s">
        <v>122</v>
      </c>
      <c r="N224" s="74" t="s">
        <v>135</v>
      </c>
      <c r="O224" s="74" t="s">
        <v>196</v>
      </c>
      <c r="P224" s="76">
        <v>45268</v>
      </c>
      <c r="Q224" s="76">
        <v>45268.000694444447</v>
      </c>
      <c r="R224" s="75">
        <v>0</v>
      </c>
      <c r="S224" s="74" t="s">
        <v>211</v>
      </c>
      <c r="T224" s="74" t="s">
        <v>141</v>
      </c>
      <c r="U224" s="74" t="s">
        <v>146</v>
      </c>
      <c r="V224" s="77">
        <v>45293.69310049768</v>
      </c>
      <c r="W224" s="74" t="s">
        <v>146</v>
      </c>
      <c r="X224" s="77">
        <v>45293.693101770834</v>
      </c>
      <c r="Y224" s="77">
        <v>45261</v>
      </c>
      <c r="Z224" s="77">
        <v>45292</v>
      </c>
      <c r="AA224" s="77">
        <v>45293.994203275462</v>
      </c>
      <c r="AB224" s="74" t="s">
        <v>118</v>
      </c>
      <c r="AC224" s="74" t="s">
        <v>116</v>
      </c>
    </row>
    <row r="225" spans="1:29" s="113" customFormat="1" hidden="1" outlineLevel="6" collapsed="1" x14ac:dyDescent="0.25">
      <c r="A225" s="121" t="s">
        <v>205</v>
      </c>
      <c r="B225" s="109">
        <v>-303.05</v>
      </c>
      <c r="C225" s="109">
        <v>-26647.438357999999</v>
      </c>
      <c r="D225" s="109">
        <v>0</v>
      </c>
      <c r="E225" s="109">
        <v>0</v>
      </c>
      <c r="F225" s="109">
        <v>-303.05</v>
      </c>
      <c r="G225" s="109">
        <v>-26647.438357999999</v>
      </c>
      <c r="H225" s="110" t="s">
        <v>208</v>
      </c>
      <c r="I225" s="110" t="s">
        <v>147</v>
      </c>
      <c r="J225" s="110" t="s">
        <v>205</v>
      </c>
      <c r="K225" s="109">
        <v>87.930831077380006</v>
      </c>
      <c r="L225" s="109">
        <v>0</v>
      </c>
      <c r="M225" s="110" t="s">
        <v>122</v>
      </c>
      <c r="N225" s="110" t="s">
        <v>135</v>
      </c>
      <c r="O225" s="110" t="s">
        <v>196</v>
      </c>
      <c r="P225" s="111">
        <v>45289</v>
      </c>
      <c r="Q225" s="111">
        <v>45289.000694444447</v>
      </c>
      <c r="R225" s="109">
        <v>0</v>
      </c>
      <c r="S225" s="110" t="s">
        <v>212</v>
      </c>
      <c r="T225" s="110" t="s">
        <v>141</v>
      </c>
      <c r="U225" s="110" t="s">
        <v>146</v>
      </c>
      <c r="V225" s="112">
        <v>45293.69310049768</v>
      </c>
      <c r="W225" s="110" t="s">
        <v>146</v>
      </c>
      <c r="X225" s="112">
        <v>45293.693101770834</v>
      </c>
      <c r="Y225" s="112">
        <v>45261</v>
      </c>
      <c r="Z225" s="112">
        <v>45292</v>
      </c>
      <c r="AA225" s="112">
        <v>45293.994203275462</v>
      </c>
      <c r="AB225" s="110" t="s">
        <v>118</v>
      </c>
      <c r="AC225" s="110" t="s">
        <v>116</v>
      </c>
    </row>
    <row r="226" spans="1:29" s="96" customFormat="1" hidden="1" outlineLevel="7" collapsed="1" x14ac:dyDescent="0.25">
      <c r="A226" s="100" t="s">
        <v>201</v>
      </c>
      <c r="B226" s="92">
        <v>-303.05</v>
      </c>
      <c r="C226" s="92">
        <v>-26647.438357999999</v>
      </c>
      <c r="D226" s="92">
        <v>0</v>
      </c>
      <c r="E226" s="92">
        <v>0</v>
      </c>
      <c r="F226" s="92">
        <v>-303.05</v>
      </c>
      <c r="G226" s="92">
        <v>-26647.438357999999</v>
      </c>
      <c r="H226" s="93" t="s">
        <v>208</v>
      </c>
      <c r="I226" s="93" t="s">
        <v>147</v>
      </c>
      <c r="J226" s="93" t="s">
        <v>205</v>
      </c>
      <c r="K226" s="92">
        <v>87.930831077380006</v>
      </c>
      <c r="L226" s="92">
        <v>0</v>
      </c>
      <c r="M226" s="93" t="s">
        <v>122</v>
      </c>
      <c r="N226" s="93" t="s">
        <v>135</v>
      </c>
      <c r="O226" s="93" t="s">
        <v>196</v>
      </c>
      <c r="P226" s="94">
        <v>45289</v>
      </c>
      <c r="Q226" s="94">
        <v>45289.000694444447</v>
      </c>
      <c r="R226" s="92">
        <v>0</v>
      </c>
      <c r="S226" s="93" t="s">
        <v>212</v>
      </c>
      <c r="T226" s="93" t="s">
        <v>141</v>
      </c>
      <c r="U226" s="93" t="s">
        <v>146</v>
      </c>
      <c r="V226" s="95">
        <v>45293.69310049768</v>
      </c>
      <c r="W226" s="93" t="s">
        <v>146</v>
      </c>
      <c r="X226" s="95">
        <v>45293.693101770834</v>
      </c>
      <c r="Y226" s="95">
        <v>45261</v>
      </c>
      <c r="Z226" s="95">
        <v>45292</v>
      </c>
      <c r="AA226" s="95">
        <v>45293.994203275462</v>
      </c>
      <c r="AB226" s="93" t="s">
        <v>118</v>
      </c>
      <c r="AC226" s="93" t="s">
        <v>116</v>
      </c>
    </row>
    <row r="227" spans="1:29" s="78" customFormat="1" hidden="1" outlineLevel="7" collapsed="1" x14ac:dyDescent="0.25">
      <c r="A227" s="101" t="s">
        <v>116</v>
      </c>
      <c r="B227" s="75">
        <v>-303.05</v>
      </c>
      <c r="C227" s="75">
        <v>-26647.438357999999</v>
      </c>
      <c r="D227" s="75">
        <v>0</v>
      </c>
      <c r="E227" s="75">
        <v>0</v>
      </c>
      <c r="F227" s="75">
        <v>-303.05</v>
      </c>
      <c r="G227" s="75">
        <v>-26647.438357999999</v>
      </c>
      <c r="H227" s="74" t="s">
        <v>208</v>
      </c>
      <c r="I227" s="74" t="s">
        <v>147</v>
      </c>
      <c r="J227" s="74" t="s">
        <v>205</v>
      </c>
      <c r="K227" s="75">
        <v>87.930831077380006</v>
      </c>
      <c r="L227" s="75">
        <v>0</v>
      </c>
      <c r="M227" s="74" t="s">
        <v>122</v>
      </c>
      <c r="N227" s="74" t="s">
        <v>135</v>
      </c>
      <c r="O227" s="74" t="s">
        <v>196</v>
      </c>
      <c r="P227" s="76">
        <v>45289</v>
      </c>
      <c r="Q227" s="76">
        <v>45289.000694444447</v>
      </c>
      <c r="R227" s="75">
        <v>0</v>
      </c>
      <c r="S227" s="74" t="s">
        <v>212</v>
      </c>
      <c r="T227" s="74" t="s">
        <v>141</v>
      </c>
      <c r="U227" s="74" t="s">
        <v>146</v>
      </c>
      <c r="V227" s="77">
        <v>45293.69310049768</v>
      </c>
      <c r="W227" s="74" t="s">
        <v>146</v>
      </c>
      <c r="X227" s="77">
        <v>45293.693101770834</v>
      </c>
      <c r="Y227" s="77">
        <v>45261</v>
      </c>
      <c r="Z227" s="77">
        <v>45292</v>
      </c>
      <c r="AA227" s="77">
        <v>45293.994203275462</v>
      </c>
      <c r="AB227" s="74" t="s">
        <v>118</v>
      </c>
      <c r="AC227" s="74" t="s">
        <v>116</v>
      </c>
    </row>
    <row r="228" spans="1:29" s="90" customFormat="1" outlineLevel="2" collapsed="1" x14ac:dyDescent="0.25">
      <c r="A228" s="85" t="s">
        <v>213</v>
      </c>
      <c r="B228" s="86">
        <v>0</v>
      </c>
      <c r="C228" s="86">
        <v>0</v>
      </c>
      <c r="D228" s="86">
        <v>0</v>
      </c>
      <c r="E228" s="86">
        <v>0</v>
      </c>
      <c r="F228" s="86">
        <v>0</v>
      </c>
      <c r="G228" s="86">
        <v>0</v>
      </c>
      <c r="H228" s="87" t="s">
        <v>120</v>
      </c>
      <c r="I228" s="87" t="s">
        <v>116</v>
      </c>
      <c r="J228" s="87" t="s">
        <v>116</v>
      </c>
      <c r="K228" s="86">
        <v>0</v>
      </c>
      <c r="L228" s="86">
        <v>0</v>
      </c>
      <c r="M228" s="87" t="s">
        <v>213</v>
      </c>
      <c r="N228" s="87" t="s">
        <v>135</v>
      </c>
      <c r="O228" s="87" t="s">
        <v>121</v>
      </c>
      <c r="P228" s="88">
        <v>45261</v>
      </c>
      <c r="Q228" s="88">
        <v>45262</v>
      </c>
      <c r="R228" s="86">
        <v>0</v>
      </c>
      <c r="S228" s="87" t="s">
        <v>116</v>
      </c>
      <c r="T228" s="87" t="s">
        <v>116</v>
      </c>
      <c r="U228" s="87" t="s">
        <v>115</v>
      </c>
      <c r="V228" s="89">
        <v>45231.155407372687</v>
      </c>
      <c r="W228" s="87" t="s">
        <v>116</v>
      </c>
      <c r="X228" s="87" t="s">
        <v>116</v>
      </c>
      <c r="Y228" s="89">
        <v>45261</v>
      </c>
      <c r="Z228" s="89">
        <v>45292</v>
      </c>
      <c r="AA228" s="89">
        <v>45293.994203275462</v>
      </c>
      <c r="AB228" s="87" t="s">
        <v>118</v>
      </c>
      <c r="AC228" s="87" t="s">
        <v>116</v>
      </c>
    </row>
    <row r="229" spans="1:29" s="96" customFormat="1" outlineLevel="3" collapsed="1" x14ac:dyDescent="0.25">
      <c r="A229" s="91" t="s">
        <v>121</v>
      </c>
      <c r="B229" s="92">
        <v>0</v>
      </c>
      <c r="C229" s="92">
        <v>0</v>
      </c>
      <c r="D229" s="92">
        <v>0</v>
      </c>
      <c r="E229" s="92">
        <v>0</v>
      </c>
      <c r="F229" s="92">
        <v>0</v>
      </c>
      <c r="G229" s="92">
        <v>0</v>
      </c>
      <c r="H229" s="93" t="s">
        <v>120</v>
      </c>
      <c r="I229" s="93" t="s">
        <v>116</v>
      </c>
      <c r="J229" s="93" t="s">
        <v>116</v>
      </c>
      <c r="K229" s="92">
        <v>0</v>
      </c>
      <c r="L229" s="92">
        <v>0</v>
      </c>
      <c r="M229" s="93" t="s">
        <v>213</v>
      </c>
      <c r="N229" s="93" t="s">
        <v>135</v>
      </c>
      <c r="O229" s="93" t="s">
        <v>121</v>
      </c>
      <c r="P229" s="94">
        <v>45261</v>
      </c>
      <c r="Q229" s="94">
        <v>45262</v>
      </c>
      <c r="R229" s="92">
        <v>0</v>
      </c>
      <c r="S229" s="93" t="s">
        <v>116</v>
      </c>
      <c r="T229" s="93" t="s">
        <v>116</v>
      </c>
      <c r="U229" s="93" t="s">
        <v>115</v>
      </c>
      <c r="V229" s="95">
        <v>45231.155407372687</v>
      </c>
      <c r="W229" s="93" t="s">
        <v>116</v>
      </c>
      <c r="X229" s="93" t="s">
        <v>116</v>
      </c>
      <c r="Y229" s="95">
        <v>45261</v>
      </c>
      <c r="Z229" s="95">
        <v>45292</v>
      </c>
      <c r="AA229" s="95">
        <v>45293.994203275462</v>
      </c>
      <c r="AB229" s="93" t="s">
        <v>118</v>
      </c>
      <c r="AC229" s="93" t="s">
        <v>116</v>
      </c>
    </row>
    <row r="230" spans="1:29" s="78" customFormat="1" outlineLevel="4" collapsed="1" x14ac:dyDescent="0.25">
      <c r="A230" s="97" t="s">
        <v>157</v>
      </c>
      <c r="B230" s="75">
        <v>0</v>
      </c>
      <c r="C230" s="75">
        <v>0</v>
      </c>
      <c r="D230" s="75">
        <v>0</v>
      </c>
      <c r="E230" s="75">
        <v>0</v>
      </c>
      <c r="F230" s="75">
        <v>0</v>
      </c>
      <c r="G230" s="75">
        <v>0</v>
      </c>
      <c r="H230" s="74" t="s">
        <v>120</v>
      </c>
      <c r="I230" s="74" t="s">
        <v>157</v>
      </c>
      <c r="J230" s="74" t="s">
        <v>116</v>
      </c>
      <c r="K230" s="75">
        <v>0</v>
      </c>
      <c r="L230" s="75">
        <v>0</v>
      </c>
      <c r="M230" s="74" t="s">
        <v>213</v>
      </c>
      <c r="N230" s="74" t="s">
        <v>135</v>
      </c>
      <c r="O230" s="74" t="s">
        <v>121</v>
      </c>
      <c r="P230" s="76">
        <v>45261</v>
      </c>
      <c r="Q230" s="76">
        <v>45262</v>
      </c>
      <c r="R230" s="75">
        <v>0</v>
      </c>
      <c r="S230" s="74" t="s">
        <v>116</v>
      </c>
      <c r="T230" s="74" t="s">
        <v>116</v>
      </c>
      <c r="U230" s="74" t="s">
        <v>115</v>
      </c>
      <c r="V230" s="77">
        <v>45231.155407372687</v>
      </c>
      <c r="W230" s="74" t="s">
        <v>116</v>
      </c>
      <c r="X230" s="74" t="s">
        <v>116</v>
      </c>
      <c r="Y230" s="77">
        <v>45261</v>
      </c>
      <c r="Z230" s="77">
        <v>45292</v>
      </c>
      <c r="AA230" s="77">
        <v>45293.994203275462</v>
      </c>
      <c r="AB230" s="74" t="s">
        <v>118</v>
      </c>
      <c r="AC230" s="74" t="s">
        <v>116</v>
      </c>
    </row>
    <row r="231" spans="1:29" s="84" customFormat="1" hidden="1" outlineLevel="5" collapsed="1" x14ac:dyDescent="0.25">
      <c r="A231" s="98" t="s">
        <v>116</v>
      </c>
      <c r="B231" s="80">
        <v>0</v>
      </c>
      <c r="C231" s="80">
        <v>0</v>
      </c>
      <c r="D231" s="80">
        <v>0</v>
      </c>
      <c r="E231" s="80">
        <v>0</v>
      </c>
      <c r="F231" s="80">
        <v>0</v>
      </c>
      <c r="G231" s="80">
        <v>0</v>
      </c>
      <c r="H231" s="81" t="s">
        <v>120</v>
      </c>
      <c r="I231" s="81" t="s">
        <v>157</v>
      </c>
      <c r="J231" s="81" t="s">
        <v>116</v>
      </c>
      <c r="K231" s="80">
        <v>0</v>
      </c>
      <c r="L231" s="80">
        <v>0</v>
      </c>
      <c r="M231" s="81" t="s">
        <v>213</v>
      </c>
      <c r="N231" s="81" t="s">
        <v>135</v>
      </c>
      <c r="O231" s="81" t="s">
        <v>121</v>
      </c>
      <c r="P231" s="82">
        <v>45261</v>
      </c>
      <c r="Q231" s="82">
        <v>45262</v>
      </c>
      <c r="R231" s="80">
        <v>0</v>
      </c>
      <c r="S231" s="81" t="s">
        <v>116</v>
      </c>
      <c r="T231" s="81" t="s">
        <v>116</v>
      </c>
      <c r="U231" s="81" t="s">
        <v>115</v>
      </c>
      <c r="V231" s="83">
        <v>45231.155407372687</v>
      </c>
      <c r="W231" s="81" t="s">
        <v>116</v>
      </c>
      <c r="X231" s="81" t="s">
        <v>116</v>
      </c>
      <c r="Y231" s="83">
        <v>45261</v>
      </c>
      <c r="Z231" s="83">
        <v>45292</v>
      </c>
      <c r="AA231" s="83">
        <v>45293.994203275462</v>
      </c>
      <c r="AB231" s="81" t="s">
        <v>118</v>
      </c>
      <c r="AC231" s="81" t="s">
        <v>116</v>
      </c>
    </row>
    <row r="232" spans="1:29" s="90" customFormat="1" hidden="1" outlineLevel="6" collapsed="1" x14ac:dyDescent="0.25">
      <c r="A232" s="99" t="s">
        <v>116</v>
      </c>
      <c r="B232" s="86">
        <v>0</v>
      </c>
      <c r="C232" s="86">
        <v>0</v>
      </c>
      <c r="D232" s="86">
        <v>0</v>
      </c>
      <c r="E232" s="86">
        <v>0</v>
      </c>
      <c r="F232" s="86">
        <v>0</v>
      </c>
      <c r="G232" s="86">
        <v>0</v>
      </c>
      <c r="H232" s="87" t="s">
        <v>120</v>
      </c>
      <c r="I232" s="87" t="s">
        <v>157</v>
      </c>
      <c r="J232" s="87" t="s">
        <v>116</v>
      </c>
      <c r="K232" s="86">
        <v>0</v>
      </c>
      <c r="L232" s="86">
        <v>0</v>
      </c>
      <c r="M232" s="87" t="s">
        <v>213</v>
      </c>
      <c r="N232" s="87" t="s">
        <v>135</v>
      </c>
      <c r="O232" s="87" t="s">
        <v>121</v>
      </c>
      <c r="P232" s="88">
        <v>45261</v>
      </c>
      <c r="Q232" s="88">
        <v>45262</v>
      </c>
      <c r="R232" s="86">
        <v>0</v>
      </c>
      <c r="S232" s="87" t="s">
        <v>116</v>
      </c>
      <c r="T232" s="87" t="s">
        <v>116</v>
      </c>
      <c r="U232" s="87" t="s">
        <v>115</v>
      </c>
      <c r="V232" s="89">
        <v>45231.155407372687</v>
      </c>
      <c r="W232" s="87" t="s">
        <v>116</v>
      </c>
      <c r="X232" s="87" t="s">
        <v>116</v>
      </c>
      <c r="Y232" s="89">
        <v>45261</v>
      </c>
      <c r="Z232" s="89">
        <v>45292</v>
      </c>
      <c r="AA232" s="89">
        <v>45293.994203275462</v>
      </c>
      <c r="AB232" s="87" t="s">
        <v>118</v>
      </c>
      <c r="AC232" s="87" t="s">
        <v>116</v>
      </c>
    </row>
    <row r="233" spans="1:29" s="96" customFormat="1" hidden="1" outlineLevel="7" collapsed="1" x14ac:dyDescent="0.25">
      <c r="A233" s="100" t="s">
        <v>152</v>
      </c>
      <c r="B233" s="92">
        <v>0</v>
      </c>
      <c r="C233" s="92">
        <v>0</v>
      </c>
      <c r="D233" s="92">
        <v>0</v>
      </c>
      <c r="E233" s="92">
        <v>0</v>
      </c>
      <c r="F233" s="92">
        <v>0</v>
      </c>
      <c r="G233" s="92">
        <v>0</v>
      </c>
      <c r="H233" s="93" t="s">
        <v>120</v>
      </c>
      <c r="I233" s="93" t="s">
        <v>157</v>
      </c>
      <c r="J233" s="93" t="s">
        <v>116</v>
      </c>
      <c r="K233" s="92">
        <v>0</v>
      </c>
      <c r="L233" s="92">
        <v>0</v>
      </c>
      <c r="M233" s="93" t="s">
        <v>213</v>
      </c>
      <c r="N233" s="93" t="s">
        <v>135</v>
      </c>
      <c r="O233" s="93" t="s">
        <v>121</v>
      </c>
      <c r="P233" s="94">
        <v>45261</v>
      </c>
      <c r="Q233" s="94">
        <v>45262</v>
      </c>
      <c r="R233" s="92">
        <v>0</v>
      </c>
      <c r="S233" s="93" t="s">
        <v>116</v>
      </c>
      <c r="T233" s="93" t="s">
        <v>116</v>
      </c>
      <c r="U233" s="93" t="s">
        <v>115</v>
      </c>
      <c r="V233" s="95">
        <v>45231.155407372687</v>
      </c>
      <c r="W233" s="93" t="s">
        <v>116</v>
      </c>
      <c r="X233" s="93" t="s">
        <v>116</v>
      </c>
      <c r="Y233" s="95">
        <v>45261</v>
      </c>
      <c r="Z233" s="95">
        <v>45292</v>
      </c>
      <c r="AA233" s="95">
        <v>45293.994203275462</v>
      </c>
      <c r="AB233" s="93" t="s">
        <v>118</v>
      </c>
      <c r="AC233" s="93" t="s">
        <v>116</v>
      </c>
    </row>
    <row r="234" spans="1:29" s="78" customFormat="1" hidden="1" outlineLevel="7" collapsed="1" x14ac:dyDescent="0.25">
      <c r="A234" s="101" t="s">
        <v>116</v>
      </c>
      <c r="B234" s="75">
        <v>0</v>
      </c>
      <c r="C234" s="75">
        <v>0</v>
      </c>
      <c r="D234" s="75">
        <v>0</v>
      </c>
      <c r="E234" s="75">
        <v>0</v>
      </c>
      <c r="F234" s="75">
        <v>0</v>
      </c>
      <c r="G234" s="75">
        <v>0</v>
      </c>
      <c r="H234" s="74" t="s">
        <v>120</v>
      </c>
      <c r="I234" s="74" t="s">
        <v>157</v>
      </c>
      <c r="J234" s="74" t="s">
        <v>116</v>
      </c>
      <c r="K234" s="75">
        <v>0</v>
      </c>
      <c r="L234" s="75">
        <v>0</v>
      </c>
      <c r="M234" s="74" t="s">
        <v>213</v>
      </c>
      <c r="N234" s="74" t="s">
        <v>135</v>
      </c>
      <c r="O234" s="74" t="s">
        <v>121</v>
      </c>
      <c r="P234" s="76">
        <v>45261</v>
      </c>
      <c r="Q234" s="76">
        <v>45262</v>
      </c>
      <c r="R234" s="75">
        <v>0</v>
      </c>
      <c r="S234" s="74" t="s">
        <v>116</v>
      </c>
      <c r="T234" s="74" t="s">
        <v>116</v>
      </c>
      <c r="U234" s="74" t="s">
        <v>115</v>
      </c>
      <c r="V234" s="77">
        <v>45231.155407372687</v>
      </c>
      <c r="W234" s="74" t="s">
        <v>116</v>
      </c>
      <c r="X234" s="74" t="s">
        <v>116</v>
      </c>
      <c r="Y234" s="77">
        <v>45261</v>
      </c>
      <c r="Z234" s="77">
        <v>45292</v>
      </c>
      <c r="AA234" s="77">
        <v>45293.994203275462</v>
      </c>
      <c r="AB234" s="74" t="s">
        <v>118</v>
      </c>
      <c r="AC234" s="74" t="s">
        <v>116</v>
      </c>
    </row>
    <row r="235" spans="1:29" s="128" customFormat="1" outlineLevel="4" collapsed="1" x14ac:dyDescent="0.25">
      <c r="A235" s="129" t="s">
        <v>214</v>
      </c>
      <c r="B235" s="124">
        <v>0</v>
      </c>
      <c r="C235" s="124">
        <v>0</v>
      </c>
      <c r="D235" s="124">
        <v>0</v>
      </c>
      <c r="E235" s="124">
        <v>0</v>
      </c>
      <c r="F235" s="124">
        <v>0</v>
      </c>
      <c r="G235" s="124">
        <v>0</v>
      </c>
      <c r="H235" s="125" t="s">
        <v>120</v>
      </c>
      <c r="I235" s="125" t="s">
        <v>214</v>
      </c>
      <c r="J235" s="125" t="s">
        <v>116</v>
      </c>
      <c r="K235" s="124">
        <v>0</v>
      </c>
      <c r="L235" s="124">
        <v>0</v>
      </c>
      <c r="M235" s="125" t="s">
        <v>213</v>
      </c>
      <c r="N235" s="125" t="s">
        <v>135</v>
      </c>
      <c r="O235" s="125" t="s">
        <v>121</v>
      </c>
      <c r="P235" s="126">
        <v>45261</v>
      </c>
      <c r="Q235" s="126">
        <v>45262</v>
      </c>
      <c r="R235" s="124">
        <v>0</v>
      </c>
      <c r="S235" s="125" t="s">
        <v>116</v>
      </c>
      <c r="T235" s="125" t="s">
        <v>116</v>
      </c>
      <c r="U235" s="125" t="s">
        <v>115</v>
      </c>
      <c r="V235" s="127">
        <v>45231.155407372687</v>
      </c>
      <c r="W235" s="125" t="s">
        <v>116</v>
      </c>
      <c r="X235" s="125" t="s">
        <v>116</v>
      </c>
      <c r="Y235" s="127">
        <v>45261</v>
      </c>
      <c r="Z235" s="127">
        <v>45292</v>
      </c>
      <c r="AA235" s="127">
        <v>45293.994203275462</v>
      </c>
      <c r="AB235" s="125" t="s">
        <v>118</v>
      </c>
      <c r="AC235" s="125" t="s">
        <v>116</v>
      </c>
    </row>
    <row r="236" spans="1:29" s="84" customFormat="1" hidden="1" outlineLevel="5" collapsed="1" x14ac:dyDescent="0.25">
      <c r="A236" s="98" t="s">
        <v>116</v>
      </c>
      <c r="B236" s="80">
        <v>0</v>
      </c>
      <c r="C236" s="80">
        <v>0</v>
      </c>
      <c r="D236" s="80">
        <v>0</v>
      </c>
      <c r="E236" s="80">
        <v>0</v>
      </c>
      <c r="F236" s="80">
        <v>0</v>
      </c>
      <c r="G236" s="80">
        <v>0</v>
      </c>
      <c r="H236" s="81" t="s">
        <v>120</v>
      </c>
      <c r="I236" s="81" t="s">
        <v>214</v>
      </c>
      <c r="J236" s="81" t="s">
        <v>116</v>
      </c>
      <c r="K236" s="80">
        <v>0</v>
      </c>
      <c r="L236" s="80">
        <v>0</v>
      </c>
      <c r="M236" s="81" t="s">
        <v>213</v>
      </c>
      <c r="N236" s="81" t="s">
        <v>135</v>
      </c>
      <c r="O236" s="81" t="s">
        <v>121</v>
      </c>
      <c r="P236" s="82">
        <v>45261</v>
      </c>
      <c r="Q236" s="82">
        <v>45262</v>
      </c>
      <c r="R236" s="80">
        <v>0</v>
      </c>
      <c r="S236" s="81" t="s">
        <v>116</v>
      </c>
      <c r="T236" s="81" t="s">
        <v>116</v>
      </c>
      <c r="U236" s="81" t="s">
        <v>115</v>
      </c>
      <c r="V236" s="83">
        <v>45231.155407372687</v>
      </c>
      <c r="W236" s="81" t="s">
        <v>116</v>
      </c>
      <c r="X236" s="81" t="s">
        <v>116</v>
      </c>
      <c r="Y236" s="83">
        <v>45261</v>
      </c>
      <c r="Z236" s="83">
        <v>45292</v>
      </c>
      <c r="AA236" s="83">
        <v>45293.994203275462</v>
      </c>
      <c r="AB236" s="81" t="s">
        <v>118</v>
      </c>
      <c r="AC236" s="81" t="s">
        <v>116</v>
      </c>
    </row>
    <row r="237" spans="1:29" s="90" customFormat="1" hidden="1" outlineLevel="6" collapsed="1" x14ac:dyDescent="0.25">
      <c r="A237" s="99" t="s">
        <v>116</v>
      </c>
      <c r="B237" s="86">
        <v>0</v>
      </c>
      <c r="C237" s="86">
        <v>0</v>
      </c>
      <c r="D237" s="86">
        <v>0</v>
      </c>
      <c r="E237" s="86">
        <v>0</v>
      </c>
      <c r="F237" s="86">
        <v>0</v>
      </c>
      <c r="G237" s="86">
        <v>0</v>
      </c>
      <c r="H237" s="87" t="s">
        <v>120</v>
      </c>
      <c r="I237" s="87" t="s">
        <v>214</v>
      </c>
      <c r="J237" s="87" t="s">
        <v>116</v>
      </c>
      <c r="K237" s="86">
        <v>0</v>
      </c>
      <c r="L237" s="86">
        <v>0</v>
      </c>
      <c r="M237" s="87" t="s">
        <v>213</v>
      </c>
      <c r="N237" s="87" t="s">
        <v>135</v>
      </c>
      <c r="O237" s="87" t="s">
        <v>121</v>
      </c>
      <c r="P237" s="88">
        <v>45261</v>
      </c>
      <c r="Q237" s="88">
        <v>45262</v>
      </c>
      <c r="R237" s="86">
        <v>0</v>
      </c>
      <c r="S237" s="87" t="s">
        <v>116</v>
      </c>
      <c r="T237" s="87" t="s">
        <v>116</v>
      </c>
      <c r="U237" s="87" t="s">
        <v>115</v>
      </c>
      <c r="V237" s="89">
        <v>45231.155407372687</v>
      </c>
      <c r="W237" s="87" t="s">
        <v>116</v>
      </c>
      <c r="X237" s="87" t="s">
        <v>116</v>
      </c>
      <c r="Y237" s="89">
        <v>45261</v>
      </c>
      <c r="Z237" s="89">
        <v>45292</v>
      </c>
      <c r="AA237" s="89">
        <v>45293.994203275462</v>
      </c>
      <c r="AB237" s="87" t="s">
        <v>118</v>
      </c>
      <c r="AC237" s="87" t="s">
        <v>116</v>
      </c>
    </row>
    <row r="238" spans="1:29" s="96" customFormat="1" hidden="1" outlineLevel="7" collapsed="1" x14ac:dyDescent="0.25">
      <c r="A238" s="100" t="s">
        <v>152</v>
      </c>
      <c r="B238" s="92">
        <v>0</v>
      </c>
      <c r="C238" s="92">
        <v>0</v>
      </c>
      <c r="D238" s="92">
        <v>0</v>
      </c>
      <c r="E238" s="92">
        <v>0</v>
      </c>
      <c r="F238" s="92">
        <v>0</v>
      </c>
      <c r="G238" s="92">
        <v>0</v>
      </c>
      <c r="H238" s="93" t="s">
        <v>120</v>
      </c>
      <c r="I238" s="93" t="s">
        <v>214</v>
      </c>
      <c r="J238" s="93" t="s">
        <v>116</v>
      </c>
      <c r="K238" s="92">
        <v>0</v>
      </c>
      <c r="L238" s="92">
        <v>0</v>
      </c>
      <c r="M238" s="93" t="s">
        <v>213</v>
      </c>
      <c r="N238" s="93" t="s">
        <v>135</v>
      </c>
      <c r="O238" s="93" t="s">
        <v>121</v>
      </c>
      <c r="P238" s="94">
        <v>45261</v>
      </c>
      <c r="Q238" s="94">
        <v>45262</v>
      </c>
      <c r="R238" s="92">
        <v>0</v>
      </c>
      <c r="S238" s="93" t="s">
        <v>116</v>
      </c>
      <c r="T238" s="93" t="s">
        <v>116</v>
      </c>
      <c r="U238" s="93" t="s">
        <v>115</v>
      </c>
      <c r="V238" s="95">
        <v>45231.155407372687</v>
      </c>
      <c r="W238" s="93" t="s">
        <v>116</v>
      </c>
      <c r="X238" s="93" t="s">
        <v>116</v>
      </c>
      <c r="Y238" s="95">
        <v>45261</v>
      </c>
      <c r="Z238" s="95">
        <v>45292</v>
      </c>
      <c r="AA238" s="95">
        <v>45293.994203275462</v>
      </c>
      <c r="AB238" s="93" t="s">
        <v>118</v>
      </c>
      <c r="AC238" s="93" t="s">
        <v>116</v>
      </c>
    </row>
    <row r="239" spans="1:29" s="78" customFormat="1" hidden="1" outlineLevel="7" collapsed="1" x14ac:dyDescent="0.25">
      <c r="A239" s="101" t="s">
        <v>116</v>
      </c>
      <c r="B239" s="75">
        <v>0</v>
      </c>
      <c r="C239" s="75">
        <v>0</v>
      </c>
      <c r="D239" s="75">
        <v>0</v>
      </c>
      <c r="E239" s="75">
        <v>0</v>
      </c>
      <c r="F239" s="75">
        <v>0</v>
      </c>
      <c r="G239" s="75">
        <v>0</v>
      </c>
      <c r="H239" s="74" t="s">
        <v>120</v>
      </c>
      <c r="I239" s="74" t="s">
        <v>214</v>
      </c>
      <c r="J239" s="74" t="s">
        <v>116</v>
      </c>
      <c r="K239" s="75">
        <v>0</v>
      </c>
      <c r="L239" s="75">
        <v>0</v>
      </c>
      <c r="M239" s="74" t="s">
        <v>213</v>
      </c>
      <c r="N239" s="74" t="s">
        <v>135</v>
      </c>
      <c r="O239" s="74" t="s">
        <v>121</v>
      </c>
      <c r="P239" s="76">
        <v>45261</v>
      </c>
      <c r="Q239" s="76">
        <v>45262</v>
      </c>
      <c r="R239" s="75">
        <v>0</v>
      </c>
      <c r="S239" s="74" t="s">
        <v>116</v>
      </c>
      <c r="T239" s="74" t="s">
        <v>116</v>
      </c>
      <c r="U239" s="74" t="s">
        <v>115</v>
      </c>
      <c r="V239" s="77">
        <v>45231.155407372687</v>
      </c>
      <c r="W239" s="74" t="s">
        <v>116</v>
      </c>
      <c r="X239" s="74" t="s">
        <v>116</v>
      </c>
      <c r="Y239" s="77">
        <v>45261</v>
      </c>
      <c r="Z239" s="77">
        <v>45292</v>
      </c>
      <c r="AA239" s="77">
        <v>45293.994203275462</v>
      </c>
      <c r="AB239" s="74" t="s">
        <v>118</v>
      </c>
      <c r="AC239" s="74" t="s">
        <v>116</v>
      </c>
    </row>
    <row r="240" spans="1:29" s="78" customFormat="1" outlineLevel="4" collapsed="1" x14ac:dyDescent="0.25">
      <c r="A240" s="97" t="s">
        <v>215</v>
      </c>
      <c r="B240" s="75">
        <v>0</v>
      </c>
      <c r="C240" s="75">
        <v>0</v>
      </c>
      <c r="D240" s="75">
        <v>0</v>
      </c>
      <c r="E240" s="75">
        <v>0</v>
      </c>
      <c r="F240" s="75">
        <v>0</v>
      </c>
      <c r="G240" s="75">
        <v>0</v>
      </c>
      <c r="H240" s="74" t="s">
        <v>120</v>
      </c>
      <c r="I240" s="74" t="s">
        <v>215</v>
      </c>
      <c r="J240" s="74" t="s">
        <v>116</v>
      </c>
      <c r="K240" s="75">
        <v>0</v>
      </c>
      <c r="L240" s="75">
        <v>0</v>
      </c>
      <c r="M240" s="74" t="s">
        <v>213</v>
      </c>
      <c r="N240" s="74" t="s">
        <v>135</v>
      </c>
      <c r="O240" s="74" t="s">
        <v>121</v>
      </c>
      <c r="P240" s="76">
        <v>45261</v>
      </c>
      <c r="Q240" s="76">
        <v>45262</v>
      </c>
      <c r="R240" s="75">
        <v>0</v>
      </c>
      <c r="S240" s="74" t="s">
        <v>116</v>
      </c>
      <c r="T240" s="74" t="s">
        <v>116</v>
      </c>
      <c r="U240" s="74" t="s">
        <v>115</v>
      </c>
      <c r="V240" s="77">
        <v>45231.155407372687</v>
      </c>
      <c r="W240" s="74" t="s">
        <v>116</v>
      </c>
      <c r="X240" s="74" t="s">
        <v>116</v>
      </c>
      <c r="Y240" s="77">
        <v>45261</v>
      </c>
      <c r="Z240" s="77">
        <v>45292</v>
      </c>
      <c r="AA240" s="77">
        <v>45293.994203275462</v>
      </c>
      <c r="AB240" s="74" t="s">
        <v>118</v>
      </c>
      <c r="AC240" s="74" t="s">
        <v>116</v>
      </c>
    </row>
    <row r="241" spans="1:29" s="84" customFormat="1" outlineLevel="5" collapsed="1" x14ac:dyDescent="0.25">
      <c r="A241" s="98" t="s">
        <v>116</v>
      </c>
      <c r="B241" s="80">
        <v>0</v>
      </c>
      <c r="C241" s="80">
        <v>0</v>
      </c>
      <c r="D241" s="80">
        <v>0</v>
      </c>
      <c r="E241" s="80">
        <v>0</v>
      </c>
      <c r="F241" s="80">
        <v>0</v>
      </c>
      <c r="G241" s="80">
        <v>0</v>
      </c>
      <c r="H241" s="81" t="s">
        <v>120</v>
      </c>
      <c r="I241" s="81" t="s">
        <v>215</v>
      </c>
      <c r="J241" s="81" t="s">
        <v>116</v>
      </c>
      <c r="K241" s="80">
        <v>0</v>
      </c>
      <c r="L241" s="80">
        <v>0</v>
      </c>
      <c r="M241" s="81" t="s">
        <v>213</v>
      </c>
      <c r="N241" s="81" t="s">
        <v>135</v>
      </c>
      <c r="O241" s="81" t="s">
        <v>121</v>
      </c>
      <c r="P241" s="82">
        <v>45261</v>
      </c>
      <c r="Q241" s="82">
        <v>45262</v>
      </c>
      <c r="R241" s="80">
        <v>0</v>
      </c>
      <c r="S241" s="81" t="s">
        <v>116</v>
      </c>
      <c r="T241" s="81" t="s">
        <v>116</v>
      </c>
      <c r="U241" s="81" t="s">
        <v>115</v>
      </c>
      <c r="V241" s="83">
        <v>45231.155407372687</v>
      </c>
      <c r="W241" s="81" t="s">
        <v>116</v>
      </c>
      <c r="X241" s="81" t="s">
        <v>116</v>
      </c>
      <c r="Y241" s="83">
        <v>45261</v>
      </c>
      <c r="Z241" s="83">
        <v>45292</v>
      </c>
      <c r="AA241" s="83">
        <v>45293.994203275462</v>
      </c>
      <c r="AB241" s="81" t="s">
        <v>118</v>
      </c>
      <c r="AC241" s="81" t="s">
        <v>116</v>
      </c>
    </row>
    <row r="242" spans="1:29" s="90" customFormat="1" outlineLevel="6" collapsed="1" x14ac:dyDescent="0.25">
      <c r="A242" s="99" t="s">
        <v>116</v>
      </c>
      <c r="B242" s="86">
        <v>0</v>
      </c>
      <c r="C242" s="86">
        <v>0</v>
      </c>
      <c r="D242" s="86">
        <v>0</v>
      </c>
      <c r="E242" s="86">
        <v>0</v>
      </c>
      <c r="F242" s="86">
        <v>0</v>
      </c>
      <c r="G242" s="86">
        <v>0</v>
      </c>
      <c r="H242" s="87" t="s">
        <v>120</v>
      </c>
      <c r="I242" s="87" t="s">
        <v>215</v>
      </c>
      <c r="J242" s="87" t="s">
        <v>116</v>
      </c>
      <c r="K242" s="86">
        <v>0</v>
      </c>
      <c r="L242" s="86">
        <v>0</v>
      </c>
      <c r="M242" s="87" t="s">
        <v>213</v>
      </c>
      <c r="N242" s="87" t="s">
        <v>135</v>
      </c>
      <c r="O242" s="87" t="s">
        <v>121</v>
      </c>
      <c r="P242" s="88">
        <v>45261</v>
      </c>
      <c r="Q242" s="88">
        <v>45262</v>
      </c>
      <c r="R242" s="86">
        <v>0</v>
      </c>
      <c r="S242" s="87" t="s">
        <v>116</v>
      </c>
      <c r="T242" s="87" t="s">
        <v>116</v>
      </c>
      <c r="U242" s="87" t="s">
        <v>115</v>
      </c>
      <c r="V242" s="89">
        <v>45231.155407372687</v>
      </c>
      <c r="W242" s="87" t="s">
        <v>116</v>
      </c>
      <c r="X242" s="87" t="s">
        <v>116</v>
      </c>
      <c r="Y242" s="89">
        <v>45261</v>
      </c>
      <c r="Z242" s="89">
        <v>45292</v>
      </c>
      <c r="AA242" s="89">
        <v>45293.994203275462</v>
      </c>
      <c r="AB242" s="87" t="s">
        <v>118</v>
      </c>
      <c r="AC242" s="87" t="s">
        <v>116</v>
      </c>
    </row>
    <row r="243" spans="1:29" s="96" customFormat="1" outlineLevel="7" collapsed="1" x14ac:dyDescent="0.25">
      <c r="A243" s="100" t="s">
        <v>152</v>
      </c>
      <c r="B243" s="92">
        <v>0</v>
      </c>
      <c r="C243" s="92">
        <v>0</v>
      </c>
      <c r="D243" s="92">
        <v>0</v>
      </c>
      <c r="E243" s="92">
        <v>0</v>
      </c>
      <c r="F243" s="92">
        <v>0</v>
      </c>
      <c r="G243" s="92">
        <v>0</v>
      </c>
      <c r="H243" s="93" t="s">
        <v>120</v>
      </c>
      <c r="I243" s="93" t="s">
        <v>215</v>
      </c>
      <c r="J243" s="93" t="s">
        <v>116</v>
      </c>
      <c r="K243" s="92">
        <v>0</v>
      </c>
      <c r="L243" s="92">
        <v>0</v>
      </c>
      <c r="M243" s="93" t="s">
        <v>213</v>
      </c>
      <c r="N243" s="93" t="s">
        <v>135</v>
      </c>
      <c r="O243" s="93" t="s">
        <v>121</v>
      </c>
      <c r="P243" s="94">
        <v>45261</v>
      </c>
      <c r="Q243" s="94">
        <v>45262</v>
      </c>
      <c r="R243" s="92">
        <v>0</v>
      </c>
      <c r="S243" s="93" t="s">
        <v>116</v>
      </c>
      <c r="T243" s="93" t="s">
        <v>116</v>
      </c>
      <c r="U243" s="93" t="s">
        <v>115</v>
      </c>
      <c r="V243" s="95">
        <v>45231.155407372687</v>
      </c>
      <c r="W243" s="93" t="s">
        <v>116</v>
      </c>
      <c r="X243" s="93" t="s">
        <v>116</v>
      </c>
      <c r="Y243" s="95">
        <v>45261</v>
      </c>
      <c r="Z243" s="95">
        <v>45292</v>
      </c>
      <c r="AA243" s="95">
        <v>45293.994203275462</v>
      </c>
      <c r="AB243" s="93" t="s">
        <v>118</v>
      </c>
      <c r="AC243" s="93" t="s">
        <v>116</v>
      </c>
    </row>
    <row r="244" spans="1:29" s="78" customFormat="1" outlineLevel="7" collapsed="1" x14ac:dyDescent="0.25">
      <c r="A244" s="101" t="s">
        <v>116</v>
      </c>
      <c r="B244" s="75">
        <v>0</v>
      </c>
      <c r="C244" s="75">
        <v>0</v>
      </c>
      <c r="D244" s="75">
        <v>0</v>
      </c>
      <c r="E244" s="75">
        <v>0</v>
      </c>
      <c r="F244" s="75">
        <v>0</v>
      </c>
      <c r="G244" s="75">
        <v>0</v>
      </c>
      <c r="H244" s="74" t="s">
        <v>120</v>
      </c>
      <c r="I244" s="74" t="s">
        <v>215</v>
      </c>
      <c r="J244" s="74" t="s">
        <v>116</v>
      </c>
      <c r="K244" s="75">
        <v>0</v>
      </c>
      <c r="L244" s="75">
        <v>0</v>
      </c>
      <c r="M244" s="74" t="s">
        <v>213</v>
      </c>
      <c r="N244" s="74" t="s">
        <v>135</v>
      </c>
      <c r="O244" s="74" t="s">
        <v>121</v>
      </c>
      <c r="P244" s="76">
        <v>45261</v>
      </c>
      <c r="Q244" s="76">
        <v>45262</v>
      </c>
      <c r="R244" s="75">
        <v>0</v>
      </c>
      <c r="S244" s="74" t="s">
        <v>116</v>
      </c>
      <c r="T244" s="74" t="s">
        <v>116</v>
      </c>
      <c r="U244" s="74" t="s">
        <v>115</v>
      </c>
      <c r="V244" s="77">
        <v>45231.155407372687</v>
      </c>
      <c r="W244" s="74" t="s">
        <v>116</v>
      </c>
      <c r="X244" s="74" t="s">
        <v>116</v>
      </c>
      <c r="Y244" s="77">
        <v>45261</v>
      </c>
      <c r="Z244" s="77">
        <v>45292</v>
      </c>
      <c r="AA244" s="77">
        <v>45293.994203275462</v>
      </c>
      <c r="AB244" s="74" t="s">
        <v>118</v>
      </c>
      <c r="AC244" s="74" t="s">
        <v>116</v>
      </c>
    </row>
    <row r="245" spans="1:29" s="128" customFormat="1" outlineLevel="7" collapsed="1" x14ac:dyDescent="0.25">
      <c r="A245" s="123" t="s">
        <v>116</v>
      </c>
      <c r="B245" s="124">
        <v>0</v>
      </c>
      <c r="C245" s="124">
        <v>0</v>
      </c>
      <c r="D245" s="124">
        <v>0</v>
      </c>
      <c r="E245" s="124">
        <v>0</v>
      </c>
      <c r="F245" s="124">
        <v>0</v>
      </c>
      <c r="G245" s="124">
        <v>0</v>
      </c>
      <c r="H245" s="125" t="s">
        <v>120</v>
      </c>
      <c r="I245" s="125" t="s">
        <v>215</v>
      </c>
      <c r="J245" s="125" t="s">
        <v>116</v>
      </c>
      <c r="K245" s="124">
        <v>0</v>
      </c>
      <c r="L245" s="124">
        <v>0</v>
      </c>
      <c r="M245" s="125" t="s">
        <v>213</v>
      </c>
      <c r="N245" s="125" t="s">
        <v>135</v>
      </c>
      <c r="O245" s="125" t="s">
        <v>121</v>
      </c>
      <c r="P245" s="126">
        <v>45261</v>
      </c>
      <c r="Q245" s="126">
        <v>45262</v>
      </c>
      <c r="R245" s="124">
        <v>0</v>
      </c>
      <c r="S245" s="125" t="s">
        <v>116</v>
      </c>
      <c r="T245" s="125" t="s">
        <v>116</v>
      </c>
      <c r="U245" s="125" t="s">
        <v>115</v>
      </c>
      <c r="V245" s="127">
        <v>45231.155407372687</v>
      </c>
      <c r="W245" s="125" t="s">
        <v>116</v>
      </c>
      <c r="X245" s="125" t="s">
        <v>116</v>
      </c>
      <c r="Y245" s="127">
        <v>45261</v>
      </c>
      <c r="Z245" s="127">
        <v>45292</v>
      </c>
      <c r="AA245" s="127">
        <v>45293.994203275462</v>
      </c>
      <c r="AB245" s="125" t="s">
        <v>118</v>
      </c>
      <c r="AC245" s="125" t="s">
        <v>116</v>
      </c>
    </row>
    <row r="246" spans="1:29" s="84" customFormat="1" outlineLevel="1" x14ac:dyDescent="0.25">
      <c r="A246" s="79" t="s">
        <v>216</v>
      </c>
      <c r="B246" s="80">
        <v>0</v>
      </c>
      <c r="C246" s="80">
        <v>0</v>
      </c>
      <c r="D246" s="80">
        <v>0</v>
      </c>
      <c r="E246" s="80">
        <v>0</v>
      </c>
      <c r="F246" s="80">
        <v>0</v>
      </c>
      <c r="G246" s="80">
        <v>0</v>
      </c>
      <c r="H246" s="81" t="s">
        <v>120</v>
      </c>
      <c r="I246" s="81" t="s">
        <v>217</v>
      </c>
      <c r="J246" s="81" t="s">
        <v>116</v>
      </c>
      <c r="K246" s="80">
        <v>0</v>
      </c>
      <c r="L246" s="80">
        <v>0</v>
      </c>
      <c r="M246" s="81" t="s">
        <v>122</v>
      </c>
      <c r="N246" s="81" t="s">
        <v>216</v>
      </c>
      <c r="O246" s="81" t="s">
        <v>121</v>
      </c>
      <c r="P246" s="82">
        <v>45261</v>
      </c>
      <c r="Q246" s="82">
        <v>45262</v>
      </c>
      <c r="R246" s="80">
        <v>0</v>
      </c>
      <c r="S246" s="81" t="s">
        <v>116</v>
      </c>
      <c r="T246" s="81" t="s">
        <v>116</v>
      </c>
      <c r="U246" s="81" t="s">
        <v>115</v>
      </c>
      <c r="V246" s="83">
        <v>45231.155407372687</v>
      </c>
      <c r="W246" s="81" t="s">
        <v>116</v>
      </c>
      <c r="X246" s="81" t="s">
        <v>116</v>
      </c>
      <c r="Y246" s="83">
        <v>45261</v>
      </c>
      <c r="Z246" s="83">
        <v>45292</v>
      </c>
      <c r="AA246" s="83">
        <v>45293.994203275462</v>
      </c>
      <c r="AB246" s="81" t="s">
        <v>118</v>
      </c>
      <c r="AC246" s="81" t="s">
        <v>116</v>
      </c>
    </row>
    <row r="247" spans="1:29" s="90" customFormat="1" hidden="1" outlineLevel="2" collapsed="1" x14ac:dyDescent="0.25">
      <c r="A247" s="85" t="s">
        <v>122</v>
      </c>
      <c r="B247" s="86">
        <v>0</v>
      </c>
      <c r="C247" s="86">
        <v>0</v>
      </c>
      <c r="D247" s="86">
        <v>0</v>
      </c>
      <c r="E247" s="86">
        <v>0</v>
      </c>
      <c r="F247" s="86">
        <v>0</v>
      </c>
      <c r="G247" s="86">
        <v>0</v>
      </c>
      <c r="H247" s="87" t="s">
        <v>120</v>
      </c>
      <c r="I247" s="87" t="s">
        <v>217</v>
      </c>
      <c r="J247" s="87" t="s">
        <v>116</v>
      </c>
      <c r="K247" s="86">
        <v>0</v>
      </c>
      <c r="L247" s="86">
        <v>0</v>
      </c>
      <c r="M247" s="87" t="s">
        <v>122</v>
      </c>
      <c r="N247" s="87" t="s">
        <v>216</v>
      </c>
      <c r="O247" s="87" t="s">
        <v>121</v>
      </c>
      <c r="P247" s="88">
        <v>45261</v>
      </c>
      <c r="Q247" s="88">
        <v>45262</v>
      </c>
      <c r="R247" s="86">
        <v>0</v>
      </c>
      <c r="S247" s="87" t="s">
        <v>116</v>
      </c>
      <c r="T247" s="87" t="s">
        <v>116</v>
      </c>
      <c r="U247" s="87" t="s">
        <v>115</v>
      </c>
      <c r="V247" s="89">
        <v>45231.155407372687</v>
      </c>
      <c r="W247" s="87" t="s">
        <v>116</v>
      </c>
      <c r="X247" s="87" t="s">
        <v>116</v>
      </c>
      <c r="Y247" s="89">
        <v>45261</v>
      </c>
      <c r="Z247" s="89">
        <v>45292</v>
      </c>
      <c r="AA247" s="89">
        <v>45293.994203275462</v>
      </c>
      <c r="AB247" s="87" t="s">
        <v>118</v>
      </c>
      <c r="AC247" s="87" t="s">
        <v>116</v>
      </c>
    </row>
    <row r="248" spans="1:29" s="96" customFormat="1" hidden="1" outlineLevel="3" collapsed="1" x14ac:dyDescent="0.25">
      <c r="A248" s="91" t="s">
        <v>121</v>
      </c>
      <c r="B248" s="92">
        <v>0</v>
      </c>
      <c r="C248" s="92">
        <v>0</v>
      </c>
      <c r="D248" s="92">
        <v>0</v>
      </c>
      <c r="E248" s="92">
        <v>0</v>
      </c>
      <c r="F248" s="92">
        <v>0</v>
      </c>
      <c r="G248" s="92">
        <v>0</v>
      </c>
      <c r="H248" s="93" t="s">
        <v>120</v>
      </c>
      <c r="I248" s="93" t="s">
        <v>217</v>
      </c>
      <c r="J248" s="93" t="s">
        <v>116</v>
      </c>
      <c r="K248" s="92">
        <v>0</v>
      </c>
      <c r="L248" s="92">
        <v>0</v>
      </c>
      <c r="M248" s="93" t="s">
        <v>122</v>
      </c>
      <c r="N248" s="93" t="s">
        <v>216</v>
      </c>
      <c r="O248" s="93" t="s">
        <v>121</v>
      </c>
      <c r="P248" s="94">
        <v>45261</v>
      </c>
      <c r="Q248" s="94">
        <v>45262</v>
      </c>
      <c r="R248" s="92">
        <v>0</v>
      </c>
      <c r="S248" s="93" t="s">
        <v>116</v>
      </c>
      <c r="T248" s="93" t="s">
        <v>116</v>
      </c>
      <c r="U248" s="93" t="s">
        <v>115</v>
      </c>
      <c r="V248" s="95">
        <v>45231.155407372687</v>
      </c>
      <c r="W248" s="93" t="s">
        <v>116</v>
      </c>
      <c r="X248" s="93" t="s">
        <v>116</v>
      </c>
      <c r="Y248" s="95">
        <v>45261</v>
      </c>
      <c r="Z248" s="95">
        <v>45292</v>
      </c>
      <c r="AA248" s="95">
        <v>45293.994203275462</v>
      </c>
      <c r="AB248" s="93" t="s">
        <v>118</v>
      </c>
      <c r="AC248" s="93" t="s">
        <v>116</v>
      </c>
    </row>
    <row r="249" spans="1:29" s="78" customFormat="1" hidden="1" outlineLevel="4" collapsed="1" x14ac:dyDescent="0.25">
      <c r="A249" s="97" t="s">
        <v>217</v>
      </c>
      <c r="B249" s="75">
        <v>0</v>
      </c>
      <c r="C249" s="75">
        <v>0</v>
      </c>
      <c r="D249" s="75">
        <v>0</v>
      </c>
      <c r="E249" s="75">
        <v>0</v>
      </c>
      <c r="F249" s="75">
        <v>0</v>
      </c>
      <c r="G249" s="75">
        <v>0</v>
      </c>
      <c r="H249" s="74" t="s">
        <v>120</v>
      </c>
      <c r="I249" s="74" t="s">
        <v>217</v>
      </c>
      <c r="J249" s="74" t="s">
        <v>116</v>
      </c>
      <c r="K249" s="75">
        <v>0</v>
      </c>
      <c r="L249" s="75">
        <v>0</v>
      </c>
      <c r="M249" s="74" t="s">
        <v>122</v>
      </c>
      <c r="N249" s="74" t="s">
        <v>216</v>
      </c>
      <c r="O249" s="74" t="s">
        <v>121</v>
      </c>
      <c r="P249" s="76">
        <v>45261</v>
      </c>
      <c r="Q249" s="76">
        <v>45262</v>
      </c>
      <c r="R249" s="75">
        <v>0</v>
      </c>
      <c r="S249" s="74" t="s">
        <v>116</v>
      </c>
      <c r="T249" s="74" t="s">
        <v>116</v>
      </c>
      <c r="U249" s="74" t="s">
        <v>115</v>
      </c>
      <c r="V249" s="77">
        <v>45231.155407372687</v>
      </c>
      <c r="W249" s="74" t="s">
        <v>116</v>
      </c>
      <c r="X249" s="74" t="s">
        <v>116</v>
      </c>
      <c r="Y249" s="77">
        <v>45261</v>
      </c>
      <c r="Z249" s="77">
        <v>45292</v>
      </c>
      <c r="AA249" s="77">
        <v>45293.994203275462</v>
      </c>
      <c r="AB249" s="74" t="s">
        <v>118</v>
      </c>
      <c r="AC249" s="74" t="s">
        <v>116</v>
      </c>
    </row>
    <row r="250" spans="1:29" s="84" customFormat="1" hidden="1" outlineLevel="5" collapsed="1" x14ac:dyDescent="0.25">
      <c r="A250" s="98" t="s">
        <v>116</v>
      </c>
      <c r="B250" s="80">
        <v>0</v>
      </c>
      <c r="C250" s="80">
        <v>0</v>
      </c>
      <c r="D250" s="80">
        <v>0</v>
      </c>
      <c r="E250" s="80">
        <v>0</v>
      </c>
      <c r="F250" s="80">
        <v>0</v>
      </c>
      <c r="G250" s="80">
        <v>0</v>
      </c>
      <c r="H250" s="81" t="s">
        <v>120</v>
      </c>
      <c r="I250" s="81" t="s">
        <v>217</v>
      </c>
      <c r="J250" s="81" t="s">
        <v>116</v>
      </c>
      <c r="K250" s="80">
        <v>0</v>
      </c>
      <c r="L250" s="80">
        <v>0</v>
      </c>
      <c r="M250" s="81" t="s">
        <v>122</v>
      </c>
      <c r="N250" s="81" t="s">
        <v>216</v>
      </c>
      <c r="O250" s="81" t="s">
        <v>121</v>
      </c>
      <c r="P250" s="82">
        <v>45261</v>
      </c>
      <c r="Q250" s="82">
        <v>45262</v>
      </c>
      <c r="R250" s="80">
        <v>0</v>
      </c>
      <c r="S250" s="81" t="s">
        <v>116</v>
      </c>
      <c r="T250" s="81" t="s">
        <v>116</v>
      </c>
      <c r="U250" s="81" t="s">
        <v>115</v>
      </c>
      <c r="V250" s="83">
        <v>45231.155407372687</v>
      </c>
      <c r="W250" s="81" t="s">
        <v>116</v>
      </c>
      <c r="X250" s="81" t="s">
        <v>116</v>
      </c>
      <c r="Y250" s="83">
        <v>45261</v>
      </c>
      <c r="Z250" s="83">
        <v>45292</v>
      </c>
      <c r="AA250" s="83">
        <v>45293.994203275462</v>
      </c>
      <c r="AB250" s="81" t="s">
        <v>118</v>
      </c>
      <c r="AC250" s="81" t="s">
        <v>116</v>
      </c>
    </row>
    <row r="251" spans="1:29" s="90" customFormat="1" hidden="1" outlineLevel="6" collapsed="1" x14ac:dyDescent="0.25">
      <c r="A251" s="99" t="s">
        <v>116</v>
      </c>
      <c r="B251" s="86">
        <v>0</v>
      </c>
      <c r="C251" s="86">
        <v>0</v>
      </c>
      <c r="D251" s="86">
        <v>0</v>
      </c>
      <c r="E251" s="86">
        <v>0</v>
      </c>
      <c r="F251" s="86">
        <v>0</v>
      </c>
      <c r="G251" s="86">
        <v>0</v>
      </c>
      <c r="H251" s="87" t="s">
        <v>120</v>
      </c>
      <c r="I251" s="87" t="s">
        <v>217</v>
      </c>
      <c r="J251" s="87" t="s">
        <v>116</v>
      </c>
      <c r="K251" s="86">
        <v>0</v>
      </c>
      <c r="L251" s="86">
        <v>0</v>
      </c>
      <c r="M251" s="87" t="s">
        <v>122</v>
      </c>
      <c r="N251" s="87" t="s">
        <v>216</v>
      </c>
      <c r="O251" s="87" t="s">
        <v>121</v>
      </c>
      <c r="P251" s="88">
        <v>45261</v>
      </c>
      <c r="Q251" s="88">
        <v>45262</v>
      </c>
      <c r="R251" s="86">
        <v>0</v>
      </c>
      <c r="S251" s="87" t="s">
        <v>116</v>
      </c>
      <c r="T251" s="87" t="s">
        <v>116</v>
      </c>
      <c r="U251" s="87" t="s">
        <v>115</v>
      </c>
      <c r="V251" s="89">
        <v>45231.155407372687</v>
      </c>
      <c r="W251" s="87" t="s">
        <v>116</v>
      </c>
      <c r="X251" s="87" t="s">
        <v>116</v>
      </c>
      <c r="Y251" s="89">
        <v>45261</v>
      </c>
      <c r="Z251" s="89">
        <v>45292</v>
      </c>
      <c r="AA251" s="89">
        <v>45293.994203275462</v>
      </c>
      <c r="AB251" s="87" t="s">
        <v>118</v>
      </c>
      <c r="AC251" s="87" t="s">
        <v>116</v>
      </c>
    </row>
    <row r="252" spans="1:29" s="96" customFormat="1" hidden="1" outlineLevel="7" collapsed="1" x14ac:dyDescent="0.25">
      <c r="A252" s="100" t="s">
        <v>152</v>
      </c>
      <c r="B252" s="92">
        <v>0</v>
      </c>
      <c r="C252" s="92">
        <v>0</v>
      </c>
      <c r="D252" s="92">
        <v>0</v>
      </c>
      <c r="E252" s="92">
        <v>0</v>
      </c>
      <c r="F252" s="92">
        <v>0</v>
      </c>
      <c r="G252" s="92">
        <v>0</v>
      </c>
      <c r="H252" s="93" t="s">
        <v>120</v>
      </c>
      <c r="I252" s="93" t="s">
        <v>217</v>
      </c>
      <c r="J252" s="93" t="s">
        <v>116</v>
      </c>
      <c r="K252" s="92">
        <v>0</v>
      </c>
      <c r="L252" s="92">
        <v>0</v>
      </c>
      <c r="M252" s="93" t="s">
        <v>122</v>
      </c>
      <c r="N252" s="93" t="s">
        <v>216</v>
      </c>
      <c r="O252" s="93" t="s">
        <v>121</v>
      </c>
      <c r="P252" s="94">
        <v>45261</v>
      </c>
      <c r="Q252" s="94">
        <v>45262</v>
      </c>
      <c r="R252" s="92">
        <v>0</v>
      </c>
      <c r="S252" s="93" t="s">
        <v>116</v>
      </c>
      <c r="T252" s="93" t="s">
        <v>116</v>
      </c>
      <c r="U252" s="93" t="s">
        <v>115</v>
      </c>
      <c r="V252" s="95">
        <v>45231.155407372687</v>
      </c>
      <c r="W252" s="93" t="s">
        <v>116</v>
      </c>
      <c r="X252" s="93" t="s">
        <v>116</v>
      </c>
      <c r="Y252" s="95">
        <v>45261</v>
      </c>
      <c r="Z252" s="95">
        <v>45292</v>
      </c>
      <c r="AA252" s="95">
        <v>45293.994203275462</v>
      </c>
      <c r="AB252" s="93" t="s">
        <v>118</v>
      </c>
      <c r="AC252" s="93" t="s">
        <v>116</v>
      </c>
    </row>
    <row r="253" spans="1:29" s="78" customFormat="1" hidden="1" outlineLevel="7" collapsed="1" x14ac:dyDescent="0.25">
      <c r="A253" s="101" t="s">
        <v>116</v>
      </c>
      <c r="B253" s="75">
        <v>0</v>
      </c>
      <c r="C253" s="75">
        <v>0</v>
      </c>
      <c r="D253" s="75">
        <v>0</v>
      </c>
      <c r="E253" s="75">
        <v>0</v>
      </c>
      <c r="F253" s="75">
        <v>0</v>
      </c>
      <c r="G253" s="75">
        <v>0</v>
      </c>
      <c r="H253" s="74" t="s">
        <v>120</v>
      </c>
      <c r="I253" s="74" t="s">
        <v>217</v>
      </c>
      <c r="J253" s="74" t="s">
        <v>116</v>
      </c>
      <c r="K253" s="75">
        <v>0</v>
      </c>
      <c r="L253" s="75">
        <v>0</v>
      </c>
      <c r="M253" s="74" t="s">
        <v>122</v>
      </c>
      <c r="N253" s="74" t="s">
        <v>216</v>
      </c>
      <c r="O253" s="74" t="s">
        <v>121</v>
      </c>
      <c r="P253" s="76">
        <v>45261</v>
      </c>
      <c r="Q253" s="76">
        <v>45262</v>
      </c>
      <c r="R253" s="75">
        <v>0</v>
      </c>
      <c r="S253" s="74" t="s">
        <v>116</v>
      </c>
      <c r="T253" s="74" t="s">
        <v>116</v>
      </c>
      <c r="U253" s="74" t="s">
        <v>115</v>
      </c>
      <c r="V253" s="77">
        <v>45231.155407372687</v>
      </c>
      <c r="W253" s="74" t="s">
        <v>116</v>
      </c>
      <c r="X253" s="74" t="s">
        <v>116</v>
      </c>
      <c r="Y253" s="77">
        <v>45261</v>
      </c>
      <c r="Z253" s="77">
        <v>45292</v>
      </c>
      <c r="AA253" s="77">
        <v>45293.994203275462</v>
      </c>
      <c r="AB253" s="74" t="s">
        <v>118</v>
      </c>
      <c r="AC253" s="74" t="s">
        <v>116</v>
      </c>
    </row>
    <row r="254" spans="1:29" s="119" customFormat="1" outlineLevel="1" collapsed="1" x14ac:dyDescent="0.25">
      <c r="A254" s="114" t="s">
        <v>218</v>
      </c>
      <c r="B254" s="115">
        <v>0</v>
      </c>
      <c r="C254" s="115">
        <v>0</v>
      </c>
      <c r="D254" s="115">
        <v>0</v>
      </c>
      <c r="E254" s="115">
        <v>0</v>
      </c>
      <c r="F254" s="115">
        <v>0</v>
      </c>
      <c r="G254" s="115">
        <v>0</v>
      </c>
      <c r="H254" s="116" t="s">
        <v>120</v>
      </c>
      <c r="I254" s="116" t="s">
        <v>219</v>
      </c>
      <c r="J254" s="116" t="s">
        <v>116</v>
      </c>
      <c r="K254" s="115">
        <v>0</v>
      </c>
      <c r="L254" s="115">
        <v>0</v>
      </c>
      <c r="M254" s="116" t="s">
        <v>122</v>
      </c>
      <c r="N254" s="116" t="s">
        <v>218</v>
      </c>
      <c r="O254" s="116" t="s">
        <v>121</v>
      </c>
      <c r="P254" s="117">
        <v>45261</v>
      </c>
      <c r="Q254" s="117">
        <v>45262</v>
      </c>
      <c r="R254" s="115">
        <v>0</v>
      </c>
      <c r="S254" s="116" t="s">
        <v>116</v>
      </c>
      <c r="T254" s="116" t="s">
        <v>116</v>
      </c>
      <c r="U254" s="116" t="s">
        <v>115</v>
      </c>
      <c r="V254" s="118">
        <v>45231.155407372687</v>
      </c>
      <c r="W254" s="116" t="s">
        <v>116</v>
      </c>
      <c r="X254" s="116" t="s">
        <v>116</v>
      </c>
      <c r="Y254" s="118">
        <v>45261</v>
      </c>
      <c r="Z254" s="118">
        <v>45292</v>
      </c>
      <c r="AA254" s="118">
        <v>45293.994203275462</v>
      </c>
      <c r="AB254" s="116" t="s">
        <v>118</v>
      </c>
      <c r="AC254" s="116" t="s">
        <v>116</v>
      </c>
    </row>
    <row r="255" spans="1:29" s="90" customFormat="1" hidden="1" outlineLevel="2" collapsed="1" x14ac:dyDescent="0.25">
      <c r="A255" s="85" t="s">
        <v>122</v>
      </c>
      <c r="B255" s="86">
        <v>0</v>
      </c>
      <c r="C255" s="86">
        <v>0</v>
      </c>
      <c r="D255" s="86">
        <v>0</v>
      </c>
      <c r="E255" s="86">
        <v>0</v>
      </c>
      <c r="F255" s="86">
        <v>0</v>
      </c>
      <c r="G255" s="86">
        <v>0</v>
      </c>
      <c r="H255" s="87" t="s">
        <v>120</v>
      </c>
      <c r="I255" s="87" t="s">
        <v>219</v>
      </c>
      <c r="J255" s="87" t="s">
        <v>116</v>
      </c>
      <c r="K255" s="86">
        <v>0</v>
      </c>
      <c r="L255" s="86">
        <v>0</v>
      </c>
      <c r="M255" s="87" t="s">
        <v>122</v>
      </c>
      <c r="N255" s="87" t="s">
        <v>218</v>
      </c>
      <c r="O255" s="87" t="s">
        <v>121</v>
      </c>
      <c r="P255" s="88">
        <v>45261</v>
      </c>
      <c r="Q255" s="88">
        <v>45262</v>
      </c>
      <c r="R255" s="86">
        <v>0</v>
      </c>
      <c r="S255" s="87" t="s">
        <v>116</v>
      </c>
      <c r="T255" s="87" t="s">
        <v>116</v>
      </c>
      <c r="U255" s="87" t="s">
        <v>115</v>
      </c>
      <c r="V255" s="89">
        <v>45231.155407372687</v>
      </c>
      <c r="W255" s="87" t="s">
        <v>116</v>
      </c>
      <c r="X255" s="87" t="s">
        <v>116</v>
      </c>
      <c r="Y255" s="89">
        <v>45261</v>
      </c>
      <c r="Z255" s="89">
        <v>45292</v>
      </c>
      <c r="AA255" s="89">
        <v>45293.994203275462</v>
      </c>
      <c r="AB255" s="87" t="s">
        <v>118</v>
      </c>
      <c r="AC255" s="87" t="s">
        <v>116</v>
      </c>
    </row>
    <row r="256" spans="1:29" s="96" customFormat="1" hidden="1" outlineLevel="3" collapsed="1" x14ac:dyDescent="0.25">
      <c r="A256" s="91" t="s">
        <v>121</v>
      </c>
      <c r="B256" s="92">
        <v>0</v>
      </c>
      <c r="C256" s="92">
        <v>0</v>
      </c>
      <c r="D256" s="92">
        <v>0</v>
      </c>
      <c r="E256" s="92">
        <v>0</v>
      </c>
      <c r="F256" s="92">
        <v>0</v>
      </c>
      <c r="G256" s="92">
        <v>0</v>
      </c>
      <c r="H256" s="93" t="s">
        <v>120</v>
      </c>
      <c r="I256" s="93" t="s">
        <v>219</v>
      </c>
      <c r="J256" s="93" t="s">
        <v>116</v>
      </c>
      <c r="K256" s="92">
        <v>0</v>
      </c>
      <c r="L256" s="92">
        <v>0</v>
      </c>
      <c r="M256" s="93" t="s">
        <v>122</v>
      </c>
      <c r="N256" s="93" t="s">
        <v>218</v>
      </c>
      <c r="O256" s="93" t="s">
        <v>121</v>
      </c>
      <c r="P256" s="94">
        <v>45261</v>
      </c>
      <c r="Q256" s="94">
        <v>45262</v>
      </c>
      <c r="R256" s="92">
        <v>0</v>
      </c>
      <c r="S256" s="93" t="s">
        <v>116</v>
      </c>
      <c r="T256" s="93" t="s">
        <v>116</v>
      </c>
      <c r="U256" s="93" t="s">
        <v>115</v>
      </c>
      <c r="V256" s="95">
        <v>45231.155407372687</v>
      </c>
      <c r="W256" s="93" t="s">
        <v>116</v>
      </c>
      <c r="X256" s="93" t="s">
        <v>116</v>
      </c>
      <c r="Y256" s="95">
        <v>45261</v>
      </c>
      <c r="Z256" s="95">
        <v>45292</v>
      </c>
      <c r="AA256" s="95">
        <v>45293.994203275462</v>
      </c>
      <c r="AB256" s="93" t="s">
        <v>118</v>
      </c>
      <c r="AC256" s="93" t="s">
        <v>116</v>
      </c>
    </row>
    <row r="257" spans="1:29" s="78" customFormat="1" hidden="1" outlineLevel="4" collapsed="1" x14ac:dyDescent="0.25">
      <c r="A257" s="97" t="s">
        <v>219</v>
      </c>
      <c r="B257" s="75">
        <v>0</v>
      </c>
      <c r="C257" s="75">
        <v>0</v>
      </c>
      <c r="D257" s="75">
        <v>0</v>
      </c>
      <c r="E257" s="75">
        <v>0</v>
      </c>
      <c r="F257" s="75">
        <v>0</v>
      </c>
      <c r="G257" s="75">
        <v>0</v>
      </c>
      <c r="H257" s="74" t="s">
        <v>120</v>
      </c>
      <c r="I257" s="74" t="s">
        <v>219</v>
      </c>
      <c r="J257" s="74" t="s">
        <v>116</v>
      </c>
      <c r="K257" s="75">
        <v>0</v>
      </c>
      <c r="L257" s="75">
        <v>0</v>
      </c>
      <c r="M257" s="74" t="s">
        <v>122</v>
      </c>
      <c r="N257" s="74" t="s">
        <v>218</v>
      </c>
      <c r="O257" s="74" t="s">
        <v>121</v>
      </c>
      <c r="P257" s="76">
        <v>45261</v>
      </c>
      <c r="Q257" s="76">
        <v>45262</v>
      </c>
      <c r="R257" s="75">
        <v>0</v>
      </c>
      <c r="S257" s="74" t="s">
        <v>116</v>
      </c>
      <c r="T257" s="74" t="s">
        <v>116</v>
      </c>
      <c r="U257" s="74" t="s">
        <v>115</v>
      </c>
      <c r="V257" s="77">
        <v>45231.155407372687</v>
      </c>
      <c r="W257" s="74" t="s">
        <v>116</v>
      </c>
      <c r="X257" s="74" t="s">
        <v>116</v>
      </c>
      <c r="Y257" s="77">
        <v>45261</v>
      </c>
      <c r="Z257" s="77">
        <v>45292</v>
      </c>
      <c r="AA257" s="77">
        <v>45293.994203275462</v>
      </c>
      <c r="AB257" s="74" t="s">
        <v>118</v>
      </c>
      <c r="AC257" s="74" t="s">
        <v>116</v>
      </c>
    </row>
    <row r="258" spans="1:29" s="84" customFormat="1" hidden="1" outlineLevel="5" collapsed="1" x14ac:dyDescent="0.25">
      <c r="A258" s="98" t="s">
        <v>116</v>
      </c>
      <c r="B258" s="80">
        <v>0</v>
      </c>
      <c r="C258" s="80">
        <v>0</v>
      </c>
      <c r="D258" s="80">
        <v>0</v>
      </c>
      <c r="E258" s="80">
        <v>0</v>
      </c>
      <c r="F258" s="80">
        <v>0</v>
      </c>
      <c r="G258" s="80">
        <v>0</v>
      </c>
      <c r="H258" s="81" t="s">
        <v>120</v>
      </c>
      <c r="I258" s="81" t="s">
        <v>219</v>
      </c>
      <c r="J258" s="81" t="s">
        <v>116</v>
      </c>
      <c r="K258" s="80">
        <v>0</v>
      </c>
      <c r="L258" s="80">
        <v>0</v>
      </c>
      <c r="M258" s="81" t="s">
        <v>122</v>
      </c>
      <c r="N258" s="81" t="s">
        <v>218</v>
      </c>
      <c r="O258" s="81" t="s">
        <v>121</v>
      </c>
      <c r="P258" s="82">
        <v>45261</v>
      </c>
      <c r="Q258" s="82">
        <v>45262</v>
      </c>
      <c r="R258" s="80">
        <v>0</v>
      </c>
      <c r="S258" s="81" t="s">
        <v>116</v>
      </c>
      <c r="T258" s="81" t="s">
        <v>116</v>
      </c>
      <c r="U258" s="81" t="s">
        <v>115</v>
      </c>
      <c r="V258" s="83">
        <v>45231.155407372687</v>
      </c>
      <c r="W258" s="81" t="s">
        <v>116</v>
      </c>
      <c r="X258" s="81" t="s">
        <v>116</v>
      </c>
      <c r="Y258" s="83">
        <v>45261</v>
      </c>
      <c r="Z258" s="83">
        <v>45292</v>
      </c>
      <c r="AA258" s="83">
        <v>45293.994203275462</v>
      </c>
      <c r="AB258" s="81" t="s">
        <v>118</v>
      </c>
      <c r="AC258" s="81" t="s">
        <v>116</v>
      </c>
    </row>
    <row r="259" spans="1:29" s="90" customFormat="1" hidden="1" outlineLevel="6" collapsed="1" x14ac:dyDescent="0.25">
      <c r="A259" s="99" t="s">
        <v>116</v>
      </c>
      <c r="B259" s="86">
        <v>0</v>
      </c>
      <c r="C259" s="86">
        <v>0</v>
      </c>
      <c r="D259" s="86">
        <v>0</v>
      </c>
      <c r="E259" s="86">
        <v>0</v>
      </c>
      <c r="F259" s="86">
        <v>0</v>
      </c>
      <c r="G259" s="86">
        <v>0</v>
      </c>
      <c r="H259" s="87" t="s">
        <v>120</v>
      </c>
      <c r="I259" s="87" t="s">
        <v>219</v>
      </c>
      <c r="J259" s="87" t="s">
        <v>116</v>
      </c>
      <c r="K259" s="86">
        <v>0</v>
      </c>
      <c r="L259" s="86">
        <v>0</v>
      </c>
      <c r="M259" s="87" t="s">
        <v>122</v>
      </c>
      <c r="N259" s="87" t="s">
        <v>218</v>
      </c>
      <c r="O259" s="87" t="s">
        <v>121</v>
      </c>
      <c r="P259" s="88">
        <v>45261</v>
      </c>
      <c r="Q259" s="88">
        <v>45262</v>
      </c>
      <c r="R259" s="86">
        <v>0</v>
      </c>
      <c r="S259" s="87" t="s">
        <v>116</v>
      </c>
      <c r="T259" s="87" t="s">
        <v>116</v>
      </c>
      <c r="U259" s="87" t="s">
        <v>115</v>
      </c>
      <c r="V259" s="89">
        <v>45231.155407372687</v>
      </c>
      <c r="W259" s="87" t="s">
        <v>116</v>
      </c>
      <c r="X259" s="87" t="s">
        <v>116</v>
      </c>
      <c r="Y259" s="89">
        <v>45261</v>
      </c>
      <c r="Z259" s="89">
        <v>45292</v>
      </c>
      <c r="AA259" s="89">
        <v>45293.994203275462</v>
      </c>
      <c r="AB259" s="87" t="s">
        <v>118</v>
      </c>
      <c r="AC259" s="87" t="s">
        <v>116</v>
      </c>
    </row>
    <row r="260" spans="1:29" s="96" customFormat="1" hidden="1" outlineLevel="7" collapsed="1" x14ac:dyDescent="0.25">
      <c r="A260" s="100" t="s">
        <v>220</v>
      </c>
      <c r="B260" s="92">
        <v>-104687.046</v>
      </c>
      <c r="C260" s="92">
        <v>-6485693.7464500004</v>
      </c>
      <c r="D260" s="92">
        <v>0</v>
      </c>
      <c r="E260" s="92">
        <v>0</v>
      </c>
      <c r="F260" s="92">
        <v>-104687.046</v>
      </c>
      <c r="G260" s="92">
        <v>-6485693.7464500004</v>
      </c>
      <c r="H260" s="93" t="s">
        <v>120</v>
      </c>
      <c r="I260" s="93" t="s">
        <v>219</v>
      </c>
      <c r="J260" s="93" t="s">
        <v>116</v>
      </c>
      <c r="K260" s="92">
        <v>61.9531641617818</v>
      </c>
      <c r="L260" s="92">
        <v>0</v>
      </c>
      <c r="M260" s="93" t="s">
        <v>122</v>
      </c>
      <c r="N260" s="93" t="s">
        <v>218</v>
      </c>
      <c r="O260" s="93" t="s">
        <v>121</v>
      </c>
      <c r="P260" s="94">
        <v>45261</v>
      </c>
      <c r="Q260" s="94">
        <v>45262</v>
      </c>
      <c r="R260" s="92">
        <v>0</v>
      </c>
      <c r="S260" s="93" t="s">
        <v>116</v>
      </c>
      <c r="T260" s="93" t="s">
        <v>116</v>
      </c>
      <c r="U260" s="93" t="s">
        <v>115</v>
      </c>
      <c r="V260" s="95">
        <v>45231.155407372687</v>
      </c>
      <c r="W260" s="93" t="s">
        <v>116</v>
      </c>
      <c r="X260" s="93" t="s">
        <v>116</v>
      </c>
      <c r="Y260" s="95">
        <v>45261</v>
      </c>
      <c r="Z260" s="95">
        <v>45292</v>
      </c>
      <c r="AA260" s="95">
        <v>45293.994203275462</v>
      </c>
      <c r="AB260" s="93" t="s">
        <v>118</v>
      </c>
      <c r="AC260" s="93" t="s">
        <v>116</v>
      </c>
    </row>
    <row r="261" spans="1:29" s="78" customFormat="1" hidden="1" outlineLevel="7" collapsed="1" x14ac:dyDescent="0.25">
      <c r="A261" s="101" t="s">
        <v>116</v>
      </c>
      <c r="B261" s="75">
        <v>-70293.695999999996</v>
      </c>
      <c r="C261" s="75">
        <v>-4354916.8878300004</v>
      </c>
      <c r="D261" s="75">
        <v>0</v>
      </c>
      <c r="E261" s="75">
        <v>0</v>
      </c>
      <c r="F261" s="75">
        <v>-70293.695999999996</v>
      </c>
      <c r="G261" s="75">
        <v>-4354916.8878300004</v>
      </c>
      <c r="H261" s="74" t="s">
        <v>120</v>
      </c>
      <c r="I261" s="74" t="s">
        <v>219</v>
      </c>
      <c r="J261" s="74" t="s">
        <v>116</v>
      </c>
      <c r="K261" s="75">
        <v>61.9531641618332</v>
      </c>
      <c r="L261" s="75">
        <v>0</v>
      </c>
      <c r="M261" s="74" t="s">
        <v>122</v>
      </c>
      <c r="N261" s="74" t="s">
        <v>218</v>
      </c>
      <c r="O261" s="74" t="s">
        <v>121</v>
      </c>
      <c r="P261" s="76">
        <v>45261</v>
      </c>
      <c r="Q261" s="76">
        <v>45262</v>
      </c>
      <c r="R261" s="75">
        <v>0</v>
      </c>
      <c r="S261" s="74" t="s">
        <v>116</v>
      </c>
      <c r="T261" s="74" t="s">
        <v>116</v>
      </c>
      <c r="U261" s="74" t="s">
        <v>115</v>
      </c>
      <c r="V261" s="77">
        <v>45231.155407372687</v>
      </c>
      <c r="W261" s="74" t="s">
        <v>116</v>
      </c>
      <c r="X261" s="74" t="s">
        <v>116</v>
      </c>
      <c r="Y261" s="77">
        <v>45261</v>
      </c>
      <c r="Z261" s="77">
        <v>45292</v>
      </c>
      <c r="AA261" s="77">
        <v>45293.994203275462</v>
      </c>
      <c r="AB261" s="74" t="s">
        <v>118</v>
      </c>
      <c r="AC261" s="74" t="s">
        <v>116</v>
      </c>
    </row>
    <row r="262" spans="1:29" s="128" customFormat="1" hidden="1" outlineLevel="7" collapsed="1" x14ac:dyDescent="0.25">
      <c r="A262" s="123" t="s">
        <v>116</v>
      </c>
      <c r="B262" s="124">
        <v>-34393.35</v>
      </c>
      <c r="C262" s="124">
        <v>-2130776.8586200001</v>
      </c>
      <c r="D262" s="124">
        <v>0</v>
      </c>
      <c r="E262" s="124">
        <v>0</v>
      </c>
      <c r="F262" s="124">
        <v>-34393.35</v>
      </c>
      <c r="G262" s="124">
        <v>-2130776.8586200001</v>
      </c>
      <c r="H262" s="125" t="s">
        <v>120</v>
      </c>
      <c r="I262" s="125" t="s">
        <v>219</v>
      </c>
      <c r="J262" s="125" t="s">
        <v>116</v>
      </c>
      <c r="K262" s="124">
        <v>61.953164161676597</v>
      </c>
      <c r="L262" s="124">
        <v>0</v>
      </c>
      <c r="M262" s="125" t="s">
        <v>122</v>
      </c>
      <c r="N262" s="125" t="s">
        <v>218</v>
      </c>
      <c r="O262" s="125" t="s">
        <v>121</v>
      </c>
      <c r="P262" s="126">
        <v>45261</v>
      </c>
      <c r="Q262" s="126">
        <v>45262</v>
      </c>
      <c r="R262" s="124">
        <v>0</v>
      </c>
      <c r="S262" s="125" t="s">
        <v>116</v>
      </c>
      <c r="T262" s="125" t="s">
        <v>116</v>
      </c>
      <c r="U262" s="125" t="s">
        <v>115</v>
      </c>
      <c r="V262" s="127">
        <v>45231.155407372687</v>
      </c>
      <c r="W262" s="125" t="s">
        <v>116</v>
      </c>
      <c r="X262" s="125" t="s">
        <v>116</v>
      </c>
      <c r="Y262" s="127">
        <v>45261</v>
      </c>
      <c r="Z262" s="127">
        <v>45292</v>
      </c>
      <c r="AA262" s="127">
        <v>45293.994203275462</v>
      </c>
      <c r="AB262" s="125" t="s">
        <v>118</v>
      </c>
      <c r="AC262" s="125" t="s">
        <v>116</v>
      </c>
    </row>
    <row r="263" spans="1:29" s="107" customFormat="1" hidden="1" outlineLevel="7" collapsed="1" x14ac:dyDescent="0.25">
      <c r="A263" s="102" t="s">
        <v>221</v>
      </c>
      <c r="B263" s="103">
        <v>-104430.91499999999</v>
      </c>
      <c r="C263" s="103">
        <v>-6397875.5281499997</v>
      </c>
      <c r="D263" s="103">
        <v>0</v>
      </c>
      <c r="E263" s="103">
        <v>0</v>
      </c>
      <c r="F263" s="103">
        <v>-104430.91499999999</v>
      </c>
      <c r="G263" s="103">
        <v>-6397875.5281499997</v>
      </c>
      <c r="H263" s="104" t="s">
        <v>120</v>
      </c>
      <c r="I263" s="104" t="s">
        <v>219</v>
      </c>
      <c r="J263" s="104" t="s">
        <v>116</v>
      </c>
      <c r="K263" s="103">
        <v>61.264191050609902</v>
      </c>
      <c r="L263" s="103">
        <v>0</v>
      </c>
      <c r="M263" s="104" t="s">
        <v>122</v>
      </c>
      <c r="N263" s="104" t="s">
        <v>218</v>
      </c>
      <c r="O263" s="104" t="s">
        <v>121</v>
      </c>
      <c r="P263" s="105">
        <v>45261</v>
      </c>
      <c r="Q263" s="105">
        <v>45262</v>
      </c>
      <c r="R263" s="103">
        <v>0</v>
      </c>
      <c r="S263" s="104" t="s">
        <v>116</v>
      </c>
      <c r="T263" s="104" t="s">
        <v>116</v>
      </c>
      <c r="U263" s="104" t="s">
        <v>115</v>
      </c>
      <c r="V263" s="106">
        <v>45231.155407372687</v>
      </c>
      <c r="W263" s="104" t="s">
        <v>116</v>
      </c>
      <c r="X263" s="104" t="s">
        <v>116</v>
      </c>
      <c r="Y263" s="106">
        <v>45261</v>
      </c>
      <c r="Z263" s="106">
        <v>45292</v>
      </c>
      <c r="AA263" s="106">
        <v>45293.994203275462</v>
      </c>
      <c r="AB263" s="104" t="s">
        <v>118</v>
      </c>
      <c r="AC263" s="104" t="s">
        <v>116</v>
      </c>
    </row>
    <row r="264" spans="1:29" s="78" customFormat="1" hidden="1" outlineLevel="7" collapsed="1" x14ac:dyDescent="0.25">
      <c r="A264" s="101" t="s">
        <v>116</v>
      </c>
      <c r="B264" s="75">
        <v>-104430.91499999999</v>
      </c>
      <c r="C264" s="75">
        <v>-6397875.5281499997</v>
      </c>
      <c r="D264" s="75">
        <v>0</v>
      </c>
      <c r="E264" s="75">
        <v>0</v>
      </c>
      <c r="F264" s="75">
        <v>-104430.91499999999</v>
      </c>
      <c r="G264" s="75">
        <v>-6397875.5281499997</v>
      </c>
      <c r="H264" s="74" t="s">
        <v>120</v>
      </c>
      <c r="I264" s="74" t="s">
        <v>219</v>
      </c>
      <c r="J264" s="74" t="s">
        <v>116</v>
      </c>
      <c r="K264" s="75">
        <v>61.264191050609902</v>
      </c>
      <c r="L264" s="75">
        <v>0</v>
      </c>
      <c r="M264" s="74" t="s">
        <v>122</v>
      </c>
      <c r="N264" s="74" t="s">
        <v>218</v>
      </c>
      <c r="O264" s="74" t="s">
        <v>121</v>
      </c>
      <c r="P264" s="76">
        <v>45261</v>
      </c>
      <c r="Q264" s="76">
        <v>45262</v>
      </c>
      <c r="R264" s="75">
        <v>0</v>
      </c>
      <c r="S264" s="74" t="s">
        <v>116</v>
      </c>
      <c r="T264" s="74" t="s">
        <v>116</v>
      </c>
      <c r="U264" s="74" t="s">
        <v>115</v>
      </c>
      <c r="V264" s="77">
        <v>45231.155407372687</v>
      </c>
      <c r="W264" s="74" t="s">
        <v>116</v>
      </c>
      <c r="X264" s="74" t="s">
        <v>116</v>
      </c>
      <c r="Y264" s="77">
        <v>45261</v>
      </c>
      <c r="Z264" s="77">
        <v>45292</v>
      </c>
      <c r="AA264" s="77">
        <v>45293.994203275462</v>
      </c>
      <c r="AB264" s="74" t="s">
        <v>118</v>
      </c>
      <c r="AC264" s="74" t="s">
        <v>116</v>
      </c>
    </row>
    <row r="265" spans="1:29" s="96" customFormat="1" hidden="1" outlineLevel="7" collapsed="1" x14ac:dyDescent="0.25">
      <c r="A265" s="100" t="s">
        <v>152</v>
      </c>
      <c r="B265" s="92">
        <v>-2195.8339999999998</v>
      </c>
      <c r="C265" s="92">
        <v>0</v>
      </c>
      <c r="D265" s="92">
        <v>0</v>
      </c>
      <c r="E265" s="92">
        <v>0</v>
      </c>
      <c r="F265" s="92">
        <v>-2195.8339999999998</v>
      </c>
      <c r="G265" s="92">
        <v>0</v>
      </c>
      <c r="H265" s="93" t="s">
        <v>120</v>
      </c>
      <c r="I265" s="93" t="s">
        <v>219</v>
      </c>
      <c r="J265" s="93" t="s">
        <v>116</v>
      </c>
      <c r="K265" s="92">
        <v>0</v>
      </c>
      <c r="L265" s="92">
        <v>0</v>
      </c>
      <c r="M265" s="93" t="s">
        <v>122</v>
      </c>
      <c r="N265" s="93" t="s">
        <v>218</v>
      </c>
      <c r="O265" s="93" t="s">
        <v>121</v>
      </c>
      <c r="P265" s="94">
        <v>45261</v>
      </c>
      <c r="Q265" s="94">
        <v>45262</v>
      </c>
      <c r="R265" s="92">
        <v>0</v>
      </c>
      <c r="S265" s="93" t="s">
        <v>116</v>
      </c>
      <c r="T265" s="93" t="s">
        <v>116</v>
      </c>
      <c r="U265" s="93" t="s">
        <v>115</v>
      </c>
      <c r="V265" s="95">
        <v>45231.155407372687</v>
      </c>
      <c r="W265" s="93" t="s">
        <v>116</v>
      </c>
      <c r="X265" s="93" t="s">
        <v>116</v>
      </c>
      <c r="Y265" s="95">
        <v>45261</v>
      </c>
      <c r="Z265" s="95">
        <v>45292</v>
      </c>
      <c r="AA265" s="95">
        <v>45293.994203275462</v>
      </c>
      <c r="AB265" s="93" t="s">
        <v>118</v>
      </c>
      <c r="AC265" s="93" t="s">
        <v>116</v>
      </c>
    </row>
    <row r="266" spans="1:29" s="78" customFormat="1" hidden="1" outlineLevel="7" collapsed="1" x14ac:dyDescent="0.25">
      <c r="A266" s="101" t="s">
        <v>116</v>
      </c>
      <c r="B266" s="75">
        <v>-2195.8339999999998</v>
      </c>
      <c r="C266" s="75">
        <v>0</v>
      </c>
      <c r="D266" s="75">
        <v>0</v>
      </c>
      <c r="E266" s="75">
        <v>0</v>
      </c>
      <c r="F266" s="75">
        <v>-2195.8339999999998</v>
      </c>
      <c r="G266" s="75">
        <v>0</v>
      </c>
      <c r="H266" s="74" t="s">
        <v>120</v>
      </c>
      <c r="I266" s="74" t="s">
        <v>219</v>
      </c>
      <c r="J266" s="74" t="s">
        <v>116</v>
      </c>
      <c r="K266" s="75">
        <v>0</v>
      </c>
      <c r="L266" s="75">
        <v>0</v>
      </c>
      <c r="M266" s="74" t="s">
        <v>122</v>
      </c>
      <c r="N266" s="74" t="s">
        <v>218</v>
      </c>
      <c r="O266" s="74" t="s">
        <v>121</v>
      </c>
      <c r="P266" s="76">
        <v>45261</v>
      </c>
      <c r="Q266" s="76">
        <v>45262</v>
      </c>
      <c r="R266" s="75">
        <v>0</v>
      </c>
      <c r="S266" s="74" t="s">
        <v>116</v>
      </c>
      <c r="T266" s="74" t="s">
        <v>116</v>
      </c>
      <c r="U266" s="74" t="s">
        <v>115</v>
      </c>
      <c r="V266" s="77">
        <v>45231.155407372687</v>
      </c>
      <c r="W266" s="74" t="s">
        <v>116</v>
      </c>
      <c r="X266" s="74" t="s">
        <v>116</v>
      </c>
      <c r="Y266" s="77">
        <v>45261</v>
      </c>
      <c r="Z266" s="77">
        <v>45292</v>
      </c>
      <c r="AA266" s="77">
        <v>45293.994203275462</v>
      </c>
      <c r="AB266" s="74" t="s">
        <v>118</v>
      </c>
      <c r="AC266" s="74" t="s">
        <v>116</v>
      </c>
    </row>
    <row r="267" spans="1:29" s="107" customFormat="1" hidden="1" outlineLevel="7" collapsed="1" x14ac:dyDescent="0.25">
      <c r="A267" s="102" t="s">
        <v>222</v>
      </c>
      <c r="B267" s="103">
        <v>3301.7950000000001</v>
      </c>
      <c r="C267" s="103">
        <v>71596.570000000007</v>
      </c>
      <c r="D267" s="103">
        <v>0</v>
      </c>
      <c r="E267" s="103">
        <v>0</v>
      </c>
      <c r="F267" s="103">
        <v>3301.7950000000001</v>
      </c>
      <c r="G267" s="103">
        <v>71596.570000000007</v>
      </c>
      <c r="H267" s="104" t="s">
        <v>120</v>
      </c>
      <c r="I267" s="104" t="s">
        <v>219</v>
      </c>
      <c r="J267" s="104" t="s">
        <v>116</v>
      </c>
      <c r="K267" s="103">
        <v>21.684135447536899</v>
      </c>
      <c r="L267" s="103">
        <v>0</v>
      </c>
      <c r="M267" s="104" t="s">
        <v>122</v>
      </c>
      <c r="N267" s="104" t="s">
        <v>218</v>
      </c>
      <c r="O267" s="104" t="s">
        <v>121</v>
      </c>
      <c r="P267" s="105">
        <v>45261</v>
      </c>
      <c r="Q267" s="105">
        <v>45262</v>
      </c>
      <c r="R267" s="103">
        <v>0</v>
      </c>
      <c r="S267" s="104" t="s">
        <v>116</v>
      </c>
      <c r="T267" s="104" t="s">
        <v>116</v>
      </c>
      <c r="U267" s="104" t="s">
        <v>115</v>
      </c>
      <c r="V267" s="106">
        <v>45231.155407372687</v>
      </c>
      <c r="W267" s="104" t="s">
        <v>116</v>
      </c>
      <c r="X267" s="104" t="s">
        <v>116</v>
      </c>
      <c r="Y267" s="106">
        <v>45261</v>
      </c>
      <c r="Z267" s="106">
        <v>45292</v>
      </c>
      <c r="AA267" s="106">
        <v>45293.994203275462</v>
      </c>
      <c r="AB267" s="104" t="s">
        <v>118</v>
      </c>
      <c r="AC267" s="104" t="s">
        <v>116</v>
      </c>
    </row>
    <row r="268" spans="1:29" s="78" customFormat="1" hidden="1" outlineLevel="7" collapsed="1" x14ac:dyDescent="0.25">
      <c r="A268" s="101" t="s">
        <v>116</v>
      </c>
      <c r="B268" s="75">
        <v>3301.7950000000001</v>
      </c>
      <c r="C268" s="75">
        <v>71596.570000000007</v>
      </c>
      <c r="D268" s="75">
        <v>0</v>
      </c>
      <c r="E268" s="75">
        <v>0</v>
      </c>
      <c r="F268" s="75">
        <v>3301.7950000000001</v>
      </c>
      <c r="G268" s="75">
        <v>71596.570000000007</v>
      </c>
      <c r="H268" s="74" t="s">
        <v>120</v>
      </c>
      <c r="I268" s="74" t="s">
        <v>219</v>
      </c>
      <c r="J268" s="74" t="s">
        <v>116</v>
      </c>
      <c r="K268" s="75">
        <v>21.684135447536899</v>
      </c>
      <c r="L268" s="75">
        <v>0</v>
      </c>
      <c r="M268" s="74" t="s">
        <v>122</v>
      </c>
      <c r="N268" s="74" t="s">
        <v>218</v>
      </c>
      <c r="O268" s="74" t="s">
        <v>121</v>
      </c>
      <c r="P268" s="76">
        <v>45261</v>
      </c>
      <c r="Q268" s="76">
        <v>45262</v>
      </c>
      <c r="R268" s="75">
        <v>0</v>
      </c>
      <c r="S268" s="74" t="s">
        <v>116</v>
      </c>
      <c r="T268" s="74" t="s">
        <v>116</v>
      </c>
      <c r="U268" s="74" t="s">
        <v>115</v>
      </c>
      <c r="V268" s="77">
        <v>45231.155407372687</v>
      </c>
      <c r="W268" s="74" t="s">
        <v>116</v>
      </c>
      <c r="X268" s="74" t="s">
        <v>116</v>
      </c>
      <c r="Y268" s="77">
        <v>45261</v>
      </c>
      <c r="Z268" s="77">
        <v>45292</v>
      </c>
      <c r="AA268" s="77">
        <v>45293.994203275462</v>
      </c>
      <c r="AB268" s="74" t="s">
        <v>118</v>
      </c>
      <c r="AC268" s="74" t="s">
        <v>116</v>
      </c>
    </row>
    <row r="269" spans="1:29" s="96" customFormat="1" hidden="1" outlineLevel="7" collapsed="1" x14ac:dyDescent="0.25">
      <c r="A269" s="100" t="s">
        <v>223</v>
      </c>
      <c r="B269" s="92">
        <v>61036</v>
      </c>
      <c r="C269" s="92">
        <v>3757988.2900399999</v>
      </c>
      <c r="D269" s="92">
        <v>0</v>
      </c>
      <c r="E269" s="92">
        <v>0</v>
      </c>
      <c r="F269" s="92">
        <v>61036</v>
      </c>
      <c r="G269" s="92">
        <v>3757988.2900399999</v>
      </c>
      <c r="H269" s="93" t="s">
        <v>120</v>
      </c>
      <c r="I269" s="93" t="s">
        <v>219</v>
      </c>
      <c r="J269" s="93" t="s">
        <v>116</v>
      </c>
      <c r="K269" s="92">
        <v>61.5700289999345</v>
      </c>
      <c r="L269" s="92">
        <v>0</v>
      </c>
      <c r="M269" s="93" t="s">
        <v>122</v>
      </c>
      <c r="N269" s="93" t="s">
        <v>218</v>
      </c>
      <c r="O269" s="93" t="s">
        <v>121</v>
      </c>
      <c r="P269" s="94">
        <v>45261</v>
      </c>
      <c r="Q269" s="94">
        <v>45262</v>
      </c>
      <c r="R269" s="92">
        <v>0</v>
      </c>
      <c r="S269" s="93" t="s">
        <v>116</v>
      </c>
      <c r="T269" s="93" t="s">
        <v>116</v>
      </c>
      <c r="U269" s="93" t="s">
        <v>115</v>
      </c>
      <c r="V269" s="95">
        <v>45231.155407372687</v>
      </c>
      <c r="W269" s="93" t="s">
        <v>116</v>
      </c>
      <c r="X269" s="93" t="s">
        <v>116</v>
      </c>
      <c r="Y269" s="95">
        <v>45261</v>
      </c>
      <c r="Z269" s="95">
        <v>45292</v>
      </c>
      <c r="AA269" s="95">
        <v>45293.994203275462</v>
      </c>
      <c r="AB269" s="93" t="s">
        <v>118</v>
      </c>
      <c r="AC269" s="93" t="s">
        <v>116</v>
      </c>
    </row>
    <row r="270" spans="1:29" s="78" customFormat="1" hidden="1" outlineLevel="7" collapsed="1" x14ac:dyDescent="0.25">
      <c r="A270" s="101" t="s">
        <v>116</v>
      </c>
      <c r="B270" s="75">
        <v>61036</v>
      </c>
      <c r="C270" s="75">
        <v>3757988.2900399999</v>
      </c>
      <c r="D270" s="75">
        <v>0</v>
      </c>
      <c r="E270" s="75">
        <v>0</v>
      </c>
      <c r="F270" s="75">
        <v>61036</v>
      </c>
      <c r="G270" s="75">
        <v>3757988.2900399999</v>
      </c>
      <c r="H270" s="74" t="s">
        <v>120</v>
      </c>
      <c r="I270" s="74" t="s">
        <v>219</v>
      </c>
      <c r="J270" s="74" t="s">
        <v>116</v>
      </c>
      <c r="K270" s="75">
        <v>61.5700289999345</v>
      </c>
      <c r="L270" s="75">
        <v>0</v>
      </c>
      <c r="M270" s="74" t="s">
        <v>122</v>
      </c>
      <c r="N270" s="74" t="s">
        <v>218</v>
      </c>
      <c r="O270" s="74" t="s">
        <v>121</v>
      </c>
      <c r="P270" s="76">
        <v>45261</v>
      </c>
      <c r="Q270" s="76">
        <v>45262</v>
      </c>
      <c r="R270" s="75">
        <v>0</v>
      </c>
      <c r="S270" s="74" t="s">
        <v>116</v>
      </c>
      <c r="T270" s="74" t="s">
        <v>116</v>
      </c>
      <c r="U270" s="74" t="s">
        <v>115</v>
      </c>
      <c r="V270" s="77">
        <v>45231.155407372687</v>
      </c>
      <c r="W270" s="74" t="s">
        <v>116</v>
      </c>
      <c r="X270" s="74" t="s">
        <v>116</v>
      </c>
      <c r="Y270" s="77">
        <v>45261</v>
      </c>
      <c r="Z270" s="77">
        <v>45292</v>
      </c>
      <c r="AA270" s="77">
        <v>45293.994203275462</v>
      </c>
      <c r="AB270" s="74" t="s">
        <v>118</v>
      </c>
      <c r="AC270" s="74" t="s">
        <v>116</v>
      </c>
    </row>
    <row r="271" spans="1:29" s="107" customFormat="1" hidden="1" outlineLevel="7" collapsed="1" x14ac:dyDescent="0.25">
      <c r="A271" s="102" t="s">
        <v>224</v>
      </c>
      <c r="B271" s="103">
        <v>146976</v>
      </c>
      <c r="C271" s="103">
        <v>9053984.4145599995</v>
      </c>
      <c r="D271" s="103">
        <v>0</v>
      </c>
      <c r="E271" s="103">
        <v>0</v>
      </c>
      <c r="F271" s="103">
        <v>146976</v>
      </c>
      <c r="G271" s="103">
        <v>9053984.4145599995</v>
      </c>
      <c r="H271" s="104" t="s">
        <v>120</v>
      </c>
      <c r="I271" s="104" t="s">
        <v>219</v>
      </c>
      <c r="J271" s="104" t="s">
        <v>116</v>
      </c>
      <c r="K271" s="103">
        <v>61.601788146091899</v>
      </c>
      <c r="L271" s="103">
        <v>0</v>
      </c>
      <c r="M271" s="104" t="s">
        <v>122</v>
      </c>
      <c r="N271" s="104" t="s">
        <v>218</v>
      </c>
      <c r="O271" s="104" t="s">
        <v>121</v>
      </c>
      <c r="P271" s="105">
        <v>45261</v>
      </c>
      <c r="Q271" s="105">
        <v>45262</v>
      </c>
      <c r="R271" s="103">
        <v>0</v>
      </c>
      <c r="S271" s="104" t="s">
        <v>116</v>
      </c>
      <c r="T271" s="104" t="s">
        <v>116</v>
      </c>
      <c r="U271" s="104" t="s">
        <v>115</v>
      </c>
      <c r="V271" s="106">
        <v>45231.155407372687</v>
      </c>
      <c r="W271" s="104" t="s">
        <v>116</v>
      </c>
      <c r="X271" s="104" t="s">
        <v>116</v>
      </c>
      <c r="Y271" s="106">
        <v>45261</v>
      </c>
      <c r="Z271" s="106">
        <v>45292</v>
      </c>
      <c r="AA271" s="106">
        <v>45293.994203275462</v>
      </c>
      <c r="AB271" s="104" t="s">
        <v>118</v>
      </c>
      <c r="AC271" s="104" t="s">
        <v>116</v>
      </c>
    </row>
    <row r="272" spans="1:29" s="78" customFormat="1" hidden="1" outlineLevel="7" collapsed="1" x14ac:dyDescent="0.25">
      <c r="A272" s="101" t="s">
        <v>116</v>
      </c>
      <c r="B272" s="75">
        <v>146976</v>
      </c>
      <c r="C272" s="75">
        <v>9053984.4145599995</v>
      </c>
      <c r="D272" s="75">
        <v>0</v>
      </c>
      <c r="E272" s="75">
        <v>0</v>
      </c>
      <c r="F272" s="75">
        <v>146976</v>
      </c>
      <c r="G272" s="75">
        <v>9053984.4145599995</v>
      </c>
      <c r="H272" s="74" t="s">
        <v>120</v>
      </c>
      <c r="I272" s="74" t="s">
        <v>219</v>
      </c>
      <c r="J272" s="74" t="s">
        <v>116</v>
      </c>
      <c r="K272" s="75">
        <v>61.601788146091899</v>
      </c>
      <c r="L272" s="75">
        <v>0</v>
      </c>
      <c r="M272" s="74" t="s">
        <v>122</v>
      </c>
      <c r="N272" s="74" t="s">
        <v>218</v>
      </c>
      <c r="O272" s="74" t="s">
        <v>121</v>
      </c>
      <c r="P272" s="76">
        <v>45261</v>
      </c>
      <c r="Q272" s="76">
        <v>45262</v>
      </c>
      <c r="R272" s="75">
        <v>0</v>
      </c>
      <c r="S272" s="74" t="s">
        <v>116</v>
      </c>
      <c r="T272" s="74" t="s">
        <v>116</v>
      </c>
      <c r="U272" s="74" t="s">
        <v>115</v>
      </c>
      <c r="V272" s="77">
        <v>45231.155407372687</v>
      </c>
      <c r="W272" s="74" t="s">
        <v>116</v>
      </c>
      <c r="X272" s="74" t="s">
        <v>116</v>
      </c>
      <c r="Y272" s="77">
        <v>45261</v>
      </c>
      <c r="Z272" s="77">
        <v>45292</v>
      </c>
      <c r="AA272" s="77">
        <v>45293.994203275462</v>
      </c>
      <c r="AB272" s="74" t="s">
        <v>118</v>
      </c>
      <c r="AC272" s="74" t="s">
        <v>116</v>
      </c>
    </row>
    <row r="273" spans="1:29" s="84" customFormat="1" outlineLevel="1" collapsed="1" x14ac:dyDescent="0.25">
      <c r="A273" s="79" t="s">
        <v>110</v>
      </c>
      <c r="B273" s="80">
        <v>0</v>
      </c>
      <c r="C273" s="80">
        <v>0</v>
      </c>
      <c r="D273" s="80">
        <v>0</v>
      </c>
      <c r="E273" s="80">
        <v>0</v>
      </c>
      <c r="F273" s="80">
        <v>0</v>
      </c>
      <c r="G273" s="80">
        <v>0</v>
      </c>
      <c r="H273" s="81" t="s">
        <v>120</v>
      </c>
      <c r="I273" s="81" t="s">
        <v>225</v>
      </c>
      <c r="J273" s="81" t="s">
        <v>116</v>
      </c>
      <c r="K273" s="80">
        <v>0</v>
      </c>
      <c r="L273" s="80">
        <v>0</v>
      </c>
      <c r="M273" s="81" t="s">
        <v>127</v>
      </c>
      <c r="N273" s="81" t="s">
        <v>110</v>
      </c>
      <c r="O273" s="81" t="s">
        <v>121</v>
      </c>
      <c r="P273" s="82">
        <v>45261</v>
      </c>
      <c r="Q273" s="82">
        <v>45262</v>
      </c>
      <c r="R273" s="80">
        <v>0</v>
      </c>
      <c r="S273" s="81" t="s">
        <v>116</v>
      </c>
      <c r="T273" s="81" t="s">
        <v>116</v>
      </c>
      <c r="U273" s="81" t="s">
        <v>115</v>
      </c>
      <c r="V273" s="83">
        <v>45231.155407372687</v>
      </c>
      <c r="W273" s="81" t="s">
        <v>116</v>
      </c>
      <c r="X273" s="81" t="s">
        <v>116</v>
      </c>
      <c r="Y273" s="83">
        <v>45261</v>
      </c>
      <c r="Z273" s="83">
        <v>45292</v>
      </c>
      <c r="AA273" s="83">
        <v>45293.994203275462</v>
      </c>
      <c r="AB273" s="81" t="s">
        <v>118</v>
      </c>
      <c r="AC273" s="81" t="s">
        <v>116</v>
      </c>
    </row>
    <row r="274" spans="1:29" s="90" customFormat="1" hidden="1" outlineLevel="2" collapsed="1" x14ac:dyDescent="0.25">
      <c r="A274" s="85" t="s">
        <v>127</v>
      </c>
      <c r="B274" s="86">
        <v>0</v>
      </c>
      <c r="C274" s="86">
        <v>0</v>
      </c>
      <c r="D274" s="86">
        <v>0</v>
      </c>
      <c r="E274" s="86">
        <v>0</v>
      </c>
      <c r="F274" s="86">
        <v>0</v>
      </c>
      <c r="G274" s="86">
        <v>0</v>
      </c>
      <c r="H274" s="87" t="s">
        <v>120</v>
      </c>
      <c r="I274" s="87" t="s">
        <v>225</v>
      </c>
      <c r="J274" s="87" t="s">
        <v>116</v>
      </c>
      <c r="K274" s="86">
        <v>0</v>
      </c>
      <c r="L274" s="86">
        <v>0</v>
      </c>
      <c r="M274" s="87" t="s">
        <v>127</v>
      </c>
      <c r="N274" s="87" t="s">
        <v>110</v>
      </c>
      <c r="O274" s="87" t="s">
        <v>121</v>
      </c>
      <c r="P274" s="88">
        <v>45261</v>
      </c>
      <c r="Q274" s="88">
        <v>45262</v>
      </c>
      <c r="R274" s="86">
        <v>0</v>
      </c>
      <c r="S274" s="87" t="s">
        <v>116</v>
      </c>
      <c r="T274" s="87" t="s">
        <v>116</v>
      </c>
      <c r="U274" s="87" t="s">
        <v>115</v>
      </c>
      <c r="V274" s="89">
        <v>45231.155407372687</v>
      </c>
      <c r="W274" s="87" t="s">
        <v>116</v>
      </c>
      <c r="X274" s="87" t="s">
        <v>116</v>
      </c>
      <c r="Y274" s="89">
        <v>45261</v>
      </c>
      <c r="Z274" s="89">
        <v>45292</v>
      </c>
      <c r="AA274" s="89">
        <v>45293.994203275462</v>
      </c>
      <c r="AB274" s="87" t="s">
        <v>118</v>
      </c>
      <c r="AC274" s="87" t="s">
        <v>116</v>
      </c>
    </row>
    <row r="275" spans="1:29" s="96" customFormat="1" hidden="1" outlineLevel="3" collapsed="1" x14ac:dyDescent="0.25">
      <c r="A275" s="91" t="s">
        <v>121</v>
      </c>
      <c r="B275" s="92">
        <v>0</v>
      </c>
      <c r="C275" s="92">
        <v>0</v>
      </c>
      <c r="D275" s="92">
        <v>0</v>
      </c>
      <c r="E275" s="92">
        <v>0</v>
      </c>
      <c r="F275" s="92">
        <v>0</v>
      </c>
      <c r="G275" s="92">
        <v>0</v>
      </c>
      <c r="H275" s="93" t="s">
        <v>120</v>
      </c>
      <c r="I275" s="93" t="s">
        <v>225</v>
      </c>
      <c r="J275" s="93" t="s">
        <v>116</v>
      </c>
      <c r="K275" s="92">
        <v>0</v>
      </c>
      <c r="L275" s="92">
        <v>0</v>
      </c>
      <c r="M275" s="93" t="s">
        <v>127</v>
      </c>
      <c r="N275" s="93" t="s">
        <v>110</v>
      </c>
      <c r="O275" s="93" t="s">
        <v>121</v>
      </c>
      <c r="P275" s="94">
        <v>45261</v>
      </c>
      <c r="Q275" s="94">
        <v>45262</v>
      </c>
      <c r="R275" s="92">
        <v>0</v>
      </c>
      <c r="S275" s="93" t="s">
        <v>116</v>
      </c>
      <c r="T275" s="93" t="s">
        <v>116</v>
      </c>
      <c r="U275" s="93" t="s">
        <v>115</v>
      </c>
      <c r="V275" s="95">
        <v>45231.155407372687</v>
      </c>
      <c r="W275" s="93" t="s">
        <v>116</v>
      </c>
      <c r="X275" s="93" t="s">
        <v>116</v>
      </c>
      <c r="Y275" s="95">
        <v>45261</v>
      </c>
      <c r="Z275" s="95">
        <v>45292</v>
      </c>
      <c r="AA275" s="95">
        <v>45293.994203275462</v>
      </c>
      <c r="AB275" s="93" t="s">
        <v>118</v>
      </c>
      <c r="AC275" s="93" t="s">
        <v>116</v>
      </c>
    </row>
    <row r="276" spans="1:29" s="78" customFormat="1" hidden="1" outlineLevel="4" collapsed="1" x14ac:dyDescent="0.25">
      <c r="A276" s="97" t="s">
        <v>225</v>
      </c>
      <c r="B276" s="75">
        <v>0</v>
      </c>
      <c r="C276" s="75">
        <v>0</v>
      </c>
      <c r="D276" s="75">
        <v>0</v>
      </c>
      <c r="E276" s="75">
        <v>0</v>
      </c>
      <c r="F276" s="75">
        <v>0</v>
      </c>
      <c r="G276" s="75">
        <v>0</v>
      </c>
      <c r="H276" s="74" t="s">
        <v>120</v>
      </c>
      <c r="I276" s="74" t="s">
        <v>225</v>
      </c>
      <c r="J276" s="74" t="s">
        <v>116</v>
      </c>
      <c r="K276" s="75">
        <v>0</v>
      </c>
      <c r="L276" s="75">
        <v>0</v>
      </c>
      <c r="M276" s="74" t="s">
        <v>127</v>
      </c>
      <c r="N276" s="74" t="s">
        <v>110</v>
      </c>
      <c r="O276" s="74" t="s">
        <v>121</v>
      </c>
      <c r="P276" s="76">
        <v>45261</v>
      </c>
      <c r="Q276" s="76">
        <v>45262</v>
      </c>
      <c r="R276" s="75">
        <v>0</v>
      </c>
      <c r="S276" s="74" t="s">
        <v>116</v>
      </c>
      <c r="T276" s="74" t="s">
        <v>116</v>
      </c>
      <c r="U276" s="74" t="s">
        <v>115</v>
      </c>
      <c r="V276" s="77">
        <v>45231.155407372687</v>
      </c>
      <c r="W276" s="74" t="s">
        <v>116</v>
      </c>
      <c r="X276" s="74" t="s">
        <v>116</v>
      </c>
      <c r="Y276" s="77">
        <v>45261</v>
      </c>
      <c r="Z276" s="77">
        <v>45292</v>
      </c>
      <c r="AA276" s="77">
        <v>45293.994203275462</v>
      </c>
      <c r="AB276" s="74" t="s">
        <v>118</v>
      </c>
      <c r="AC276" s="74" t="s">
        <v>116</v>
      </c>
    </row>
    <row r="277" spans="1:29" s="84" customFormat="1" hidden="1" outlineLevel="5" collapsed="1" x14ac:dyDescent="0.25">
      <c r="A277" s="98" t="s">
        <v>116</v>
      </c>
      <c r="B277" s="80">
        <v>0</v>
      </c>
      <c r="C277" s="80">
        <v>0</v>
      </c>
      <c r="D277" s="80">
        <v>0</v>
      </c>
      <c r="E277" s="80">
        <v>0</v>
      </c>
      <c r="F277" s="80">
        <v>0</v>
      </c>
      <c r="G277" s="80">
        <v>0</v>
      </c>
      <c r="H277" s="81" t="s">
        <v>120</v>
      </c>
      <c r="I277" s="81" t="s">
        <v>225</v>
      </c>
      <c r="J277" s="81" t="s">
        <v>116</v>
      </c>
      <c r="K277" s="80">
        <v>0</v>
      </c>
      <c r="L277" s="80">
        <v>0</v>
      </c>
      <c r="M277" s="81" t="s">
        <v>127</v>
      </c>
      <c r="N277" s="81" t="s">
        <v>110</v>
      </c>
      <c r="O277" s="81" t="s">
        <v>121</v>
      </c>
      <c r="P277" s="82">
        <v>45261</v>
      </c>
      <c r="Q277" s="82">
        <v>45262</v>
      </c>
      <c r="R277" s="80">
        <v>0</v>
      </c>
      <c r="S277" s="81" t="s">
        <v>116</v>
      </c>
      <c r="T277" s="81" t="s">
        <v>116</v>
      </c>
      <c r="U277" s="81" t="s">
        <v>115</v>
      </c>
      <c r="V277" s="83">
        <v>45231.155407372687</v>
      </c>
      <c r="W277" s="81" t="s">
        <v>116</v>
      </c>
      <c r="X277" s="81" t="s">
        <v>116</v>
      </c>
      <c r="Y277" s="83">
        <v>45261</v>
      </c>
      <c r="Z277" s="83">
        <v>45292</v>
      </c>
      <c r="AA277" s="83">
        <v>45293.994203275462</v>
      </c>
      <c r="AB277" s="81" t="s">
        <v>118</v>
      </c>
      <c r="AC277" s="81" t="s">
        <v>116</v>
      </c>
    </row>
    <row r="278" spans="1:29" s="90" customFormat="1" hidden="1" outlineLevel="6" collapsed="1" x14ac:dyDescent="0.25">
      <c r="A278" s="99" t="s">
        <v>116</v>
      </c>
      <c r="B278" s="86">
        <v>0</v>
      </c>
      <c r="C278" s="86">
        <v>0</v>
      </c>
      <c r="D278" s="86">
        <v>0</v>
      </c>
      <c r="E278" s="86">
        <v>0</v>
      </c>
      <c r="F278" s="86">
        <v>0</v>
      </c>
      <c r="G278" s="86">
        <v>0</v>
      </c>
      <c r="H278" s="87" t="s">
        <v>120</v>
      </c>
      <c r="I278" s="87" t="s">
        <v>225</v>
      </c>
      <c r="J278" s="87" t="s">
        <v>116</v>
      </c>
      <c r="K278" s="86">
        <v>0</v>
      </c>
      <c r="L278" s="86">
        <v>0</v>
      </c>
      <c r="M278" s="87" t="s">
        <v>127</v>
      </c>
      <c r="N278" s="87" t="s">
        <v>110</v>
      </c>
      <c r="O278" s="87" t="s">
        <v>121</v>
      </c>
      <c r="P278" s="88">
        <v>45261</v>
      </c>
      <c r="Q278" s="88">
        <v>45262</v>
      </c>
      <c r="R278" s="86">
        <v>0</v>
      </c>
      <c r="S278" s="87" t="s">
        <v>116</v>
      </c>
      <c r="T278" s="87" t="s">
        <v>116</v>
      </c>
      <c r="U278" s="87" t="s">
        <v>115</v>
      </c>
      <c r="V278" s="89">
        <v>45231.155407372687</v>
      </c>
      <c r="W278" s="87" t="s">
        <v>116</v>
      </c>
      <c r="X278" s="87" t="s">
        <v>116</v>
      </c>
      <c r="Y278" s="89">
        <v>45261</v>
      </c>
      <c r="Z278" s="89">
        <v>45292</v>
      </c>
      <c r="AA278" s="89">
        <v>45293.994203275462</v>
      </c>
      <c r="AB278" s="87" t="s">
        <v>118</v>
      </c>
      <c r="AC278" s="87" t="s">
        <v>116</v>
      </c>
    </row>
    <row r="279" spans="1:29" s="96" customFormat="1" hidden="1" outlineLevel="7" collapsed="1" x14ac:dyDescent="0.25">
      <c r="A279" s="100" t="s">
        <v>226</v>
      </c>
      <c r="B279" s="92">
        <v>-888385.49199999997</v>
      </c>
      <c r="C279" s="92">
        <v>-61790289.02922</v>
      </c>
      <c r="D279" s="92">
        <v>0</v>
      </c>
      <c r="E279" s="92">
        <v>0</v>
      </c>
      <c r="F279" s="92">
        <v>-888385.49199999997</v>
      </c>
      <c r="G279" s="92">
        <v>-61790289.02922</v>
      </c>
      <c r="H279" s="93" t="s">
        <v>120</v>
      </c>
      <c r="I279" s="93" t="s">
        <v>225</v>
      </c>
      <c r="J279" s="93" t="s">
        <v>116</v>
      </c>
      <c r="K279" s="92">
        <v>69.553464780377098</v>
      </c>
      <c r="L279" s="92">
        <v>0</v>
      </c>
      <c r="M279" s="93" t="s">
        <v>127</v>
      </c>
      <c r="N279" s="93" t="s">
        <v>110</v>
      </c>
      <c r="O279" s="93" t="s">
        <v>121</v>
      </c>
      <c r="P279" s="94">
        <v>45261</v>
      </c>
      <c r="Q279" s="94">
        <v>45262</v>
      </c>
      <c r="R279" s="92">
        <v>0</v>
      </c>
      <c r="S279" s="93" t="s">
        <v>116</v>
      </c>
      <c r="T279" s="93" t="s">
        <v>116</v>
      </c>
      <c r="U279" s="93" t="s">
        <v>115</v>
      </c>
      <c r="V279" s="95">
        <v>45231.155407372687</v>
      </c>
      <c r="W279" s="93" t="s">
        <v>116</v>
      </c>
      <c r="X279" s="93" t="s">
        <v>116</v>
      </c>
      <c r="Y279" s="95">
        <v>45261</v>
      </c>
      <c r="Z279" s="95">
        <v>45292</v>
      </c>
      <c r="AA279" s="95">
        <v>45293.994203275462</v>
      </c>
      <c r="AB279" s="93" t="s">
        <v>118</v>
      </c>
      <c r="AC279" s="93" t="s">
        <v>116</v>
      </c>
    </row>
    <row r="280" spans="1:29" s="78" customFormat="1" hidden="1" outlineLevel="7" collapsed="1" x14ac:dyDescent="0.25">
      <c r="A280" s="101" t="s">
        <v>116</v>
      </c>
      <c r="B280" s="75">
        <v>-888385.49199999997</v>
      </c>
      <c r="C280" s="75">
        <v>-61790289.02922</v>
      </c>
      <c r="D280" s="75">
        <v>0</v>
      </c>
      <c r="E280" s="75">
        <v>0</v>
      </c>
      <c r="F280" s="75">
        <v>-888385.49199999997</v>
      </c>
      <c r="G280" s="75">
        <v>-61790289.02922</v>
      </c>
      <c r="H280" s="74" t="s">
        <v>120</v>
      </c>
      <c r="I280" s="74" t="s">
        <v>225</v>
      </c>
      <c r="J280" s="74" t="s">
        <v>116</v>
      </c>
      <c r="K280" s="75">
        <v>69.553464780377098</v>
      </c>
      <c r="L280" s="75">
        <v>0</v>
      </c>
      <c r="M280" s="74" t="s">
        <v>127</v>
      </c>
      <c r="N280" s="74" t="s">
        <v>110</v>
      </c>
      <c r="O280" s="74" t="s">
        <v>121</v>
      </c>
      <c r="P280" s="76">
        <v>45261</v>
      </c>
      <c r="Q280" s="76">
        <v>45262</v>
      </c>
      <c r="R280" s="75">
        <v>0</v>
      </c>
      <c r="S280" s="74" t="s">
        <v>116</v>
      </c>
      <c r="T280" s="74" t="s">
        <v>116</v>
      </c>
      <c r="U280" s="74" t="s">
        <v>115</v>
      </c>
      <c r="V280" s="77">
        <v>45231.155407372687</v>
      </c>
      <c r="W280" s="74" t="s">
        <v>116</v>
      </c>
      <c r="X280" s="74" t="s">
        <v>116</v>
      </c>
      <c r="Y280" s="77">
        <v>45261</v>
      </c>
      <c r="Z280" s="77">
        <v>45292</v>
      </c>
      <c r="AA280" s="77">
        <v>45293.994203275462</v>
      </c>
      <c r="AB280" s="74" t="s">
        <v>118</v>
      </c>
      <c r="AC280" s="74" t="s">
        <v>116</v>
      </c>
    </row>
    <row r="281" spans="1:29" s="107" customFormat="1" hidden="1" outlineLevel="7" collapsed="1" x14ac:dyDescent="0.25">
      <c r="A281" s="102" t="s">
        <v>152</v>
      </c>
      <c r="B281" s="103">
        <v>0</v>
      </c>
      <c r="C281" s="103">
        <v>-279725.36</v>
      </c>
      <c r="D281" s="103">
        <v>0</v>
      </c>
      <c r="E281" s="103">
        <v>0</v>
      </c>
      <c r="F281" s="103">
        <v>0</v>
      </c>
      <c r="G281" s="103">
        <v>-279725.36</v>
      </c>
      <c r="H281" s="104" t="s">
        <v>120</v>
      </c>
      <c r="I281" s="104" t="s">
        <v>225</v>
      </c>
      <c r="J281" s="104" t="s">
        <v>116</v>
      </c>
      <c r="K281" s="103">
        <v>0</v>
      </c>
      <c r="L281" s="103">
        <v>0</v>
      </c>
      <c r="M281" s="104" t="s">
        <v>127</v>
      </c>
      <c r="N281" s="104" t="s">
        <v>110</v>
      </c>
      <c r="O281" s="104" t="s">
        <v>121</v>
      </c>
      <c r="P281" s="105">
        <v>45261</v>
      </c>
      <c r="Q281" s="105">
        <v>45262</v>
      </c>
      <c r="R281" s="103">
        <v>0</v>
      </c>
      <c r="S281" s="104" t="s">
        <v>116</v>
      </c>
      <c r="T281" s="104" t="s">
        <v>116</v>
      </c>
      <c r="U281" s="104" t="s">
        <v>115</v>
      </c>
      <c r="V281" s="106">
        <v>45231.155407372687</v>
      </c>
      <c r="W281" s="104" t="s">
        <v>116</v>
      </c>
      <c r="X281" s="104" t="s">
        <v>116</v>
      </c>
      <c r="Y281" s="106">
        <v>45261</v>
      </c>
      <c r="Z281" s="106">
        <v>45292</v>
      </c>
      <c r="AA281" s="106">
        <v>45293.994203275462</v>
      </c>
      <c r="AB281" s="104" t="s">
        <v>118</v>
      </c>
      <c r="AC281" s="104" t="s">
        <v>116</v>
      </c>
    </row>
    <row r="282" spans="1:29" s="78" customFormat="1" hidden="1" outlineLevel="7" collapsed="1" x14ac:dyDescent="0.25">
      <c r="A282" s="101" t="s">
        <v>116</v>
      </c>
      <c r="B282" s="75">
        <v>0</v>
      </c>
      <c r="C282" s="75">
        <v>-279725.36</v>
      </c>
      <c r="D282" s="75">
        <v>0</v>
      </c>
      <c r="E282" s="75">
        <v>0</v>
      </c>
      <c r="F282" s="75">
        <v>0</v>
      </c>
      <c r="G282" s="75">
        <v>-279725.36</v>
      </c>
      <c r="H282" s="74" t="s">
        <v>120</v>
      </c>
      <c r="I282" s="74" t="s">
        <v>225</v>
      </c>
      <c r="J282" s="74" t="s">
        <v>116</v>
      </c>
      <c r="K282" s="75">
        <v>0</v>
      </c>
      <c r="L282" s="75">
        <v>0</v>
      </c>
      <c r="M282" s="74" t="s">
        <v>127</v>
      </c>
      <c r="N282" s="74" t="s">
        <v>110</v>
      </c>
      <c r="O282" s="74" t="s">
        <v>121</v>
      </c>
      <c r="P282" s="76">
        <v>45261</v>
      </c>
      <c r="Q282" s="76">
        <v>45262</v>
      </c>
      <c r="R282" s="75">
        <v>0</v>
      </c>
      <c r="S282" s="74" t="s">
        <v>116</v>
      </c>
      <c r="T282" s="74" t="s">
        <v>116</v>
      </c>
      <c r="U282" s="74" t="s">
        <v>115</v>
      </c>
      <c r="V282" s="77">
        <v>45231.155407372687</v>
      </c>
      <c r="W282" s="74" t="s">
        <v>116</v>
      </c>
      <c r="X282" s="74" t="s">
        <v>116</v>
      </c>
      <c r="Y282" s="77">
        <v>45261</v>
      </c>
      <c r="Z282" s="77">
        <v>45292</v>
      </c>
      <c r="AA282" s="77">
        <v>45293.994203275462</v>
      </c>
      <c r="AB282" s="74" t="s">
        <v>118</v>
      </c>
      <c r="AC282" s="74" t="s">
        <v>116</v>
      </c>
    </row>
    <row r="283" spans="1:29" s="96" customFormat="1" hidden="1" outlineLevel="7" collapsed="1" x14ac:dyDescent="0.25">
      <c r="A283" s="100" t="s">
        <v>227</v>
      </c>
      <c r="B283" s="92">
        <v>233652.24299999999</v>
      </c>
      <c r="C283" s="92">
        <v>19838138.97656</v>
      </c>
      <c r="D283" s="92">
        <v>0</v>
      </c>
      <c r="E283" s="92">
        <v>0</v>
      </c>
      <c r="F283" s="92">
        <v>233652.24299999999</v>
      </c>
      <c r="G283" s="92">
        <v>19838138.97656</v>
      </c>
      <c r="H283" s="93" t="s">
        <v>120</v>
      </c>
      <c r="I283" s="93" t="s">
        <v>225</v>
      </c>
      <c r="J283" s="93" t="s">
        <v>116</v>
      </c>
      <c r="K283" s="92">
        <v>84.904551832442706</v>
      </c>
      <c r="L283" s="92">
        <v>0</v>
      </c>
      <c r="M283" s="93" t="s">
        <v>127</v>
      </c>
      <c r="N283" s="93" t="s">
        <v>110</v>
      </c>
      <c r="O283" s="93" t="s">
        <v>121</v>
      </c>
      <c r="P283" s="94">
        <v>45261</v>
      </c>
      <c r="Q283" s="94">
        <v>45262</v>
      </c>
      <c r="R283" s="92">
        <v>0</v>
      </c>
      <c r="S283" s="93" t="s">
        <v>116</v>
      </c>
      <c r="T283" s="93" t="s">
        <v>116</v>
      </c>
      <c r="U283" s="93" t="s">
        <v>115</v>
      </c>
      <c r="V283" s="95">
        <v>45231.155407372687</v>
      </c>
      <c r="W283" s="93" t="s">
        <v>116</v>
      </c>
      <c r="X283" s="93" t="s">
        <v>116</v>
      </c>
      <c r="Y283" s="95">
        <v>45261</v>
      </c>
      <c r="Z283" s="95">
        <v>45292</v>
      </c>
      <c r="AA283" s="95">
        <v>45293.994203275462</v>
      </c>
      <c r="AB283" s="93" t="s">
        <v>118</v>
      </c>
      <c r="AC283" s="93" t="s">
        <v>116</v>
      </c>
    </row>
    <row r="284" spans="1:29" s="78" customFormat="1" hidden="1" outlineLevel="7" collapsed="1" x14ac:dyDescent="0.25">
      <c r="A284" s="101" t="s">
        <v>116</v>
      </c>
      <c r="B284" s="75">
        <v>233652.24299999999</v>
      </c>
      <c r="C284" s="75">
        <v>19838138.97656</v>
      </c>
      <c r="D284" s="75">
        <v>0</v>
      </c>
      <c r="E284" s="75">
        <v>0</v>
      </c>
      <c r="F284" s="75">
        <v>233652.24299999999</v>
      </c>
      <c r="G284" s="75">
        <v>19838138.97656</v>
      </c>
      <c r="H284" s="74" t="s">
        <v>120</v>
      </c>
      <c r="I284" s="74" t="s">
        <v>225</v>
      </c>
      <c r="J284" s="74" t="s">
        <v>116</v>
      </c>
      <c r="K284" s="75">
        <v>84.904551832442706</v>
      </c>
      <c r="L284" s="75">
        <v>0</v>
      </c>
      <c r="M284" s="74" t="s">
        <v>127</v>
      </c>
      <c r="N284" s="74" t="s">
        <v>110</v>
      </c>
      <c r="O284" s="74" t="s">
        <v>121</v>
      </c>
      <c r="P284" s="76">
        <v>45261</v>
      </c>
      <c r="Q284" s="76">
        <v>45262</v>
      </c>
      <c r="R284" s="75">
        <v>0</v>
      </c>
      <c r="S284" s="74" t="s">
        <v>116</v>
      </c>
      <c r="T284" s="74" t="s">
        <v>116</v>
      </c>
      <c r="U284" s="74" t="s">
        <v>115</v>
      </c>
      <c r="V284" s="77">
        <v>45231.155407372687</v>
      </c>
      <c r="W284" s="74" t="s">
        <v>116</v>
      </c>
      <c r="X284" s="74" t="s">
        <v>116</v>
      </c>
      <c r="Y284" s="77">
        <v>45261</v>
      </c>
      <c r="Z284" s="77">
        <v>45292</v>
      </c>
      <c r="AA284" s="77">
        <v>45293.994203275462</v>
      </c>
      <c r="AB284" s="74" t="s">
        <v>118</v>
      </c>
      <c r="AC284" s="74" t="s">
        <v>116</v>
      </c>
    </row>
    <row r="285" spans="1:29" s="107" customFormat="1" hidden="1" outlineLevel="7" collapsed="1" x14ac:dyDescent="0.25">
      <c r="A285" s="102" t="s">
        <v>228</v>
      </c>
      <c r="B285" s="103">
        <v>654733.24899999995</v>
      </c>
      <c r="C285" s="103">
        <v>42231875.412660003</v>
      </c>
      <c r="D285" s="103">
        <v>0</v>
      </c>
      <c r="E285" s="103">
        <v>0</v>
      </c>
      <c r="F285" s="103">
        <v>654733.24899999995</v>
      </c>
      <c r="G285" s="103">
        <v>42231875.412660003</v>
      </c>
      <c r="H285" s="104" t="s">
        <v>120</v>
      </c>
      <c r="I285" s="104" t="s">
        <v>225</v>
      </c>
      <c r="J285" s="104" t="s">
        <v>116</v>
      </c>
      <c r="K285" s="103">
        <v>64.502414498060702</v>
      </c>
      <c r="L285" s="103">
        <v>0</v>
      </c>
      <c r="M285" s="104" t="s">
        <v>127</v>
      </c>
      <c r="N285" s="104" t="s">
        <v>110</v>
      </c>
      <c r="O285" s="104" t="s">
        <v>121</v>
      </c>
      <c r="P285" s="105">
        <v>45261</v>
      </c>
      <c r="Q285" s="105">
        <v>45262</v>
      </c>
      <c r="R285" s="103">
        <v>0</v>
      </c>
      <c r="S285" s="104" t="s">
        <v>116</v>
      </c>
      <c r="T285" s="104" t="s">
        <v>116</v>
      </c>
      <c r="U285" s="104" t="s">
        <v>115</v>
      </c>
      <c r="V285" s="106">
        <v>45231.155407372687</v>
      </c>
      <c r="W285" s="104" t="s">
        <v>116</v>
      </c>
      <c r="X285" s="104" t="s">
        <v>116</v>
      </c>
      <c r="Y285" s="106">
        <v>45261</v>
      </c>
      <c r="Z285" s="106">
        <v>45292</v>
      </c>
      <c r="AA285" s="106">
        <v>45293.994203275462</v>
      </c>
      <c r="AB285" s="104" t="s">
        <v>118</v>
      </c>
      <c r="AC285" s="104" t="s">
        <v>116</v>
      </c>
    </row>
    <row r="286" spans="1:29" s="78" customFormat="1" hidden="1" outlineLevel="7" collapsed="1" x14ac:dyDescent="0.25">
      <c r="A286" s="101" t="s">
        <v>116</v>
      </c>
      <c r="B286" s="75">
        <v>654733.24899999995</v>
      </c>
      <c r="C286" s="75">
        <v>42231875.412660003</v>
      </c>
      <c r="D286" s="75">
        <v>0</v>
      </c>
      <c r="E286" s="75">
        <v>0</v>
      </c>
      <c r="F286" s="75">
        <v>654733.24899999995</v>
      </c>
      <c r="G286" s="75">
        <v>42231875.412660003</v>
      </c>
      <c r="H286" s="74" t="s">
        <v>120</v>
      </c>
      <c r="I286" s="74" t="s">
        <v>225</v>
      </c>
      <c r="J286" s="74" t="s">
        <v>116</v>
      </c>
      <c r="K286" s="75">
        <v>64.502414498060702</v>
      </c>
      <c r="L286" s="75">
        <v>0</v>
      </c>
      <c r="M286" s="74" t="s">
        <v>127</v>
      </c>
      <c r="N286" s="74" t="s">
        <v>110</v>
      </c>
      <c r="O286" s="74" t="s">
        <v>121</v>
      </c>
      <c r="P286" s="76">
        <v>45261</v>
      </c>
      <c r="Q286" s="76">
        <v>45262</v>
      </c>
      <c r="R286" s="75">
        <v>0</v>
      </c>
      <c r="S286" s="74" t="s">
        <v>116</v>
      </c>
      <c r="T286" s="74" t="s">
        <v>116</v>
      </c>
      <c r="U286" s="74" t="s">
        <v>115</v>
      </c>
      <c r="V286" s="77">
        <v>45231.155407372687</v>
      </c>
      <c r="W286" s="74" t="s">
        <v>116</v>
      </c>
      <c r="X286" s="74" t="s">
        <v>116</v>
      </c>
      <c r="Y286" s="77">
        <v>45261</v>
      </c>
      <c r="Z286" s="77">
        <v>45292</v>
      </c>
      <c r="AA286" s="77">
        <v>45293.994203275462</v>
      </c>
      <c r="AB286" s="74" t="s">
        <v>118</v>
      </c>
      <c r="AC286" s="74" t="s">
        <v>116</v>
      </c>
    </row>
    <row r="287" spans="1:29" s="119" customFormat="1" outlineLevel="1" collapsed="1" x14ac:dyDescent="0.25">
      <c r="A287" s="114" t="s">
        <v>229</v>
      </c>
      <c r="B287" s="115">
        <v>0</v>
      </c>
      <c r="C287" s="115">
        <v>0</v>
      </c>
      <c r="D287" s="115">
        <v>0</v>
      </c>
      <c r="E287" s="115">
        <v>0</v>
      </c>
      <c r="F287" s="115">
        <v>0</v>
      </c>
      <c r="G287" s="115">
        <v>0</v>
      </c>
      <c r="H287" s="116" t="s">
        <v>120</v>
      </c>
      <c r="I287" s="116" t="s">
        <v>116</v>
      </c>
      <c r="J287" s="116" t="s">
        <v>116</v>
      </c>
      <c r="K287" s="115">
        <v>0</v>
      </c>
      <c r="L287" s="115">
        <v>0</v>
      </c>
      <c r="M287" s="116" t="s">
        <v>116</v>
      </c>
      <c r="N287" s="116" t="s">
        <v>229</v>
      </c>
      <c r="O287" s="116" t="s">
        <v>121</v>
      </c>
      <c r="P287" s="117">
        <v>45261</v>
      </c>
      <c r="Q287" s="117">
        <v>45262</v>
      </c>
      <c r="R287" s="115">
        <v>0</v>
      </c>
      <c r="S287" s="116" t="s">
        <v>116</v>
      </c>
      <c r="T287" s="116" t="s">
        <v>116</v>
      </c>
      <c r="U287" s="116" t="s">
        <v>115</v>
      </c>
      <c r="V287" s="118">
        <v>45231.155407372687</v>
      </c>
      <c r="W287" s="116" t="s">
        <v>116</v>
      </c>
      <c r="X287" s="116" t="s">
        <v>116</v>
      </c>
      <c r="Y287" s="118">
        <v>45261</v>
      </c>
      <c r="Z287" s="118">
        <v>45292</v>
      </c>
      <c r="AA287" s="118">
        <v>45293.994203275462</v>
      </c>
      <c r="AB287" s="116" t="s">
        <v>118</v>
      </c>
      <c r="AC287" s="116" t="s">
        <v>116</v>
      </c>
    </row>
    <row r="288" spans="1:29" s="90" customFormat="1" hidden="1" outlineLevel="2" collapsed="1" x14ac:dyDescent="0.25">
      <c r="A288" s="85" t="s">
        <v>122</v>
      </c>
      <c r="B288" s="86">
        <v>0</v>
      </c>
      <c r="C288" s="86">
        <v>0</v>
      </c>
      <c r="D288" s="86">
        <v>0</v>
      </c>
      <c r="E288" s="86">
        <v>0</v>
      </c>
      <c r="F288" s="86">
        <v>0</v>
      </c>
      <c r="G288" s="86">
        <v>0</v>
      </c>
      <c r="H288" s="87" t="s">
        <v>120</v>
      </c>
      <c r="I288" s="87" t="s">
        <v>116</v>
      </c>
      <c r="J288" s="87" t="s">
        <v>116</v>
      </c>
      <c r="K288" s="86">
        <v>0</v>
      </c>
      <c r="L288" s="86">
        <v>0</v>
      </c>
      <c r="M288" s="87" t="s">
        <v>122</v>
      </c>
      <c r="N288" s="87" t="s">
        <v>229</v>
      </c>
      <c r="O288" s="87" t="s">
        <v>121</v>
      </c>
      <c r="P288" s="88">
        <v>45261</v>
      </c>
      <c r="Q288" s="88">
        <v>45262</v>
      </c>
      <c r="R288" s="86">
        <v>0</v>
      </c>
      <c r="S288" s="87" t="s">
        <v>116</v>
      </c>
      <c r="T288" s="87" t="s">
        <v>116</v>
      </c>
      <c r="U288" s="87" t="s">
        <v>115</v>
      </c>
      <c r="V288" s="89">
        <v>45231.155407372687</v>
      </c>
      <c r="W288" s="87" t="s">
        <v>116</v>
      </c>
      <c r="X288" s="87" t="s">
        <v>116</v>
      </c>
      <c r="Y288" s="89">
        <v>45261</v>
      </c>
      <c r="Z288" s="89">
        <v>45292</v>
      </c>
      <c r="AA288" s="89">
        <v>45293.994203275462</v>
      </c>
      <c r="AB288" s="87" t="s">
        <v>118</v>
      </c>
      <c r="AC288" s="87" t="s">
        <v>116</v>
      </c>
    </row>
    <row r="289" spans="1:29" s="96" customFormat="1" hidden="1" outlineLevel="3" collapsed="1" x14ac:dyDescent="0.25">
      <c r="A289" s="91" t="s">
        <v>121</v>
      </c>
      <c r="B289" s="92">
        <v>0</v>
      </c>
      <c r="C289" s="92">
        <v>0</v>
      </c>
      <c r="D289" s="92">
        <v>0</v>
      </c>
      <c r="E289" s="92">
        <v>0</v>
      </c>
      <c r="F289" s="92">
        <v>0</v>
      </c>
      <c r="G289" s="92">
        <v>0</v>
      </c>
      <c r="H289" s="93" t="s">
        <v>120</v>
      </c>
      <c r="I289" s="93" t="s">
        <v>116</v>
      </c>
      <c r="J289" s="93" t="s">
        <v>116</v>
      </c>
      <c r="K289" s="92">
        <v>0</v>
      </c>
      <c r="L289" s="92">
        <v>0</v>
      </c>
      <c r="M289" s="93" t="s">
        <v>122</v>
      </c>
      <c r="N289" s="93" t="s">
        <v>229</v>
      </c>
      <c r="O289" s="93" t="s">
        <v>121</v>
      </c>
      <c r="P289" s="94">
        <v>45261</v>
      </c>
      <c r="Q289" s="94">
        <v>45262</v>
      </c>
      <c r="R289" s="92">
        <v>0</v>
      </c>
      <c r="S289" s="93" t="s">
        <v>116</v>
      </c>
      <c r="T289" s="93" t="s">
        <v>116</v>
      </c>
      <c r="U289" s="93" t="s">
        <v>115</v>
      </c>
      <c r="V289" s="95">
        <v>45231.155407372687</v>
      </c>
      <c r="W289" s="93" t="s">
        <v>116</v>
      </c>
      <c r="X289" s="93" t="s">
        <v>116</v>
      </c>
      <c r="Y289" s="95">
        <v>45261</v>
      </c>
      <c r="Z289" s="95">
        <v>45292</v>
      </c>
      <c r="AA289" s="95">
        <v>45293.994203275462</v>
      </c>
      <c r="AB289" s="93" t="s">
        <v>118</v>
      </c>
      <c r="AC289" s="93" t="s">
        <v>116</v>
      </c>
    </row>
    <row r="290" spans="1:29" s="78" customFormat="1" hidden="1" outlineLevel="4" collapsed="1" x14ac:dyDescent="0.25">
      <c r="A290" s="97" t="s">
        <v>230</v>
      </c>
      <c r="B290" s="75">
        <v>0</v>
      </c>
      <c r="C290" s="75">
        <v>0</v>
      </c>
      <c r="D290" s="75">
        <v>0</v>
      </c>
      <c r="E290" s="75">
        <v>0</v>
      </c>
      <c r="F290" s="75">
        <v>0</v>
      </c>
      <c r="G290" s="75">
        <v>0</v>
      </c>
      <c r="H290" s="74" t="s">
        <v>120</v>
      </c>
      <c r="I290" s="74" t="s">
        <v>230</v>
      </c>
      <c r="J290" s="74" t="s">
        <v>116</v>
      </c>
      <c r="K290" s="75">
        <v>0</v>
      </c>
      <c r="L290" s="75">
        <v>0</v>
      </c>
      <c r="M290" s="74" t="s">
        <v>122</v>
      </c>
      <c r="N290" s="74" t="s">
        <v>229</v>
      </c>
      <c r="O290" s="74" t="s">
        <v>121</v>
      </c>
      <c r="P290" s="76">
        <v>45261</v>
      </c>
      <c r="Q290" s="76">
        <v>45262</v>
      </c>
      <c r="R290" s="75">
        <v>0</v>
      </c>
      <c r="S290" s="74" t="s">
        <v>116</v>
      </c>
      <c r="T290" s="74" t="s">
        <v>116</v>
      </c>
      <c r="U290" s="74" t="s">
        <v>115</v>
      </c>
      <c r="V290" s="77">
        <v>45231.155407372687</v>
      </c>
      <c r="W290" s="74" t="s">
        <v>116</v>
      </c>
      <c r="X290" s="74" t="s">
        <v>116</v>
      </c>
      <c r="Y290" s="77">
        <v>45261</v>
      </c>
      <c r="Z290" s="77">
        <v>45292</v>
      </c>
      <c r="AA290" s="77">
        <v>45293.994203275462</v>
      </c>
      <c r="AB290" s="74" t="s">
        <v>118</v>
      </c>
      <c r="AC290" s="74" t="s">
        <v>116</v>
      </c>
    </row>
    <row r="291" spans="1:29" s="84" customFormat="1" hidden="1" outlineLevel="5" collapsed="1" x14ac:dyDescent="0.25">
      <c r="A291" s="98" t="s">
        <v>116</v>
      </c>
      <c r="B291" s="80">
        <v>0</v>
      </c>
      <c r="C291" s="80">
        <v>0</v>
      </c>
      <c r="D291" s="80">
        <v>0</v>
      </c>
      <c r="E291" s="80">
        <v>0</v>
      </c>
      <c r="F291" s="80">
        <v>0</v>
      </c>
      <c r="G291" s="80">
        <v>0</v>
      </c>
      <c r="H291" s="81" t="s">
        <v>120</v>
      </c>
      <c r="I291" s="81" t="s">
        <v>230</v>
      </c>
      <c r="J291" s="81" t="s">
        <v>116</v>
      </c>
      <c r="K291" s="80">
        <v>0</v>
      </c>
      <c r="L291" s="80">
        <v>0</v>
      </c>
      <c r="M291" s="81" t="s">
        <v>122</v>
      </c>
      <c r="N291" s="81" t="s">
        <v>229</v>
      </c>
      <c r="O291" s="81" t="s">
        <v>121</v>
      </c>
      <c r="P291" s="82">
        <v>45261</v>
      </c>
      <c r="Q291" s="82">
        <v>45262</v>
      </c>
      <c r="R291" s="80">
        <v>0</v>
      </c>
      <c r="S291" s="81" t="s">
        <v>116</v>
      </c>
      <c r="T291" s="81" t="s">
        <v>116</v>
      </c>
      <c r="U291" s="81" t="s">
        <v>115</v>
      </c>
      <c r="V291" s="83">
        <v>45231.155407372687</v>
      </c>
      <c r="W291" s="81" t="s">
        <v>116</v>
      </c>
      <c r="X291" s="81" t="s">
        <v>116</v>
      </c>
      <c r="Y291" s="83">
        <v>45261</v>
      </c>
      <c r="Z291" s="83">
        <v>45292</v>
      </c>
      <c r="AA291" s="83">
        <v>45293.994203275462</v>
      </c>
      <c r="AB291" s="81" t="s">
        <v>118</v>
      </c>
      <c r="AC291" s="81" t="s">
        <v>116</v>
      </c>
    </row>
    <row r="292" spans="1:29" s="90" customFormat="1" hidden="1" outlineLevel="6" collapsed="1" x14ac:dyDescent="0.25">
      <c r="A292" s="99" t="s">
        <v>116</v>
      </c>
      <c r="B292" s="86">
        <v>0</v>
      </c>
      <c r="C292" s="86">
        <v>0</v>
      </c>
      <c r="D292" s="86">
        <v>0</v>
      </c>
      <c r="E292" s="86">
        <v>0</v>
      </c>
      <c r="F292" s="86">
        <v>0</v>
      </c>
      <c r="G292" s="86">
        <v>0</v>
      </c>
      <c r="H292" s="87" t="s">
        <v>120</v>
      </c>
      <c r="I292" s="87" t="s">
        <v>230</v>
      </c>
      <c r="J292" s="87" t="s">
        <v>116</v>
      </c>
      <c r="K292" s="86">
        <v>0</v>
      </c>
      <c r="L292" s="86">
        <v>0</v>
      </c>
      <c r="M292" s="87" t="s">
        <v>122</v>
      </c>
      <c r="N292" s="87" t="s">
        <v>229</v>
      </c>
      <c r="O292" s="87" t="s">
        <v>121</v>
      </c>
      <c r="P292" s="88">
        <v>45261</v>
      </c>
      <c r="Q292" s="88">
        <v>45262</v>
      </c>
      <c r="R292" s="86">
        <v>0</v>
      </c>
      <c r="S292" s="87" t="s">
        <v>116</v>
      </c>
      <c r="T292" s="87" t="s">
        <v>116</v>
      </c>
      <c r="U292" s="87" t="s">
        <v>115</v>
      </c>
      <c r="V292" s="89">
        <v>45231.155407372687</v>
      </c>
      <c r="W292" s="87" t="s">
        <v>116</v>
      </c>
      <c r="X292" s="87" t="s">
        <v>116</v>
      </c>
      <c r="Y292" s="89">
        <v>45261</v>
      </c>
      <c r="Z292" s="89">
        <v>45292</v>
      </c>
      <c r="AA292" s="89">
        <v>45293.994203275462</v>
      </c>
      <c r="AB292" s="87" t="s">
        <v>118</v>
      </c>
      <c r="AC292" s="87" t="s">
        <v>116</v>
      </c>
    </row>
    <row r="293" spans="1:29" s="96" customFormat="1" hidden="1" outlineLevel="7" collapsed="1" x14ac:dyDescent="0.25">
      <c r="A293" s="100" t="s">
        <v>152</v>
      </c>
      <c r="B293" s="92">
        <v>0</v>
      </c>
      <c r="C293" s="92">
        <v>0</v>
      </c>
      <c r="D293" s="92">
        <v>0</v>
      </c>
      <c r="E293" s="92">
        <v>0</v>
      </c>
      <c r="F293" s="92">
        <v>0</v>
      </c>
      <c r="G293" s="92">
        <v>0</v>
      </c>
      <c r="H293" s="93" t="s">
        <v>120</v>
      </c>
      <c r="I293" s="93" t="s">
        <v>230</v>
      </c>
      <c r="J293" s="93" t="s">
        <v>116</v>
      </c>
      <c r="K293" s="92">
        <v>0</v>
      </c>
      <c r="L293" s="92">
        <v>0</v>
      </c>
      <c r="M293" s="93" t="s">
        <v>122</v>
      </c>
      <c r="N293" s="93" t="s">
        <v>229</v>
      </c>
      <c r="O293" s="93" t="s">
        <v>121</v>
      </c>
      <c r="P293" s="94">
        <v>45261</v>
      </c>
      <c r="Q293" s="94">
        <v>45262</v>
      </c>
      <c r="R293" s="92">
        <v>0</v>
      </c>
      <c r="S293" s="93" t="s">
        <v>116</v>
      </c>
      <c r="T293" s="93" t="s">
        <v>116</v>
      </c>
      <c r="U293" s="93" t="s">
        <v>115</v>
      </c>
      <c r="V293" s="95">
        <v>45231.155407372687</v>
      </c>
      <c r="W293" s="93" t="s">
        <v>116</v>
      </c>
      <c r="X293" s="93" t="s">
        <v>116</v>
      </c>
      <c r="Y293" s="95">
        <v>45261</v>
      </c>
      <c r="Z293" s="95">
        <v>45292</v>
      </c>
      <c r="AA293" s="95">
        <v>45293.994203275462</v>
      </c>
      <c r="AB293" s="93" t="s">
        <v>118</v>
      </c>
      <c r="AC293" s="93" t="s">
        <v>116</v>
      </c>
    </row>
    <row r="294" spans="1:29" s="78" customFormat="1" hidden="1" outlineLevel="7" collapsed="1" x14ac:dyDescent="0.25">
      <c r="A294" s="101" t="s">
        <v>116</v>
      </c>
      <c r="B294" s="75">
        <v>0</v>
      </c>
      <c r="C294" s="75">
        <v>0</v>
      </c>
      <c r="D294" s="75">
        <v>0</v>
      </c>
      <c r="E294" s="75">
        <v>0</v>
      </c>
      <c r="F294" s="75">
        <v>0</v>
      </c>
      <c r="G294" s="75">
        <v>0</v>
      </c>
      <c r="H294" s="74" t="s">
        <v>120</v>
      </c>
      <c r="I294" s="74" t="s">
        <v>230</v>
      </c>
      <c r="J294" s="74" t="s">
        <v>116</v>
      </c>
      <c r="K294" s="75">
        <v>0</v>
      </c>
      <c r="L294" s="75">
        <v>0</v>
      </c>
      <c r="M294" s="74" t="s">
        <v>122</v>
      </c>
      <c r="N294" s="74" t="s">
        <v>229</v>
      </c>
      <c r="O294" s="74" t="s">
        <v>121</v>
      </c>
      <c r="P294" s="76">
        <v>45261</v>
      </c>
      <c r="Q294" s="76">
        <v>45262</v>
      </c>
      <c r="R294" s="75">
        <v>0</v>
      </c>
      <c r="S294" s="74" t="s">
        <v>116</v>
      </c>
      <c r="T294" s="74" t="s">
        <v>116</v>
      </c>
      <c r="U294" s="74" t="s">
        <v>115</v>
      </c>
      <c r="V294" s="77">
        <v>45231.155407372687</v>
      </c>
      <c r="W294" s="74" t="s">
        <v>116</v>
      </c>
      <c r="X294" s="74" t="s">
        <v>116</v>
      </c>
      <c r="Y294" s="77">
        <v>45261</v>
      </c>
      <c r="Z294" s="77">
        <v>45292</v>
      </c>
      <c r="AA294" s="77">
        <v>45293.994203275462</v>
      </c>
      <c r="AB294" s="74" t="s">
        <v>118</v>
      </c>
      <c r="AC294" s="74" t="s">
        <v>116</v>
      </c>
    </row>
    <row r="295" spans="1:29" s="128" customFormat="1" hidden="1" outlineLevel="4" collapsed="1" x14ac:dyDescent="0.25">
      <c r="A295" s="129" t="s">
        <v>229</v>
      </c>
      <c r="B295" s="124">
        <v>0</v>
      </c>
      <c r="C295" s="124">
        <v>0</v>
      </c>
      <c r="D295" s="124">
        <v>0</v>
      </c>
      <c r="E295" s="124">
        <v>0</v>
      </c>
      <c r="F295" s="124">
        <v>0</v>
      </c>
      <c r="G295" s="124">
        <v>0</v>
      </c>
      <c r="H295" s="125" t="s">
        <v>120</v>
      </c>
      <c r="I295" s="125" t="s">
        <v>229</v>
      </c>
      <c r="J295" s="125" t="s">
        <v>116</v>
      </c>
      <c r="K295" s="124">
        <v>0</v>
      </c>
      <c r="L295" s="124">
        <v>0</v>
      </c>
      <c r="M295" s="125" t="s">
        <v>122</v>
      </c>
      <c r="N295" s="125" t="s">
        <v>229</v>
      </c>
      <c r="O295" s="125" t="s">
        <v>121</v>
      </c>
      <c r="P295" s="126">
        <v>45261</v>
      </c>
      <c r="Q295" s="126">
        <v>45262</v>
      </c>
      <c r="R295" s="124">
        <v>0</v>
      </c>
      <c r="S295" s="125" t="s">
        <v>116</v>
      </c>
      <c r="T295" s="125" t="s">
        <v>116</v>
      </c>
      <c r="U295" s="125" t="s">
        <v>115</v>
      </c>
      <c r="V295" s="127">
        <v>45231.155407372687</v>
      </c>
      <c r="W295" s="125" t="s">
        <v>116</v>
      </c>
      <c r="X295" s="125" t="s">
        <v>116</v>
      </c>
      <c r="Y295" s="127">
        <v>45261</v>
      </c>
      <c r="Z295" s="127">
        <v>45292</v>
      </c>
      <c r="AA295" s="127">
        <v>45293.994203275462</v>
      </c>
      <c r="AB295" s="125" t="s">
        <v>118</v>
      </c>
      <c r="AC295" s="125" t="s">
        <v>116</v>
      </c>
    </row>
    <row r="296" spans="1:29" s="84" customFormat="1" hidden="1" outlineLevel="5" collapsed="1" x14ac:dyDescent="0.25">
      <c r="A296" s="98" t="s">
        <v>116</v>
      </c>
      <c r="B296" s="80">
        <v>0</v>
      </c>
      <c r="C296" s="80">
        <v>0</v>
      </c>
      <c r="D296" s="80">
        <v>0</v>
      </c>
      <c r="E296" s="80">
        <v>0</v>
      </c>
      <c r="F296" s="80">
        <v>0</v>
      </c>
      <c r="G296" s="80">
        <v>0</v>
      </c>
      <c r="H296" s="81" t="s">
        <v>120</v>
      </c>
      <c r="I296" s="81" t="s">
        <v>229</v>
      </c>
      <c r="J296" s="81" t="s">
        <v>116</v>
      </c>
      <c r="K296" s="80">
        <v>0</v>
      </c>
      <c r="L296" s="80">
        <v>0</v>
      </c>
      <c r="M296" s="81" t="s">
        <v>122</v>
      </c>
      <c r="N296" s="81" t="s">
        <v>229</v>
      </c>
      <c r="O296" s="81" t="s">
        <v>121</v>
      </c>
      <c r="P296" s="82">
        <v>45261</v>
      </c>
      <c r="Q296" s="82">
        <v>45262</v>
      </c>
      <c r="R296" s="80">
        <v>0</v>
      </c>
      <c r="S296" s="81" t="s">
        <v>116</v>
      </c>
      <c r="T296" s="81" t="s">
        <v>116</v>
      </c>
      <c r="U296" s="81" t="s">
        <v>115</v>
      </c>
      <c r="V296" s="83">
        <v>45231.155407372687</v>
      </c>
      <c r="W296" s="81" t="s">
        <v>116</v>
      </c>
      <c r="X296" s="81" t="s">
        <v>116</v>
      </c>
      <c r="Y296" s="83">
        <v>45261</v>
      </c>
      <c r="Z296" s="83">
        <v>45292</v>
      </c>
      <c r="AA296" s="83">
        <v>45293.994203275462</v>
      </c>
      <c r="AB296" s="81" t="s">
        <v>118</v>
      </c>
      <c r="AC296" s="81" t="s">
        <v>116</v>
      </c>
    </row>
    <row r="297" spans="1:29" s="90" customFormat="1" hidden="1" outlineLevel="6" collapsed="1" x14ac:dyDescent="0.25">
      <c r="A297" s="99" t="s">
        <v>116</v>
      </c>
      <c r="B297" s="86">
        <v>0</v>
      </c>
      <c r="C297" s="86">
        <v>0</v>
      </c>
      <c r="D297" s="86">
        <v>0</v>
      </c>
      <c r="E297" s="86">
        <v>0</v>
      </c>
      <c r="F297" s="86">
        <v>0</v>
      </c>
      <c r="G297" s="86">
        <v>0</v>
      </c>
      <c r="H297" s="87" t="s">
        <v>120</v>
      </c>
      <c r="I297" s="87" t="s">
        <v>229</v>
      </c>
      <c r="J297" s="87" t="s">
        <v>116</v>
      </c>
      <c r="K297" s="86">
        <v>0</v>
      </c>
      <c r="L297" s="86">
        <v>0</v>
      </c>
      <c r="M297" s="87" t="s">
        <v>122</v>
      </c>
      <c r="N297" s="87" t="s">
        <v>229</v>
      </c>
      <c r="O297" s="87" t="s">
        <v>121</v>
      </c>
      <c r="P297" s="88">
        <v>45261</v>
      </c>
      <c r="Q297" s="88">
        <v>45262</v>
      </c>
      <c r="R297" s="86">
        <v>0</v>
      </c>
      <c r="S297" s="87" t="s">
        <v>116</v>
      </c>
      <c r="T297" s="87" t="s">
        <v>116</v>
      </c>
      <c r="U297" s="87" t="s">
        <v>115</v>
      </c>
      <c r="V297" s="89">
        <v>45231.155407372687</v>
      </c>
      <c r="W297" s="87" t="s">
        <v>116</v>
      </c>
      <c r="X297" s="87" t="s">
        <v>116</v>
      </c>
      <c r="Y297" s="89">
        <v>45261</v>
      </c>
      <c r="Z297" s="89">
        <v>45292</v>
      </c>
      <c r="AA297" s="89">
        <v>45293.994203275462</v>
      </c>
      <c r="AB297" s="87" t="s">
        <v>118</v>
      </c>
      <c r="AC297" s="87" t="s">
        <v>116</v>
      </c>
    </row>
    <row r="298" spans="1:29" s="96" customFormat="1" hidden="1" outlineLevel="7" collapsed="1" x14ac:dyDescent="0.25">
      <c r="A298" s="100" t="s">
        <v>231</v>
      </c>
      <c r="B298" s="92">
        <v>-379542.94699999999</v>
      </c>
      <c r="C298" s="92">
        <v>-21632971.94796</v>
      </c>
      <c r="D298" s="92">
        <v>0</v>
      </c>
      <c r="E298" s="92">
        <v>0</v>
      </c>
      <c r="F298" s="92">
        <v>-379542.94699999999</v>
      </c>
      <c r="G298" s="92">
        <v>-21632971.94796</v>
      </c>
      <c r="H298" s="93" t="s">
        <v>120</v>
      </c>
      <c r="I298" s="93" t="s">
        <v>229</v>
      </c>
      <c r="J298" s="93" t="s">
        <v>116</v>
      </c>
      <c r="K298" s="92">
        <v>56.997428404222198</v>
      </c>
      <c r="L298" s="92">
        <v>0</v>
      </c>
      <c r="M298" s="93" t="s">
        <v>122</v>
      </c>
      <c r="N298" s="93" t="s">
        <v>229</v>
      </c>
      <c r="O298" s="93" t="s">
        <v>121</v>
      </c>
      <c r="P298" s="94">
        <v>45261</v>
      </c>
      <c r="Q298" s="94">
        <v>45262</v>
      </c>
      <c r="R298" s="92">
        <v>0</v>
      </c>
      <c r="S298" s="93" t="s">
        <v>116</v>
      </c>
      <c r="T298" s="93" t="s">
        <v>116</v>
      </c>
      <c r="U298" s="93" t="s">
        <v>115</v>
      </c>
      <c r="V298" s="95">
        <v>45231.155407372687</v>
      </c>
      <c r="W298" s="93" t="s">
        <v>116</v>
      </c>
      <c r="X298" s="93" t="s">
        <v>116</v>
      </c>
      <c r="Y298" s="95">
        <v>45261</v>
      </c>
      <c r="Z298" s="95">
        <v>45292</v>
      </c>
      <c r="AA298" s="95">
        <v>45293.994203275462</v>
      </c>
      <c r="AB298" s="93" t="s">
        <v>118</v>
      </c>
      <c r="AC298" s="93" t="s">
        <v>116</v>
      </c>
    </row>
    <row r="299" spans="1:29" s="78" customFormat="1" hidden="1" outlineLevel="7" collapsed="1" x14ac:dyDescent="0.25">
      <c r="A299" s="101" t="s">
        <v>116</v>
      </c>
      <c r="B299" s="75">
        <v>-379542.94699999999</v>
      </c>
      <c r="C299" s="75">
        <v>-21632971.94796</v>
      </c>
      <c r="D299" s="75">
        <v>0</v>
      </c>
      <c r="E299" s="75">
        <v>0</v>
      </c>
      <c r="F299" s="75">
        <v>-379542.94699999999</v>
      </c>
      <c r="G299" s="75">
        <v>-21632971.94796</v>
      </c>
      <c r="H299" s="74" t="s">
        <v>120</v>
      </c>
      <c r="I299" s="74" t="s">
        <v>229</v>
      </c>
      <c r="J299" s="74" t="s">
        <v>116</v>
      </c>
      <c r="K299" s="75">
        <v>56.997428404222198</v>
      </c>
      <c r="L299" s="75">
        <v>0</v>
      </c>
      <c r="M299" s="74" t="s">
        <v>122</v>
      </c>
      <c r="N299" s="74" t="s">
        <v>229</v>
      </c>
      <c r="O299" s="74" t="s">
        <v>121</v>
      </c>
      <c r="P299" s="76">
        <v>45261</v>
      </c>
      <c r="Q299" s="76">
        <v>45262</v>
      </c>
      <c r="R299" s="75">
        <v>0</v>
      </c>
      <c r="S299" s="74" t="s">
        <v>116</v>
      </c>
      <c r="T299" s="74" t="s">
        <v>116</v>
      </c>
      <c r="U299" s="74" t="s">
        <v>115</v>
      </c>
      <c r="V299" s="77">
        <v>45231.155407372687</v>
      </c>
      <c r="W299" s="74" t="s">
        <v>116</v>
      </c>
      <c r="X299" s="74" t="s">
        <v>116</v>
      </c>
      <c r="Y299" s="77">
        <v>45261</v>
      </c>
      <c r="Z299" s="77">
        <v>45292</v>
      </c>
      <c r="AA299" s="77">
        <v>45293.994203275462</v>
      </c>
      <c r="AB299" s="74" t="s">
        <v>118</v>
      </c>
      <c r="AC299" s="74" t="s">
        <v>116</v>
      </c>
    </row>
    <row r="300" spans="1:29" s="107" customFormat="1" hidden="1" outlineLevel="7" collapsed="1" x14ac:dyDescent="0.25">
      <c r="A300" s="102" t="s">
        <v>232</v>
      </c>
      <c r="B300" s="103">
        <v>-160178.32999999999</v>
      </c>
      <c r="C300" s="103">
        <v>-9056264.3785200007</v>
      </c>
      <c r="D300" s="103">
        <v>0</v>
      </c>
      <c r="E300" s="103">
        <v>0</v>
      </c>
      <c r="F300" s="103">
        <v>-160178.32999999999</v>
      </c>
      <c r="G300" s="103">
        <v>-9056264.3785200007</v>
      </c>
      <c r="H300" s="104" t="s">
        <v>120</v>
      </c>
      <c r="I300" s="104" t="s">
        <v>229</v>
      </c>
      <c r="J300" s="104" t="s">
        <v>116</v>
      </c>
      <c r="K300" s="103">
        <v>56.538636521681802</v>
      </c>
      <c r="L300" s="103">
        <v>0</v>
      </c>
      <c r="M300" s="104" t="s">
        <v>122</v>
      </c>
      <c r="N300" s="104" t="s">
        <v>229</v>
      </c>
      <c r="O300" s="104" t="s">
        <v>121</v>
      </c>
      <c r="P300" s="105">
        <v>45261</v>
      </c>
      <c r="Q300" s="105">
        <v>45262</v>
      </c>
      <c r="R300" s="103">
        <v>0</v>
      </c>
      <c r="S300" s="104" t="s">
        <v>116</v>
      </c>
      <c r="T300" s="104" t="s">
        <v>116</v>
      </c>
      <c r="U300" s="104" t="s">
        <v>115</v>
      </c>
      <c r="V300" s="106">
        <v>45231.155407372687</v>
      </c>
      <c r="W300" s="104" t="s">
        <v>116</v>
      </c>
      <c r="X300" s="104" t="s">
        <v>116</v>
      </c>
      <c r="Y300" s="106">
        <v>45261</v>
      </c>
      <c r="Z300" s="106">
        <v>45292</v>
      </c>
      <c r="AA300" s="106">
        <v>45293.994203275462</v>
      </c>
      <c r="AB300" s="104" t="s">
        <v>118</v>
      </c>
      <c r="AC300" s="104" t="s">
        <v>116</v>
      </c>
    </row>
    <row r="301" spans="1:29" s="78" customFormat="1" hidden="1" outlineLevel="7" collapsed="1" x14ac:dyDescent="0.25">
      <c r="A301" s="101" t="s">
        <v>116</v>
      </c>
      <c r="B301" s="75">
        <v>-160178.32999999999</v>
      </c>
      <c r="C301" s="75">
        <v>-9056264.3785200007</v>
      </c>
      <c r="D301" s="75">
        <v>0</v>
      </c>
      <c r="E301" s="75">
        <v>0</v>
      </c>
      <c r="F301" s="75">
        <v>-160178.32999999999</v>
      </c>
      <c r="G301" s="75">
        <v>-9056264.3785200007</v>
      </c>
      <c r="H301" s="74" t="s">
        <v>120</v>
      </c>
      <c r="I301" s="74" t="s">
        <v>229</v>
      </c>
      <c r="J301" s="74" t="s">
        <v>116</v>
      </c>
      <c r="K301" s="75">
        <v>56.538636521681802</v>
      </c>
      <c r="L301" s="75">
        <v>0</v>
      </c>
      <c r="M301" s="74" t="s">
        <v>122</v>
      </c>
      <c r="N301" s="74" t="s">
        <v>229</v>
      </c>
      <c r="O301" s="74" t="s">
        <v>121</v>
      </c>
      <c r="P301" s="76">
        <v>45261</v>
      </c>
      <c r="Q301" s="76">
        <v>45262</v>
      </c>
      <c r="R301" s="75">
        <v>0</v>
      </c>
      <c r="S301" s="74" t="s">
        <v>116</v>
      </c>
      <c r="T301" s="74" t="s">
        <v>116</v>
      </c>
      <c r="U301" s="74" t="s">
        <v>115</v>
      </c>
      <c r="V301" s="77">
        <v>45231.155407372687</v>
      </c>
      <c r="W301" s="74" t="s">
        <v>116</v>
      </c>
      <c r="X301" s="74" t="s">
        <v>116</v>
      </c>
      <c r="Y301" s="77">
        <v>45261</v>
      </c>
      <c r="Z301" s="77">
        <v>45292</v>
      </c>
      <c r="AA301" s="77">
        <v>45293.994203275462</v>
      </c>
      <c r="AB301" s="74" t="s">
        <v>118</v>
      </c>
      <c r="AC301" s="74" t="s">
        <v>116</v>
      </c>
    </row>
    <row r="302" spans="1:29" s="96" customFormat="1" hidden="1" outlineLevel="7" collapsed="1" x14ac:dyDescent="0.25">
      <c r="A302" s="100" t="s">
        <v>233</v>
      </c>
      <c r="B302" s="92">
        <v>-15059.303</v>
      </c>
      <c r="C302" s="92">
        <v>-835957.62474999996</v>
      </c>
      <c r="D302" s="92">
        <v>0</v>
      </c>
      <c r="E302" s="92">
        <v>0</v>
      </c>
      <c r="F302" s="92">
        <v>-15059.303</v>
      </c>
      <c r="G302" s="92">
        <v>-835957.62474999996</v>
      </c>
      <c r="H302" s="93" t="s">
        <v>120</v>
      </c>
      <c r="I302" s="93" t="s">
        <v>229</v>
      </c>
      <c r="J302" s="93" t="s">
        <v>116</v>
      </c>
      <c r="K302" s="92">
        <v>55.511043555601503</v>
      </c>
      <c r="L302" s="92">
        <v>0</v>
      </c>
      <c r="M302" s="93" t="s">
        <v>122</v>
      </c>
      <c r="N302" s="93" t="s">
        <v>229</v>
      </c>
      <c r="O302" s="93" t="s">
        <v>121</v>
      </c>
      <c r="P302" s="94">
        <v>45261</v>
      </c>
      <c r="Q302" s="94">
        <v>45262</v>
      </c>
      <c r="R302" s="92">
        <v>0</v>
      </c>
      <c r="S302" s="93" t="s">
        <v>116</v>
      </c>
      <c r="T302" s="93" t="s">
        <v>116</v>
      </c>
      <c r="U302" s="93" t="s">
        <v>115</v>
      </c>
      <c r="V302" s="95">
        <v>45231.155407372687</v>
      </c>
      <c r="W302" s="93" t="s">
        <v>116</v>
      </c>
      <c r="X302" s="93" t="s">
        <v>116</v>
      </c>
      <c r="Y302" s="95">
        <v>45261</v>
      </c>
      <c r="Z302" s="95">
        <v>45292</v>
      </c>
      <c r="AA302" s="95">
        <v>45293.994203275462</v>
      </c>
      <c r="AB302" s="93" t="s">
        <v>118</v>
      </c>
      <c r="AC302" s="93" t="s">
        <v>116</v>
      </c>
    </row>
    <row r="303" spans="1:29" s="78" customFormat="1" hidden="1" outlineLevel="7" collapsed="1" x14ac:dyDescent="0.25">
      <c r="A303" s="101" t="s">
        <v>116</v>
      </c>
      <c r="B303" s="75">
        <v>-15059.303</v>
      </c>
      <c r="C303" s="75">
        <v>-835957.62474999996</v>
      </c>
      <c r="D303" s="75">
        <v>0</v>
      </c>
      <c r="E303" s="75">
        <v>0</v>
      </c>
      <c r="F303" s="75">
        <v>-15059.303</v>
      </c>
      <c r="G303" s="75">
        <v>-835957.62474999996</v>
      </c>
      <c r="H303" s="74" t="s">
        <v>120</v>
      </c>
      <c r="I303" s="74" t="s">
        <v>229</v>
      </c>
      <c r="J303" s="74" t="s">
        <v>116</v>
      </c>
      <c r="K303" s="75">
        <v>55.511043555601503</v>
      </c>
      <c r="L303" s="75">
        <v>0</v>
      </c>
      <c r="M303" s="74" t="s">
        <v>122</v>
      </c>
      <c r="N303" s="74" t="s">
        <v>229</v>
      </c>
      <c r="O303" s="74" t="s">
        <v>121</v>
      </c>
      <c r="P303" s="76">
        <v>45261</v>
      </c>
      <c r="Q303" s="76">
        <v>45262</v>
      </c>
      <c r="R303" s="75">
        <v>0</v>
      </c>
      <c r="S303" s="74" t="s">
        <v>116</v>
      </c>
      <c r="T303" s="74" t="s">
        <v>116</v>
      </c>
      <c r="U303" s="74" t="s">
        <v>115</v>
      </c>
      <c r="V303" s="77">
        <v>45231.155407372687</v>
      </c>
      <c r="W303" s="74" t="s">
        <v>116</v>
      </c>
      <c r="X303" s="74" t="s">
        <v>116</v>
      </c>
      <c r="Y303" s="77">
        <v>45261</v>
      </c>
      <c r="Z303" s="77">
        <v>45292</v>
      </c>
      <c r="AA303" s="77">
        <v>45293.994203275462</v>
      </c>
      <c r="AB303" s="74" t="s">
        <v>118</v>
      </c>
      <c r="AC303" s="74" t="s">
        <v>116</v>
      </c>
    </row>
    <row r="304" spans="1:29" s="107" customFormat="1" hidden="1" outlineLevel="7" collapsed="1" x14ac:dyDescent="0.25">
      <c r="A304" s="102" t="s">
        <v>234</v>
      </c>
      <c r="B304" s="103">
        <v>256505.97</v>
      </c>
      <c r="C304" s="103">
        <v>15211869.05869</v>
      </c>
      <c r="D304" s="103">
        <v>0</v>
      </c>
      <c r="E304" s="103">
        <v>0</v>
      </c>
      <c r="F304" s="103">
        <v>256505.97</v>
      </c>
      <c r="G304" s="103">
        <v>15211869.05869</v>
      </c>
      <c r="H304" s="104" t="s">
        <v>120</v>
      </c>
      <c r="I304" s="104" t="s">
        <v>229</v>
      </c>
      <c r="J304" s="104" t="s">
        <v>116</v>
      </c>
      <c r="K304" s="103">
        <v>59.304152097083801</v>
      </c>
      <c r="L304" s="103">
        <v>0</v>
      </c>
      <c r="M304" s="104" t="s">
        <v>122</v>
      </c>
      <c r="N304" s="104" t="s">
        <v>229</v>
      </c>
      <c r="O304" s="104" t="s">
        <v>121</v>
      </c>
      <c r="P304" s="105">
        <v>45261</v>
      </c>
      <c r="Q304" s="105">
        <v>45262</v>
      </c>
      <c r="R304" s="103">
        <v>0</v>
      </c>
      <c r="S304" s="104" t="s">
        <v>116</v>
      </c>
      <c r="T304" s="104" t="s">
        <v>116</v>
      </c>
      <c r="U304" s="104" t="s">
        <v>115</v>
      </c>
      <c r="V304" s="106">
        <v>45231.155407372687</v>
      </c>
      <c r="W304" s="104" t="s">
        <v>116</v>
      </c>
      <c r="X304" s="104" t="s">
        <v>116</v>
      </c>
      <c r="Y304" s="106">
        <v>45261</v>
      </c>
      <c r="Z304" s="106">
        <v>45292</v>
      </c>
      <c r="AA304" s="106">
        <v>45293.994203275462</v>
      </c>
      <c r="AB304" s="104" t="s">
        <v>118</v>
      </c>
      <c r="AC304" s="104" t="s">
        <v>116</v>
      </c>
    </row>
    <row r="305" spans="1:29" s="78" customFormat="1" hidden="1" outlineLevel="7" collapsed="1" x14ac:dyDescent="0.25">
      <c r="A305" s="101" t="s">
        <v>116</v>
      </c>
      <c r="B305" s="75">
        <v>256505.97</v>
      </c>
      <c r="C305" s="75">
        <v>15211869.05869</v>
      </c>
      <c r="D305" s="75">
        <v>0</v>
      </c>
      <c r="E305" s="75">
        <v>0</v>
      </c>
      <c r="F305" s="75">
        <v>256505.97</v>
      </c>
      <c r="G305" s="75">
        <v>15211869.05869</v>
      </c>
      <c r="H305" s="74" t="s">
        <v>120</v>
      </c>
      <c r="I305" s="74" t="s">
        <v>229</v>
      </c>
      <c r="J305" s="74" t="s">
        <v>116</v>
      </c>
      <c r="K305" s="75">
        <v>59.304152097083801</v>
      </c>
      <c r="L305" s="75">
        <v>0</v>
      </c>
      <c r="M305" s="74" t="s">
        <v>122</v>
      </c>
      <c r="N305" s="74" t="s">
        <v>229</v>
      </c>
      <c r="O305" s="74" t="s">
        <v>121</v>
      </c>
      <c r="P305" s="76">
        <v>45261</v>
      </c>
      <c r="Q305" s="76">
        <v>45262</v>
      </c>
      <c r="R305" s="75">
        <v>0</v>
      </c>
      <c r="S305" s="74" t="s">
        <v>116</v>
      </c>
      <c r="T305" s="74" t="s">
        <v>116</v>
      </c>
      <c r="U305" s="74" t="s">
        <v>115</v>
      </c>
      <c r="V305" s="77">
        <v>45231.155407372687</v>
      </c>
      <c r="W305" s="74" t="s">
        <v>116</v>
      </c>
      <c r="X305" s="74" t="s">
        <v>116</v>
      </c>
      <c r="Y305" s="77">
        <v>45261</v>
      </c>
      <c r="Z305" s="77">
        <v>45292</v>
      </c>
      <c r="AA305" s="77">
        <v>45293.994203275462</v>
      </c>
      <c r="AB305" s="74" t="s">
        <v>118</v>
      </c>
      <c r="AC305" s="74" t="s">
        <v>116</v>
      </c>
    </row>
    <row r="306" spans="1:29" s="96" customFormat="1" hidden="1" outlineLevel="7" collapsed="1" x14ac:dyDescent="0.25">
      <c r="A306" s="100" t="s">
        <v>235</v>
      </c>
      <c r="B306" s="92">
        <v>298274.61</v>
      </c>
      <c r="C306" s="92">
        <v>16313324.89254</v>
      </c>
      <c r="D306" s="92">
        <v>0</v>
      </c>
      <c r="E306" s="92">
        <v>0</v>
      </c>
      <c r="F306" s="92">
        <v>298274.61</v>
      </c>
      <c r="G306" s="92">
        <v>16313324.89254</v>
      </c>
      <c r="H306" s="93" t="s">
        <v>120</v>
      </c>
      <c r="I306" s="93" t="s">
        <v>229</v>
      </c>
      <c r="J306" s="93" t="s">
        <v>116</v>
      </c>
      <c r="K306" s="92">
        <v>54.692301475274803</v>
      </c>
      <c r="L306" s="92">
        <v>0</v>
      </c>
      <c r="M306" s="93" t="s">
        <v>122</v>
      </c>
      <c r="N306" s="93" t="s">
        <v>229</v>
      </c>
      <c r="O306" s="93" t="s">
        <v>121</v>
      </c>
      <c r="P306" s="94">
        <v>45261</v>
      </c>
      <c r="Q306" s="94">
        <v>45262</v>
      </c>
      <c r="R306" s="92">
        <v>0</v>
      </c>
      <c r="S306" s="93" t="s">
        <v>116</v>
      </c>
      <c r="T306" s="93" t="s">
        <v>116</v>
      </c>
      <c r="U306" s="93" t="s">
        <v>115</v>
      </c>
      <c r="V306" s="95">
        <v>45231.155407372687</v>
      </c>
      <c r="W306" s="93" t="s">
        <v>116</v>
      </c>
      <c r="X306" s="93" t="s">
        <v>116</v>
      </c>
      <c r="Y306" s="95">
        <v>45261</v>
      </c>
      <c r="Z306" s="95">
        <v>45292</v>
      </c>
      <c r="AA306" s="95">
        <v>45293.994203275462</v>
      </c>
      <c r="AB306" s="93" t="s">
        <v>118</v>
      </c>
      <c r="AC306" s="93" t="s">
        <v>116</v>
      </c>
    </row>
    <row r="307" spans="1:29" s="78" customFormat="1" hidden="1" outlineLevel="7" collapsed="1" x14ac:dyDescent="0.25">
      <c r="A307" s="101" t="s">
        <v>116</v>
      </c>
      <c r="B307" s="75">
        <v>298274.61</v>
      </c>
      <c r="C307" s="75">
        <v>16313324.89254</v>
      </c>
      <c r="D307" s="75">
        <v>0</v>
      </c>
      <c r="E307" s="75">
        <v>0</v>
      </c>
      <c r="F307" s="75">
        <v>298274.61</v>
      </c>
      <c r="G307" s="75">
        <v>16313324.89254</v>
      </c>
      <c r="H307" s="74" t="s">
        <v>120</v>
      </c>
      <c r="I307" s="74" t="s">
        <v>229</v>
      </c>
      <c r="J307" s="74" t="s">
        <v>116</v>
      </c>
      <c r="K307" s="75">
        <v>54.692301475274803</v>
      </c>
      <c r="L307" s="75">
        <v>0</v>
      </c>
      <c r="M307" s="74" t="s">
        <v>122</v>
      </c>
      <c r="N307" s="74" t="s">
        <v>229</v>
      </c>
      <c r="O307" s="74" t="s">
        <v>121</v>
      </c>
      <c r="P307" s="76">
        <v>45261</v>
      </c>
      <c r="Q307" s="76">
        <v>45262</v>
      </c>
      <c r="R307" s="75">
        <v>0</v>
      </c>
      <c r="S307" s="74" t="s">
        <v>116</v>
      </c>
      <c r="T307" s="74" t="s">
        <v>116</v>
      </c>
      <c r="U307" s="74" t="s">
        <v>115</v>
      </c>
      <c r="V307" s="77">
        <v>45231.155407372687</v>
      </c>
      <c r="W307" s="74" t="s">
        <v>116</v>
      </c>
      <c r="X307" s="74" t="s">
        <v>116</v>
      </c>
      <c r="Y307" s="77">
        <v>45261</v>
      </c>
      <c r="Z307" s="77">
        <v>45292</v>
      </c>
      <c r="AA307" s="77">
        <v>45293.994203275462</v>
      </c>
      <c r="AB307" s="74" t="s">
        <v>118</v>
      </c>
      <c r="AC307" s="74" t="s">
        <v>116</v>
      </c>
    </row>
    <row r="308" spans="1:29" s="113" customFormat="1" hidden="1" outlineLevel="2" collapsed="1" x14ac:dyDescent="0.25">
      <c r="A308" s="108" t="s">
        <v>213</v>
      </c>
      <c r="B308" s="109">
        <v>0</v>
      </c>
      <c r="C308" s="109">
        <v>0</v>
      </c>
      <c r="D308" s="109">
        <v>0</v>
      </c>
      <c r="E308" s="109">
        <v>0</v>
      </c>
      <c r="F308" s="109">
        <v>0</v>
      </c>
      <c r="G308" s="109">
        <v>0</v>
      </c>
      <c r="H308" s="110" t="s">
        <v>120</v>
      </c>
      <c r="I308" s="110" t="s">
        <v>229</v>
      </c>
      <c r="J308" s="110" t="s">
        <v>116</v>
      </c>
      <c r="K308" s="109">
        <v>0</v>
      </c>
      <c r="L308" s="109">
        <v>0</v>
      </c>
      <c r="M308" s="110" t="s">
        <v>213</v>
      </c>
      <c r="N308" s="110" t="s">
        <v>229</v>
      </c>
      <c r="O308" s="110" t="s">
        <v>121</v>
      </c>
      <c r="P308" s="111">
        <v>45261</v>
      </c>
      <c r="Q308" s="111">
        <v>45262</v>
      </c>
      <c r="R308" s="109">
        <v>0</v>
      </c>
      <c r="S308" s="110" t="s">
        <v>116</v>
      </c>
      <c r="T308" s="110" t="s">
        <v>116</v>
      </c>
      <c r="U308" s="110" t="s">
        <v>115</v>
      </c>
      <c r="V308" s="112">
        <v>45231.155407372687</v>
      </c>
      <c r="W308" s="110" t="s">
        <v>116</v>
      </c>
      <c r="X308" s="110" t="s">
        <v>116</v>
      </c>
      <c r="Y308" s="112">
        <v>45261</v>
      </c>
      <c r="Z308" s="112">
        <v>45292</v>
      </c>
      <c r="AA308" s="112">
        <v>45293.994203275462</v>
      </c>
      <c r="AB308" s="110" t="s">
        <v>118</v>
      </c>
      <c r="AC308" s="110" t="s">
        <v>116</v>
      </c>
    </row>
    <row r="309" spans="1:29" s="96" customFormat="1" hidden="1" outlineLevel="3" collapsed="1" x14ac:dyDescent="0.25">
      <c r="A309" s="91" t="s">
        <v>121</v>
      </c>
      <c r="B309" s="92">
        <v>0</v>
      </c>
      <c r="C309" s="92">
        <v>0</v>
      </c>
      <c r="D309" s="92">
        <v>0</v>
      </c>
      <c r="E309" s="92">
        <v>0</v>
      </c>
      <c r="F309" s="92">
        <v>0</v>
      </c>
      <c r="G309" s="92">
        <v>0</v>
      </c>
      <c r="H309" s="93" t="s">
        <v>120</v>
      </c>
      <c r="I309" s="93" t="s">
        <v>229</v>
      </c>
      <c r="J309" s="93" t="s">
        <v>116</v>
      </c>
      <c r="K309" s="92">
        <v>0</v>
      </c>
      <c r="L309" s="92">
        <v>0</v>
      </c>
      <c r="M309" s="93" t="s">
        <v>213</v>
      </c>
      <c r="N309" s="93" t="s">
        <v>229</v>
      </c>
      <c r="O309" s="93" t="s">
        <v>121</v>
      </c>
      <c r="P309" s="94">
        <v>45261</v>
      </c>
      <c r="Q309" s="94">
        <v>45262</v>
      </c>
      <c r="R309" s="92">
        <v>0</v>
      </c>
      <c r="S309" s="93" t="s">
        <v>116</v>
      </c>
      <c r="T309" s="93" t="s">
        <v>116</v>
      </c>
      <c r="U309" s="93" t="s">
        <v>115</v>
      </c>
      <c r="V309" s="95">
        <v>45231.155407372687</v>
      </c>
      <c r="W309" s="93" t="s">
        <v>116</v>
      </c>
      <c r="X309" s="93" t="s">
        <v>116</v>
      </c>
      <c r="Y309" s="95">
        <v>45261</v>
      </c>
      <c r="Z309" s="95">
        <v>45292</v>
      </c>
      <c r="AA309" s="95">
        <v>45293.994203275462</v>
      </c>
      <c r="AB309" s="93" t="s">
        <v>118</v>
      </c>
      <c r="AC309" s="93" t="s">
        <v>116</v>
      </c>
    </row>
    <row r="310" spans="1:29" s="78" customFormat="1" hidden="1" outlineLevel="4" collapsed="1" x14ac:dyDescent="0.25">
      <c r="A310" s="97" t="s">
        <v>229</v>
      </c>
      <c r="B310" s="75">
        <v>0</v>
      </c>
      <c r="C310" s="75">
        <v>0</v>
      </c>
      <c r="D310" s="75">
        <v>0</v>
      </c>
      <c r="E310" s="75">
        <v>0</v>
      </c>
      <c r="F310" s="75">
        <v>0</v>
      </c>
      <c r="G310" s="75">
        <v>0</v>
      </c>
      <c r="H310" s="74" t="s">
        <v>120</v>
      </c>
      <c r="I310" s="74" t="s">
        <v>229</v>
      </c>
      <c r="J310" s="74" t="s">
        <v>116</v>
      </c>
      <c r="K310" s="75">
        <v>0</v>
      </c>
      <c r="L310" s="75">
        <v>0</v>
      </c>
      <c r="M310" s="74" t="s">
        <v>213</v>
      </c>
      <c r="N310" s="74" t="s">
        <v>229</v>
      </c>
      <c r="O310" s="74" t="s">
        <v>121</v>
      </c>
      <c r="P310" s="76">
        <v>45261</v>
      </c>
      <c r="Q310" s="76">
        <v>45262</v>
      </c>
      <c r="R310" s="75">
        <v>0</v>
      </c>
      <c r="S310" s="74" t="s">
        <v>116</v>
      </c>
      <c r="T310" s="74" t="s">
        <v>116</v>
      </c>
      <c r="U310" s="74" t="s">
        <v>115</v>
      </c>
      <c r="V310" s="77">
        <v>45231.155407372687</v>
      </c>
      <c r="W310" s="74" t="s">
        <v>116</v>
      </c>
      <c r="X310" s="74" t="s">
        <v>116</v>
      </c>
      <c r="Y310" s="77">
        <v>45261</v>
      </c>
      <c r="Z310" s="77">
        <v>45292</v>
      </c>
      <c r="AA310" s="77">
        <v>45293.994203275462</v>
      </c>
      <c r="AB310" s="74" t="s">
        <v>118</v>
      </c>
      <c r="AC310" s="74" t="s">
        <v>116</v>
      </c>
    </row>
    <row r="311" spans="1:29" s="84" customFormat="1" hidden="1" outlineLevel="5" collapsed="1" x14ac:dyDescent="0.25">
      <c r="A311" s="98" t="s">
        <v>116</v>
      </c>
      <c r="B311" s="80">
        <v>0</v>
      </c>
      <c r="C311" s="80">
        <v>0</v>
      </c>
      <c r="D311" s="80">
        <v>0</v>
      </c>
      <c r="E311" s="80">
        <v>0</v>
      </c>
      <c r="F311" s="80">
        <v>0</v>
      </c>
      <c r="G311" s="80">
        <v>0</v>
      </c>
      <c r="H311" s="81" t="s">
        <v>120</v>
      </c>
      <c r="I311" s="81" t="s">
        <v>229</v>
      </c>
      <c r="J311" s="81" t="s">
        <v>116</v>
      </c>
      <c r="K311" s="80">
        <v>0</v>
      </c>
      <c r="L311" s="80">
        <v>0</v>
      </c>
      <c r="M311" s="81" t="s">
        <v>213</v>
      </c>
      <c r="N311" s="81" t="s">
        <v>229</v>
      </c>
      <c r="O311" s="81" t="s">
        <v>121</v>
      </c>
      <c r="P311" s="82">
        <v>45261</v>
      </c>
      <c r="Q311" s="82">
        <v>45262</v>
      </c>
      <c r="R311" s="80">
        <v>0</v>
      </c>
      <c r="S311" s="81" t="s">
        <v>116</v>
      </c>
      <c r="T311" s="81" t="s">
        <v>116</v>
      </c>
      <c r="U311" s="81" t="s">
        <v>115</v>
      </c>
      <c r="V311" s="83">
        <v>45231.155407372687</v>
      </c>
      <c r="W311" s="81" t="s">
        <v>116</v>
      </c>
      <c r="X311" s="81" t="s">
        <v>116</v>
      </c>
      <c r="Y311" s="83">
        <v>45261</v>
      </c>
      <c r="Z311" s="83">
        <v>45292</v>
      </c>
      <c r="AA311" s="83">
        <v>45293.994203275462</v>
      </c>
      <c r="AB311" s="81" t="s">
        <v>118</v>
      </c>
      <c r="AC311" s="81" t="s">
        <v>116</v>
      </c>
    </row>
    <row r="312" spans="1:29" s="90" customFormat="1" hidden="1" outlineLevel="6" collapsed="1" x14ac:dyDescent="0.25">
      <c r="A312" s="99" t="s">
        <v>116</v>
      </c>
      <c r="B312" s="86">
        <v>0</v>
      </c>
      <c r="C312" s="86">
        <v>0</v>
      </c>
      <c r="D312" s="86">
        <v>0</v>
      </c>
      <c r="E312" s="86">
        <v>0</v>
      </c>
      <c r="F312" s="86">
        <v>0</v>
      </c>
      <c r="G312" s="86">
        <v>0</v>
      </c>
      <c r="H312" s="87" t="s">
        <v>120</v>
      </c>
      <c r="I312" s="87" t="s">
        <v>229</v>
      </c>
      <c r="J312" s="87" t="s">
        <v>116</v>
      </c>
      <c r="K312" s="86">
        <v>0</v>
      </c>
      <c r="L312" s="86">
        <v>0</v>
      </c>
      <c r="M312" s="87" t="s">
        <v>213</v>
      </c>
      <c r="N312" s="87" t="s">
        <v>229</v>
      </c>
      <c r="O312" s="87" t="s">
        <v>121</v>
      </c>
      <c r="P312" s="88">
        <v>45261</v>
      </c>
      <c r="Q312" s="88">
        <v>45262</v>
      </c>
      <c r="R312" s="86">
        <v>0</v>
      </c>
      <c r="S312" s="87" t="s">
        <v>116</v>
      </c>
      <c r="T312" s="87" t="s">
        <v>116</v>
      </c>
      <c r="U312" s="87" t="s">
        <v>115</v>
      </c>
      <c r="V312" s="89">
        <v>45231.155407372687</v>
      </c>
      <c r="W312" s="87" t="s">
        <v>116</v>
      </c>
      <c r="X312" s="87" t="s">
        <v>116</v>
      </c>
      <c r="Y312" s="89">
        <v>45261</v>
      </c>
      <c r="Z312" s="89">
        <v>45292</v>
      </c>
      <c r="AA312" s="89">
        <v>45293.994203275462</v>
      </c>
      <c r="AB312" s="87" t="s">
        <v>118</v>
      </c>
      <c r="AC312" s="87" t="s">
        <v>116</v>
      </c>
    </row>
    <row r="313" spans="1:29" s="96" customFormat="1" hidden="1" outlineLevel="7" collapsed="1" x14ac:dyDescent="0.25">
      <c r="A313" s="100" t="s">
        <v>236</v>
      </c>
      <c r="B313" s="92">
        <v>-195335.94099999999</v>
      </c>
      <c r="C313" s="92">
        <v>-11148575.389590001</v>
      </c>
      <c r="D313" s="92">
        <v>0</v>
      </c>
      <c r="E313" s="92">
        <v>0</v>
      </c>
      <c r="F313" s="92">
        <v>-195335.94099999999</v>
      </c>
      <c r="G313" s="92">
        <v>-11148575.389590001</v>
      </c>
      <c r="H313" s="93" t="s">
        <v>120</v>
      </c>
      <c r="I313" s="93" t="s">
        <v>229</v>
      </c>
      <c r="J313" s="93" t="s">
        <v>116</v>
      </c>
      <c r="K313" s="92">
        <v>57.0738561092042</v>
      </c>
      <c r="L313" s="92">
        <v>0</v>
      </c>
      <c r="M313" s="93" t="s">
        <v>213</v>
      </c>
      <c r="N313" s="93" t="s">
        <v>229</v>
      </c>
      <c r="O313" s="93" t="s">
        <v>121</v>
      </c>
      <c r="P313" s="94">
        <v>45261</v>
      </c>
      <c r="Q313" s="94">
        <v>45262</v>
      </c>
      <c r="R313" s="92">
        <v>0</v>
      </c>
      <c r="S313" s="93" t="s">
        <v>116</v>
      </c>
      <c r="T313" s="93" t="s">
        <v>116</v>
      </c>
      <c r="U313" s="93" t="s">
        <v>115</v>
      </c>
      <c r="V313" s="95">
        <v>45231.155407372687</v>
      </c>
      <c r="W313" s="93" t="s">
        <v>116</v>
      </c>
      <c r="X313" s="93" t="s">
        <v>116</v>
      </c>
      <c r="Y313" s="95">
        <v>45261</v>
      </c>
      <c r="Z313" s="95">
        <v>45292</v>
      </c>
      <c r="AA313" s="95">
        <v>45293.994203275462</v>
      </c>
      <c r="AB313" s="93" t="s">
        <v>118</v>
      </c>
      <c r="AC313" s="93" t="s">
        <v>116</v>
      </c>
    </row>
    <row r="314" spans="1:29" s="78" customFormat="1" hidden="1" outlineLevel="7" collapsed="1" x14ac:dyDescent="0.25">
      <c r="A314" s="101" t="s">
        <v>116</v>
      </c>
      <c r="B314" s="75">
        <v>-195335.94099999999</v>
      </c>
      <c r="C314" s="75">
        <v>-11148575.389590001</v>
      </c>
      <c r="D314" s="75">
        <v>0</v>
      </c>
      <c r="E314" s="75">
        <v>0</v>
      </c>
      <c r="F314" s="75">
        <v>-195335.94099999999</v>
      </c>
      <c r="G314" s="75">
        <v>-11148575.389590001</v>
      </c>
      <c r="H314" s="74" t="s">
        <v>120</v>
      </c>
      <c r="I314" s="74" t="s">
        <v>229</v>
      </c>
      <c r="J314" s="74" t="s">
        <v>116</v>
      </c>
      <c r="K314" s="75">
        <v>57.0738561092042</v>
      </c>
      <c r="L314" s="75">
        <v>0</v>
      </c>
      <c r="M314" s="74" t="s">
        <v>213</v>
      </c>
      <c r="N314" s="74" t="s">
        <v>229</v>
      </c>
      <c r="O314" s="74" t="s">
        <v>121</v>
      </c>
      <c r="P314" s="76">
        <v>45261</v>
      </c>
      <c r="Q314" s="76">
        <v>45262</v>
      </c>
      <c r="R314" s="75">
        <v>0</v>
      </c>
      <c r="S314" s="74" t="s">
        <v>116</v>
      </c>
      <c r="T314" s="74" t="s">
        <v>116</v>
      </c>
      <c r="U314" s="74" t="s">
        <v>115</v>
      </c>
      <c r="V314" s="77">
        <v>45231.155407372687</v>
      </c>
      <c r="W314" s="74" t="s">
        <v>116</v>
      </c>
      <c r="X314" s="74" t="s">
        <v>116</v>
      </c>
      <c r="Y314" s="77">
        <v>45261</v>
      </c>
      <c r="Z314" s="77">
        <v>45292</v>
      </c>
      <c r="AA314" s="77">
        <v>45293.994203275462</v>
      </c>
      <c r="AB314" s="74" t="s">
        <v>118</v>
      </c>
      <c r="AC314" s="74" t="s">
        <v>116</v>
      </c>
    </row>
    <row r="315" spans="1:29" s="107" customFormat="1" hidden="1" outlineLevel="7" collapsed="1" x14ac:dyDescent="0.25">
      <c r="A315" s="102" t="s">
        <v>237</v>
      </c>
      <c r="B315" s="103">
        <v>-67410.009000000005</v>
      </c>
      <c r="C315" s="103">
        <v>-4281639.5318900002</v>
      </c>
      <c r="D315" s="103">
        <v>0</v>
      </c>
      <c r="E315" s="103">
        <v>0</v>
      </c>
      <c r="F315" s="103">
        <v>-67410.009000000005</v>
      </c>
      <c r="G315" s="103">
        <v>-4281639.5318900002</v>
      </c>
      <c r="H315" s="104" t="s">
        <v>120</v>
      </c>
      <c r="I315" s="104" t="s">
        <v>229</v>
      </c>
      <c r="J315" s="104" t="s">
        <v>116</v>
      </c>
      <c r="K315" s="103">
        <v>63.5163768022936</v>
      </c>
      <c r="L315" s="103">
        <v>0</v>
      </c>
      <c r="M315" s="104" t="s">
        <v>213</v>
      </c>
      <c r="N315" s="104" t="s">
        <v>229</v>
      </c>
      <c r="O315" s="104" t="s">
        <v>121</v>
      </c>
      <c r="P315" s="105">
        <v>45261</v>
      </c>
      <c r="Q315" s="105">
        <v>45262</v>
      </c>
      <c r="R315" s="103">
        <v>0</v>
      </c>
      <c r="S315" s="104" t="s">
        <v>116</v>
      </c>
      <c r="T315" s="104" t="s">
        <v>116</v>
      </c>
      <c r="U315" s="104" t="s">
        <v>115</v>
      </c>
      <c r="V315" s="106">
        <v>45231.155407372687</v>
      </c>
      <c r="W315" s="104" t="s">
        <v>116</v>
      </c>
      <c r="X315" s="104" t="s">
        <v>116</v>
      </c>
      <c r="Y315" s="106">
        <v>45261</v>
      </c>
      <c r="Z315" s="106">
        <v>45292</v>
      </c>
      <c r="AA315" s="106">
        <v>45293.994203275462</v>
      </c>
      <c r="AB315" s="104" t="s">
        <v>118</v>
      </c>
      <c r="AC315" s="104" t="s">
        <v>116</v>
      </c>
    </row>
    <row r="316" spans="1:29" s="78" customFormat="1" hidden="1" outlineLevel="7" collapsed="1" x14ac:dyDescent="0.25">
      <c r="A316" s="101" t="s">
        <v>116</v>
      </c>
      <c r="B316" s="75">
        <v>-67410.009000000005</v>
      </c>
      <c r="C316" s="75">
        <v>-4281639.5318900002</v>
      </c>
      <c r="D316" s="75">
        <v>0</v>
      </c>
      <c r="E316" s="75">
        <v>0</v>
      </c>
      <c r="F316" s="75">
        <v>-67410.009000000005</v>
      </c>
      <c r="G316" s="75">
        <v>-4281639.5318900002</v>
      </c>
      <c r="H316" s="74" t="s">
        <v>120</v>
      </c>
      <c r="I316" s="74" t="s">
        <v>229</v>
      </c>
      <c r="J316" s="74" t="s">
        <v>116</v>
      </c>
      <c r="K316" s="75">
        <v>63.5163768022936</v>
      </c>
      <c r="L316" s="75">
        <v>0</v>
      </c>
      <c r="M316" s="74" t="s">
        <v>213</v>
      </c>
      <c r="N316" s="74" t="s">
        <v>229</v>
      </c>
      <c r="O316" s="74" t="s">
        <v>121</v>
      </c>
      <c r="P316" s="76">
        <v>45261</v>
      </c>
      <c r="Q316" s="76">
        <v>45262</v>
      </c>
      <c r="R316" s="75">
        <v>0</v>
      </c>
      <c r="S316" s="74" t="s">
        <v>116</v>
      </c>
      <c r="T316" s="74" t="s">
        <v>116</v>
      </c>
      <c r="U316" s="74" t="s">
        <v>115</v>
      </c>
      <c r="V316" s="77">
        <v>45231.155407372687</v>
      </c>
      <c r="W316" s="74" t="s">
        <v>116</v>
      </c>
      <c r="X316" s="74" t="s">
        <v>116</v>
      </c>
      <c r="Y316" s="77">
        <v>45261</v>
      </c>
      <c r="Z316" s="77">
        <v>45292</v>
      </c>
      <c r="AA316" s="77">
        <v>45293.994203275462</v>
      </c>
      <c r="AB316" s="74" t="s">
        <v>118</v>
      </c>
      <c r="AC316" s="74" t="s">
        <v>116</v>
      </c>
    </row>
    <row r="317" spans="1:29" s="96" customFormat="1" hidden="1" outlineLevel="7" collapsed="1" x14ac:dyDescent="0.25">
      <c r="A317" s="100" t="s">
        <v>238</v>
      </c>
      <c r="B317" s="92">
        <v>-3360.931</v>
      </c>
      <c r="C317" s="92">
        <v>-586510.31073999999</v>
      </c>
      <c r="D317" s="92">
        <v>0</v>
      </c>
      <c r="E317" s="92">
        <v>0</v>
      </c>
      <c r="F317" s="92">
        <v>-3360.931</v>
      </c>
      <c r="G317" s="92">
        <v>-586510.31073999999</v>
      </c>
      <c r="H317" s="93" t="s">
        <v>120</v>
      </c>
      <c r="I317" s="93" t="s">
        <v>229</v>
      </c>
      <c r="J317" s="93" t="s">
        <v>116</v>
      </c>
      <c r="K317" s="92">
        <v>174.50828676340001</v>
      </c>
      <c r="L317" s="92">
        <v>0</v>
      </c>
      <c r="M317" s="93" t="s">
        <v>213</v>
      </c>
      <c r="N317" s="93" t="s">
        <v>229</v>
      </c>
      <c r="O317" s="93" t="s">
        <v>121</v>
      </c>
      <c r="P317" s="94">
        <v>45261</v>
      </c>
      <c r="Q317" s="94">
        <v>45262</v>
      </c>
      <c r="R317" s="92">
        <v>0</v>
      </c>
      <c r="S317" s="93" t="s">
        <v>116</v>
      </c>
      <c r="T317" s="93" t="s">
        <v>116</v>
      </c>
      <c r="U317" s="93" t="s">
        <v>115</v>
      </c>
      <c r="V317" s="95">
        <v>45231.155407372687</v>
      </c>
      <c r="W317" s="93" t="s">
        <v>116</v>
      </c>
      <c r="X317" s="93" t="s">
        <v>116</v>
      </c>
      <c r="Y317" s="95">
        <v>45261</v>
      </c>
      <c r="Z317" s="95">
        <v>45292</v>
      </c>
      <c r="AA317" s="95">
        <v>45293.994203275462</v>
      </c>
      <c r="AB317" s="93" t="s">
        <v>118</v>
      </c>
      <c r="AC317" s="93" t="s">
        <v>116</v>
      </c>
    </row>
    <row r="318" spans="1:29" s="78" customFormat="1" hidden="1" outlineLevel="7" collapsed="1" x14ac:dyDescent="0.25">
      <c r="A318" s="101" t="s">
        <v>116</v>
      </c>
      <c r="B318" s="75">
        <v>-3360.931</v>
      </c>
      <c r="C318" s="75">
        <v>-586510.31073999999</v>
      </c>
      <c r="D318" s="75">
        <v>0</v>
      </c>
      <c r="E318" s="75">
        <v>0</v>
      </c>
      <c r="F318" s="75">
        <v>-3360.931</v>
      </c>
      <c r="G318" s="75">
        <v>-586510.31073999999</v>
      </c>
      <c r="H318" s="74" t="s">
        <v>120</v>
      </c>
      <c r="I318" s="74" t="s">
        <v>229</v>
      </c>
      <c r="J318" s="74" t="s">
        <v>116</v>
      </c>
      <c r="K318" s="75">
        <v>174.50828676340001</v>
      </c>
      <c r="L318" s="75">
        <v>0</v>
      </c>
      <c r="M318" s="74" t="s">
        <v>213</v>
      </c>
      <c r="N318" s="74" t="s">
        <v>229</v>
      </c>
      <c r="O318" s="74" t="s">
        <v>121</v>
      </c>
      <c r="P318" s="76">
        <v>45261</v>
      </c>
      <c r="Q318" s="76">
        <v>45262</v>
      </c>
      <c r="R318" s="75">
        <v>0</v>
      </c>
      <c r="S318" s="74" t="s">
        <v>116</v>
      </c>
      <c r="T318" s="74" t="s">
        <v>116</v>
      </c>
      <c r="U318" s="74" t="s">
        <v>115</v>
      </c>
      <c r="V318" s="77">
        <v>45231.155407372687</v>
      </c>
      <c r="W318" s="74" t="s">
        <v>116</v>
      </c>
      <c r="X318" s="74" t="s">
        <v>116</v>
      </c>
      <c r="Y318" s="77">
        <v>45261</v>
      </c>
      <c r="Z318" s="77">
        <v>45292</v>
      </c>
      <c r="AA318" s="77">
        <v>45293.994203275462</v>
      </c>
      <c r="AB318" s="74" t="s">
        <v>118</v>
      </c>
      <c r="AC318" s="74" t="s">
        <v>116</v>
      </c>
    </row>
    <row r="319" spans="1:29" s="107" customFormat="1" hidden="1" outlineLevel="7" collapsed="1" x14ac:dyDescent="0.25">
      <c r="A319" s="102" t="s">
        <v>239</v>
      </c>
      <c r="B319" s="103">
        <v>28416.3</v>
      </c>
      <c r="C319" s="103">
        <v>592425.39800000004</v>
      </c>
      <c r="D319" s="103">
        <v>0</v>
      </c>
      <c r="E319" s="103">
        <v>0</v>
      </c>
      <c r="F319" s="103">
        <v>28416.3</v>
      </c>
      <c r="G319" s="103">
        <v>592425.39800000004</v>
      </c>
      <c r="H319" s="104" t="s">
        <v>120</v>
      </c>
      <c r="I319" s="104" t="s">
        <v>229</v>
      </c>
      <c r="J319" s="104" t="s">
        <v>116</v>
      </c>
      <c r="K319" s="103">
        <v>20.848083599905699</v>
      </c>
      <c r="L319" s="103">
        <v>0</v>
      </c>
      <c r="M319" s="104" t="s">
        <v>213</v>
      </c>
      <c r="N319" s="104" t="s">
        <v>229</v>
      </c>
      <c r="O319" s="104" t="s">
        <v>121</v>
      </c>
      <c r="P319" s="105">
        <v>45261</v>
      </c>
      <c r="Q319" s="105">
        <v>45262</v>
      </c>
      <c r="R319" s="103">
        <v>0</v>
      </c>
      <c r="S319" s="104" t="s">
        <v>116</v>
      </c>
      <c r="T319" s="104" t="s">
        <v>116</v>
      </c>
      <c r="U319" s="104" t="s">
        <v>115</v>
      </c>
      <c r="V319" s="106">
        <v>45231.155407372687</v>
      </c>
      <c r="W319" s="104" t="s">
        <v>116</v>
      </c>
      <c r="X319" s="104" t="s">
        <v>116</v>
      </c>
      <c r="Y319" s="106">
        <v>45261</v>
      </c>
      <c r="Z319" s="106">
        <v>45292</v>
      </c>
      <c r="AA319" s="106">
        <v>45293.994203275462</v>
      </c>
      <c r="AB319" s="104" t="s">
        <v>118</v>
      </c>
      <c r="AC319" s="104" t="s">
        <v>116</v>
      </c>
    </row>
    <row r="320" spans="1:29" s="78" customFormat="1" hidden="1" outlineLevel="7" collapsed="1" x14ac:dyDescent="0.25">
      <c r="A320" s="101" t="s">
        <v>116</v>
      </c>
      <c r="B320" s="75">
        <v>28416.3</v>
      </c>
      <c r="C320" s="75">
        <v>592425.39800000004</v>
      </c>
      <c r="D320" s="75">
        <v>0</v>
      </c>
      <c r="E320" s="75">
        <v>0</v>
      </c>
      <c r="F320" s="75">
        <v>28416.3</v>
      </c>
      <c r="G320" s="75">
        <v>592425.39800000004</v>
      </c>
      <c r="H320" s="74" t="s">
        <v>120</v>
      </c>
      <c r="I320" s="74" t="s">
        <v>229</v>
      </c>
      <c r="J320" s="74" t="s">
        <v>116</v>
      </c>
      <c r="K320" s="75">
        <v>20.848083599905699</v>
      </c>
      <c r="L320" s="75">
        <v>0</v>
      </c>
      <c r="M320" s="74" t="s">
        <v>213</v>
      </c>
      <c r="N320" s="74" t="s">
        <v>229</v>
      </c>
      <c r="O320" s="74" t="s">
        <v>121</v>
      </c>
      <c r="P320" s="76">
        <v>45261</v>
      </c>
      <c r="Q320" s="76">
        <v>45262</v>
      </c>
      <c r="R320" s="75">
        <v>0</v>
      </c>
      <c r="S320" s="74" t="s">
        <v>116</v>
      </c>
      <c r="T320" s="74" t="s">
        <v>116</v>
      </c>
      <c r="U320" s="74" t="s">
        <v>115</v>
      </c>
      <c r="V320" s="77">
        <v>45231.155407372687</v>
      </c>
      <c r="W320" s="74" t="s">
        <v>116</v>
      </c>
      <c r="X320" s="74" t="s">
        <v>116</v>
      </c>
      <c r="Y320" s="77">
        <v>45261</v>
      </c>
      <c r="Z320" s="77">
        <v>45292</v>
      </c>
      <c r="AA320" s="77">
        <v>45293.994203275462</v>
      </c>
      <c r="AB320" s="74" t="s">
        <v>118</v>
      </c>
      <c r="AC320" s="74" t="s">
        <v>116</v>
      </c>
    </row>
    <row r="321" spans="1:29" s="96" customFormat="1" hidden="1" outlineLevel="7" collapsed="1" x14ac:dyDescent="0.25">
      <c r="A321" s="100" t="s">
        <v>240</v>
      </c>
      <c r="B321" s="92">
        <v>237690.58100000001</v>
      </c>
      <c r="C321" s="92">
        <v>15424299.83422</v>
      </c>
      <c r="D321" s="92">
        <v>0</v>
      </c>
      <c r="E321" s="92">
        <v>0</v>
      </c>
      <c r="F321" s="92">
        <v>237690.58100000001</v>
      </c>
      <c r="G321" s="92">
        <v>15424299.83422</v>
      </c>
      <c r="H321" s="93" t="s">
        <v>120</v>
      </c>
      <c r="I321" s="93" t="s">
        <v>229</v>
      </c>
      <c r="J321" s="93" t="s">
        <v>116</v>
      </c>
      <c r="K321" s="92">
        <v>64.892347729252194</v>
      </c>
      <c r="L321" s="92">
        <v>0</v>
      </c>
      <c r="M321" s="93" t="s">
        <v>213</v>
      </c>
      <c r="N321" s="93" t="s">
        <v>229</v>
      </c>
      <c r="O321" s="93" t="s">
        <v>121</v>
      </c>
      <c r="P321" s="94">
        <v>45261</v>
      </c>
      <c r="Q321" s="94">
        <v>45262</v>
      </c>
      <c r="R321" s="92">
        <v>0</v>
      </c>
      <c r="S321" s="93" t="s">
        <v>116</v>
      </c>
      <c r="T321" s="93" t="s">
        <v>116</v>
      </c>
      <c r="U321" s="93" t="s">
        <v>115</v>
      </c>
      <c r="V321" s="95">
        <v>45231.155407372687</v>
      </c>
      <c r="W321" s="93" t="s">
        <v>116</v>
      </c>
      <c r="X321" s="93" t="s">
        <v>116</v>
      </c>
      <c r="Y321" s="95">
        <v>45261</v>
      </c>
      <c r="Z321" s="95">
        <v>45292</v>
      </c>
      <c r="AA321" s="95">
        <v>45293.994203275462</v>
      </c>
      <c r="AB321" s="93" t="s">
        <v>118</v>
      </c>
      <c r="AC321" s="93" t="s">
        <v>116</v>
      </c>
    </row>
    <row r="322" spans="1:29" s="78" customFormat="1" hidden="1" outlineLevel="7" collapsed="1" x14ac:dyDescent="0.25">
      <c r="A322" s="101" t="s">
        <v>116</v>
      </c>
      <c r="B322" s="75">
        <v>237690.58100000001</v>
      </c>
      <c r="C322" s="75">
        <v>15424299.83422</v>
      </c>
      <c r="D322" s="75">
        <v>0</v>
      </c>
      <c r="E322" s="75">
        <v>0</v>
      </c>
      <c r="F322" s="75">
        <v>237690.58100000001</v>
      </c>
      <c r="G322" s="75">
        <v>15424299.83422</v>
      </c>
      <c r="H322" s="74" t="s">
        <v>120</v>
      </c>
      <c r="I322" s="74" t="s">
        <v>229</v>
      </c>
      <c r="J322" s="74" t="s">
        <v>116</v>
      </c>
      <c r="K322" s="75">
        <v>64.892347729252194</v>
      </c>
      <c r="L322" s="75">
        <v>0</v>
      </c>
      <c r="M322" s="74" t="s">
        <v>213</v>
      </c>
      <c r="N322" s="74" t="s">
        <v>229</v>
      </c>
      <c r="O322" s="74" t="s">
        <v>121</v>
      </c>
      <c r="P322" s="76">
        <v>45261</v>
      </c>
      <c r="Q322" s="76">
        <v>45262</v>
      </c>
      <c r="R322" s="75">
        <v>0</v>
      </c>
      <c r="S322" s="74" t="s">
        <v>116</v>
      </c>
      <c r="T322" s="74" t="s">
        <v>116</v>
      </c>
      <c r="U322" s="74" t="s">
        <v>115</v>
      </c>
      <c r="V322" s="77">
        <v>45231.155407372687</v>
      </c>
      <c r="W322" s="74" t="s">
        <v>116</v>
      </c>
      <c r="X322" s="74" t="s">
        <v>116</v>
      </c>
      <c r="Y322" s="77">
        <v>45261</v>
      </c>
      <c r="Z322" s="77">
        <v>45292</v>
      </c>
      <c r="AA322" s="77">
        <v>45293.994203275462</v>
      </c>
      <c r="AB322" s="74" t="s">
        <v>118</v>
      </c>
      <c r="AC322" s="74" t="s">
        <v>116</v>
      </c>
    </row>
    <row r="323" spans="1:29" s="84" customFormat="1" outlineLevel="1" collapsed="1" x14ac:dyDescent="0.25">
      <c r="A323" s="79" t="s">
        <v>241</v>
      </c>
      <c r="B323" s="80">
        <v>0</v>
      </c>
      <c r="C323" s="80">
        <v>6.5799999999999999E-3</v>
      </c>
      <c r="D323" s="80">
        <v>0</v>
      </c>
      <c r="E323" s="80">
        <v>0</v>
      </c>
      <c r="F323" s="80">
        <v>0</v>
      </c>
      <c r="G323" s="80">
        <v>6.5799999999999999E-3</v>
      </c>
      <c r="H323" s="81" t="s">
        <v>120</v>
      </c>
      <c r="I323" s="81" t="s">
        <v>116</v>
      </c>
      <c r="J323" s="81" t="s">
        <v>116</v>
      </c>
      <c r="K323" s="80">
        <v>0</v>
      </c>
      <c r="L323" s="80">
        <v>0</v>
      </c>
      <c r="M323" s="81" t="s">
        <v>116</v>
      </c>
      <c r="N323" s="81" t="s">
        <v>241</v>
      </c>
      <c r="O323" s="81" t="s">
        <v>121</v>
      </c>
      <c r="P323" s="82">
        <v>45261</v>
      </c>
      <c r="Q323" s="82">
        <v>45262</v>
      </c>
      <c r="R323" s="80">
        <v>0</v>
      </c>
      <c r="S323" s="81" t="s">
        <v>116</v>
      </c>
      <c r="T323" s="81" t="s">
        <v>116</v>
      </c>
      <c r="U323" s="81" t="s">
        <v>115</v>
      </c>
      <c r="V323" s="83">
        <v>45231.155407372687</v>
      </c>
      <c r="W323" s="81" t="s">
        <v>116</v>
      </c>
      <c r="X323" s="81" t="s">
        <v>116</v>
      </c>
      <c r="Y323" s="83">
        <v>45261</v>
      </c>
      <c r="Z323" s="83">
        <v>45292</v>
      </c>
      <c r="AA323" s="83">
        <v>45293.994203275462</v>
      </c>
      <c r="AB323" s="81" t="s">
        <v>118</v>
      </c>
      <c r="AC323" s="81" t="s">
        <v>116</v>
      </c>
    </row>
    <row r="324" spans="1:29" s="90" customFormat="1" outlineLevel="2" collapsed="1" x14ac:dyDescent="0.25">
      <c r="A324" s="85" t="s">
        <v>122</v>
      </c>
      <c r="B324" s="86">
        <v>0</v>
      </c>
      <c r="C324" s="86">
        <v>0</v>
      </c>
      <c r="D324" s="86">
        <v>0</v>
      </c>
      <c r="E324" s="86">
        <v>0</v>
      </c>
      <c r="F324" s="86">
        <v>0</v>
      </c>
      <c r="G324" s="86">
        <v>0</v>
      </c>
      <c r="H324" s="87" t="s">
        <v>120</v>
      </c>
      <c r="I324" s="87" t="s">
        <v>116</v>
      </c>
      <c r="J324" s="87" t="s">
        <v>116</v>
      </c>
      <c r="K324" s="86">
        <v>0</v>
      </c>
      <c r="L324" s="86">
        <v>0</v>
      </c>
      <c r="M324" s="87" t="s">
        <v>122</v>
      </c>
      <c r="N324" s="87" t="s">
        <v>241</v>
      </c>
      <c r="O324" s="87" t="s">
        <v>121</v>
      </c>
      <c r="P324" s="88">
        <v>45261</v>
      </c>
      <c r="Q324" s="88">
        <v>45262</v>
      </c>
      <c r="R324" s="86">
        <v>0</v>
      </c>
      <c r="S324" s="87" t="s">
        <v>116</v>
      </c>
      <c r="T324" s="87" t="s">
        <v>116</v>
      </c>
      <c r="U324" s="87" t="s">
        <v>115</v>
      </c>
      <c r="V324" s="89">
        <v>45231.155407372687</v>
      </c>
      <c r="W324" s="87" t="s">
        <v>116</v>
      </c>
      <c r="X324" s="87" t="s">
        <v>116</v>
      </c>
      <c r="Y324" s="89">
        <v>45261</v>
      </c>
      <c r="Z324" s="89">
        <v>45292</v>
      </c>
      <c r="AA324" s="89">
        <v>45293.994203275462</v>
      </c>
      <c r="AB324" s="87" t="s">
        <v>118</v>
      </c>
      <c r="AC324" s="87" t="s">
        <v>116</v>
      </c>
    </row>
    <row r="325" spans="1:29" s="96" customFormat="1" hidden="1" outlineLevel="3" collapsed="1" x14ac:dyDescent="0.25">
      <c r="A325" s="91" t="s">
        <v>121</v>
      </c>
      <c r="B325" s="92">
        <v>0</v>
      </c>
      <c r="C325" s="92">
        <v>0</v>
      </c>
      <c r="D325" s="92">
        <v>0</v>
      </c>
      <c r="E325" s="92">
        <v>0</v>
      </c>
      <c r="F325" s="92">
        <v>0</v>
      </c>
      <c r="G325" s="92">
        <v>0</v>
      </c>
      <c r="H325" s="93" t="s">
        <v>120</v>
      </c>
      <c r="I325" s="93" t="s">
        <v>116</v>
      </c>
      <c r="J325" s="93" t="s">
        <v>116</v>
      </c>
      <c r="K325" s="92">
        <v>0</v>
      </c>
      <c r="L325" s="92">
        <v>0</v>
      </c>
      <c r="M325" s="93" t="s">
        <v>122</v>
      </c>
      <c r="N325" s="93" t="s">
        <v>241</v>
      </c>
      <c r="O325" s="93" t="s">
        <v>121</v>
      </c>
      <c r="P325" s="94">
        <v>45261</v>
      </c>
      <c r="Q325" s="94">
        <v>45262</v>
      </c>
      <c r="R325" s="92">
        <v>0</v>
      </c>
      <c r="S325" s="93" t="s">
        <v>116</v>
      </c>
      <c r="T325" s="93" t="s">
        <v>116</v>
      </c>
      <c r="U325" s="93" t="s">
        <v>115</v>
      </c>
      <c r="V325" s="95">
        <v>45231.155407372687</v>
      </c>
      <c r="W325" s="93" t="s">
        <v>116</v>
      </c>
      <c r="X325" s="93" t="s">
        <v>116</v>
      </c>
      <c r="Y325" s="95">
        <v>45261</v>
      </c>
      <c r="Z325" s="95">
        <v>45292</v>
      </c>
      <c r="AA325" s="95">
        <v>45293.994203275462</v>
      </c>
      <c r="AB325" s="93" t="s">
        <v>118</v>
      </c>
      <c r="AC325" s="93" t="s">
        <v>116</v>
      </c>
    </row>
    <row r="326" spans="1:29" s="78" customFormat="1" hidden="1" outlineLevel="4" collapsed="1" x14ac:dyDescent="0.25">
      <c r="A326" s="97" t="s">
        <v>242</v>
      </c>
      <c r="B326" s="75">
        <v>0</v>
      </c>
      <c r="C326" s="75">
        <v>0</v>
      </c>
      <c r="D326" s="75">
        <v>0</v>
      </c>
      <c r="E326" s="75">
        <v>0</v>
      </c>
      <c r="F326" s="75">
        <v>0</v>
      </c>
      <c r="G326" s="75">
        <v>0</v>
      </c>
      <c r="H326" s="74" t="s">
        <v>120</v>
      </c>
      <c r="I326" s="74" t="s">
        <v>242</v>
      </c>
      <c r="J326" s="74" t="s">
        <v>116</v>
      </c>
      <c r="K326" s="75">
        <v>0</v>
      </c>
      <c r="L326" s="75">
        <v>0</v>
      </c>
      <c r="M326" s="74" t="s">
        <v>122</v>
      </c>
      <c r="N326" s="74" t="s">
        <v>241</v>
      </c>
      <c r="O326" s="74" t="s">
        <v>121</v>
      </c>
      <c r="P326" s="76">
        <v>45261</v>
      </c>
      <c r="Q326" s="76">
        <v>45262</v>
      </c>
      <c r="R326" s="75">
        <v>0</v>
      </c>
      <c r="S326" s="74" t="s">
        <v>116</v>
      </c>
      <c r="T326" s="74" t="s">
        <v>116</v>
      </c>
      <c r="U326" s="74" t="s">
        <v>115</v>
      </c>
      <c r="V326" s="77">
        <v>45231.155407372687</v>
      </c>
      <c r="W326" s="74" t="s">
        <v>116</v>
      </c>
      <c r="X326" s="74" t="s">
        <v>116</v>
      </c>
      <c r="Y326" s="77">
        <v>45261</v>
      </c>
      <c r="Z326" s="77">
        <v>45292</v>
      </c>
      <c r="AA326" s="77">
        <v>45293.994203275462</v>
      </c>
      <c r="AB326" s="74" t="s">
        <v>118</v>
      </c>
      <c r="AC326" s="74" t="s">
        <v>116</v>
      </c>
    </row>
    <row r="327" spans="1:29" s="84" customFormat="1" hidden="1" outlineLevel="5" collapsed="1" x14ac:dyDescent="0.25">
      <c r="A327" s="98" t="s">
        <v>116</v>
      </c>
      <c r="B327" s="80">
        <v>0</v>
      </c>
      <c r="C327" s="80">
        <v>0</v>
      </c>
      <c r="D327" s="80">
        <v>0</v>
      </c>
      <c r="E327" s="80">
        <v>0</v>
      </c>
      <c r="F327" s="80">
        <v>0</v>
      </c>
      <c r="G327" s="80">
        <v>0</v>
      </c>
      <c r="H327" s="81" t="s">
        <v>120</v>
      </c>
      <c r="I327" s="81" t="s">
        <v>242</v>
      </c>
      <c r="J327" s="81" t="s">
        <v>116</v>
      </c>
      <c r="K327" s="80">
        <v>0</v>
      </c>
      <c r="L327" s="80">
        <v>0</v>
      </c>
      <c r="M327" s="81" t="s">
        <v>122</v>
      </c>
      <c r="N327" s="81" t="s">
        <v>241</v>
      </c>
      <c r="O327" s="81" t="s">
        <v>121</v>
      </c>
      <c r="P327" s="82">
        <v>45261</v>
      </c>
      <c r="Q327" s="82">
        <v>45262</v>
      </c>
      <c r="R327" s="80">
        <v>0</v>
      </c>
      <c r="S327" s="81" t="s">
        <v>116</v>
      </c>
      <c r="T327" s="81" t="s">
        <v>116</v>
      </c>
      <c r="U327" s="81" t="s">
        <v>115</v>
      </c>
      <c r="V327" s="83">
        <v>45231.155407372687</v>
      </c>
      <c r="W327" s="81" t="s">
        <v>116</v>
      </c>
      <c r="X327" s="81" t="s">
        <v>116</v>
      </c>
      <c r="Y327" s="83">
        <v>45261</v>
      </c>
      <c r="Z327" s="83">
        <v>45292</v>
      </c>
      <c r="AA327" s="83">
        <v>45293.994203275462</v>
      </c>
      <c r="AB327" s="81" t="s">
        <v>118</v>
      </c>
      <c r="AC327" s="81" t="s">
        <v>116</v>
      </c>
    </row>
    <row r="328" spans="1:29" s="90" customFormat="1" hidden="1" outlineLevel="6" collapsed="1" x14ac:dyDescent="0.25">
      <c r="A328" s="99" t="s">
        <v>116</v>
      </c>
      <c r="B328" s="86">
        <v>0</v>
      </c>
      <c r="C328" s="86">
        <v>0</v>
      </c>
      <c r="D328" s="86">
        <v>0</v>
      </c>
      <c r="E328" s="86">
        <v>0</v>
      </c>
      <c r="F328" s="86">
        <v>0</v>
      </c>
      <c r="G328" s="86">
        <v>0</v>
      </c>
      <c r="H328" s="87" t="s">
        <v>120</v>
      </c>
      <c r="I328" s="87" t="s">
        <v>242</v>
      </c>
      <c r="J328" s="87" t="s">
        <v>116</v>
      </c>
      <c r="K328" s="86">
        <v>0</v>
      </c>
      <c r="L328" s="86">
        <v>0</v>
      </c>
      <c r="M328" s="87" t="s">
        <v>122</v>
      </c>
      <c r="N328" s="87" t="s">
        <v>241</v>
      </c>
      <c r="O328" s="87" t="s">
        <v>121</v>
      </c>
      <c r="P328" s="88">
        <v>45261</v>
      </c>
      <c r="Q328" s="88">
        <v>45262</v>
      </c>
      <c r="R328" s="86">
        <v>0</v>
      </c>
      <c r="S328" s="87" t="s">
        <v>116</v>
      </c>
      <c r="T328" s="87" t="s">
        <v>116</v>
      </c>
      <c r="U328" s="87" t="s">
        <v>115</v>
      </c>
      <c r="V328" s="89">
        <v>45231.155407372687</v>
      </c>
      <c r="W328" s="87" t="s">
        <v>116</v>
      </c>
      <c r="X328" s="87" t="s">
        <v>116</v>
      </c>
      <c r="Y328" s="89">
        <v>45261</v>
      </c>
      <c r="Z328" s="89">
        <v>45292</v>
      </c>
      <c r="AA328" s="89">
        <v>45293.994203275462</v>
      </c>
      <c r="AB328" s="87" t="s">
        <v>118</v>
      </c>
      <c r="AC328" s="87" t="s">
        <v>116</v>
      </c>
    </row>
    <row r="329" spans="1:29" s="96" customFormat="1" hidden="1" outlineLevel="7" collapsed="1" x14ac:dyDescent="0.25">
      <c r="A329" s="100" t="s">
        <v>243</v>
      </c>
      <c r="B329" s="92">
        <v>-15325.51</v>
      </c>
      <c r="C329" s="92">
        <v>-1292686.80529</v>
      </c>
      <c r="D329" s="92">
        <v>0</v>
      </c>
      <c r="E329" s="92">
        <v>0</v>
      </c>
      <c r="F329" s="92">
        <v>-15325.51</v>
      </c>
      <c r="G329" s="92">
        <v>-1292686.80529</v>
      </c>
      <c r="H329" s="93" t="s">
        <v>120</v>
      </c>
      <c r="I329" s="93" t="s">
        <v>242</v>
      </c>
      <c r="J329" s="93" t="s">
        <v>116</v>
      </c>
      <c r="K329" s="92">
        <v>84.348697386905897</v>
      </c>
      <c r="L329" s="92">
        <v>0</v>
      </c>
      <c r="M329" s="93" t="s">
        <v>122</v>
      </c>
      <c r="N329" s="93" t="s">
        <v>241</v>
      </c>
      <c r="O329" s="93" t="s">
        <v>121</v>
      </c>
      <c r="P329" s="94">
        <v>45261</v>
      </c>
      <c r="Q329" s="94">
        <v>45262</v>
      </c>
      <c r="R329" s="92">
        <v>0</v>
      </c>
      <c r="S329" s="93" t="s">
        <v>116</v>
      </c>
      <c r="T329" s="93" t="s">
        <v>116</v>
      </c>
      <c r="U329" s="93" t="s">
        <v>115</v>
      </c>
      <c r="V329" s="95">
        <v>45231.155407372687</v>
      </c>
      <c r="W329" s="93" t="s">
        <v>116</v>
      </c>
      <c r="X329" s="93" t="s">
        <v>116</v>
      </c>
      <c r="Y329" s="95">
        <v>45261</v>
      </c>
      <c r="Z329" s="95">
        <v>45292</v>
      </c>
      <c r="AA329" s="95">
        <v>45293.994203275462</v>
      </c>
      <c r="AB329" s="93" t="s">
        <v>118</v>
      </c>
      <c r="AC329" s="93" t="s">
        <v>116</v>
      </c>
    </row>
    <row r="330" spans="1:29" s="78" customFormat="1" hidden="1" outlineLevel="7" collapsed="1" x14ac:dyDescent="0.25">
      <c r="A330" s="101" t="s">
        <v>116</v>
      </c>
      <c r="B330" s="75">
        <v>-15325.51</v>
      </c>
      <c r="C330" s="75">
        <v>-1292686.80529</v>
      </c>
      <c r="D330" s="75">
        <v>0</v>
      </c>
      <c r="E330" s="75">
        <v>0</v>
      </c>
      <c r="F330" s="75">
        <v>-15325.51</v>
      </c>
      <c r="G330" s="75">
        <v>-1292686.80529</v>
      </c>
      <c r="H330" s="74" t="s">
        <v>120</v>
      </c>
      <c r="I330" s="74" t="s">
        <v>242</v>
      </c>
      <c r="J330" s="74" t="s">
        <v>116</v>
      </c>
      <c r="K330" s="75">
        <v>84.348697386905897</v>
      </c>
      <c r="L330" s="75">
        <v>0</v>
      </c>
      <c r="M330" s="74" t="s">
        <v>122</v>
      </c>
      <c r="N330" s="74" t="s">
        <v>241</v>
      </c>
      <c r="O330" s="74" t="s">
        <v>121</v>
      </c>
      <c r="P330" s="76">
        <v>45261</v>
      </c>
      <c r="Q330" s="76">
        <v>45262</v>
      </c>
      <c r="R330" s="75">
        <v>0</v>
      </c>
      <c r="S330" s="74" t="s">
        <v>116</v>
      </c>
      <c r="T330" s="74" t="s">
        <v>116</v>
      </c>
      <c r="U330" s="74" t="s">
        <v>115</v>
      </c>
      <c r="V330" s="77">
        <v>45231.155407372687</v>
      </c>
      <c r="W330" s="74" t="s">
        <v>116</v>
      </c>
      <c r="X330" s="74" t="s">
        <v>116</v>
      </c>
      <c r="Y330" s="77">
        <v>45261</v>
      </c>
      <c r="Z330" s="77">
        <v>45292</v>
      </c>
      <c r="AA330" s="77">
        <v>45293.994203275462</v>
      </c>
      <c r="AB330" s="74" t="s">
        <v>118</v>
      </c>
      <c r="AC330" s="74" t="s">
        <v>116</v>
      </c>
    </row>
    <row r="331" spans="1:29" s="107" customFormat="1" hidden="1" outlineLevel="7" collapsed="1" x14ac:dyDescent="0.25">
      <c r="A331" s="102" t="s">
        <v>244</v>
      </c>
      <c r="B331" s="103">
        <v>942.46600000000001</v>
      </c>
      <c r="C331" s="103">
        <v>46299.59</v>
      </c>
      <c r="D331" s="103">
        <v>0</v>
      </c>
      <c r="E331" s="103">
        <v>0</v>
      </c>
      <c r="F331" s="103">
        <v>942.46600000000001</v>
      </c>
      <c r="G331" s="103">
        <v>46299.59</v>
      </c>
      <c r="H331" s="104" t="s">
        <v>120</v>
      </c>
      <c r="I331" s="104" t="s">
        <v>242</v>
      </c>
      <c r="J331" s="104" t="s">
        <v>116</v>
      </c>
      <c r="K331" s="103">
        <v>49.126005606568299</v>
      </c>
      <c r="L331" s="103">
        <v>0</v>
      </c>
      <c r="M331" s="104" t="s">
        <v>122</v>
      </c>
      <c r="N331" s="104" t="s">
        <v>241</v>
      </c>
      <c r="O331" s="104" t="s">
        <v>121</v>
      </c>
      <c r="P331" s="105">
        <v>45261</v>
      </c>
      <c r="Q331" s="105">
        <v>45262</v>
      </c>
      <c r="R331" s="103">
        <v>0</v>
      </c>
      <c r="S331" s="104" t="s">
        <v>116</v>
      </c>
      <c r="T331" s="104" t="s">
        <v>116</v>
      </c>
      <c r="U331" s="104" t="s">
        <v>115</v>
      </c>
      <c r="V331" s="106">
        <v>45231.155407372687</v>
      </c>
      <c r="W331" s="104" t="s">
        <v>116</v>
      </c>
      <c r="X331" s="104" t="s">
        <v>116</v>
      </c>
      <c r="Y331" s="106">
        <v>45261</v>
      </c>
      <c r="Z331" s="106">
        <v>45292</v>
      </c>
      <c r="AA331" s="106">
        <v>45293.994203275462</v>
      </c>
      <c r="AB331" s="104" t="s">
        <v>118</v>
      </c>
      <c r="AC331" s="104" t="s">
        <v>116</v>
      </c>
    </row>
    <row r="332" spans="1:29" s="78" customFormat="1" hidden="1" outlineLevel="7" collapsed="1" x14ac:dyDescent="0.25">
      <c r="A332" s="101" t="s">
        <v>116</v>
      </c>
      <c r="B332" s="75">
        <v>942.46600000000001</v>
      </c>
      <c r="C332" s="75">
        <v>46299.59</v>
      </c>
      <c r="D332" s="75">
        <v>0</v>
      </c>
      <c r="E332" s="75">
        <v>0</v>
      </c>
      <c r="F332" s="75">
        <v>942.46600000000001</v>
      </c>
      <c r="G332" s="75">
        <v>46299.59</v>
      </c>
      <c r="H332" s="74" t="s">
        <v>120</v>
      </c>
      <c r="I332" s="74" t="s">
        <v>242</v>
      </c>
      <c r="J332" s="74" t="s">
        <v>116</v>
      </c>
      <c r="K332" s="75">
        <v>49.126005606568299</v>
      </c>
      <c r="L332" s="75">
        <v>0</v>
      </c>
      <c r="M332" s="74" t="s">
        <v>122</v>
      </c>
      <c r="N332" s="74" t="s">
        <v>241</v>
      </c>
      <c r="O332" s="74" t="s">
        <v>121</v>
      </c>
      <c r="P332" s="76">
        <v>45261</v>
      </c>
      <c r="Q332" s="76">
        <v>45262</v>
      </c>
      <c r="R332" s="75">
        <v>0</v>
      </c>
      <c r="S332" s="74" t="s">
        <v>116</v>
      </c>
      <c r="T332" s="74" t="s">
        <v>116</v>
      </c>
      <c r="U332" s="74" t="s">
        <v>115</v>
      </c>
      <c r="V332" s="77">
        <v>45231.155407372687</v>
      </c>
      <c r="W332" s="74" t="s">
        <v>116</v>
      </c>
      <c r="X332" s="74" t="s">
        <v>116</v>
      </c>
      <c r="Y332" s="77">
        <v>45261</v>
      </c>
      <c r="Z332" s="77">
        <v>45292</v>
      </c>
      <c r="AA332" s="77">
        <v>45293.994203275462</v>
      </c>
      <c r="AB332" s="74" t="s">
        <v>118</v>
      </c>
      <c r="AC332" s="74" t="s">
        <v>116</v>
      </c>
    </row>
    <row r="333" spans="1:29" s="96" customFormat="1" hidden="1" outlineLevel="7" collapsed="1" x14ac:dyDescent="0.25">
      <c r="A333" s="100" t="s">
        <v>245</v>
      </c>
      <c r="B333" s="92">
        <v>14383.044</v>
      </c>
      <c r="C333" s="92">
        <v>1246387.21529</v>
      </c>
      <c r="D333" s="92">
        <v>0</v>
      </c>
      <c r="E333" s="92">
        <v>0</v>
      </c>
      <c r="F333" s="92">
        <v>14383.044</v>
      </c>
      <c r="G333" s="92">
        <v>1246387.21529</v>
      </c>
      <c r="H333" s="93" t="s">
        <v>120</v>
      </c>
      <c r="I333" s="93" t="s">
        <v>242</v>
      </c>
      <c r="J333" s="93" t="s">
        <v>116</v>
      </c>
      <c r="K333" s="92">
        <v>86.656705999786993</v>
      </c>
      <c r="L333" s="92">
        <v>0</v>
      </c>
      <c r="M333" s="93" t="s">
        <v>122</v>
      </c>
      <c r="N333" s="93" t="s">
        <v>241</v>
      </c>
      <c r="O333" s="93" t="s">
        <v>121</v>
      </c>
      <c r="P333" s="94">
        <v>45261</v>
      </c>
      <c r="Q333" s="94">
        <v>45262</v>
      </c>
      <c r="R333" s="92">
        <v>0</v>
      </c>
      <c r="S333" s="93" t="s">
        <v>116</v>
      </c>
      <c r="T333" s="93" t="s">
        <v>116</v>
      </c>
      <c r="U333" s="93" t="s">
        <v>115</v>
      </c>
      <c r="V333" s="95">
        <v>45231.155407372687</v>
      </c>
      <c r="W333" s="93" t="s">
        <v>116</v>
      </c>
      <c r="X333" s="93" t="s">
        <v>116</v>
      </c>
      <c r="Y333" s="95">
        <v>45261</v>
      </c>
      <c r="Z333" s="95">
        <v>45292</v>
      </c>
      <c r="AA333" s="95">
        <v>45293.994203275462</v>
      </c>
      <c r="AB333" s="93" t="s">
        <v>118</v>
      </c>
      <c r="AC333" s="93" t="s">
        <v>116</v>
      </c>
    </row>
    <row r="334" spans="1:29" s="78" customFormat="1" hidden="1" outlineLevel="7" collapsed="1" x14ac:dyDescent="0.25">
      <c r="A334" s="101" t="s">
        <v>116</v>
      </c>
      <c r="B334" s="75">
        <v>14383.044</v>
      </c>
      <c r="C334" s="75">
        <v>1246387.21529</v>
      </c>
      <c r="D334" s="75">
        <v>0</v>
      </c>
      <c r="E334" s="75">
        <v>0</v>
      </c>
      <c r="F334" s="75">
        <v>14383.044</v>
      </c>
      <c r="G334" s="75">
        <v>1246387.21529</v>
      </c>
      <c r="H334" s="74" t="s">
        <v>120</v>
      </c>
      <c r="I334" s="74" t="s">
        <v>242</v>
      </c>
      <c r="J334" s="74" t="s">
        <v>116</v>
      </c>
      <c r="K334" s="75">
        <v>86.656705999786993</v>
      </c>
      <c r="L334" s="75">
        <v>0</v>
      </c>
      <c r="M334" s="74" t="s">
        <v>122</v>
      </c>
      <c r="N334" s="74" t="s">
        <v>241</v>
      </c>
      <c r="O334" s="74" t="s">
        <v>121</v>
      </c>
      <c r="P334" s="76">
        <v>45261</v>
      </c>
      <c r="Q334" s="76">
        <v>45262</v>
      </c>
      <c r="R334" s="75">
        <v>0</v>
      </c>
      <c r="S334" s="74" t="s">
        <v>116</v>
      </c>
      <c r="T334" s="74" t="s">
        <v>116</v>
      </c>
      <c r="U334" s="74" t="s">
        <v>115</v>
      </c>
      <c r="V334" s="77">
        <v>45231.155407372687</v>
      </c>
      <c r="W334" s="74" t="s">
        <v>116</v>
      </c>
      <c r="X334" s="74" t="s">
        <v>116</v>
      </c>
      <c r="Y334" s="77">
        <v>45261</v>
      </c>
      <c r="Z334" s="77">
        <v>45292</v>
      </c>
      <c r="AA334" s="77">
        <v>45293.994203275462</v>
      </c>
      <c r="AB334" s="74" t="s">
        <v>118</v>
      </c>
      <c r="AC334" s="74" t="s">
        <v>116</v>
      </c>
    </row>
    <row r="335" spans="1:29" s="128" customFormat="1" hidden="1" outlineLevel="4" collapsed="1" x14ac:dyDescent="0.25">
      <c r="A335" s="129" t="s">
        <v>246</v>
      </c>
      <c r="B335" s="124">
        <v>0</v>
      </c>
      <c r="C335" s="124">
        <v>0</v>
      </c>
      <c r="D335" s="124">
        <v>0</v>
      </c>
      <c r="E335" s="124">
        <v>0</v>
      </c>
      <c r="F335" s="124">
        <v>0</v>
      </c>
      <c r="G335" s="124">
        <v>0</v>
      </c>
      <c r="H335" s="125" t="s">
        <v>120</v>
      </c>
      <c r="I335" s="125" t="s">
        <v>246</v>
      </c>
      <c r="J335" s="125" t="s">
        <v>116</v>
      </c>
      <c r="K335" s="124">
        <v>0</v>
      </c>
      <c r="L335" s="124">
        <v>0</v>
      </c>
      <c r="M335" s="125" t="s">
        <v>122</v>
      </c>
      <c r="N335" s="125" t="s">
        <v>241</v>
      </c>
      <c r="O335" s="125" t="s">
        <v>121</v>
      </c>
      <c r="P335" s="126">
        <v>45261</v>
      </c>
      <c r="Q335" s="126">
        <v>45262</v>
      </c>
      <c r="R335" s="124">
        <v>0</v>
      </c>
      <c r="S335" s="125" t="s">
        <v>116</v>
      </c>
      <c r="T335" s="125" t="s">
        <v>116</v>
      </c>
      <c r="U335" s="125" t="s">
        <v>115</v>
      </c>
      <c r="V335" s="127">
        <v>45231.155407372687</v>
      </c>
      <c r="W335" s="125" t="s">
        <v>116</v>
      </c>
      <c r="X335" s="125" t="s">
        <v>116</v>
      </c>
      <c r="Y335" s="127">
        <v>45261</v>
      </c>
      <c r="Z335" s="127">
        <v>45292</v>
      </c>
      <c r="AA335" s="127">
        <v>45293.994203275462</v>
      </c>
      <c r="AB335" s="125" t="s">
        <v>118</v>
      </c>
      <c r="AC335" s="125" t="s">
        <v>116</v>
      </c>
    </row>
    <row r="336" spans="1:29" s="84" customFormat="1" hidden="1" outlineLevel="5" collapsed="1" x14ac:dyDescent="0.25">
      <c r="A336" s="98" t="s">
        <v>116</v>
      </c>
      <c r="B336" s="80">
        <v>0</v>
      </c>
      <c r="C336" s="80">
        <v>0</v>
      </c>
      <c r="D336" s="80">
        <v>0</v>
      </c>
      <c r="E336" s="80">
        <v>0</v>
      </c>
      <c r="F336" s="80">
        <v>0</v>
      </c>
      <c r="G336" s="80">
        <v>0</v>
      </c>
      <c r="H336" s="81" t="s">
        <v>120</v>
      </c>
      <c r="I336" s="81" t="s">
        <v>246</v>
      </c>
      <c r="J336" s="81" t="s">
        <v>116</v>
      </c>
      <c r="K336" s="80">
        <v>0</v>
      </c>
      <c r="L336" s="80">
        <v>0</v>
      </c>
      <c r="M336" s="81" t="s">
        <v>122</v>
      </c>
      <c r="N336" s="81" t="s">
        <v>241</v>
      </c>
      <c r="O336" s="81" t="s">
        <v>121</v>
      </c>
      <c r="P336" s="82">
        <v>45261</v>
      </c>
      <c r="Q336" s="82">
        <v>45262</v>
      </c>
      <c r="R336" s="80">
        <v>0</v>
      </c>
      <c r="S336" s="81" t="s">
        <v>116</v>
      </c>
      <c r="T336" s="81" t="s">
        <v>116</v>
      </c>
      <c r="U336" s="81" t="s">
        <v>115</v>
      </c>
      <c r="V336" s="83">
        <v>45231.155407372687</v>
      </c>
      <c r="W336" s="81" t="s">
        <v>116</v>
      </c>
      <c r="X336" s="81" t="s">
        <v>116</v>
      </c>
      <c r="Y336" s="83">
        <v>45261</v>
      </c>
      <c r="Z336" s="83">
        <v>45292</v>
      </c>
      <c r="AA336" s="83">
        <v>45293.994203275462</v>
      </c>
      <c r="AB336" s="81" t="s">
        <v>118</v>
      </c>
      <c r="AC336" s="81" t="s">
        <v>116</v>
      </c>
    </row>
    <row r="337" spans="1:29" s="90" customFormat="1" hidden="1" outlineLevel="6" collapsed="1" x14ac:dyDescent="0.25">
      <c r="A337" s="99" t="s">
        <v>116</v>
      </c>
      <c r="B337" s="86">
        <v>0</v>
      </c>
      <c r="C337" s="86">
        <v>0</v>
      </c>
      <c r="D337" s="86">
        <v>0</v>
      </c>
      <c r="E337" s="86">
        <v>0</v>
      </c>
      <c r="F337" s="86">
        <v>0</v>
      </c>
      <c r="G337" s="86">
        <v>0</v>
      </c>
      <c r="H337" s="87" t="s">
        <v>120</v>
      </c>
      <c r="I337" s="87" t="s">
        <v>246</v>
      </c>
      <c r="J337" s="87" t="s">
        <v>116</v>
      </c>
      <c r="K337" s="86">
        <v>0</v>
      </c>
      <c r="L337" s="86">
        <v>0</v>
      </c>
      <c r="M337" s="87" t="s">
        <v>122</v>
      </c>
      <c r="N337" s="87" t="s">
        <v>241</v>
      </c>
      <c r="O337" s="87" t="s">
        <v>121</v>
      </c>
      <c r="P337" s="88">
        <v>45261</v>
      </c>
      <c r="Q337" s="88">
        <v>45262</v>
      </c>
      <c r="R337" s="86">
        <v>0</v>
      </c>
      <c r="S337" s="87" t="s">
        <v>116</v>
      </c>
      <c r="T337" s="87" t="s">
        <v>116</v>
      </c>
      <c r="U337" s="87" t="s">
        <v>115</v>
      </c>
      <c r="V337" s="89">
        <v>45231.155407372687</v>
      </c>
      <c r="W337" s="87" t="s">
        <v>116</v>
      </c>
      <c r="X337" s="87" t="s">
        <v>116</v>
      </c>
      <c r="Y337" s="89">
        <v>45261</v>
      </c>
      <c r="Z337" s="89">
        <v>45292</v>
      </c>
      <c r="AA337" s="89">
        <v>45293.994203275462</v>
      </c>
      <c r="AB337" s="87" t="s">
        <v>118</v>
      </c>
      <c r="AC337" s="87" t="s">
        <v>116</v>
      </c>
    </row>
    <row r="338" spans="1:29" s="96" customFormat="1" hidden="1" outlineLevel="7" collapsed="1" x14ac:dyDescent="0.25">
      <c r="A338" s="100" t="s">
        <v>247</v>
      </c>
      <c r="B338" s="92">
        <v>-702585.46</v>
      </c>
      <c r="C338" s="92">
        <v>-36836452.234109998</v>
      </c>
      <c r="D338" s="92">
        <v>0</v>
      </c>
      <c r="E338" s="92">
        <v>0</v>
      </c>
      <c r="F338" s="92">
        <v>-702585.46</v>
      </c>
      <c r="G338" s="92">
        <v>-36836452.234109998</v>
      </c>
      <c r="H338" s="93" t="s">
        <v>120</v>
      </c>
      <c r="I338" s="93" t="s">
        <v>246</v>
      </c>
      <c r="J338" s="93" t="s">
        <v>116</v>
      </c>
      <c r="K338" s="92">
        <v>52.429852781339903</v>
      </c>
      <c r="L338" s="92">
        <v>0</v>
      </c>
      <c r="M338" s="93" t="s">
        <v>122</v>
      </c>
      <c r="N338" s="93" t="s">
        <v>241</v>
      </c>
      <c r="O338" s="93" t="s">
        <v>121</v>
      </c>
      <c r="P338" s="94">
        <v>45261</v>
      </c>
      <c r="Q338" s="94">
        <v>45262</v>
      </c>
      <c r="R338" s="92">
        <v>0</v>
      </c>
      <c r="S338" s="93" t="s">
        <v>116</v>
      </c>
      <c r="T338" s="93" t="s">
        <v>116</v>
      </c>
      <c r="U338" s="93" t="s">
        <v>115</v>
      </c>
      <c r="V338" s="95">
        <v>45231.155407372687</v>
      </c>
      <c r="W338" s="93" t="s">
        <v>116</v>
      </c>
      <c r="X338" s="93" t="s">
        <v>116</v>
      </c>
      <c r="Y338" s="95">
        <v>45261</v>
      </c>
      <c r="Z338" s="95">
        <v>45292</v>
      </c>
      <c r="AA338" s="95">
        <v>45293.994203275462</v>
      </c>
      <c r="AB338" s="93" t="s">
        <v>118</v>
      </c>
      <c r="AC338" s="93" t="s">
        <v>116</v>
      </c>
    </row>
    <row r="339" spans="1:29" s="78" customFormat="1" hidden="1" outlineLevel="7" collapsed="1" x14ac:dyDescent="0.25">
      <c r="A339" s="101" t="s">
        <v>116</v>
      </c>
      <c r="B339" s="75">
        <v>-702585.46</v>
      </c>
      <c r="C339" s="75">
        <v>-36836452.234109998</v>
      </c>
      <c r="D339" s="75">
        <v>0</v>
      </c>
      <c r="E339" s="75">
        <v>0</v>
      </c>
      <c r="F339" s="75">
        <v>-702585.46</v>
      </c>
      <c r="G339" s="75">
        <v>-36836452.234109998</v>
      </c>
      <c r="H339" s="74" t="s">
        <v>120</v>
      </c>
      <c r="I339" s="74" t="s">
        <v>246</v>
      </c>
      <c r="J339" s="74" t="s">
        <v>116</v>
      </c>
      <c r="K339" s="75">
        <v>52.429852781339903</v>
      </c>
      <c r="L339" s="75">
        <v>0</v>
      </c>
      <c r="M339" s="74" t="s">
        <v>122</v>
      </c>
      <c r="N339" s="74" t="s">
        <v>241</v>
      </c>
      <c r="O339" s="74" t="s">
        <v>121</v>
      </c>
      <c r="P339" s="76">
        <v>45261</v>
      </c>
      <c r="Q339" s="76">
        <v>45262</v>
      </c>
      <c r="R339" s="75">
        <v>0</v>
      </c>
      <c r="S339" s="74" t="s">
        <v>116</v>
      </c>
      <c r="T339" s="74" t="s">
        <v>116</v>
      </c>
      <c r="U339" s="74" t="s">
        <v>115</v>
      </c>
      <c r="V339" s="77">
        <v>45231.155407372687</v>
      </c>
      <c r="W339" s="74" t="s">
        <v>116</v>
      </c>
      <c r="X339" s="74" t="s">
        <v>116</v>
      </c>
      <c r="Y339" s="77">
        <v>45261</v>
      </c>
      <c r="Z339" s="77">
        <v>45292</v>
      </c>
      <c r="AA339" s="77">
        <v>45293.994203275462</v>
      </c>
      <c r="AB339" s="74" t="s">
        <v>118</v>
      </c>
      <c r="AC339" s="74" t="s">
        <v>116</v>
      </c>
    </row>
    <row r="340" spans="1:29" s="107" customFormat="1" hidden="1" outlineLevel="7" collapsed="1" x14ac:dyDescent="0.25">
      <c r="A340" s="102" t="s">
        <v>248</v>
      </c>
      <c r="B340" s="103">
        <v>-614146.64199999999</v>
      </c>
      <c r="C340" s="103">
        <v>-33855542.490350001</v>
      </c>
      <c r="D340" s="103">
        <v>0</v>
      </c>
      <c r="E340" s="103">
        <v>0</v>
      </c>
      <c r="F340" s="103">
        <v>-614146.64199999999</v>
      </c>
      <c r="G340" s="103">
        <v>-33855542.490350001</v>
      </c>
      <c r="H340" s="104" t="s">
        <v>120</v>
      </c>
      <c r="I340" s="104" t="s">
        <v>246</v>
      </c>
      <c r="J340" s="104" t="s">
        <v>116</v>
      </c>
      <c r="K340" s="103">
        <v>55.126154203331097</v>
      </c>
      <c r="L340" s="103">
        <v>0</v>
      </c>
      <c r="M340" s="104" t="s">
        <v>122</v>
      </c>
      <c r="N340" s="104" t="s">
        <v>241</v>
      </c>
      <c r="O340" s="104" t="s">
        <v>121</v>
      </c>
      <c r="P340" s="105">
        <v>45261</v>
      </c>
      <c r="Q340" s="105">
        <v>45262</v>
      </c>
      <c r="R340" s="103">
        <v>0</v>
      </c>
      <c r="S340" s="104" t="s">
        <v>116</v>
      </c>
      <c r="T340" s="104" t="s">
        <v>116</v>
      </c>
      <c r="U340" s="104" t="s">
        <v>115</v>
      </c>
      <c r="V340" s="106">
        <v>45231.155407372687</v>
      </c>
      <c r="W340" s="104" t="s">
        <v>116</v>
      </c>
      <c r="X340" s="104" t="s">
        <v>116</v>
      </c>
      <c r="Y340" s="106">
        <v>45261</v>
      </c>
      <c r="Z340" s="106">
        <v>45292</v>
      </c>
      <c r="AA340" s="106">
        <v>45293.994203275462</v>
      </c>
      <c r="AB340" s="104" t="s">
        <v>118</v>
      </c>
      <c r="AC340" s="104" t="s">
        <v>116</v>
      </c>
    </row>
    <row r="341" spans="1:29" s="78" customFormat="1" hidden="1" outlineLevel="7" collapsed="1" x14ac:dyDescent="0.25">
      <c r="A341" s="101" t="s">
        <v>116</v>
      </c>
      <c r="B341" s="75">
        <v>-614146.64199999999</v>
      </c>
      <c r="C341" s="75">
        <v>-33855542.490350001</v>
      </c>
      <c r="D341" s="75">
        <v>0</v>
      </c>
      <c r="E341" s="75">
        <v>0</v>
      </c>
      <c r="F341" s="75">
        <v>-614146.64199999999</v>
      </c>
      <c r="G341" s="75">
        <v>-33855542.490350001</v>
      </c>
      <c r="H341" s="74" t="s">
        <v>120</v>
      </c>
      <c r="I341" s="74" t="s">
        <v>246</v>
      </c>
      <c r="J341" s="74" t="s">
        <v>116</v>
      </c>
      <c r="K341" s="75">
        <v>55.126154203331097</v>
      </c>
      <c r="L341" s="75">
        <v>0</v>
      </c>
      <c r="M341" s="74" t="s">
        <v>122</v>
      </c>
      <c r="N341" s="74" t="s">
        <v>241</v>
      </c>
      <c r="O341" s="74" t="s">
        <v>121</v>
      </c>
      <c r="P341" s="76">
        <v>45261</v>
      </c>
      <c r="Q341" s="76">
        <v>45262</v>
      </c>
      <c r="R341" s="75">
        <v>0</v>
      </c>
      <c r="S341" s="74" t="s">
        <v>116</v>
      </c>
      <c r="T341" s="74" t="s">
        <v>116</v>
      </c>
      <c r="U341" s="74" t="s">
        <v>115</v>
      </c>
      <c r="V341" s="77">
        <v>45231.155407372687</v>
      </c>
      <c r="W341" s="74" t="s">
        <v>116</v>
      </c>
      <c r="X341" s="74" t="s">
        <v>116</v>
      </c>
      <c r="Y341" s="77">
        <v>45261</v>
      </c>
      <c r="Z341" s="77">
        <v>45292</v>
      </c>
      <c r="AA341" s="77">
        <v>45293.994203275462</v>
      </c>
      <c r="AB341" s="74" t="s">
        <v>118</v>
      </c>
      <c r="AC341" s="74" t="s">
        <v>116</v>
      </c>
    </row>
    <row r="342" spans="1:29" s="96" customFormat="1" hidden="1" outlineLevel="7" collapsed="1" x14ac:dyDescent="0.25">
      <c r="A342" s="100" t="s">
        <v>249</v>
      </c>
      <c r="B342" s="92">
        <v>-19839.11</v>
      </c>
      <c r="C342" s="92">
        <v>-994361.11747000006</v>
      </c>
      <c r="D342" s="92">
        <v>0</v>
      </c>
      <c r="E342" s="92">
        <v>0</v>
      </c>
      <c r="F342" s="92">
        <v>-19839.11</v>
      </c>
      <c r="G342" s="92">
        <v>-994361.11747000006</v>
      </c>
      <c r="H342" s="93" t="s">
        <v>120</v>
      </c>
      <c r="I342" s="93" t="s">
        <v>246</v>
      </c>
      <c r="J342" s="93" t="s">
        <v>116</v>
      </c>
      <c r="K342" s="92">
        <v>50.121256319966001</v>
      </c>
      <c r="L342" s="92">
        <v>0</v>
      </c>
      <c r="M342" s="93" t="s">
        <v>122</v>
      </c>
      <c r="N342" s="93" t="s">
        <v>241</v>
      </c>
      <c r="O342" s="93" t="s">
        <v>121</v>
      </c>
      <c r="P342" s="94">
        <v>45261</v>
      </c>
      <c r="Q342" s="94">
        <v>45262</v>
      </c>
      <c r="R342" s="92">
        <v>0</v>
      </c>
      <c r="S342" s="93" t="s">
        <v>116</v>
      </c>
      <c r="T342" s="93" t="s">
        <v>116</v>
      </c>
      <c r="U342" s="93" t="s">
        <v>115</v>
      </c>
      <c r="V342" s="95">
        <v>45231.155407372687</v>
      </c>
      <c r="W342" s="93" t="s">
        <v>116</v>
      </c>
      <c r="X342" s="93" t="s">
        <v>116</v>
      </c>
      <c r="Y342" s="95">
        <v>45261</v>
      </c>
      <c r="Z342" s="95">
        <v>45292</v>
      </c>
      <c r="AA342" s="95">
        <v>45293.994203275462</v>
      </c>
      <c r="AB342" s="93" t="s">
        <v>118</v>
      </c>
      <c r="AC342" s="93" t="s">
        <v>116</v>
      </c>
    </row>
    <row r="343" spans="1:29" s="78" customFormat="1" hidden="1" outlineLevel="7" collapsed="1" x14ac:dyDescent="0.25">
      <c r="A343" s="101" t="s">
        <v>116</v>
      </c>
      <c r="B343" s="75">
        <v>-19839.11</v>
      </c>
      <c r="C343" s="75">
        <v>-994361.11747000006</v>
      </c>
      <c r="D343" s="75">
        <v>0</v>
      </c>
      <c r="E343" s="75">
        <v>0</v>
      </c>
      <c r="F343" s="75">
        <v>-19839.11</v>
      </c>
      <c r="G343" s="75">
        <v>-994361.11747000006</v>
      </c>
      <c r="H343" s="74" t="s">
        <v>120</v>
      </c>
      <c r="I343" s="74" t="s">
        <v>246</v>
      </c>
      <c r="J343" s="74" t="s">
        <v>116</v>
      </c>
      <c r="K343" s="75">
        <v>50.121256319966001</v>
      </c>
      <c r="L343" s="75">
        <v>0</v>
      </c>
      <c r="M343" s="74" t="s">
        <v>122</v>
      </c>
      <c r="N343" s="74" t="s">
        <v>241</v>
      </c>
      <c r="O343" s="74" t="s">
        <v>121</v>
      </c>
      <c r="P343" s="76">
        <v>45261</v>
      </c>
      <c r="Q343" s="76">
        <v>45262</v>
      </c>
      <c r="R343" s="75">
        <v>0</v>
      </c>
      <c r="S343" s="74" t="s">
        <v>116</v>
      </c>
      <c r="T343" s="74" t="s">
        <v>116</v>
      </c>
      <c r="U343" s="74" t="s">
        <v>115</v>
      </c>
      <c r="V343" s="77">
        <v>45231.155407372687</v>
      </c>
      <c r="W343" s="74" t="s">
        <v>116</v>
      </c>
      <c r="X343" s="74" t="s">
        <v>116</v>
      </c>
      <c r="Y343" s="77">
        <v>45261</v>
      </c>
      <c r="Z343" s="77">
        <v>45292</v>
      </c>
      <c r="AA343" s="77">
        <v>45293.994203275462</v>
      </c>
      <c r="AB343" s="74" t="s">
        <v>118</v>
      </c>
      <c r="AC343" s="74" t="s">
        <v>116</v>
      </c>
    </row>
    <row r="344" spans="1:29" s="107" customFormat="1" hidden="1" outlineLevel="7" collapsed="1" x14ac:dyDescent="0.25">
      <c r="A344" s="102" t="s">
        <v>250</v>
      </c>
      <c r="B344" s="103">
        <v>46501.4</v>
      </c>
      <c r="C344" s="103">
        <v>2597563.54862</v>
      </c>
      <c r="D344" s="103">
        <v>0</v>
      </c>
      <c r="E344" s="103">
        <v>0</v>
      </c>
      <c r="F344" s="103">
        <v>46501.4</v>
      </c>
      <c r="G344" s="103">
        <v>2597563.54862</v>
      </c>
      <c r="H344" s="104" t="s">
        <v>120</v>
      </c>
      <c r="I344" s="104" t="s">
        <v>246</v>
      </c>
      <c r="J344" s="104" t="s">
        <v>116</v>
      </c>
      <c r="K344" s="103">
        <v>55.859899887315201</v>
      </c>
      <c r="L344" s="103">
        <v>0</v>
      </c>
      <c r="M344" s="104" t="s">
        <v>122</v>
      </c>
      <c r="N344" s="104" t="s">
        <v>241</v>
      </c>
      <c r="O344" s="104" t="s">
        <v>121</v>
      </c>
      <c r="P344" s="105">
        <v>45261</v>
      </c>
      <c r="Q344" s="105">
        <v>45262</v>
      </c>
      <c r="R344" s="103">
        <v>0</v>
      </c>
      <c r="S344" s="104" t="s">
        <v>116</v>
      </c>
      <c r="T344" s="104" t="s">
        <v>116</v>
      </c>
      <c r="U344" s="104" t="s">
        <v>115</v>
      </c>
      <c r="V344" s="106">
        <v>45231.155407372687</v>
      </c>
      <c r="W344" s="104" t="s">
        <v>116</v>
      </c>
      <c r="X344" s="104" t="s">
        <v>116</v>
      </c>
      <c r="Y344" s="106">
        <v>45261</v>
      </c>
      <c r="Z344" s="106">
        <v>45292</v>
      </c>
      <c r="AA344" s="106">
        <v>45293.994203275462</v>
      </c>
      <c r="AB344" s="104" t="s">
        <v>118</v>
      </c>
      <c r="AC344" s="104" t="s">
        <v>116</v>
      </c>
    </row>
    <row r="345" spans="1:29" s="78" customFormat="1" hidden="1" outlineLevel="7" collapsed="1" x14ac:dyDescent="0.25">
      <c r="A345" s="101" t="s">
        <v>116</v>
      </c>
      <c r="B345" s="75">
        <v>46501.4</v>
      </c>
      <c r="C345" s="75">
        <v>2597563.54862</v>
      </c>
      <c r="D345" s="75">
        <v>0</v>
      </c>
      <c r="E345" s="75">
        <v>0</v>
      </c>
      <c r="F345" s="75">
        <v>46501.4</v>
      </c>
      <c r="G345" s="75">
        <v>2597563.54862</v>
      </c>
      <c r="H345" s="74" t="s">
        <v>120</v>
      </c>
      <c r="I345" s="74" t="s">
        <v>246</v>
      </c>
      <c r="J345" s="74" t="s">
        <v>116</v>
      </c>
      <c r="K345" s="75">
        <v>55.859899887315201</v>
      </c>
      <c r="L345" s="75">
        <v>0</v>
      </c>
      <c r="M345" s="74" t="s">
        <v>122</v>
      </c>
      <c r="N345" s="74" t="s">
        <v>241</v>
      </c>
      <c r="O345" s="74" t="s">
        <v>121</v>
      </c>
      <c r="P345" s="76">
        <v>45261</v>
      </c>
      <c r="Q345" s="76">
        <v>45262</v>
      </c>
      <c r="R345" s="75">
        <v>0</v>
      </c>
      <c r="S345" s="74" t="s">
        <v>116</v>
      </c>
      <c r="T345" s="74" t="s">
        <v>116</v>
      </c>
      <c r="U345" s="74" t="s">
        <v>115</v>
      </c>
      <c r="V345" s="77">
        <v>45231.155407372687</v>
      </c>
      <c r="W345" s="74" t="s">
        <v>116</v>
      </c>
      <c r="X345" s="74" t="s">
        <v>116</v>
      </c>
      <c r="Y345" s="77">
        <v>45261</v>
      </c>
      <c r="Z345" s="77">
        <v>45292</v>
      </c>
      <c r="AA345" s="77">
        <v>45293.994203275462</v>
      </c>
      <c r="AB345" s="74" t="s">
        <v>118</v>
      </c>
      <c r="AC345" s="74" t="s">
        <v>116</v>
      </c>
    </row>
    <row r="346" spans="1:29" s="96" customFormat="1" hidden="1" outlineLevel="7" collapsed="1" x14ac:dyDescent="0.25">
      <c r="A346" s="100" t="s">
        <v>251</v>
      </c>
      <c r="B346" s="92">
        <v>152910.93700000001</v>
      </c>
      <c r="C346" s="92">
        <v>6981288.1213100003</v>
      </c>
      <c r="D346" s="92">
        <v>0</v>
      </c>
      <c r="E346" s="92">
        <v>0</v>
      </c>
      <c r="F346" s="92">
        <v>152910.93700000001</v>
      </c>
      <c r="G346" s="92">
        <v>6981288.1213100003</v>
      </c>
      <c r="H346" s="93" t="s">
        <v>120</v>
      </c>
      <c r="I346" s="93" t="s">
        <v>246</v>
      </c>
      <c r="J346" s="93" t="s">
        <v>116</v>
      </c>
      <c r="K346" s="92">
        <v>45.655910939254802</v>
      </c>
      <c r="L346" s="92">
        <v>0</v>
      </c>
      <c r="M346" s="93" t="s">
        <v>122</v>
      </c>
      <c r="N346" s="93" t="s">
        <v>241</v>
      </c>
      <c r="O346" s="93" t="s">
        <v>121</v>
      </c>
      <c r="P346" s="94">
        <v>45261</v>
      </c>
      <c r="Q346" s="94">
        <v>45262</v>
      </c>
      <c r="R346" s="92">
        <v>0</v>
      </c>
      <c r="S346" s="93" t="s">
        <v>116</v>
      </c>
      <c r="T346" s="93" t="s">
        <v>116</v>
      </c>
      <c r="U346" s="93" t="s">
        <v>115</v>
      </c>
      <c r="V346" s="95">
        <v>45231.155407372687</v>
      </c>
      <c r="W346" s="93" t="s">
        <v>116</v>
      </c>
      <c r="X346" s="93" t="s">
        <v>116</v>
      </c>
      <c r="Y346" s="95">
        <v>45261</v>
      </c>
      <c r="Z346" s="95">
        <v>45292</v>
      </c>
      <c r="AA346" s="95">
        <v>45293.994203275462</v>
      </c>
      <c r="AB346" s="93" t="s">
        <v>118</v>
      </c>
      <c r="AC346" s="93" t="s">
        <v>116</v>
      </c>
    </row>
    <row r="347" spans="1:29" s="78" customFormat="1" hidden="1" outlineLevel="7" collapsed="1" x14ac:dyDescent="0.25">
      <c r="A347" s="101" t="s">
        <v>116</v>
      </c>
      <c r="B347" s="75">
        <v>152910.93700000001</v>
      </c>
      <c r="C347" s="75">
        <v>6981288.1213100003</v>
      </c>
      <c r="D347" s="75">
        <v>0</v>
      </c>
      <c r="E347" s="75">
        <v>0</v>
      </c>
      <c r="F347" s="75">
        <v>152910.93700000001</v>
      </c>
      <c r="G347" s="75">
        <v>6981288.1213100003</v>
      </c>
      <c r="H347" s="74" t="s">
        <v>120</v>
      </c>
      <c r="I347" s="74" t="s">
        <v>246</v>
      </c>
      <c r="J347" s="74" t="s">
        <v>116</v>
      </c>
      <c r="K347" s="75">
        <v>45.655910939254802</v>
      </c>
      <c r="L347" s="75">
        <v>0</v>
      </c>
      <c r="M347" s="74" t="s">
        <v>122</v>
      </c>
      <c r="N347" s="74" t="s">
        <v>241</v>
      </c>
      <c r="O347" s="74" t="s">
        <v>121</v>
      </c>
      <c r="P347" s="76">
        <v>45261</v>
      </c>
      <c r="Q347" s="76">
        <v>45262</v>
      </c>
      <c r="R347" s="75">
        <v>0</v>
      </c>
      <c r="S347" s="74" t="s">
        <v>116</v>
      </c>
      <c r="T347" s="74" t="s">
        <v>116</v>
      </c>
      <c r="U347" s="74" t="s">
        <v>115</v>
      </c>
      <c r="V347" s="77">
        <v>45231.155407372687</v>
      </c>
      <c r="W347" s="74" t="s">
        <v>116</v>
      </c>
      <c r="X347" s="74" t="s">
        <v>116</v>
      </c>
      <c r="Y347" s="77">
        <v>45261</v>
      </c>
      <c r="Z347" s="77">
        <v>45292</v>
      </c>
      <c r="AA347" s="77">
        <v>45293.994203275462</v>
      </c>
      <c r="AB347" s="74" t="s">
        <v>118</v>
      </c>
      <c r="AC347" s="74" t="s">
        <v>116</v>
      </c>
    </row>
    <row r="348" spans="1:29" s="107" customFormat="1" hidden="1" outlineLevel="7" collapsed="1" x14ac:dyDescent="0.25">
      <c r="A348" s="102" t="s">
        <v>252</v>
      </c>
      <c r="B348" s="103">
        <v>437593.34499999997</v>
      </c>
      <c r="C348" s="103">
        <v>23806306.454190001</v>
      </c>
      <c r="D348" s="103">
        <v>0</v>
      </c>
      <c r="E348" s="103">
        <v>0</v>
      </c>
      <c r="F348" s="103">
        <v>437593.34499999997</v>
      </c>
      <c r="G348" s="103">
        <v>23806306.454190001</v>
      </c>
      <c r="H348" s="104" t="s">
        <v>120</v>
      </c>
      <c r="I348" s="104" t="s">
        <v>246</v>
      </c>
      <c r="J348" s="104" t="s">
        <v>116</v>
      </c>
      <c r="K348" s="103">
        <v>54.402807369453903</v>
      </c>
      <c r="L348" s="103">
        <v>0</v>
      </c>
      <c r="M348" s="104" t="s">
        <v>122</v>
      </c>
      <c r="N348" s="104" t="s">
        <v>241</v>
      </c>
      <c r="O348" s="104" t="s">
        <v>121</v>
      </c>
      <c r="P348" s="105">
        <v>45261</v>
      </c>
      <c r="Q348" s="105">
        <v>45262</v>
      </c>
      <c r="R348" s="103">
        <v>0</v>
      </c>
      <c r="S348" s="104" t="s">
        <v>116</v>
      </c>
      <c r="T348" s="104" t="s">
        <v>116</v>
      </c>
      <c r="U348" s="104" t="s">
        <v>115</v>
      </c>
      <c r="V348" s="106">
        <v>45231.155407372687</v>
      </c>
      <c r="W348" s="104" t="s">
        <v>116</v>
      </c>
      <c r="X348" s="104" t="s">
        <v>116</v>
      </c>
      <c r="Y348" s="106">
        <v>45261</v>
      </c>
      <c r="Z348" s="106">
        <v>45292</v>
      </c>
      <c r="AA348" s="106">
        <v>45293.994203275462</v>
      </c>
      <c r="AB348" s="104" t="s">
        <v>118</v>
      </c>
      <c r="AC348" s="104" t="s">
        <v>116</v>
      </c>
    </row>
    <row r="349" spans="1:29" s="78" customFormat="1" hidden="1" outlineLevel="7" collapsed="1" x14ac:dyDescent="0.25">
      <c r="A349" s="101" t="s">
        <v>116</v>
      </c>
      <c r="B349" s="75">
        <v>437593.34499999997</v>
      </c>
      <c r="C349" s="75">
        <v>23806306.454190001</v>
      </c>
      <c r="D349" s="75">
        <v>0</v>
      </c>
      <c r="E349" s="75">
        <v>0</v>
      </c>
      <c r="F349" s="75">
        <v>437593.34499999997</v>
      </c>
      <c r="G349" s="75">
        <v>23806306.454190001</v>
      </c>
      <c r="H349" s="74" t="s">
        <v>120</v>
      </c>
      <c r="I349" s="74" t="s">
        <v>246</v>
      </c>
      <c r="J349" s="74" t="s">
        <v>116</v>
      </c>
      <c r="K349" s="75">
        <v>54.402807369453903</v>
      </c>
      <c r="L349" s="75">
        <v>0</v>
      </c>
      <c r="M349" s="74" t="s">
        <v>122</v>
      </c>
      <c r="N349" s="74" t="s">
        <v>241</v>
      </c>
      <c r="O349" s="74" t="s">
        <v>121</v>
      </c>
      <c r="P349" s="76">
        <v>45261</v>
      </c>
      <c r="Q349" s="76">
        <v>45262</v>
      </c>
      <c r="R349" s="75">
        <v>0</v>
      </c>
      <c r="S349" s="74" t="s">
        <v>116</v>
      </c>
      <c r="T349" s="74" t="s">
        <v>116</v>
      </c>
      <c r="U349" s="74" t="s">
        <v>115</v>
      </c>
      <c r="V349" s="77">
        <v>45231.155407372687</v>
      </c>
      <c r="W349" s="74" t="s">
        <v>116</v>
      </c>
      <c r="X349" s="74" t="s">
        <v>116</v>
      </c>
      <c r="Y349" s="77">
        <v>45261</v>
      </c>
      <c r="Z349" s="77">
        <v>45292</v>
      </c>
      <c r="AA349" s="77">
        <v>45293.994203275462</v>
      </c>
      <c r="AB349" s="74" t="s">
        <v>118</v>
      </c>
      <c r="AC349" s="74" t="s">
        <v>116</v>
      </c>
    </row>
    <row r="350" spans="1:29" s="96" customFormat="1" hidden="1" outlineLevel="7" collapsed="1" x14ac:dyDescent="0.25">
      <c r="A350" s="100" t="s">
        <v>253</v>
      </c>
      <c r="B350" s="92">
        <v>699565.53</v>
      </c>
      <c r="C350" s="92">
        <v>38301197.717809997</v>
      </c>
      <c r="D350" s="92">
        <v>0</v>
      </c>
      <c r="E350" s="92">
        <v>0</v>
      </c>
      <c r="F350" s="92">
        <v>699565.53</v>
      </c>
      <c r="G350" s="92">
        <v>38301197.717809997</v>
      </c>
      <c r="H350" s="93" t="s">
        <v>120</v>
      </c>
      <c r="I350" s="93" t="s">
        <v>246</v>
      </c>
      <c r="J350" s="93" t="s">
        <v>116</v>
      </c>
      <c r="K350" s="92">
        <v>54.749978487090402</v>
      </c>
      <c r="L350" s="92">
        <v>0</v>
      </c>
      <c r="M350" s="93" t="s">
        <v>122</v>
      </c>
      <c r="N350" s="93" t="s">
        <v>241</v>
      </c>
      <c r="O350" s="93" t="s">
        <v>121</v>
      </c>
      <c r="P350" s="94">
        <v>45261</v>
      </c>
      <c r="Q350" s="94">
        <v>45262</v>
      </c>
      <c r="R350" s="92">
        <v>0</v>
      </c>
      <c r="S350" s="93" t="s">
        <v>116</v>
      </c>
      <c r="T350" s="93" t="s">
        <v>116</v>
      </c>
      <c r="U350" s="93" t="s">
        <v>115</v>
      </c>
      <c r="V350" s="95">
        <v>45231.155407372687</v>
      </c>
      <c r="W350" s="93" t="s">
        <v>116</v>
      </c>
      <c r="X350" s="93" t="s">
        <v>116</v>
      </c>
      <c r="Y350" s="95">
        <v>45261</v>
      </c>
      <c r="Z350" s="95">
        <v>45292</v>
      </c>
      <c r="AA350" s="95">
        <v>45293.994203275462</v>
      </c>
      <c r="AB350" s="93" t="s">
        <v>118</v>
      </c>
      <c r="AC350" s="93" t="s">
        <v>116</v>
      </c>
    </row>
    <row r="351" spans="1:29" s="78" customFormat="1" hidden="1" outlineLevel="7" collapsed="1" x14ac:dyDescent="0.25">
      <c r="A351" s="101" t="s">
        <v>116</v>
      </c>
      <c r="B351" s="75">
        <v>699565.53</v>
      </c>
      <c r="C351" s="75">
        <v>38301197.717809997</v>
      </c>
      <c r="D351" s="75">
        <v>0</v>
      </c>
      <c r="E351" s="75">
        <v>0</v>
      </c>
      <c r="F351" s="75">
        <v>699565.53</v>
      </c>
      <c r="G351" s="75">
        <v>38301197.717809997</v>
      </c>
      <c r="H351" s="74" t="s">
        <v>120</v>
      </c>
      <c r="I351" s="74" t="s">
        <v>246</v>
      </c>
      <c r="J351" s="74" t="s">
        <v>116</v>
      </c>
      <c r="K351" s="75">
        <v>54.749978487090402</v>
      </c>
      <c r="L351" s="75">
        <v>0</v>
      </c>
      <c r="M351" s="74" t="s">
        <v>122</v>
      </c>
      <c r="N351" s="74" t="s">
        <v>241</v>
      </c>
      <c r="O351" s="74" t="s">
        <v>121</v>
      </c>
      <c r="P351" s="76">
        <v>45261</v>
      </c>
      <c r="Q351" s="76">
        <v>45262</v>
      </c>
      <c r="R351" s="75">
        <v>0</v>
      </c>
      <c r="S351" s="74" t="s">
        <v>116</v>
      </c>
      <c r="T351" s="74" t="s">
        <v>116</v>
      </c>
      <c r="U351" s="74" t="s">
        <v>115</v>
      </c>
      <c r="V351" s="77">
        <v>45231.155407372687</v>
      </c>
      <c r="W351" s="74" t="s">
        <v>116</v>
      </c>
      <c r="X351" s="74" t="s">
        <v>116</v>
      </c>
      <c r="Y351" s="77">
        <v>45261</v>
      </c>
      <c r="Z351" s="77">
        <v>45292</v>
      </c>
      <c r="AA351" s="77">
        <v>45293.994203275462</v>
      </c>
      <c r="AB351" s="74" t="s">
        <v>118</v>
      </c>
      <c r="AC351" s="74" t="s">
        <v>116</v>
      </c>
    </row>
    <row r="352" spans="1:29" s="78" customFormat="1" hidden="1" outlineLevel="4" collapsed="1" x14ac:dyDescent="0.25">
      <c r="A352" s="97" t="s">
        <v>254</v>
      </c>
      <c r="B352" s="75">
        <v>0</v>
      </c>
      <c r="C352" s="75">
        <v>0</v>
      </c>
      <c r="D352" s="75">
        <v>0</v>
      </c>
      <c r="E352" s="75">
        <v>0</v>
      </c>
      <c r="F352" s="75">
        <v>0</v>
      </c>
      <c r="G352" s="75">
        <v>0</v>
      </c>
      <c r="H352" s="74" t="s">
        <v>120</v>
      </c>
      <c r="I352" s="74" t="s">
        <v>254</v>
      </c>
      <c r="J352" s="74" t="s">
        <v>116</v>
      </c>
      <c r="K352" s="75">
        <v>0</v>
      </c>
      <c r="L352" s="75">
        <v>0</v>
      </c>
      <c r="M352" s="74" t="s">
        <v>122</v>
      </c>
      <c r="N352" s="74" t="s">
        <v>241</v>
      </c>
      <c r="O352" s="74" t="s">
        <v>121</v>
      </c>
      <c r="P352" s="76">
        <v>45261</v>
      </c>
      <c r="Q352" s="76">
        <v>45262</v>
      </c>
      <c r="R352" s="75">
        <v>0</v>
      </c>
      <c r="S352" s="74" t="s">
        <v>116</v>
      </c>
      <c r="T352" s="74" t="s">
        <v>116</v>
      </c>
      <c r="U352" s="74" t="s">
        <v>115</v>
      </c>
      <c r="V352" s="77">
        <v>45231.155407372687</v>
      </c>
      <c r="W352" s="74" t="s">
        <v>116</v>
      </c>
      <c r="X352" s="74" t="s">
        <v>116</v>
      </c>
      <c r="Y352" s="77">
        <v>45261</v>
      </c>
      <c r="Z352" s="77">
        <v>45292</v>
      </c>
      <c r="AA352" s="77">
        <v>45293.994203275462</v>
      </c>
      <c r="AB352" s="74" t="s">
        <v>118</v>
      </c>
      <c r="AC352" s="74" t="s">
        <v>116</v>
      </c>
    </row>
    <row r="353" spans="1:29" s="84" customFormat="1" hidden="1" outlineLevel="5" collapsed="1" x14ac:dyDescent="0.25">
      <c r="A353" s="98" t="s">
        <v>116</v>
      </c>
      <c r="B353" s="80">
        <v>0</v>
      </c>
      <c r="C353" s="80">
        <v>0</v>
      </c>
      <c r="D353" s="80">
        <v>0</v>
      </c>
      <c r="E353" s="80">
        <v>0</v>
      </c>
      <c r="F353" s="80">
        <v>0</v>
      </c>
      <c r="G353" s="80">
        <v>0</v>
      </c>
      <c r="H353" s="81" t="s">
        <v>120</v>
      </c>
      <c r="I353" s="81" t="s">
        <v>254</v>
      </c>
      <c r="J353" s="81" t="s">
        <v>116</v>
      </c>
      <c r="K353" s="80">
        <v>0</v>
      </c>
      <c r="L353" s="80">
        <v>0</v>
      </c>
      <c r="M353" s="81" t="s">
        <v>122</v>
      </c>
      <c r="N353" s="81" t="s">
        <v>241</v>
      </c>
      <c r="O353" s="81" t="s">
        <v>121</v>
      </c>
      <c r="P353" s="82">
        <v>45261</v>
      </c>
      <c r="Q353" s="82">
        <v>45262</v>
      </c>
      <c r="R353" s="80">
        <v>0</v>
      </c>
      <c r="S353" s="81" t="s">
        <v>116</v>
      </c>
      <c r="T353" s="81" t="s">
        <v>116</v>
      </c>
      <c r="U353" s="81" t="s">
        <v>115</v>
      </c>
      <c r="V353" s="83">
        <v>45231.155407372687</v>
      </c>
      <c r="W353" s="81" t="s">
        <v>116</v>
      </c>
      <c r="X353" s="81" t="s">
        <v>116</v>
      </c>
      <c r="Y353" s="83">
        <v>45261</v>
      </c>
      <c r="Z353" s="83">
        <v>45292</v>
      </c>
      <c r="AA353" s="83">
        <v>45293.994203275462</v>
      </c>
      <c r="AB353" s="81" t="s">
        <v>118</v>
      </c>
      <c r="AC353" s="81" t="s">
        <v>116</v>
      </c>
    </row>
    <row r="354" spans="1:29" s="90" customFormat="1" hidden="1" outlineLevel="6" collapsed="1" x14ac:dyDescent="0.25">
      <c r="A354" s="99" t="s">
        <v>116</v>
      </c>
      <c r="B354" s="86">
        <v>0</v>
      </c>
      <c r="C354" s="86">
        <v>0</v>
      </c>
      <c r="D354" s="86">
        <v>0</v>
      </c>
      <c r="E354" s="86">
        <v>0</v>
      </c>
      <c r="F354" s="86">
        <v>0</v>
      </c>
      <c r="G354" s="86">
        <v>0</v>
      </c>
      <c r="H354" s="87" t="s">
        <v>120</v>
      </c>
      <c r="I354" s="87" t="s">
        <v>254</v>
      </c>
      <c r="J354" s="87" t="s">
        <v>116</v>
      </c>
      <c r="K354" s="86">
        <v>0</v>
      </c>
      <c r="L354" s="86">
        <v>0</v>
      </c>
      <c r="M354" s="87" t="s">
        <v>122</v>
      </c>
      <c r="N354" s="87" t="s">
        <v>241</v>
      </c>
      <c r="O354" s="87" t="s">
        <v>121</v>
      </c>
      <c r="P354" s="88">
        <v>45261</v>
      </c>
      <c r="Q354" s="88">
        <v>45262</v>
      </c>
      <c r="R354" s="86">
        <v>0</v>
      </c>
      <c r="S354" s="87" t="s">
        <v>116</v>
      </c>
      <c r="T354" s="87" t="s">
        <v>116</v>
      </c>
      <c r="U354" s="87" t="s">
        <v>115</v>
      </c>
      <c r="V354" s="89">
        <v>45231.155407372687</v>
      </c>
      <c r="W354" s="87" t="s">
        <v>116</v>
      </c>
      <c r="X354" s="87" t="s">
        <v>116</v>
      </c>
      <c r="Y354" s="89">
        <v>45261</v>
      </c>
      <c r="Z354" s="89">
        <v>45292</v>
      </c>
      <c r="AA354" s="89">
        <v>45293.994203275462</v>
      </c>
      <c r="AB354" s="87" t="s">
        <v>118</v>
      </c>
      <c r="AC354" s="87" t="s">
        <v>116</v>
      </c>
    </row>
    <row r="355" spans="1:29" s="96" customFormat="1" hidden="1" outlineLevel="7" collapsed="1" x14ac:dyDescent="0.25">
      <c r="A355" s="100" t="s">
        <v>255</v>
      </c>
      <c r="B355" s="92">
        <v>-259861.12</v>
      </c>
      <c r="C355" s="92">
        <v>-15789930.44241</v>
      </c>
      <c r="D355" s="92">
        <v>0</v>
      </c>
      <c r="E355" s="92">
        <v>0</v>
      </c>
      <c r="F355" s="92">
        <v>-259861.12</v>
      </c>
      <c r="G355" s="92">
        <v>-15789930.44241</v>
      </c>
      <c r="H355" s="93" t="s">
        <v>120</v>
      </c>
      <c r="I355" s="93" t="s">
        <v>254</v>
      </c>
      <c r="J355" s="93" t="s">
        <v>116</v>
      </c>
      <c r="K355" s="92">
        <v>60.762958469547101</v>
      </c>
      <c r="L355" s="92">
        <v>0</v>
      </c>
      <c r="M355" s="93" t="s">
        <v>122</v>
      </c>
      <c r="N355" s="93" t="s">
        <v>241</v>
      </c>
      <c r="O355" s="93" t="s">
        <v>121</v>
      </c>
      <c r="P355" s="94">
        <v>45261</v>
      </c>
      <c r="Q355" s="94">
        <v>45262</v>
      </c>
      <c r="R355" s="92">
        <v>0</v>
      </c>
      <c r="S355" s="93" t="s">
        <v>116</v>
      </c>
      <c r="T355" s="93" t="s">
        <v>116</v>
      </c>
      <c r="U355" s="93" t="s">
        <v>115</v>
      </c>
      <c r="V355" s="95">
        <v>45231.155407372687</v>
      </c>
      <c r="W355" s="93" t="s">
        <v>116</v>
      </c>
      <c r="X355" s="93" t="s">
        <v>116</v>
      </c>
      <c r="Y355" s="95">
        <v>45261</v>
      </c>
      <c r="Z355" s="95">
        <v>45292</v>
      </c>
      <c r="AA355" s="95">
        <v>45293.994203275462</v>
      </c>
      <c r="AB355" s="93" t="s">
        <v>118</v>
      </c>
      <c r="AC355" s="93" t="s">
        <v>116</v>
      </c>
    </row>
    <row r="356" spans="1:29" s="78" customFormat="1" hidden="1" outlineLevel="7" collapsed="1" x14ac:dyDescent="0.25">
      <c r="A356" s="101" t="s">
        <v>116</v>
      </c>
      <c r="B356" s="75">
        <v>-259861.12</v>
      </c>
      <c r="C356" s="75">
        <v>-15789930.44241</v>
      </c>
      <c r="D356" s="75">
        <v>0</v>
      </c>
      <c r="E356" s="75">
        <v>0</v>
      </c>
      <c r="F356" s="75">
        <v>-259861.12</v>
      </c>
      <c r="G356" s="75">
        <v>-15789930.44241</v>
      </c>
      <c r="H356" s="74" t="s">
        <v>120</v>
      </c>
      <c r="I356" s="74" t="s">
        <v>254</v>
      </c>
      <c r="J356" s="74" t="s">
        <v>116</v>
      </c>
      <c r="K356" s="75">
        <v>60.762958469547101</v>
      </c>
      <c r="L356" s="75">
        <v>0</v>
      </c>
      <c r="M356" s="74" t="s">
        <v>122</v>
      </c>
      <c r="N356" s="74" t="s">
        <v>241</v>
      </c>
      <c r="O356" s="74" t="s">
        <v>121</v>
      </c>
      <c r="P356" s="76">
        <v>45261</v>
      </c>
      <c r="Q356" s="76">
        <v>45262</v>
      </c>
      <c r="R356" s="75">
        <v>0</v>
      </c>
      <c r="S356" s="74" t="s">
        <v>116</v>
      </c>
      <c r="T356" s="74" t="s">
        <v>116</v>
      </c>
      <c r="U356" s="74" t="s">
        <v>115</v>
      </c>
      <c r="V356" s="77">
        <v>45231.155407372687</v>
      </c>
      <c r="W356" s="74" t="s">
        <v>116</v>
      </c>
      <c r="X356" s="74" t="s">
        <v>116</v>
      </c>
      <c r="Y356" s="77">
        <v>45261</v>
      </c>
      <c r="Z356" s="77">
        <v>45292</v>
      </c>
      <c r="AA356" s="77">
        <v>45293.994203275462</v>
      </c>
      <c r="AB356" s="74" t="s">
        <v>118</v>
      </c>
      <c r="AC356" s="74" t="s">
        <v>116</v>
      </c>
    </row>
    <row r="357" spans="1:29" s="107" customFormat="1" hidden="1" outlineLevel="7" collapsed="1" x14ac:dyDescent="0.25">
      <c r="A357" s="102" t="s">
        <v>256</v>
      </c>
      <c r="B357" s="103">
        <v>-38089.398000000001</v>
      </c>
      <c r="C357" s="103">
        <v>-2142262.3636099999</v>
      </c>
      <c r="D357" s="103">
        <v>0</v>
      </c>
      <c r="E357" s="103">
        <v>0</v>
      </c>
      <c r="F357" s="103">
        <v>-38089.398000000001</v>
      </c>
      <c r="G357" s="103">
        <v>-2142262.3636099999</v>
      </c>
      <c r="H357" s="104" t="s">
        <v>120</v>
      </c>
      <c r="I357" s="104" t="s">
        <v>254</v>
      </c>
      <c r="J357" s="104" t="s">
        <v>116</v>
      </c>
      <c r="K357" s="103">
        <v>56.243009238686298</v>
      </c>
      <c r="L357" s="103">
        <v>0</v>
      </c>
      <c r="M357" s="104" t="s">
        <v>122</v>
      </c>
      <c r="N357" s="104" t="s">
        <v>241</v>
      </c>
      <c r="O357" s="104" t="s">
        <v>121</v>
      </c>
      <c r="P357" s="105">
        <v>45261</v>
      </c>
      <c r="Q357" s="105">
        <v>45262</v>
      </c>
      <c r="R357" s="103">
        <v>0</v>
      </c>
      <c r="S357" s="104" t="s">
        <v>116</v>
      </c>
      <c r="T357" s="104" t="s">
        <v>116</v>
      </c>
      <c r="U357" s="104" t="s">
        <v>115</v>
      </c>
      <c r="V357" s="106">
        <v>45231.155407372687</v>
      </c>
      <c r="W357" s="104" t="s">
        <v>116</v>
      </c>
      <c r="X357" s="104" t="s">
        <v>116</v>
      </c>
      <c r="Y357" s="106">
        <v>45261</v>
      </c>
      <c r="Z357" s="106">
        <v>45292</v>
      </c>
      <c r="AA357" s="106">
        <v>45293.994203275462</v>
      </c>
      <c r="AB357" s="104" t="s">
        <v>118</v>
      </c>
      <c r="AC357" s="104" t="s">
        <v>116</v>
      </c>
    </row>
    <row r="358" spans="1:29" s="78" customFormat="1" hidden="1" outlineLevel="7" collapsed="1" x14ac:dyDescent="0.25">
      <c r="A358" s="101" t="s">
        <v>116</v>
      </c>
      <c r="B358" s="75">
        <v>-38089.398000000001</v>
      </c>
      <c r="C358" s="75">
        <v>-2142262.3636099999</v>
      </c>
      <c r="D358" s="75">
        <v>0</v>
      </c>
      <c r="E358" s="75">
        <v>0</v>
      </c>
      <c r="F358" s="75">
        <v>-38089.398000000001</v>
      </c>
      <c r="G358" s="75">
        <v>-2142262.3636099999</v>
      </c>
      <c r="H358" s="74" t="s">
        <v>120</v>
      </c>
      <c r="I358" s="74" t="s">
        <v>254</v>
      </c>
      <c r="J358" s="74" t="s">
        <v>116</v>
      </c>
      <c r="K358" s="75">
        <v>56.243009238686298</v>
      </c>
      <c r="L358" s="75">
        <v>0</v>
      </c>
      <c r="M358" s="74" t="s">
        <v>122</v>
      </c>
      <c r="N358" s="74" t="s">
        <v>241</v>
      </c>
      <c r="O358" s="74" t="s">
        <v>121</v>
      </c>
      <c r="P358" s="76">
        <v>45261</v>
      </c>
      <c r="Q358" s="76">
        <v>45262</v>
      </c>
      <c r="R358" s="75">
        <v>0</v>
      </c>
      <c r="S358" s="74" t="s">
        <v>116</v>
      </c>
      <c r="T358" s="74" t="s">
        <v>116</v>
      </c>
      <c r="U358" s="74" t="s">
        <v>115</v>
      </c>
      <c r="V358" s="77">
        <v>45231.155407372687</v>
      </c>
      <c r="W358" s="74" t="s">
        <v>116</v>
      </c>
      <c r="X358" s="74" t="s">
        <v>116</v>
      </c>
      <c r="Y358" s="77">
        <v>45261</v>
      </c>
      <c r="Z358" s="77">
        <v>45292</v>
      </c>
      <c r="AA358" s="77">
        <v>45293.994203275462</v>
      </c>
      <c r="AB358" s="74" t="s">
        <v>118</v>
      </c>
      <c r="AC358" s="74" t="s">
        <v>116</v>
      </c>
    </row>
    <row r="359" spans="1:29" s="96" customFormat="1" hidden="1" outlineLevel="7" collapsed="1" x14ac:dyDescent="0.25">
      <c r="A359" s="100" t="s">
        <v>257</v>
      </c>
      <c r="B359" s="92">
        <v>750.59</v>
      </c>
      <c r="C359" s="92">
        <v>29011.23</v>
      </c>
      <c r="D359" s="92">
        <v>0</v>
      </c>
      <c r="E359" s="92">
        <v>0</v>
      </c>
      <c r="F359" s="92">
        <v>750.59</v>
      </c>
      <c r="G359" s="92">
        <v>29011.23</v>
      </c>
      <c r="H359" s="93" t="s">
        <v>120</v>
      </c>
      <c r="I359" s="93" t="s">
        <v>254</v>
      </c>
      <c r="J359" s="93" t="s">
        <v>116</v>
      </c>
      <c r="K359" s="92">
        <v>38.651234362301601</v>
      </c>
      <c r="L359" s="92">
        <v>0</v>
      </c>
      <c r="M359" s="93" t="s">
        <v>122</v>
      </c>
      <c r="N359" s="93" t="s">
        <v>241</v>
      </c>
      <c r="O359" s="93" t="s">
        <v>121</v>
      </c>
      <c r="P359" s="94">
        <v>45261</v>
      </c>
      <c r="Q359" s="94">
        <v>45262</v>
      </c>
      <c r="R359" s="92">
        <v>0</v>
      </c>
      <c r="S359" s="93" t="s">
        <v>116</v>
      </c>
      <c r="T359" s="93" t="s">
        <v>116</v>
      </c>
      <c r="U359" s="93" t="s">
        <v>115</v>
      </c>
      <c r="V359" s="95">
        <v>45231.155407372687</v>
      </c>
      <c r="W359" s="93" t="s">
        <v>116</v>
      </c>
      <c r="X359" s="93" t="s">
        <v>116</v>
      </c>
      <c r="Y359" s="95">
        <v>45261</v>
      </c>
      <c r="Z359" s="95">
        <v>45292</v>
      </c>
      <c r="AA359" s="95">
        <v>45293.994203275462</v>
      </c>
      <c r="AB359" s="93" t="s">
        <v>118</v>
      </c>
      <c r="AC359" s="93" t="s">
        <v>116</v>
      </c>
    </row>
    <row r="360" spans="1:29" s="78" customFormat="1" hidden="1" outlineLevel="7" collapsed="1" x14ac:dyDescent="0.25">
      <c r="A360" s="101" t="s">
        <v>116</v>
      </c>
      <c r="B360" s="75">
        <v>750.59</v>
      </c>
      <c r="C360" s="75">
        <v>29011.23</v>
      </c>
      <c r="D360" s="75">
        <v>0</v>
      </c>
      <c r="E360" s="75">
        <v>0</v>
      </c>
      <c r="F360" s="75">
        <v>750.59</v>
      </c>
      <c r="G360" s="75">
        <v>29011.23</v>
      </c>
      <c r="H360" s="74" t="s">
        <v>120</v>
      </c>
      <c r="I360" s="74" t="s">
        <v>254</v>
      </c>
      <c r="J360" s="74" t="s">
        <v>116</v>
      </c>
      <c r="K360" s="75">
        <v>38.651234362301601</v>
      </c>
      <c r="L360" s="75">
        <v>0</v>
      </c>
      <c r="M360" s="74" t="s">
        <v>122</v>
      </c>
      <c r="N360" s="74" t="s">
        <v>241</v>
      </c>
      <c r="O360" s="74" t="s">
        <v>121</v>
      </c>
      <c r="P360" s="76">
        <v>45261</v>
      </c>
      <c r="Q360" s="76">
        <v>45262</v>
      </c>
      <c r="R360" s="75">
        <v>0</v>
      </c>
      <c r="S360" s="74" t="s">
        <v>116</v>
      </c>
      <c r="T360" s="74" t="s">
        <v>116</v>
      </c>
      <c r="U360" s="74" t="s">
        <v>115</v>
      </c>
      <c r="V360" s="77">
        <v>45231.155407372687</v>
      </c>
      <c r="W360" s="74" t="s">
        <v>116</v>
      </c>
      <c r="X360" s="74" t="s">
        <v>116</v>
      </c>
      <c r="Y360" s="77">
        <v>45261</v>
      </c>
      <c r="Z360" s="77">
        <v>45292</v>
      </c>
      <c r="AA360" s="77">
        <v>45293.994203275462</v>
      </c>
      <c r="AB360" s="74" t="s">
        <v>118</v>
      </c>
      <c r="AC360" s="74" t="s">
        <v>116</v>
      </c>
    </row>
    <row r="361" spans="1:29" s="107" customFormat="1" hidden="1" outlineLevel="7" collapsed="1" x14ac:dyDescent="0.25">
      <c r="A361" s="102" t="s">
        <v>258</v>
      </c>
      <c r="B361" s="103">
        <v>128439.048</v>
      </c>
      <c r="C361" s="103">
        <v>7099882.7032300001</v>
      </c>
      <c r="D361" s="103">
        <v>0</v>
      </c>
      <c r="E361" s="103">
        <v>0</v>
      </c>
      <c r="F361" s="103">
        <v>128439.048</v>
      </c>
      <c r="G361" s="103">
        <v>7099882.7032300001</v>
      </c>
      <c r="H361" s="104" t="s">
        <v>120</v>
      </c>
      <c r="I361" s="104" t="s">
        <v>254</v>
      </c>
      <c r="J361" s="104" t="s">
        <v>116</v>
      </c>
      <c r="K361" s="103">
        <v>55.278225849431699</v>
      </c>
      <c r="L361" s="103">
        <v>0</v>
      </c>
      <c r="M361" s="104" t="s">
        <v>122</v>
      </c>
      <c r="N361" s="104" t="s">
        <v>241</v>
      </c>
      <c r="O361" s="104" t="s">
        <v>121</v>
      </c>
      <c r="P361" s="105">
        <v>45261</v>
      </c>
      <c r="Q361" s="105">
        <v>45262</v>
      </c>
      <c r="R361" s="103">
        <v>0</v>
      </c>
      <c r="S361" s="104" t="s">
        <v>116</v>
      </c>
      <c r="T361" s="104" t="s">
        <v>116</v>
      </c>
      <c r="U361" s="104" t="s">
        <v>115</v>
      </c>
      <c r="V361" s="106">
        <v>45231.155407372687</v>
      </c>
      <c r="W361" s="104" t="s">
        <v>116</v>
      </c>
      <c r="X361" s="104" t="s">
        <v>116</v>
      </c>
      <c r="Y361" s="106">
        <v>45261</v>
      </c>
      <c r="Z361" s="106">
        <v>45292</v>
      </c>
      <c r="AA361" s="106">
        <v>45293.994203275462</v>
      </c>
      <c r="AB361" s="104" t="s">
        <v>118</v>
      </c>
      <c r="AC361" s="104" t="s">
        <v>116</v>
      </c>
    </row>
    <row r="362" spans="1:29" s="78" customFormat="1" hidden="1" outlineLevel="7" collapsed="1" x14ac:dyDescent="0.25">
      <c r="A362" s="101" t="s">
        <v>116</v>
      </c>
      <c r="B362" s="75">
        <v>128439.048</v>
      </c>
      <c r="C362" s="75">
        <v>7099882.7032300001</v>
      </c>
      <c r="D362" s="75">
        <v>0</v>
      </c>
      <c r="E362" s="75">
        <v>0</v>
      </c>
      <c r="F362" s="75">
        <v>128439.048</v>
      </c>
      <c r="G362" s="75">
        <v>7099882.7032300001</v>
      </c>
      <c r="H362" s="74" t="s">
        <v>120</v>
      </c>
      <c r="I362" s="74" t="s">
        <v>254</v>
      </c>
      <c r="J362" s="74" t="s">
        <v>116</v>
      </c>
      <c r="K362" s="75">
        <v>55.278225849431699</v>
      </c>
      <c r="L362" s="75">
        <v>0</v>
      </c>
      <c r="M362" s="74" t="s">
        <v>122</v>
      </c>
      <c r="N362" s="74" t="s">
        <v>241</v>
      </c>
      <c r="O362" s="74" t="s">
        <v>121</v>
      </c>
      <c r="P362" s="76">
        <v>45261</v>
      </c>
      <c r="Q362" s="76">
        <v>45262</v>
      </c>
      <c r="R362" s="75">
        <v>0</v>
      </c>
      <c r="S362" s="74" t="s">
        <v>116</v>
      </c>
      <c r="T362" s="74" t="s">
        <v>116</v>
      </c>
      <c r="U362" s="74" t="s">
        <v>115</v>
      </c>
      <c r="V362" s="77">
        <v>45231.155407372687</v>
      </c>
      <c r="W362" s="74" t="s">
        <v>116</v>
      </c>
      <c r="X362" s="74" t="s">
        <v>116</v>
      </c>
      <c r="Y362" s="77">
        <v>45261</v>
      </c>
      <c r="Z362" s="77">
        <v>45292</v>
      </c>
      <c r="AA362" s="77">
        <v>45293.994203275462</v>
      </c>
      <c r="AB362" s="74" t="s">
        <v>118</v>
      </c>
      <c r="AC362" s="74" t="s">
        <v>116</v>
      </c>
    </row>
    <row r="363" spans="1:29" s="96" customFormat="1" hidden="1" outlineLevel="7" collapsed="1" x14ac:dyDescent="0.25">
      <c r="A363" s="100" t="s">
        <v>259</v>
      </c>
      <c r="B363" s="92">
        <v>168760.88</v>
      </c>
      <c r="C363" s="92">
        <v>10803298.872789999</v>
      </c>
      <c r="D363" s="92">
        <v>0</v>
      </c>
      <c r="E363" s="92">
        <v>0</v>
      </c>
      <c r="F363" s="92">
        <v>168760.88</v>
      </c>
      <c r="G363" s="92">
        <v>10803298.872789999</v>
      </c>
      <c r="H363" s="93" t="s">
        <v>120</v>
      </c>
      <c r="I363" s="93" t="s">
        <v>254</v>
      </c>
      <c r="J363" s="93" t="s">
        <v>116</v>
      </c>
      <c r="K363" s="92">
        <v>64.015421540762304</v>
      </c>
      <c r="L363" s="92">
        <v>0</v>
      </c>
      <c r="M363" s="93" t="s">
        <v>122</v>
      </c>
      <c r="N363" s="93" t="s">
        <v>241</v>
      </c>
      <c r="O363" s="93" t="s">
        <v>121</v>
      </c>
      <c r="P363" s="94">
        <v>45261</v>
      </c>
      <c r="Q363" s="94">
        <v>45262</v>
      </c>
      <c r="R363" s="92">
        <v>0</v>
      </c>
      <c r="S363" s="93" t="s">
        <v>116</v>
      </c>
      <c r="T363" s="93" t="s">
        <v>116</v>
      </c>
      <c r="U363" s="93" t="s">
        <v>115</v>
      </c>
      <c r="V363" s="95">
        <v>45231.155407372687</v>
      </c>
      <c r="W363" s="93" t="s">
        <v>116</v>
      </c>
      <c r="X363" s="93" t="s">
        <v>116</v>
      </c>
      <c r="Y363" s="95">
        <v>45261</v>
      </c>
      <c r="Z363" s="95">
        <v>45292</v>
      </c>
      <c r="AA363" s="95">
        <v>45293.994203275462</v>
      </c>
      <c r="AB363" s="93" t="s">
        <v>118</v>
      </c>
      <c r="AC363" s="93" t="s">
        <v>116</v>
      </c>
    </row>
    <row r="364" spans="1:29" s="78" customFormat="1" hidden="1" outlineLevel="7" collapsed="1" x14ac:dyDescent="0.25">
      <c r="A364" s="101" t="s">
        <v>116</v>
      </c>
      <c r="B364" s="75">
        <v>168760.88</v>
      </c>
      <c r="C364" s="75">
        <v>10803298.872789999</v>
      </c>
      <c r="D364" s="75">
        <v>0</v>
      </c>
      <c r="E364" s="75">
        <v>0</v>
      </c>
      <c r="F364" s="75">
        <v>168760.88</v>
      </c>
      <c r="G364" s="75">
        <v>10803298.872789999</v>
      </c>
      <c r="H364" s="74" t="s">
        <v>120</v>
      </c>
      <c r="I364" s="74" t="s">
        <v>254</v>
      </c>
      <c r="J364" s="74" t="s">
        <v>116</v>
      </c>
      <c r="K364" s="75">
        <v>64.015421540762304</v>
      </c>
      <c r="L364" s="75">
        <v>0</v>
      </c>
      <c r="M364" s="74" t="s">
        <v>122</v>
      </c>
      <c r="N364" s="74" t="s">
        <v>241</v>
      </c>
      <c r="O364" s="74" t="s">
        <v>121</v>
      </c>
      <c r="P364" s="76">
        <v>45261</v>
      </c>
      <c r="Q364" s="76">
        <v>45262</v>
      </c>
      <c r="R364" s="75">
        <v>0</v>
      </c>
      <c r="S364" s="74" t="s">
        <v>116</v>
      </c>
      <c r="T364" s="74" t="s">
        <v>116</v>
      </c>
      <c r="U364" s="74" t="s">
        <v>115</v>
      </c>
      <c r="V364" s="77">
        <v>45231.155407372687</v>
      </c>
      <c r="W364" s="74" t="s">
        <v>116</v>
      </c>
      <c r="X364" s="74" t="s">
        <v>116</v>
      </c>
      <c r="Y364" s="77">
        <v>45261</v>
      </c>
      <c r="Z364" s="77">
        <v>45292</v>
      </c>
      <c r="AA364" s="77">
        <v>45293.994203275462</v>
      </c>
      <c r="AB364" s="74" t="s">
        <v>118</v>
      </c>
      <c r="AC364" s="74" t="s">
        <v>116</v>
      </c>
    </row>
    <row r="365" spans="1:29" s="128" customFormat="1" hidden="1" outlineLevel="4" collapsed="1" x14ac:dyDescent="0.25">
      <c r="A365" s="129" t="s">
        <v>260</v>
      </c>
      <c r="B365" s="124">
        <v>0</v>
      </c>
      <c r="C365" s="124">
        <v>0</v>
      </c>
      <c r="D365" s="124">
        <v>0</v>
      </c>
      <c r="E365" s="124">
        <v>0</v>
      </c>
      <c r="F365" s="124">
        <v>0</v>
      </c>
      <c r="G365" s="124">
        <v>0</v>
      </c>
      <c r="H365" s="125" t="s">
        <v>120</v>
      </c>
      <c r="I365" s="125" t="s">
        <v>260</v>
      </c>
      <c r="J365" s="125" t="s">
        <v>116</v>
      </c>
      <c r="K365" s="124">
        <v>0</v>
      </c>
      <c r="L365" s="124">
        <v>0</v>
      </c>
      <c r="M365" s="125" t="s">
        <v>122</v>
      </c>
      <c r="N365" s="125" t="s">
        <v>241</v>
      </c>
      <c r="O365" s="125" t="s">
        <v>121</v>
      </c>
      <c r="P365" s="126">
        <v>45261</v>
      </c>
      <c r="Q365" s="126">
        <v>45262</v>
      </c>
      <c r="R365" s="124">
        <v>0</v>
      </c>
      <c r="S365" s="125" t="s">
        <v>116</v>
      </c>
      <c r="T365" s="125" t="s">
        <v>116</v>
      </c>
      <c r="U365" s="125" t="s">
        <v>115</v>
      </c>
      <c r="V365" s="127">
        <v>45231.155407372687</v>
      </c>
      <c r="W365" s="125" t="s">
        <v>116</v>
      </c>
      <c r="X365" s="125" t="s">
        <v>116</v>
      </c>
      <c r="Y365" s="127">
        <v>45261</v>
      </c>
      <c r="Z365" s="127">
        <v>45292</v>
      </c>
      <c r="AA365" s="127">
        <v>45293.994203275462</v>
      </c>
      <c r="AB365" s="125" t="s">
        <v>118</v>
      </c>
      <c r="AC365" s="125" t="s">
        <v>116</v>
      </c>
    </row>
    <row r="366" spans="1:29" s="84" customFormat="1" hidden="1" outlineLevel="5" collapsed="1" x14ac:dyDescent="0.25">
      <c r="A366" s="98" t="s">
        <v>116</v>
      </c>
      <c r="B366" s="80">
        <v>0</v>
      </c>
      <c r="C366" s="80">
        <v>0</v>
      </c>
      <c r="D366" s="80">
        <v>0</v>
      </c>
      <c r="E366" s="80">
        <v>0</v>
      </c>
      <c r="F366" s="80">
        <v>0</v>
      </c>
      <c r="G366" s="80">
        <v>0</v>
      </c>
      <c r="H366" s="81" t="s">
        <v>120</v>
      </c>
      <c r="I366" s="81" t="s">
        <v>260</v>
      </c>
      <c r="J366" s="81" t="s">
        <v>116</v>
      </c>
      <c r="K366" s="80">
        <v>0</v>
      </c>
      <c r="L366" s="80">
        <v>0</v>
      </c>
      <c r="M366" s="81" t="s">
        <v>122</v>
      </c>
      <c r="N366" s="81" t="s">
        <v>241</v>
      </c>
      <c r="O366" s="81" t="s">
        <v>121</v>
      </c>
      <c r="P366" s="82">
        <v>45261</v>
      </c>
      <c r="Q366" s="82">
        <v>45262</v>
      </c>
      <c r="R366" s="80">
        <v>0</v>
      </c>
      <c r="S366" s="81" t="s">
        <v>116</v>
      </c>
      <c r="T366" s="81" t="s">
        <v>116</v>
      </c>
      <c r="U366" s="81" t="s">
        <v>115</v>
      </c>
      <c r="V366" s="83">
        <v>45231.155407372687</v>
      </c>
      <c r="W366" s="81" t="s">
        <v>116</v>
      </c>
      <c r="X366" s="81" t="s">
        <v>116</v>
      </c>
      <c r="Y366" s="83">
        <v>45261</v>
      </c>
      <c r="Z366" s="83">
        <v>45292</v>
      </c>
      <c r="AA366" s="83">
        <v>45293.994203275462</v>
      </c>
      <c r="AB366" s="81" t="s">
        <v>118</v>
      </c>
      <c r="AC366" s="81" t="s">
        <v>116</v>
      </c>
    </row>
    <row r="367" spans="1:29" s="90" customFormat="1" hidden="1" outlineLevel="6" collapsed="1" x14ac:dyDescent="0.25">
      <c r="A367" s="99" t="s">
        <v>116</v>
      </c>
      <c r="B367" s="86">
        <v>0</v>
      </c>
      <c r="C367" s="86">
        <v>0</v>
      </c>
      <c r="D367" s="86">
        <v>0</v>
      </c>
      <c r="E367" s="86">
        <v>0</v>
      </c>
      <c r="F367" s="86">
        <v>0</v>
      </c>
      <c r="G367" s="86">
        <v>0</v>
      </c>
      <c r="H367" s="87" t="s">
        <v>120</v>
      </c>
      <c r="I367" s="87" t="s">
        <v>260</v>
      </c>
      <c r="J367" s="87" t="s">
        <v>116</v>
      </c>
      <c r="K367" s="86">
        <v>0</v>
      </c>
      <c r="L367" s="86">
        <v>0</v>
      </c>
      <c r="M367" s="87" t="s">
        <v>122</v>
      </c>
      <c r="N367" s="87" t="s">
        <v>241</v>
      </c>
      <c r="O367" s="87" t="s">
        <v>121</v>
      </c>
      <c r="P367" s="88">
        <v>45261</v>
      </c>
      <c r="Q367" s="88">
        <v>45262</v>
      </c>
      <c r="R367" s="86">
        <v>0</v>
      </c>
      <c r="S367" s="87" t="s">
        <v>116</v>
      </c>
      <c r="T367" s="87" t="s">
        <v>116</v>
      </c>
      <c r="U367" s="87" t="s">
        <v>115</v>
      </c>
      <c r="V367" s="89">
        <v>45231.155407372687</v>
      </c>
      <c r="W367" s="87" t="s">
        <v>116</v>
      </c>
      <c r="X367" s="87" t="s">
        <v>116</v>
      </c>
      <c r="Y367" s="89">
        <v>45261</v>
      </c>
      <c r="Z367" s="89">
        <v>45292</v>
      </c>
      <c r="AA367" s="89">
        <v>45293.994203275462</v>
      </c>
      <c r="AB367" s="87" t="s">
        <v>118</v>
      </c>
      <c r="AC367" s="87" t="s">
        <v>116</v>
      </c>
    </row>
    <row r="368" spans="1:29" s="96" customFormat="1" hidden="1" outlineLevel="7" collapsed="1" x14ac:dyDescent="0.25">
      <c r="A368" s="100" t="s">
        <v>261</v>
      </c>
      <c r="B368" s="92">
        <v>-64536.483</v>
      </c>
      <c r="C368" s="92">
        <v>-4124677.3178400001</v>
      </c>
      <c r="D368" s="92">
        <v>0</v>
      </c>
      <c r="E368" s="92">
        <v>0</v>
      </c>
      <c r="F368" s="92">
        <v>-64536.483</v>
      </c>
      <c r="G368" s="92">
        <v>-4124677.3178400001</v>
      </c>
      <c r="H368" s="93" t="s">
        <v>120</v>
      </c>
      <c r="I368" s="93" t="s">
        <v>260</v>
      </c>
      <c r="J368" s="93" t="s">
        <v>116</v>
      </c>
      <c r="K368" s="92">
        <v>63.912334947660497</v>
      </c>
      <c r="L368" s="92">
        <v>0</v>
      </c>
      <c r="M368" s="93" t="s">
        <v>122</v>
      </c>
      <c r="N368" s="93" t="s">
        <v>241</v>
      </c>
      <c r="O368" s="93" t="s">
        <v>121</v>
      </c>
      <c r="P368" s="94">
        <v>45261</v>
      </c>
      <c r="Q368" s="94">
        <v>45262</v>
      </c>
      <c r="R368" s="92">
        <v>0</v>
      </c>
      <c r="S368" s="93" t="s">
        <v>116</v>
      </c>
      <c r="T368" s="93" t="s">
        <v>116</v>
      </c>
      <c r="U368" s="93" t="s">
        <v>115</v>
      </c>
      <c r="V368" s="95">
        <v>45231.155407372687</v>
      </c>
      <c r="W368" s="93" t="s">
        <v>116</v>
      </c>
      <c r="X368" s="93" t="s">
        <v>116</v>
      </c>
      <c r="Y368" s="95">
        <v>45261</v>
      </c>
      <c r="Z368" s="95">
        <v>45292</v>
      </c>
      <c r="AA368" s="95">
        <v>45293.994203275462</v>
      </c>
      <c r="AB368" s="93" t="s">
        <v>118</v>
      </c>
      <c r="AC368" s="93" t="s">
        <v>116</v>
      </c>
    </row>
    <row r="369" spans="1:29" s="78" customFormat="1" hidden="1" outlineLevel="7" collapsed="1" x14ac:dyDescent="0.25">
      <c r="A369" s="101" t="s">
        <v>116</v>
      </c>
      <c r="B369" s="75">
        <v>-64536.483</v>
      </c>
      <c r="C369" s="75">
        <v>-4124677.3178400001</v>
      </c>
      <c r="D369" s="75">
        <v>0</v>
      </c>
      <c r="E369" s="75">
        <v>0</v>
      </c>
      <c r="F369" s="75">
        <v>-64536.483</v>
      </c>
      <c r="G369" s="75">
        <v>-4124677.3178400001</v>
      </c>
      <c r="H369" s="74" t="s">
        <v>120</v>
      </c>
      <c r="I369" s="74" t="s">
        <v>260</v>
      </c>
      <c r="J369" s="74" t="s">
        <v>116</v>
      </c>
      <c r="K369" s="75">
        <v>63.912334947660497</v>
      </c>
      <c r="L369" s="75">
        <v>0</v>
      </c>
      <c r="M369" s="74" t="s">
        <v>122</v>
      </c>
      <c r="N369" s="74" t="s">
        <v>241</v>
      </c>
      <c r="O369" s="74" t="s">
        <v>121</v>
      </c>
      <c r="P369" s="76">
        <v>45261</v>
      </c>
      <c r="Q369" s="76">
        <v>45262</v>
      </c>
      <c r="R369" s="75">
        <v>0</v>
      </c>
      <c r="S369" s="74" t="s">
        <v>116</v>
      </c>
      <c r="T369" s="74" t="s">
        <v>116</v>
      </c>
      <c r="U369" s="74" t="s">
        <v>115</v>
      </c>
      <c r="V369" s="77">
        <v>45231.155407372687</v>
      </c>
      <c r="W369" s="74" t="s">
        <v>116</v>
      </c>
      <c r="X369" s="74" t="s">
        <v>116</v>
      </c>
      <c r="Y369" s="77">
        <v>45261</v>
      </c>
      <c r="Z369" s="77">
        <v>45292</v>
      </c>
      <c r="AA369" s="77">
        <v>45293.994203275462</v>
      </c>
      <c r="AB369" s="74" t="s">
        <v>118</v>
      </c>
      <c r="AC369" s="74" t="s">
        <v>116</v>
      </c>
    </row>
    <row r="370" spans="1:29" s="107" customFormat="1" hidden="1" outlineLevel="7" collapsed="1" x14ac:dyDescent="0.25">
      <c r="A370" s="102" t="s">
        <v>262</v>
      </c>
      <c r="B370" s="103">
        <v>-18623.91</v>
      </c>
      <c r="C370" s="103">
        <v>-1197795.32852</v>
      </c>
      <c r="D370" s="103">
        <v>0</v>
      </c>
      <c r="E370" s="103">
        <v>0</v>
      </c>
      <c r="F370" s="103">
        <v>-18623.91</v>
      </c>
      <c r="G370" s="103">
        <v>-1197795.32852</v>
      </c>
      <c r="H370" s="104" t="s">
        <v>120</v>
      </c>
      <c r="I370" s="104" t="s">
        <v>260</v>
      </c>
      <c r="J370" s="104" t="s">
        <v>116</v>
      </c>
      <c r="K370" s="103">
        <v>64.314922511975197</v>
      </c>
      <c r="L370" s="103">
        <v>0</v>
      </c>
      <c r="M370" s="104" t="s">
        <v>122</v>
      </c>
      <c r="N370" s="104" t="s">
        <v>241</v>
      </c>
      <c r="O370" s="104" t="s">
        <v>121</v>
      </c>
      <c r="P370" s="105">
        <v>45261</v>
      </c>
      <c r="Q370" s="105">
        <v>45262</v>
      </c>
      <c r="R370" s="103">
        <v>0</v>
      </c>
      <c r="S370" s="104" t="s">
        <v>116</v>
      </c>
      <c r="T370" s="104" t="s">
        <v>116</v>
      </c>
      <c r="U370" s="104" t="s">
        <v>115</v>
      </c>
      <c r="V370" s="106">
        <v>45231.155407372687</v>
      </c>
      <c r="W370" s="104" t="s">
        <v>116</v>
      </c>
      <c r="X370" s="104" t="s">
        <v>116</v>
      </c>
      <c r="Y370" s="106">
        <v>45261</v>
      </c>
      <c r="Z370" s="106">
        <v>45292</v>
      </c>
      <c r="AA370" s="106">
        <v>45293.994203275462</v>
      </c>
      <c r="AB370" s="104" t="s">
        <v>118</v>
      </c>
      <c r="AC370" s="104" t="s">
        <v>116</v>
      </c>
    </row>
    <row r="371" spans="1:29" s="78" customFormat="1" hidden="1" outlineLevel="7" collapsed="1" x14ac:dyDescent="0.25">
      <c r="A371" s="101" t="s">
        <v>116</v>
      </c>
      <c r="B371" s="75">
        <v>-18623.91</v>
      </c>
      <c r="C371" s="75">
        <v>-1197795.32852</v>
      </c>
      <c r="D371" s="75">
        <v>0</v>
      </c>
      <c r="E371" s="75">
        <v>0</v>
      </c>
      <c r="F371" s="75">
        <v>-18623.91</v>
      </c>
      <c r="G371" s="75">
        <v>-1197795.32852</v>
      </c>
      <c r="H371" s="74" t="s">
        <v>120</v>
      </c>
      <c r="I371" s="74" t="s">
        <v>260</v>
      </c>
      <c r="J371" s="74" t="s">
        <v>116</v>
      </c>
      <c r="K371" s="75">
        <v>64.314922511975197</v>
      </c>
      <c r="L371" s="75">
        <v>0</v>
      </c>
      <c r="M371" s="74" t="s">
        <v>122</v>
      </c>
      <c r="N371" s="74" t="s">
        <v>241</v>
      </c>
      <c r="O371" s="74" t="s">
        <v>121</v>
      </c>
      <c r="P371" s="76">
        <v>45261</v>
      </c>
      <c r="Q371" s="76">
        <v>45262</v>
      </c>
      <c r="R371" s="75">
        <v>0</v>
      </c>
      <c r="S371" s="74" t="s">
        <v>116</v>
      </c>
      <c r="T371" s="74" t="s">
        <v>116</v>
      </c>
      <c r="U371" s="74" t="s">
        <v>115</v>
      </c>
      <c r="V371" s="77">
        <v>45231.155407372687</v>
      </c>
      <c r="W371" s="74" t="s">
        <v>116</v>
      </c>
      <c r="X371" s="74" t="s">
        <v>116</v>
      </c>
      <c r="Y371" s="77">
        <v>45261</v>
      </c>
      <c r="Z371" s="77">
        <v>45292</v>
      </c>
      <c r="AA371" s="77">
        <v>45293.994203275462</v>
      </c>
      <c r="AB371" s="74" t="s">
        <v>118</v>
      </c>
      <c r="AC371" s="74" t="s">
        <v>116</v>
      </c>
    </row>
    <row r="372" spans="1:29" s="96" customFormat="1" hidden="1" outlineLevel="7" collapsed="1" x14ac:dyDescent="0.25">
      <c r="A372" s="100" t="s">
        <v>263</v>
      </c>
      <c r="B372" s="92">
        <v>-256.86099999999999</v>
      </c>
      <c r="C372" s="92">
        <v>-65553.919999999998</v>
      </c>
      <c r="D372" s="92">
        <v>0</v>
      </c>
      <c r="E372" s="92">
        <v>0</v>
      </c>
      <c r="F372" s="92">
        <v>-256.86099999999999</v>
      </c>
      <c r="G372" s="92">
        <v>-65553.919999999998</v>
      </c>
      <c r="H372" s="93" t="s">
        <v>120</v>
      </c>
      <c r="I372" s="93" t="s">
        <v>260</v>
      </c>
      <c r="J372" s="93" t="s">
        <v>116</v>
      </c>
      <c r="K372" s="92">
        <v>255.21165143793701</v>
      </c>
      <c r="L372" s="92">
        <v>0</v>
      </c>
      <c r="M372" s="93" t="s">
        <v>122</v>
      </c>
      <c r="N372" s="93" t="s">
        <v>241</v>
      </c>
      <c r="O372" s="93" t="s">
        <v>121</v>
      </c>
      <c r="P372" s="94">
        <v>45261</v>
      </c>
      <c r="Q372" s="94">
        <v>45262</v>
      </c>
      <c r="R372" s="92">
        <v>0</v>
      </c>
      <c r="S372" s="93" t="s">
        <v>116</v>
      </c>
      <c r="T372" s="93" t="s">
        <v>116</v>
      </c>
      <c r="U372" s="93" t="s">
        <v>115</v>
      </c>
      <c r="V372" s="95">
        <v>45231.155407372687</v>
      </c>
      <c r="W372" s="93" t="s">
        <v>116</v>
      </c>
      <c r="X372" s="93" t="s">
        <v>116</v>
      </c>
      <c r="Y372" s="95">
        <v>45261</v>
      </c>
      <c r="Z372" s="95">
        <v>45292</v>
      </c>
      <c r="AA372" s="95">
        <v>45293.994203275462</v>
      </c>
      <c r="AB372" s="93" t="s">
        <v>118</v>
      </c>
      <c r="AC372" s="93" t="s">
        <v>116</v>
      </c>
    </row>
    <row r="373" spans="1:29" s="78" customFormat="1" hidden="1" outlineLevel="7" collapsed="1" x14ac:dyDescent="0.25">
      <c r="A373" s="101" t="s">
        <v>116</v>
      </c>
      <c r="B373" s="75">
        <v>-256.86099999999999</v>
      </c>
      <c r="C373" s="75">
        <v>-65553.919999999998</v>
      </c>
      <c r="D373" s="75">
        <v>0</v>
      </c>
      <c r="E373" s="75">
        <v>0</v>
      </c>
      <c r="F373" s="75">
        <v>-256.86099999999999</v>
      </c>
      <c r="G373" s="75">
        <v>-65553.919999999998</v>
      </c>
      <c r="H373" s="74" t="s">
        <v>120</v>
      </c>
      <c r="I373" s="74" t="s">
        <v>260</v>
      </c>
      <c r="J373" s="74" t="s">
        <v>116</v>
      </c>
      <c r="K373" s="75">
        <v>255.21165143793701</v>
      </c>
      <c r="L373" s="75">
        <v>0</v>
      </c>
      <c r="M373" s="74" t="s">
        <v>122</v>
      </c>
      <c r="N373" s="74" t="s">
        <v>241</v>
      </c>
      <c r="O373" s="74" t="s">
        <v>121</v>
      </c>
      <c r="P373" s="76">
        <v>45261</v>
      </c>
      <c r="Q373" s="76">
        <v>45262</v>
      </c>
      <c r="R373" s="75">
        <v>0</v>
      </c>
      <c r="S373" s="74" t="s">
        <v>116</v>
      </c>
      <c r="T373" s="74" t="s">
        <v>116</v>
      </c>
      <c r="U373" s="74" t="s">
        <v>115</v>
      </c>
      <c r="V373" s="77">
        <v>45231.155407372687</v>
      </c>
      <c r="W373" s="74" t="s">
        <v>116</v>
      </c>
      <c r="X373" s="74" t="s">
        <v>116</v>
      </c>
      <c r="Y373" s="77">
        <v>45261</v>
      </c>
      <c r="Z373" s="77">
        <v>45292</v>
      </c>
      <c r="AA373" s="77">
        <v>45293.994203275462</v>
      </c>
      <c r="AB373" s="74" t="s">
        <v>118</v>
      </c>
      <c r="AC373" s="74" t="s">
        <v>116</v>
      </c>
    </row>
    <row r="374" spans="1:29" s="107" customFormat="1" hidden="1" outlineLevel="7" collapsed="1" x14ac:dyDescent="0.25">
      <c r="A374" s="102" t="s">
        <v>264</v>
      </c>
      <c r="B374" s="103">
        <v>83417.254000000001</v>
      </c>
      <c r="C374" s="103">
        <v>5388026.5663599996</v>
      </c>
      <c r="D374" s="103">
        <v>0</v>
      </c>
      <c r="E374" s="103">
        <v>0</v>
      </c>
      <c r="F374" s="103">
        <v>83417.254000000001</v>
      </c>
      <c r="G374" s="103">
        <v>5388026.5663599996</v>
      </c>
      <c r="H374" s="104" t="s">
        <v>120</v>
      </c>
      <c r="I374" s="104" t="s">
        <v>260</v>
      </c>
      <c r="J374" s="104" t="s">
        <v>116</v>
      </c>
      <c r="K374" s="103">
        <v>64.5912722847482</v>
      </c>
      <c r="L374" s="103">
        <v>0</v>
      </c>
      <c r="M374" s="104" t="s">
        <v>122</v>
      </c>
      <c r="N374" s="104" t="s">
        <v>241</v>
      </c>
      <c r="O374" s="104" t="s">
        <v>121</v>
      </c>
      <c r="P374" s="105">
        <v>45261</v>
      </c>
      <c r="Q374" s="105">
        <v>45262</v>
      </c>
      <c r="R374" s="103">
        <v>0</v>
      </c>
      <c r="S374" s="104" t="s">
        <v>116</v>
      </c>
      <c r="T374" s="104" t="s">
        <v>116</v>
      </c>
      <c r="U374" s="104" t="s">
        <v>115</v>
      </c>
      <c r="V374" s="106">
        <v>45231.155407372687</v>
      </c>
      <c r="W374" s="104" t="s">
        <v>116</v>
      </c>
      <c r="X374" s="104" t="s">
        <v>116</v>
      </c>
      <c r="Y374" s="106">
        <v>45261</v>
      </c>
      <c r="Z374" s="106">
        <v>45292</v>
      </c>
      <c r="AA374" s="106">
        <v>45293.994203275462</v>
      </c>
      <c r="AB374" s="104" t="s">
        <v>118</v>
      </c>
      <c r="AC374" s="104" t="s">
        <v>116</v>
      </c>
    </row>
    <row r="375" spans="1:29" s="78" customFormat="1" hidden="1" outlineLevel="7" collapsed="1" x14ac:dyDescent="0.25">
      <c r="A375" s="101" t="s">
        <v>116</v>
      </c>
      <c r="B375" s="75">
        <v>83417.254000000001</v>
      </c>
      <c r="C375" s="75">
        <v>5388026.5663599996</v>
      </c>
      <c r="D375" s="75">
        <v>0</v>
      </c>
      <c r="E375" s="75">
        <v>0</v>
      </c>
      <c r="F375" s="75">
        <v>83417.254000000001</v>
      </c>
      <c r="G375" s="75">
        <v>5388026.5663599996</v>
      </c>
      <c r="H375" s="74" t="s">
        <v>120</v>
      </c>
      <c r="I375" s="74" t="s">
        <v>260</v>
      </c>
      <c r="J375" s="74" t="s">
        <v>116</v>
      </c>
      <c r="K375" s="75">
        <v>64.5912722847482</v>
      </c>
      <c r="L375" s="75">
        <v>0</v>
      </c>
      <c r="M375" s="74" t="s">
        <v>122</v>
      </c>
      <c r="N375" s="74" t="s">
        <v>241</v>
      </c>
      <c r="O375" s="74" t="s">
        <v>121</v>
      </c>
      <c r="P375" s="76">
        <v>45261</v>
      </c>
      <c r="Q375" s="76">
        <v>45262</v>
      </c>
      <c r="R375" s="75">
        <v>0</v>
      </c>
      <c r="S375" s="74" t="s">
        <v>116</v>
      </c>
      <c r="T375" s="74" t="s">
        <v>116</v>
      </c>
      <c r="U375" s="74" t="s">
        <v>115</v>
      </c>
      <c r="V375" s="77">
        <v>45231.155407372687</v>
      </c>
      <c r="W375" s="74" t="s">
        <v>116</v>
      </c>
      <c r="X375" s="74" t="s">
        <v>116</v>
      </c>
      <c r="Y375" s="77">
        <v>45261</v>
      </c>
      <c r="Z375" s="77">
        <v>45292</v>
      </c>
      <c r="AA375" s="77">
        <v>45293.994203275462</v>
      </c>
      <c r="AB375" s="74" t="s">
        <v>118</v>
      </c>
      <c r="AC375" s="74" t="s">
        <v>116</v>
      </c>
    </row>
    <row r="376" spans="1:29" s="78" customFormat="1" hidden="1" outlineLevel="4" collapsed="1" x14ac:dyDescent="0.25">
      <c r="A376" s="97" t="s">
        <v>265</v>
      </c>
      <c r="B376" s="75">
        <v>0</v>
      </c>
      <c r="C376" s="75">
        <v>0</v>
      </c>
      <c r="D376" s="75">
        <v>0</v>
      </c>
      <c r="E376" s="75">
        <v>0</v>
      </c>
      <c r="F376" s="75">
        <v>0</v>
      </c>
      <c r="G376" s="75">
        <v>0</v>
      </c>
      <c r="H376" s="74" t="s">
        <v>120</v>
      </c>
      <c r="I376" s="74" t="s">
        <v>265</v>
      </c>
      <c r="J376" s="74" t="s">
        <v>116</v>
      </c>
      <c r="K376" s="75">
        <v>0</v>
      </c>
      <c r="L376" s="75">
        <v>0</v>
      </c>
      <c r="M376" s="74" t="s">
        <v>122</v>
      </c>
      <c r="N376" s="74" t="s">
        <v>241</v>
      </c>
      <c r="O376" s="74" t="s">
        <v>121</v>
      </c>
      <c r="P376" s="76">
        <v>45261</v>
      </c>
      <c r="Q376" s="76">
        <v>45262</v>
      </c>
      <c r="R376" s="75">
        <v>0</v>
      </c>
      <c r="S376" s="74" t="s">
        <v>116</v>
      </c>
      <c r="T376" s="74" t="s">
        <v>116</v>
      </c>
      <c r="U376" s="74" t="s">
        <v>115</v>
      </c>
      <c r="V376" s="77">
        <v>45231.155407372687</v>
      </c>
      <c r="W376" s="74" t="s">
        <v>116</v>
      </c>
      <c r="X376" s="74" t="s">
        <v>116</v>
      </c>
      <c r="Y376" s="77">
        <v>45261</v>
      </c>
      <c r="Z376" s="77">
        <v>45292</v>
      </c>
      <c r="AA376" s="77">
        <v>45293.994203275462</v>
      </c>
      <c r="AB376" s="74" t="s">
        <v>118</v>
      </c>
      <c r="AC376" s="74" t="s">
        <v>116</v>
      </c>
    </row>
    <row r="377" spans="1:29" s="84" customFormat="1" hidden="1" outlineLevel="5" collapsed="1" x14ac:dyDescent="0.25">
      <c r="A377" s="98" t="s">
        <v>116</v>
      </c>
      <c r="B377" s="80">
        <v>0</v>
      </c>
      <c r="C377" s="80">
        <v>0</v>
      </c>
      <c r="D377" s="80">
        <v>0</v>
      </c>
      <c r="E377" s="80">
        <v>0</v>
      </c>
      <c r="F377" s="80">
        <v>0</v>
      </c>
      <c r="G377" s="80">
        <v>0</v>
      </c>
      <c r="H377" s="81" t="s">
        <v>120</v>
      </c>
      <c r="I377" s="81" t="s">
        <v>265</v>
      </c>
      <c r="J377" s="81" t="s">
        <v>116</v>
      </c>
      <c r="K377" s="80">
        <v>0</v>
      </c>
      <c r="L377" s="80">
        <v>0</v>
      </c>
      <c r="M377" s="81" t="s">
        <v>122</v>
      </c>
      <c r="N377" s="81" t="s">
        <v>241</v>
      </c>
      <c r="O377" s="81" t="s">
        <v>121</v>
      </c>
      <c r="P377" s="82">
        <v>45261</v>
      </c>
      <c r="Q377" s="82">
        <v>45262</v>
      </c>
      <c r="R377" s="80">
        <v>0</v>
      </c>
      <c r="S377" s="81" t="s">
        <v>116</v>
      </c>
      <c r="T377" s="81" t="s">
        <v>116</v>
      </c>
      <c r="U377" s="81" t="s">
        <v>115</v>
      </c>
      <c r="V377" s="83">
        <v>45231.155407372687</v>
      </c>
      <c r="W377" s="81" t="s">
        <v>116</v>
      </c>
      <c r="X377" s="81" t="s">
        <v>116</v>
      </c>
      <c r="Y377" s="83">
        <v>45261</v>
      </c>
      <c r="Z377" s="83">
        <v>45292</v>
      </c>
      <c r="AA377" s="83">
        <v>45293.994203275462</v>
      </c>
      <c r="AB377" s="81" t="s">
        <v>118</v>
      </c>
      <c r="AC377" s="81" t="s">
        <v>116</v>
      </c>
    </row>
    <row r="378" spans="1:29" s="90" customFormat="1" hidden="1" outlineLevel="6" collapsed="1" x14ac:dyDescent="0.25">
      <c r="A378" s="99" t="s">
        <v>116</v>
      </c>
      <c r="B378" s="86">
        <v>0</v>
      </c>
      <c r="C378" s="86">
        <v>0</v>
      </c>
      <c r="D378" s="86">
        <v>0</v>
      </c>
      <c r="E378" s="86">
        <v>0</v>
      </c>
      <c r="F378" s="86">
        <v>0</v>
      </c>
      <c r="G378" s="86">
        <v>0</v>
      </c>
      <c r="H378" s="87" t="s">
        <v>120</v>
      </c>
      <c r="I378" s="87" t="s">
        <v>265</v>
      </c>
      <c r="J378" s="87" t="s">
        <v>116</v>
      </c>
      <c r="K378" s="86">
        <v>0</v>
      </c>
      <c r="L378" s="86">
        <v>0</v>
      </c>
      <c r="M378" s="87" t="s">
        <v>122</v>
      </c>
      <c r="N378" s="87" t="s">
        <v>241</v>
      </c>
      <c r="O378" s="87" t="s">
        <v>121</v>
      </c>
      <c r="P378" s="88">
        <v>45261</v>
      </c>
      <c r="Q378" s="88">
        <v>45262</v>
      </c>
      <c r="R378" s="86">
        <v>0</v>
      </c>
      <c r="S378" s="87" t="s">
        <v>116</v>
      </c>
      <c r="T378" s="87" t="s">
        <v>116</v>
      </c>
      <c r="U378" s="87" t="s">
        <v>115</v>
      </c>
      <c r="V378" s="89">
        <v>45231.155407372687</v>
      </c>
      <c r="W378" s="87" t="s">
        <v>116</v>
      </c>
      <c r="X378" s="87" t="s">
        <v>116</v>
      </c>
      <c r="Y378" s="89">
        <v>45261</v>
      </c>
      <c r="Z378" s="89">
        <v>45292</v>
      </c>
      <c r="AA378" s="89">
        <v>45293.994203275462</v>
      </c>
      <c r="AB378" s="87" t="s">
        <v>118</v>
      </c>
      <c r="AC378" s="87" t="s">
        <v>116</v>
      </c>
    </row>
    <row r="379" spans="1:29" s="96" customFormat="1" hidden="1" outlineLevel="7" collapsed="1" x14ac:dyDescent="0.25">
      <c r="A379" s="100" t="s">
        <v>266</v>
      </c>
      <c r="B379" s="92">
        <v>-265060.10800000001</v>
      </c>
      <c r="C379" s="92">
        <v>-14186882.91525</v>
      </c>
      <c r="D379" s="92">
        <v>0</v>
      </c>
      <c r="E379" s="92">
        <v>0</v>
      </c>
      <c r="F379" s="92">
        <v>-265060.10800000001</v>
      </c>
      <c r="G379" s="92">
        <v>-14186882.91525</v>
      </c>
      <c r="H379" s="93" t="s">
        <v>120</v>
      </c>
      <c r="I379" s="93" t="s">
        <v>265</v>
      </c>
      <c r="J379" s="93" t="s">
        <v>116</v>
      </c>
      <c r="K379" s="92">
        <v>53.5232669385693</v>
      </c>
      <c r="L379" s="92">
        <v>0</v>
      </c>
      <c r="M379" s="93" t="s">
        <v>122</v>
      </c>
      <c r="N379" s="93" t="s">
        <v>241</v>
      </c>
      <c r="O379" s="93" t="s">
        <v>121</v>
      </c>
      <c r="P379" s="94">
        <v>45261</v>
      </c>
      <c r="Q379" s="94">
        <v>45262</v>
      </c>
      <c r="R379" s="92">
        <v>0</v>
      </c>
      <c r="S379" s="93" t="s">
        <v>116</v>
      </c>
      <c r="T379" s="93" t="s">
        <v>116</v>
      </c>
      <c r="U379" s="93" t="s">
        <v>115</v>
      </c>
      <c r="V379" s="95">
        <v>45231.155407372687</v>
      </c>
      <c r="W379" s="93" t="s">
        <v>116</v>
      </c>
      <c r="X379" s="93" t="s">
        <v>116</v>
      </c>
      <c r="Y379" s="95">
        <v>45261</v>
      </c>
      <c r="Z379" s="95">
        <v>45292</v>
      </c>
      <c r="AA379" s="95">
        <v>45293.994203275462</v>
      </c>
      <c r="AB379" s="93" t="s">
        <v>118</v>
      </c>
      <c r="AC379" s="93" t="s">
        <v>116</v>
      </c>
    </row>
    <row r="380" spans="1:29" s="78" customFormat="1" hidden="1" outlineLevel="7" collapsed="1" x14ac:dyDescent="0.25">
      <c r="A380" s="101" t="s">
        <v>116</v>
      </c>
      <c r="B380" s="75">
        <v>-265060.10800000001</v>
      </c>
      <c r="C380" s="75">
        <v>-14186882.91525</v>
      </c>
      <c r="D380" s="75">
        <v>0</v>
      </c>
      <c r="E380" s="75">
        <v>0</v>
      </c>
      <c r="F380" s="75">
        <v>-265060.10800000001</v>
      </c>
      <c r="G380" s="75">
        <v>-14186882.91525</v>
      </c>
      <c r="H380" s="74" t="s">
        <v>120</v>
      </c>
      <c r="I380" s="74" t="s">
        <v>265</v>
      </c>
      <c r="J380" s="74" t="s">
        <v>116</v>
      </c>
      <c r="K380" s="75">
        <v>53.5232669385693</v>
      </c>
      <c r="L380" s="75">
        <v>0</v>
      </c>
      <c r="M380" s="74" t="s">
        <v>122</v>
      </c>
      <c r="N380" s="74" t="s">
        <v>241</v>
      </c>
      <c r="O380" s="74" t="s">
        <v>121</v>
      </c>
      <c r="P380" s="76">
        <v>45261</v>
      </c>
      <c r="Q380" s="76">
        <v>45262</v>
      </c>
      <c r="R380" s="75">
        <v>0</v>
      </c>
      <c r="S380" s="74" t="s">
        <v>116</v>
      </c>
      <c r="T380" s="74" t="s">
        <v>116</v>
      </c>
      <c r="U380" s="74" t="s">
        <v>115</v>
      </c>
      <c r="V380" s="77">
        <v>45231.155407372687</v>
      </c>
      <c r="W380" s="74" t="s">
        <v>116</v>
      </c>
      <c r="X380" s="74" t="s">
        <v>116</v>
      </c>
      <c r="Y380" s="77">
        <v>45261</v>
      </c>
      <c r="Z380" s="77">
        <v>45292</v>
      </c>
      <c r="AA380" s="77">
        <v>45293.994203275462</v>
      </c>
      <c r="AB380" s="74" t="s">
        <v>118</v>
      </c>
      <c r="AC380" s="74" t="s">
        <v>116</v>
      </c>
    </row>
    <row r="381" spans="1:29" s="107" customFormat="1" hidden="1" outlineLevel="7" collapsed="1" x14ac:dyDescent="0.25">
      <c r="A381" s="102" t="s">
        <v>267</v>
      </c>
      <c r="B381" s="103">
        <v>-37730.593000000001</v>
      </c>
      <c r="C381" s="103">
        <v>-1939925.3859999999</v>
      </c>
      <c r="D381" s="103">
        <v>0</v>
      </c>
      <c r="E381" s="103">
        <v>0</v>
      </c>
      <c r="F381" s="103">
        <v>-37730.593000000001</v>
      </c>
      <c r="G381" s="103">
        <v>-1939925.3859999999</v>
      </c>
      <c r="H381" s="104" t="s">
        <v>120</v>
      </c>
      <c r="I381" s="104" t="s">
        <v>265</v>
      </c>
      <c r="J381" s="104" t="s">
        <v>116</v>
      </c>
      <c r="K381" s="103">
        <v>51.4151841186276</v>
      </c>
      <c r="L381" s="103">
        <v>0</v>
      </c>
      <c r="M381" s="104" t="s">
        <v>122</v>
      </c>
      <c r="N381" s="104" t="s">
        <v>241</v>
      </c>
      <c r="O381" s="104" t="s">
        <v>121</v>
      </c>
      <c r="P381" s="105">
        <v>45261</v>
      </c>
      <c r="Q381" s="105">
        <v>45262</v>
      </c>
      <c r="R381" s="103">
        <v>0</v>
      </c>
      <c r="S381" s="104" t="s">
        <v>116</v>
      </c>
      <c r="T381" s="104" t="s">
        <v>116</v>
      </c>
      <c r="U381" s="104" t="s">
        <v>115</v>
      </c>
      <c r="V381" s="106">
        <v>45231.155407372687</v>
      </c>
      <c r="W381" s="104" t="s">
        <v>116</v>
      </c>
      <c r="X381" s="104" t="s">
        <v>116</v>
      </c>
      <c r="Y381" s="106">
        <v>45261</v>
      </c>
      <c r="Z381" s="106">
        <v>45292</v>
      </c>
      <c r="AA381" s="106">
        <v>45293.994203275462</v>
      </c>
      <c r="AB381" s="104" t="s">
        <v>118</v>
      </c>
      <c r="AC381" s="104" t="s">
        <v>116</v>
      </c>
    </row>
    <row r="382" spans="1:29" s="78" customFormat="1" hidden="1" outlineLevel="7" collapsed="1" x14ac:dyDescent="0.25">
      <c r="A382" s="101" t="s">
        <v>116</v>
      </c>
      <c r="B382" s="75">
        <v>-37730.593000000001</v>
      </c>
      <c r="C382" s="75">
        <v>-1939925.3859999999</v>
      </c>
      <c r="D382" s="75">
        <v>0</v>
      </c>
      <c r="E382" s="75">
        <v>0</v>
      </c>
      <c r="F382" s="75">
        <v>-37730.593000000001</v>
      </c>
      <c r="G382" s="75">
        <v>-1939925.3859999999</v>
      </c>
      <c r="H382" s="74" t="s">
        <v>120</v>
      </c>
      <c r="I382" s="74" t="s">
        <v>265</v>
      </c>
      <c r="J382" s="74" t="s">
        <v>116</v>
      </c>
      <c r="K382" s="75">
        <v>51.4151841186276</v>
      </c>
      <c r="L382" s="75">
        <v>0</v>
      </c>
      <c r="M382" s="74" t="s">
        <v>122</v>
      </c>
      <c r="N382" s="74" t="s">
        <v>241</v>
      </c>
      <c r="O382" s="74" t="s">
        <v>121</v>
      </c>
      <c r="P382" s="76">
        <v>45261</v>
      </c>
      <c r="Q382" s="76">
        <v>45262</v>
      </c>
      <c r="R382" s="75">
        <v>0</v>
      </c>
      <c r="S382" s="74" t="s">
        <v>116</v>
      </c>
      <c r="T382" s="74" t="s">
        <v>116</v>
      </c>
      <c r="U382" s="74" t="s">
        <v>115</v>
      </c>
      <c r="V382" s="77">
        <v>45231.155407372687</v>
      </c>
      <c r="W382" s="74" t="s">
        <v>116</v>
      </c>
      <c r="X382" s="74" t="s">
        <v>116</v>
      </c>
      <c r="Y382" s="77">
        <v>45261</v>
      </c>
      <c r="Z382" s="77">
        <v>45292</v>
      </c>
      <c r="AA382" s="77">
        <v>45293.994203275462</v>
      </c>
      <c r="AB382" s="74" t="s">
        <v>118</v>
      </c>
      <c r="AC382" s="74" t="s">
        <v>116</v>
      </c>
    </row>
    <row r="383" spans="1:29" s="96" customFormat="1" hidden="1" outlineLevel="7" collapsed="1" x14ac:dyDescent="0.25">
      <c r="A383" s="100" t="s">
        <v>268</v>
      </c>
      <c r="B383" s="92">
        <v>13679.61</v>
      </c>
      <c r="C383" s="92">
        <v>-117.64</v>
      </c>
      <c r="D383" s="92">
        <v>0</v>
      </c>
      <c r="E383" s="92">
        <v>0</v>
      </c>
      <c r="F383" s="92">
        <v>13679.61</v>
      </c>
      <c r="G383" s="92">
        <v>-117.64</v>
      </c>
      <c r="H383" s="93" t="s">
        <v>120</v>
      </c>
      <c r="I383" s="93" t="s">
        <v>265</v>
      </c>
      <c r="J383" s="93" t="s">
        <v>116</v>
      </c>
      <c r="K383" s="92">
        <v>-8.5996603704345392E-3</v>
      </c>
      <c r="L383" s="92">
        <v>0</v>
      </c>
      <c r="M383" s="93" t="s">
        <v>122</v>
      </c>
      <c r="N383" s="93" t="s">
        <v>241</v>
      </c>
      <c r="O383" s="93" t="s">
        <v>121</v>
      </c>
      <c r="P383" s="94">
        <v>45261</v>
      </c>
      <c r="Q383" s="94">
        <v>45262</v>
      </c>
      <c r="R383" s="92">
        <v>0</v>
      </c>
      <c r="S383" s="93" t="s">
        <v>116</v>
      </c>
      <c r="T383" s="93" t="s">
        <v>116</v>
      </c>
      <c r="U383" s="93" t="s">
        <v>115</v>
      </c>
      <c r="V383" s="95">
        <v>45231.155407372687</v>
      </c>
      <c r="W383" s="93" t="s">
        <v>116</v>
      </c>
      <c r="X383" s="93" t="s">
        <v>116</v>
      </c>
      <c r="Y383" s="95">
        <v>45261</v>
      </c>
      <c r="Z383" s="95">
        <v>45292</v>
      </c>
      <c r="AA383" s="95">
        <v>45293.994203275462</v>
      </c>
      <c r="AB383" s="93" t="s">
        <v>118</v>
      </c>
      <c r="AC383" s="93" t="s">
        <v>116</v>
      </c>
    </row>
    <row r="384" spans="1:29" s="78" customFormat="1" hidden="1" outlineLevel="7" collapsed="1" x14ac:dyDescent="0.25">
      <c r="A384" s="101" t="s">
        <v>116</v>
      </c>
      <c r="B384" s="75">
        <v>13679.61</v>
      </c>
      <c r="C384" s="75">
        <v>-117.64</v>
      </c>
      <c r="D384" s="75">
        <v>0</v>
      </c>
      <c r="E384" s="75">
        <v>0</v>
      </c>
      <c r="F384" s="75">
        <v>13679.61</v>
      </c>
      <c r="G384" s="75">
        <v>-117.64</v>
      </c>
      <c r="H384" s="74" t="s">
        <v>120</v>
      </c>
      <c r="I384" s="74" t="s">
        <v>265</v>
      </c>
      <c r="J384" s="74" t="s">
        <v>116</v>
      </c>
      <c r="K384" s="75">
        <v>-8.5996603704345392E-3</v>
      </c>
      <c r="L384" s="75">
        <v>0</v>
      </c>
      <c r="M384" s="74" t="s">
        <v>122</v>
      </c>
      <c r="N384" s="74" t="s">
        <v>241</v>
      </c>
      <c r="O384" s="74" t="s">
        <v>121</v>
      </c>
      <c r="P384" s="76">
        <v>45261</v>
      </c>
      <c r="Q384" s="76">
        <v>45262</v>
      </c>
      <c r="R384" s="75">
        <v>0</v>
      </c>
      <c r="S384" s="74" t="s">
        <v>116</v>
      </c>
      <c r="T384" s="74" t="s">
        <v>116</v>
      </c>
      <c r="U384" s="74" t="s">
        <v>115</v>
      </c>
      <c r="V384" s="77">
        <v>45231.155407372687</v>
      </c>
      <c r="W384" s="74" t="s">
        <v>116</v>
      </c>
      <c r="X384" s="74" t="s">
        <v>116</v>
      </c>
      <c r="Y384" s="77">
        <v>45261</v>
      </c>
      <c r="Z384" s="77">
        <v>45292</v>
      </c>
      <c r="AA384" s="77">
        <v>45293.994203275462</v>
      </c>
      <c r="AB384" s="74" t="s">
        <v>118</v>
      </c>
      <c r="AC384" s="74" t="s">
        <v>116</v>
      </c>
    </row>
    <row r="385" spans="1:29" s="107" customFormat="1" hidden="1" outlineLevel="7" collapsed="1" x14ac:dyDescent="0.25">
      <c r="A385" s="102" t="s">
        <v>269</v>
      </c>
      <c r="B385" s="103">
        <v>117182.46</v>
      </c>
      <c r="C385" s="103">
        <v>6325878.1698700003</v>
      </c>
      <c r="D385" s="103">
        <v>0</v>
      </c>
      <c r="E385" s="103">
        <v>0</v>
      </c>
      <c r="F385" s="103">
        <v>117182.46</v>
      </c>
      <c r="G385" s="103">
        <v>6325878.1698700003</v>
      </c>
      <c r="H385" s="104" t="s">
        <v>120</v>
      </c>
      <c r="I385" s="104" t="s">
        <v>265</v>
      </c>
      <c r="J385" s="104" t="s">
        <v>116</v>
      </c>
      <c r="K385" s="103">
        <v>53.983148756819098</v>
      </c>
      <c r="L385" s="103">
        <v>0</v>
      </c>
      <c r="M385" s="104" t="s">
        <v>122</v>
      </c>
      <c r="N385" s="104" t="s">
        <v>241</v>
      </c>
      <c r="O385" s="104" t="s">
        <v>121</v>
      </c>
      <c r="P385" s="105">
        <v>45261</v>
      </c>
      <c r="Q385" s="105">
        <v>45262</v>
      </c>
      <c r="R385" s="103">
        <v>0</v>
      </c>
      <c r="S385" s="104" t="s">
        <v>116</v>
      </c>
      <c r="T385" s="104" t="s">
        <v>116</v>
      </c>
      <c r="U385" s="104" t="s">
        <v>115</v>
      </c>
      <c r="V385" s="106">
        <v>45231.155407372687</v>
      </c>
      <c r="W385" s="104" t="s">
        <v>116</v>
      </c>
      <c r="X385" s="104" t="s">
        <v>116</v>
      </c>
      <c r="Y385" s="106">
        <v>45261</v>
      </c>
      <c r="Z385" s="106">
        <v>45292</v>
      </c>
      <c r="AA385" s="106">
        <v>45293.994203275462</v>
      </c>
      <c r="AB385" s="104" t="s">
        <v>118</v>
      </c>
      <c r="AC385" s="104" t="s">
        <v>116</v>
      </c>
    </row>
    <row r="386" spans="1:29" s="78" customFormat="1" hidden="1" outlineLevel="7" collapsed="1" x14ac:dyDescent="0.25">
      <c r="A386" s="101" t="s">
        <v>116</v>
      </c>
      <c r="B386" s="75">
        <v>117182.46</v>
      </c>
      <c r="C386" s="75">
        <v>6325878.1698700003</v>
      </c>
      <c r="D386" s="75">
        <v>0</v>
      </c>
      <c r="E386" s="75">
        <v>0</v>
      </c>
      <c r="F386" s="75">
        <v>117182.46</v>
      </c>
      <c r="G386" s="75">
        <v>6325878.1698700003</v>
      </c>
      <c r="H386" s="74" t="s">
        <v>120</v>
      </c>
      <c r="I386" s="74" t="s">
        <v>265</v>
      </c>
      <c r="J386" s="74" t="s">
        <v>116</v>
      </c>
      <c r="K386" s="75">
        <v>53.983148756819098</v>
      </c>
      <c r="L386" s="75">
        <v>0</v>
      </c>
      <c r="M386" s="74" t="s">
        <v>122</v>
      </c>
      <c r="N386" s="74" t="s">
        <v>241</v>
      </c>
      <c r="O386" s="74" t="s">
        <v>121</v>
      </c>
      <c r="P386" s="76">
        <v>45261</v>
      </c>
      <c r="Q386" s="76">
        <v>45262</v>
      </c>
      <c r="R386" s="75">
        <v>0</v>
      </c>
      <c r="S386" s="74" t="s">
        <v>116</v>
      </c>
      <c r="T386" s="74" t="s">
        <v>116</v>
      </c>
      <c r="U386" s="74" t="s">
        <v>115</v>
      </c>
      <c r="V386" s="77">
        <v>45231.155407372687</v>
      </c>
      <c r="W386" s="74" t="s">
        <v>116</v>
      </c>
      <c r="X386" s="74" t="s">
        <v>116</v>
      </c>
      <c r="Y386" s="77">
        <v>45261</v>
      </c>
      <c r="Z386" s="77">
        <v>45292</v>
      </c>
      <c r="AA386" s="77">
        <v>45293.994203275462</v>
      </c>
      <c r="AB386" s="74" t="s">
        <v>118</v>
      </c>
      <c r="AC386" s="74" t="s">
        <v>116</v>
      </c>
    </row>
    <row r="387" spans="1:29" s="96" customFormat="1" hidden="1" outlineLevel="7" collapsed="1" x14ac:dyDescent="0.25">
      <c r="A387" s="100" t="s">
        <v>270</v>
      </c>
      <c r="B387" s="92">
        <v>171928.63099999999</v>
      </c>
      <c r="C387" s="92">
        <v>9801047.7713799998</v>
      </c>
      <c r="D387" s="92">
        <v>0</v>
      </c>
      <c r="E387" s="92">
        <v>0</v>
      </c>
      <c r="F387" s="92">
        <v>171928.63099999999</v>
      </c>
      <c r="G387" s="92">
        <v>9801047.7713799998</v>
      </c>
      <c r="H387" s="93" t="s">
        <v>120</v>
      </c>
      <c r="I387" s="93" t="s">
        <v>265</v>
      </c>
      <c r="J387" s="93" t="s">
        <v>116</v>
      </c>
      <c r="K387" s="92">
        <v>57.006489927672398</v>
      </c>
      <c r="L387" s="92">
        <v>0</v>
      </c>
      <c r="M387" s="93" t="s">
        <v>122</v>
      </c>
      <c r="N387" s="93" t="s">
        <v>241</v>
      </c>
      <c r="O387" s="93" t="s">
        <v>121</v>
      </c>
      <c r="P387" s="94">
        <v>45261</v>
      </c>
      <c r="Q387" s="94">
        <v>45262</v>
      </c>
      <c r="R387" s="92">
        <v>0</v>
      </c>
      <c r="S387" s="93" t="s">
        <v>116</v>
      </c>
      <c r="T387" s="93" t="s">
        <v>116</v>
      </c>
      <c r="U387" s="93" t="s">
        <v>115</v>
      </c>
      <c r="V387" s="95">
        <v>45231.155407372687</v>
      </c>
      <c r="W387" s="93" t="s">
        <v>116</v>
      </c>
      <c r="X387" s="93" t="s">
        <v>116</v>
      </c>
      <c r="Y387" s="95">
        <v>45261</v>
      </c>
      <c r="Z387" s="95">
        <v>45292</v>
      </c>
      <c r="AA387" s="95">
        <v>45293.994203275462</v>
      </c>
      <c r="AB387" s="93" t="s">
        <v>118</v>
      </c>
      <c r="AC387" s="93" t="s">
        <v>116</v>
      </c>
    </row>
    <row r="388" spans="1:29" s="78" customFormat="1" hidden="1" outlineLevel="7" collapsed="1" x14ac:dyDescent="0.25">
      <c r="A388" s="101" t="s">
        <v>116</v>
      </c>
      <c r="B388" s="75">
        <v>171928.63099999999</v>
      </c>
      <c r="C388" s="75">
        <v>9801047.7713799998</v>
      </c>
      <c r="D388" s="75">
        <v>0</v>
      </c>
      <c r="E388" s="75">
        <v>0</v>
      </c>
      <c r="F388" s="75">
        <v>171928.63099999999</v>
      </c>
      <c r="G388" s="75">
        <v>9801047.7713799998</v>
      </c>
      <c r="H388" s="74" t="s">
        <v>120</v>
      </c>
      <c r="I388" s="74" t="s">
        <v>265</v>
      </c>
      <c r="J388" s="74" t="s">
        <v>116</v>
      </c>
      <c r="K388" s="75">
        <v>57.006489927672398</v>
      </c>
      <c r="L388" s="75">
        <v>0</v>
      </c>
      <c r="M388" s="74" t="s">
        <v>122</v>
      </c>
      <c r="N388" s="74" t="s">
        <v>241</v>
      </c>
      <c r="O388" s="74" t="s">
        <v>121</v>
      </c>
      <c r="P388" s="76">
        <v>45261</v>
      </c>
      <c r="Q388" s="76">
        <v>45262</v>
      </c>
      <c r="R388" s="75">
        <v>0</v>
      </c>
      <c r="S388" s="74" t="s">
        <v>116</v>
      </c>
      <c r="T388" s="74" t="s">
        <v>116</v>
      </c>
      <c r="U388" s="74" t="s">
        <v>115</v>
      </c>
      <c r="V388" s="77">
        <v>45231.155407372687</v>
      </c>
      <c r="W388" s="74" t="s">
        <v>116</v>
      </c>
      <c r="X388" s="74" t="s">
        <v>116</v>
      </c>
      <c r="Y388" s="77">
        <v>45261</v>
      </c>
      <c r="Z388" s="77">
        <v>45292</v>
      </c>
      <c r="AA388" s="77">
        <v>45293.994203275462</v>
      </c>
      <c r="AB388" s="74" t="s">
        <v>118</v>
      </c>
      <c r="AC388" s="74" t="s">
        <v>116</v>
      </c>
    </row>
    <row r="389" spans="1:29" s="128" customFormat="1" hidden="1" outlineLevel="4" collapsed="1" x14ac:dyDescent="0.25">
      <c r="A389" s="129" t="s">
        <v>271</v>
      </c>
      <c r="B389" s="124">
        <v>0</v>
      </c>
      <c r="C389" s="124">
        <v>0</v>
      </c>
      <c r="D389" s="124">
        <v>0</v>
      </c>
      <c r="E389" s="124">
        <v>0</v>
      </c>
      <c r="F389" s="124">
        <v>0</v>
      </c>
      <c r="G389" s="124">
        <v>0</v>
      </c>
      <c r="H389" s="125" t="s">
        <v>120</v>
      </c>
      <c r="I389" s="125" t="s">
        <v>271</v>
      </c>
      <c r="J389" s="125" t="s">
        <v>116</v>
      </c>
      <c r="K389" s="124">
        <v>0</v>
      </c>
      <c r="L389" s="124">
        <v>0</v>
      </c>
      <c r="M389" s="125" t="s">
        <v>122</v>
      </c>
      <c r="N389" s="125" t="s">
        <v>241</v>
      </c>
      <c r="O389" s="125" t="s">
        <v>121</v>
      </c>
      <c r="P389" s="126">
        <v>45261</v>
      </c>
      <c r="Q389" s="126">
        <v>45262</v>
      </c>
      <c r="R389" s="124">
        <v>0</v>
      </c>
      <c r="S389" s="125" t="s">
        <v>116</v>
      </c>
      <c r="T389" s="125" t="s">
        <v>116</v>
      </c>
      <c r="U389" s="125" t="s">
        <v>115</v>
      </c>
      <c r="V389" s="127">
        <v>45231.155407372687</v>
      </c>
      <c r="W389" s="125" t="s">
        <v>116</v>
      </c>
      <c r="X389" s="125" t="s">
        <v>116</v>
      </c>
      <c r="Y389" s="127">
        <v>45261</v>
      </c>
      <c r="Z389" s="127">
        <v>45292</v>
      </c>
      <c r="AA389" s="127">
        <v>45293.994203275462</v>
      </c>
      <c r="AB389" s="125" t="s">
        <v>118</v>
      </c>
      <c r="AC389" s="125" t="s">
        <v>116</v>
      </c>
    </row>
    <row r="390" spans="1:29" s="84" customFormat="1" hidden="1" outlineLevel="5" collapsed="1" x14ac:dyDescent="0.25">
      <c r="A390" s="98" t="s">
        <v>116</v>
      </c>
      <c r="B390" s="80">
        <v>0</v>
      </c>
      <c r="C390" s="80">
        <v>0</v>
      </c>
      <c r="D390" s="80">
        <v>0</v>
      </c>
      <c r="E390" s="80">
        <v>0</v>
      </c>
      <c r="F390" s="80">
        <v>0</v>
      </c>
      <c r="G390" s="80">
        <v>0</v>
      </c>
      <c r="H390" s="81" t="s">
        <v>120</v>
      </c>
      <c r="I390" s="81" t="s">
        <v>271</v>
      </c>
      <c r="J390" s="81" t="s">
        <v>116</v>
      </c>
      <c r="K390" s="80">
        <v>0</v>
      </c>
      <c r="L390" s="80">
        <v>0</v>
      </c>
      <c r="M390" s="81" t="s">
        <v>122</v>
      </c>
      <c r="N390" s="81" t="s">
        <v>241</v>
      </c>
      <c r="O390" s="81" t="s">
        <v>121</v>
      </c>
      <c r="P390" s="82">
        <v>45261</v>
      </c>
      <c r="Q390" s="82">
        <v>45262</v>
      </c>
      <c r="R390" s="80">
        <v>0</v>
      </c>
      <c r="S390" s="81" t="s">
        <v>116</v>
      </c>
      <c r="T390" s="81" t="s">
        <v>116</v>
      </c>
      <c r="U390" s="81" t="s">
        <v>115</v>
      </c>
      <c r="V390" s="83">
        <v>45231.155407372687</v>
      </c>
      <c r="W390" s="81" t="s">
        <v>116</v>
      </c>
      <c r="X390" s="81" t="s">
        <v>116</v>
      </c>
      <c r="Y390" s="83">
        <v>45261</v>
      </c>
      <c r="Z390" s="83">
        <v>45292</v>
      </c>
      <c r="AA390" s="83">
        <v>45293.994203275462</v>
      </c>
      <c r="AB390" s="81" t="s">
        <v>118</v>
      </c>
      <c r="AC390" s="81" t="s">
        <v>116</v>
      </c>
    </row>
    <row r="391" spans="1:29" s="90" customFormat="1" hidden="1" outlineLevel="6" collapsed="1" x14ac:dyDescent="0.25">
      <c r="A391" s="99" t="s">
        <v>116</v>
      </c>
      <c r="B391" s="86">
        <v>0</v>
      </c>
      <c r="C391" s="86">
        <v>0</v>
      </c>
      <c r="D391" s="86">
        <v>0</v>
      </c>
      <c r="E391" s="86">
        <v>0</v>
      </c>
      <c r="F391" s="86">
        <v>0</v>
      </c>
      <c r="G391" s="86">
        <v>0</v>
      </c>
      <c r="H391" s="87" t="s">
        <v>120</v>
      </c>
      <c r="I391" s="87" t="s">
        <v>271</v>
      </c>
      <c r="J391" s="87" t="s">
        <v>116</v>
      </c>
      <c r="K391" s="86">
        <v>0</v>
      </c>
      <c r="L391" s="86">
        <v>0</v>
      </c>
      <c r="M391" s="87" t="s">
        <v>122</v>
      </c>
      <c r="N391" s="87" t="s">
        <v>241</v>
      </c>
      <c r="O391" s="87" t="s">
        <v>121</v>
      </c>
      <c r="P391" s="88">
        <v>45261</v>
      </c>
      <c r="Q391" s="88">
        <v>45262</v>
      </c>
      <c r="R391" s="86">
        <v>0</v>
      </c>
      <c r="S391" s="87" t="s">
        <v>116</v>
      </c>
      <c r="T391" s="87" t="s">
        <v>116</v>
      </c>
      <c r="U391" s="87" t="s">
        <v>115</v>
      </c>
      <c r="V391" s="89">
        <v>45231.155407372687</v>
      </c>
      <c r="W391" s="87" t="s">
        <v>116</v>
      </c>
      <c r="X391" s="87" t="s">
        <v>116</v>
      </c>
      <c r="Y391" s="89">
        <v>45261</v>
      </c>
      <c r="Z391" s="89">
        <v>45292</v>
      </c>
      <c r="AA391" s="89">
        <v>45293.994203275462</v>
      </c>
      <c r="AB391" s="87" t="s">
        <v>118</v>
      </c>
      <c r="AC391" s="87" t="s">
        <v>116</v>
      </c>
    </row>
    <row r="392" spans="1:29" s="96" customFormat="1" hidden="1" outlineLevel="7" collapsed="1" x14ac:dyDescent="0.25">
      <c r="A392" s="100" t="s">
        <v>272</v>
      </c>
      <c r="B392" s="92">
        <v>-9328.77</v>
      </c>
      <c r="C392" s="92">
        <v>-489181.19621999998</v>
      </c>
      <c r="D392" s="92">
        <v>0</v>
      </c>
      <c r="E392" s="92">
        <v>0</v>
      </c>
      <c r="F392" s="92">
        <v>-9328.77</v>
      </c>
      <c r="G392" s="92">
        <v>-489181.19621999998</v>
      </c>
      <c r="H392" s="93" t="s">
        <v>120</v>
      </c>
      <c r="I392" s="93" t="s">
        <v>271</v>
      </c>
      <c r="J392" s="93" t="s">
        <v>116</v>
      </c>
      <c r="K392" s="92">
        <v>52.437909415710799</v>
      </c>
      <c r="L392" s="92">
        <v>0</v>
      </c>
      <c r="M392" s="93" t="s">
        <v>122</v>
      </c>
      <c r="N392" s="93" t="s">
        <v>241</v>
      </c>
      <c r="O392" s="93" t="s">
        <v>121</v>
      </c>
      <c r="P392" s="94">
        <v>45261</v>
      </c>
      <c r="Q392" s="94">
        <v>45262</v>
      </c>
      <c r="R392" s="92">
        <v>0</v>
      </c>
      <c r="S392" s="93" t="s">
        <v>116</v>
      </c>
      <c r="T392" s="93" t="s">
        <v>116</v>
      </c>
      <c r="U392" s="93" t="s">
        <v>115</v>
      </c>
      <c r="V392" s="95">
        <v>45231.155407372687</v>
      </c>
      <c r="W392" s="93" t="s">
        <v>116</v>
      </c>
      <c r="X392" s="93" t="s">
        <v>116</v>
      </c>
      <c r="Y392" s="95">
        <v>45261</v>
      </c>
      <c r="Z392" s="95">
        <v>45292</v>
      </c>
      <c r="AA392" s="95">
        <v>45293.994203275462</v>
      </c>
      <c r="AB392" s="93" t="s">
        <v>118</v>
      </c>
      <c r="AC392" s="93" t="s">
        <v>116</v>
      </c>
    </row>
    <row r="393" spans="1:29" s="78" customFormat="1" hidden="1" outlineLevel="7" collapsed="1" x14ac:dyDescent="0.25">
      <c r="A393" s="101" t="s">
        <v>116</v>
      </c>
      <c r="B393" s="75">
        <v>-9328.77</v>
      </c>
      <c r="C393" s="75">
        <v>-489181.19621999998</v>
      </c>
      <c r="D393" s="75">
        <v>0</v>
      </c>
      <c r="E393" s="75">
        <v>0</v>
      </c>
      <c r="F393" s="75">
        <v>-9328.77</v>
      </c>
      <c r="G393" s="75">
        <v>-489181.19621999998</v>
      </c>
      <c r="H393" s="74" t="s">
        <v>120</v>
      </c>
      <c r="I393" s="74" t="s">
        <v>271</v>
      </c>
      <c r="J393" s="74" t="s">
        <v>116</v>
      </c>
      <c r="K393" s="75">
        <v>52.437909415710799</v>
      </c>
      <c r="L393" s="75">
        <v>0</v>
      </c>
      <c r="M393" s="74" t="s">
        <v>122</v>
      </c>
      <c r="N393" s="74" t="s">
        <v>241</v>
      </c>
      <c r="O393" s="74" t="s">
        <v>121</v>
      </c>
      <c r="P393" s="76">
        <v>45261</v>
      </c>
      <c r="Q393" s="76">
        <v>45262</v>
      </c>
      <c r="R393" s="75">
        <v>0</v>
      </c>
      <c r="S393" s="74" t="s">
        <v>116</v>
      </c>
      <c r="T393" s="74" t="s">
        <v>116</v>
      </c>
      <c r="U393" s="74" t="s">
        <v>115</v>
      </c>
      <c r="V393" s="77">
        <v>45231.155407372687</v>
      </c>
      <c r="W393" s="74" t="s">
        <v>116</v>
      </c>
      <c r="X393" s="74" t="s">
        <v>116</v>
      </c>
      <c r="Y393" s="77">
        <v>45261</v>
      </c>
      <c r="Z393" s="77">
        <v>45292</v>
      </c>
      <c r="AA393" s="77">
        <v>45293.994203275462</v>
      </c>
      <c r="AB393" s="74" t="s">
        <v>118</v>
      </c>
      <c r="AC393" s="74" t="s">
        <v>116</v>
      </c>
    </row>
    <row r="394" spans="1:29" s="107" customFormat="1" hidden="1" outlineLevel="7" collapsed="1" x14ac:dyDescent="0.25">
      <c r="A394" s="102" t="s">
        <v>273</v>
      </c>
      <c r="B394" s="103">
        <v>2544.91</v>
      </c>
      <c r="C394" s="103">
        <v>133370.45905</v>
      </c>
      <c r="D394" s="103">
        <v>0</v>
      </c>
      <c r="E394" s="103">
        <v>0</v>
      </c>
      <c r="F394" s="103">
        <v>2544.91</v>
      </c>
      <c r="G394" s="103">
        <v>133370.45905</v>
      </c>
      <c r="H394" s="104" t="s">
        <v>120</v>
      </c>
      <c r="I394" s="104" t="s">
        <v>271</v>
      </c>
      <c r="J394" s="104" t="s">
        <v>116</v>
      </c>
      <c r="K394" s="103">
        <v>52.406748784829297</v>
      </c>
      <c r="L394" s="103">
        <v>0</v>
      </c>
      <c r="M394" s="104" t="s">
        <v>122</v>
      </c>
      <c r="N394" s="104" t="s">
        <v>241</v>
      </c>
      <c r="O394" s="104" t="s">
        <v>121</v>
      </c>
      <c r="P394" s="105">
        <v>45261</v>
      </c>
      <c r="Q394" s="105">
        <v>45262</v>
      </c>
      <c r="R394" s="103">
        <v>0</v>
      </c>
      <c r="S394" s="104" t="s">
        <v>116</v>
      </c>
      <c r="T394" s="104" t="s">
        <v>116</v>
      </c>
      <c r="U394" s="104" t="s">
        <v>115</v>
      </c>
      <c r="V394" s="106">
        <v>45231.155407372687</v>
      </c>
      <c r="W394" s="104" t="s">
        <v>116</v>
      </c>
      <c r="X394" s="104" t="s">
        <v>116</v>
      </c>
      <c r="Y394" s="106">
        <v>45261</v>
      </c>
      <c r="Z394" s="106">
        <v>45292</v>
      </c>
      <c r="AA394" s="106">
        <v>45293.994203275462</v>
      </c>
      <c r="AB394" s="104" t="s">
        <v>118</v>
      </c>
      <c r="AC394" s="104" t="s">
        <v>116</v>
      </c>
    </row>
    <row r="395" spans="1:29" s="78" customFormat="1" hidden="1" outlineLevel="7" collapsed="1" x14ac:dyDescent="0.25">
      <c r="A395" s="101" t="s">
        <v>116</v>
      </c>
      <c r="B395" s="75">
        <v>-36129.279999999999</v>
      </c>
      <c r="C395" s="75">
        <v>-1894006.7875999999</v>
      </c>
      <c r="D395" s="75">
        <v>0</v>
      </c>
      <c r="E395" s="75">
        <v>0</v>
      </c>
      <c r="F395" s="75">
        <v>-36129.279999999999</v>
      </c>
      <c r="G395" s="75">
        <v>-1894006.7875999999</v>
      </c>
      <c r="H395" s="74" t="s">
        <v>120</v>
      </c>
      <c r="I395" s="74" t="s">
        <v>271</v>
      </c>
      <c r="J395" s="74" t="s">
        <v>116</v>
      </c>
      <c r="K395" s="75">
        <v>52.423042684492998</v>
      </c>
      <c r="L395" s="75">
        <v>0</v>
      </c>
      <c r="M395" s="74" t="s">
        <v>122</v>
      </c>
      <c r="N395" s="74" t="s">
        <v>241</v>
      </c>
      <c r="O395" s="74" t="s">
        <v>121</v>
      </c>
      <c r="P395" s="76">
        <v>45261</v>
      </c>
      <c r="Q395" s="76">
        <v>45262</v>
      </c>
      <c r="R395" s="75">
        <v>0</v>
      </c>
      <c r="S395" s="74" t="s">
        <v>116</v>
      </c>
      <c r="T395" s="74" t="s">
        <v>116</v>
      </c>
      <c r="U395" s="74" t="s">
        <v>115</v>
      </c>
      <c r="V395" s="77">
        <v>45231.155407372687</v>
      </c>
      <c r="W395" s="74" t="s">
        <v>116</v>
      </c>
      <c r="X395" s="74" t="s">
        <v>116</v>
      </c>
      <c r="Y395" s="77">
        <v>45261</v>
      </c>
      <c r="Z395" s="77">
        <v>45292</v>
      </c>
      <c r="AA395" s="77">
        <v>45293.994203275462</v>
      </c>
      <c r="AB395" s="74" t="s">
        <v>118</v>
      </c>
      <c r="AC395" s="74" t="s">
        <v>116</v>
      </c>
    </row>
    <row r="396" spans="1:29" s="128" customFormat="1" hidden="1" outlineLevel="7" collapsed="1" x14ac:dyDescent="0.25">
      <c r="A396" s="123" t="s">
        <v>116</v>
      </c>
      <c r="B396" s="124">
        <v>38674.19</v>
      </c>
      <c r="C396" s="124">
        <v>2027377.2466500001</v>
      </c>
      <c r="D396" s="124">
        <v>0</v>
      </c>
      <c r="E396" s="124">
        <v>0</v>
      </c>
      <c r="F396" s="124">
        <v>38674.19</v>
      </c>
      <c r="G396" s="124">
        <v>2027377.2466500001</v>
      </c>
      <c r="H396" s="125" t="s">
        <v>120</v>
      </c>
      <c r="I396" s="125" t="s">
        <v>271</v>
      </c>
      <c r="J396" s="125" t="s">
        <v>116</v>
      </c>
      <c r="K396" s="124">
        <v>52.4219704834154</v>
      </c>
      <c r="L396" s="124">
        <v>0</v>
      </c>
      <c r="M396" s="125" t="s">
        <v>122</v>
      </c>
      <c r="N396" s="125" t="s">
        <v>241</v>
      </c>
      <c r="O396" s="125" t="s">
        <v>121</v>
      </c>
      <c r="P396" s="126">
        <v>45261</v>
      </c>
      <c r="Q396" s="126">
        <v>45262</v>
      </c>
      <c r="R396" s="124">
        <v>0</v>
      </c>
      <c r="S396" s="125" t="s">
        <v>116</v>
      </c>
      <c r="T396" s="125" t="s">
        <v>116</v>
      </c>
      <c r="U396" s="125" t="s">
        <v>115</v>
      </c>
      <c r="V396" s="127">
        <v>45231.155407372687</v>
      </c>
      <c r="W396" s="125" t="s">
        <v>116</v>
      </c>
      <c r="X396" s="125" t="s">
        <v>116</v>
      </c>
      <c r="Y396" s="127">
        <v>45261</v>
      </c>
      <c r="Z396" s="127">
        <v>45292</v>
      </c>
      <c r="AA396" s="127">
        <v>45293.994203275462</v>
      </c>
      <c r="AB396" s="125" t="s">
        <v>118</v>
      </c>
      <c r="AC396" s="125" t="s">
        <v>116</v>
      </c>
    </row>
    <row r="397" spans="1:29" s="96" customFormat="1" hidden="1" outlineLevel="7" collapsed="1" x14ac:dyDescent="0.25">
      <c r="A397" s="100" t="s">
        <v>274</v>
      </c>
      <c r="B397" s="92">
        <v>6783.86</v>
      </c>
      <c r="C397" s="92">
        <v>355810.73716999998</v>
      </c>
      <c r="D397" s="92">
        <v>0</v>
      </c>
      <c r="E397" s="92">
        <v>0</v>
      </c>
      <c r="F397" s="92">
        <v>6783.86</v>
      </c>
      <c r="G397" s="92">
        <v>355810.73716999998</v>
      </c>
      <c r="H397" s="93" t="s">
        <v>120</v>
      </c>
      <c r="I397" s="93" t="s">
        <v>271</v>
      </c>
      <c r="J397" s="93" t="s">
        <v>116</v>
      </c>
      <c r="K397" s="92">
        <v>52.449599073388903</v>
      </c>
      <c r="L397" s="92">
        <v>0</v>
      </c>
      <c r="M397" s="93" t="s">
        <v>122</v>
      </c>
      <c r="N397" s="93" t="s">
        <v>241</v>
      </c>
      <c r="O397" s="93" t="s">
        <v>121</v>
      </c>
      <c r="P397" s="94">
        <v>45261</v>
      </c>
      <c r="Q397" s="94">
        <v>45262</v>
      </c>
      <c r="R397" s="92">
        <v>0</v>
      </c>
      <c r="S397" s="93" t="s">
        <v>116</v>
      </c>
      <c r="T397" s="93" t="s">
        <v>116</v>
      </c>
      <c r="U397" s="93" t="s">
        <v>115</v>
      </c>
      <c r="V397" s="95">
        <v>45231.155407372687</v>
      </c>
      <c r="W397" s="93" t="s">
        <v>116</v>
      </c>
      <c r="X397" s="93" t="s">
        <v>116</v>
      </c>
      <c r="Y397" s="95">
        <v>45261</v>
      </c>
      <c r="Z397" s="95">
        <v>45292</v>
      </c>
      <c r="AA397" s="95">
        <v>45293.994203275462</v>
      </c>
      <c r="AB397" s="93" t="s">
        <v>118</v>
      </c>
      <c r="AC397" s="93" t="s">
        <v>116</v>
      </c>
    </row>
    <row r="398" spans="1:29" s="78" customFormat="1" hidden="1" outlineLevel="7" collapsed="1" x14ac:dyDescent="0.25">
      <c r="A398" s="101" t="s">
        <v>116</v>
      </c>
      <c r="B398" s="75">
        <v>6783.86</v>
      </c>
      <c r="C398" s="75">
        <v>355810.73716999998</v>
      </c>
      <c r="D398" s="75">
        <v>0</v>
      </c>
      <c r="E398" s="75">
        <v>0</v>
      </c>
      <c r="F398" s="75">
        <v>6783.86</v>
      </c>
      <c r="G398" s="75">
        <v>355810.73716999998</v>
      </c>
      <c r="H398" s="74" t="s">
        <v>120</v>
      </c>
      <c r="I398" s="74" t="s">
        <v>271</v>
      </c>
      <c r="J398" s="74" t="s">
        <v>116</v>
      </c>
      <c r="K398" s="75">
        <v>52.449599073388903</v>
      </c>
      <c r="L398" s="75">
        <v>0</v>
      </c>
      <c r="M398" s="74" t="s">
        <v>122</v>
      </c>
      <c r="N398" s="74" t="s">
        <v>241</v>
      </c>
      <c r="O398" s="74" t="s">
        <v>121</v>
      </c>
      <c r="P398" s="76">
        <v>45261</v>
      </c>
      <c r="Q398" s="76">
        <v>45262</v>
      </c>
      <c r="R398" s="75">
        <v>0</v>
      </c>
      <c r="S398" s="74" t="s">
        <v>116</v>
      </c>
      <c r="T398" s="74" t="s">
        <v>116</v>
      </c>
      <c r="U398" s="74" t="s">
        <v>115</v>
      </c>
      <c r="V398" s="77">
        <v>45231.155407372687</v>
      </c>
      <c r="W398" s="74" t="s">
        <v>116</v>
      </c>
      <c r="X398" s="74" t="s">
        <v>116</v>
      </c>
      <c r="Y398" s="77">
        <v>45261</v>
      </c>
      <c r="Z398" s="77">
        <v>45292</v>
      </c>
      <c r="AA398" s="77">
        <v>45293.994203275462</v>
      </c>
      <c r="AB398" s="74" t="s">
        <v>118</v>
      </c>
      <c r="AC398" s="74" t="s">
        <v>116</v>
      </c>
    </row>
    <row r="399" spans="1:29" s="113" customFormat="1" outlineLevel="2" collapsed="1" x14ac:dyDescent="0.25">
      <c r="A399" s="108" t="s">
        <v>213</v>
      </c>
      <c r="B399" s="109">
        <v>0</v>
      </c>
      <c r="C399" s="109">
        <v>6.5799999999999999E-3</v>
      </c>
      <c r="D399" s="109">
        <v>0</v>
      </c>
      <c r="E399" s="109">
        <v>0</v>
      </c>
      <c r="F399" s="109">
        <v>0</v>
      </c>
      <c r="G399" s="109">
        <v>6.5799999999999999E-3</v>
      </c>
      <c r="H399" s="110" t="s">
        <v>120</v>
      </c>
      <c r="I399" s="110" t="s">
        <v>116</v>
      </c>
      <c r="J399" s="110" t="s">
        <v>116</v>
      </c>
      <c r="K399" s="109">
        <v>0</v>
      </c>
      <c r="L399" s="109">
        <v>0</v>
      </c>
      <c r="M399" s="110" t="s">
        <v>213</v>
      </c>
      <c r="N399" s="110" t="s">
        <v>241</v>
      </c>
      <c r="O399" s="110" t="s">
        <v>121</v>
      </c>
      <c r="P399" s="111">
        <v>45261</v>
      </c>
      <c r="Q399" s="111">
        <v>45262</v>
      </c>
      <c r="R399" s="109">
        <v>0</v>
      </c>
      <c r="S399" s="110" t="s">
        <v>116</v>
      </c>
      <c r="T399" s="110" t="s">
        <v>116</v>
      </c>
      <c r="U399" s="110" t="s">
        <v>115</v>
      </c>
      <c r="V399" s="112">
        <v>45231.155407372687</v>
      </c>
      <c r="W399" s="110" t="s">
        <v>116</v>
      </c>
      <c r="X399" s="110" t="s">
        <v>116</v>
      </c>
      <c r="Y399" s="112">
        <v>45261</v>
      </c>
      <c r="Z399" s="112">
        <v>45292</v>
      </c>
      <c r="AA399" s="112">
        <v>45293.994203275462</v>
      </c>
      <c r="AB399" s="110" t="s">
        <v>118</v>
      </c>
      <c r="AC399" s="110" t="s">
        <v>116</v>
      </c>
    </row>
    <row r="400" spans="1:29" s="96" customFormat="1" outlineLevel="3" collapsed="1" x14ac:dyDescent="0.25">
      <c r="A400" s="91" t="s">
        <v>121</v>
      </c>
      <c r="B400" s="92">
        <v>0</v>
      </c>
      <c r="C400" s="92">
        <v>6.5799999999999999E-3</v>
      </c>
      <c r="D400" s="92">
        <v>0</v>
      </c>
      <c r="E400" s="92">
        <v>0</v>
      </c>
      <c r="F400" s="92">
        <v>0</v>
      </c>
      <c r="G400" s="92">
        <v>6.5799999999999999E-3</v>
      </c>
      <c r="H400" s="93" t="s">
        <v>120</v>
      </c>
      <c r="I400" s="93" t="s">
        <v>116</v>
      </c>
      <c r="J400" s="93" t="s">
        <v>116</v>
      </c>
      <c r="K400" s="92">
        <v>0</v>
      </c>
      <c r="L400" s="92">
        <v>0</v>
      </c>
      <c r="M400" s="93" t="s">
        <v>213</v>
      </c>
      <c r="N400" s="93" t="s">
        <v>241</v>
      </c>
      <c r="O400" s="93" t="s">
        <v>121</v>
      </c>
      <c r="P400" s="94">
        <v>45261</v>
      </c>
      <c r="Q400" s="94">
        <v>45262</v>
      </c>
      <c r="R400" s="92">
        <v>0</v>
      </c>
      <c r="S400" s="93" t="s">
        <v>116</v>
      </c>
      <c r="T400" s="93" t="s">
        <v>116</v>
      </c>
      <c r="U400" s="93" t="s">
        <v>115</v>
      </c>
      <c r="V400" s="95">
        <v>45231.155407372687</v>
      </c>
      <c r="W400" s="93" t="s">
        <v>116</v>
      </c>
      <c r="X400" s="93" t="s">
        <v>116</v>
      </c>
      <c r="Y400" s="95">
        <v>45261</v>
      </c>
      <c r="Z400" s="95">
        <v>45292</v>
      </c>
      <c r="AA400" s="95">
        <v>45293.994203275462</v>
      </c>
      <c r="AB400" s="93" t="s">
        <v>118</v>
      </c>
      <c r="AC400" s="93" t="s">
        <v>116</v>
      </c>
    </row>
    <row r="401" spans="1:29" s="78" customFormat="1" outlineLevel="4" collapsed="1" x14ac:dyDescent="0.25">
      <c r="A401" s="97" t="s">
        <v>275</v>
      </c>
      <c r="B401" s="75">
        <v>0</v>
      </c>
      <c r="C401" s="75">
        <v>4.4999999999999997E-3</v>
      </c>
      <c r="D401" s="75">
        <v>0</v>
      </c>
      <c r="E401" s="75">
        <v>0</v>
      </c>
      <c r="F401" s="75">
        <v>0</v>
      </c>
      <c r="G401" s="75">
        <v>4.4999999999999997E-3</v>
      </c>
      <c r="H401" s="74" t="s">
        <v>120</v>
      </c>
      <c r="I401" s="74" t="s">
        <v>275</v>
      </c>
      <c r="J401" s="74" t="s">
        <v>116</v>
      </c>
      <c r="K401" s="75">
        <v>0</v>
      </c>
      <c r="L401" s="75">
        <v>0</v>
      </c>
      <c r="M401" s="74" t="s">
        <v>213</v>
      </c>
      <c r="N401" s="74" t="s">
        <v>241</v>
      </c>
      <c r="O401" s="74" t="s">
        <v>121</v>
      </c>
      <c r="P401" s="76">
        <v>45261</v>
      </c>
      <c r="Q401" s="76">
        <v>45262</v>
      </c>
      <c r="R401" s="75">
        <v>0</v>
      </c>
      <c r="S401" s="74" t="s">
        <v>116</v>
      </c>
      <c r="T401" s="74" t="s">
        <v>116</v>
      </c>
      <c r="U401" s="74" t="s">
        <v>115</v>
      </c>
      <c r="V401" s="77">
        <v>45231.155407372687</v>
      </c>
      <c r="W401" s="74" t="s">
        <v>116</v>
      </c>
      <c r="X401" s="74" t="s">
        <v>116</v>
      </c>
      <c r="Y401" s="77">
        <v>45261</v>
      </c>
      <c r="Z401" s="77">
        <v>45292</v>
      </c>
      <c r="AA401" s="77">
        <v>45293.994203275462</v>
      </c>
      <c r="AB401" s="74" t="s">
        <v>118</v>
      </c>
      <c r="AC401" s="74" t="s">
        <v>116</v>
      </c>
    </row>
    <row r="402" spans="1:29" s="84" customFormat="1" hidden="1" outlineLevel="5" collapsed="1" x14ac:dyDescent="0.25">
      <c r="A402" s="98" t="s">
        <v>116</v>
      </c>
      <c r="B402" s="80">
        <v>0</v>
      </c>
      <c r="C402" s="80">
        <v>4.4999999999999997E-3</v>
      </c>
      <c r="D402" s="80">
        <v>0</v>
      </c>
      <c r="E402" s="80">
        <v>0</v>
      </c>
      <c r="F402" s="80">
        <v>0</v>
      </c>
      <c r="G402" s="80">
        <v>4.4999999999999997E-3</v>
      </c>
      <c r="H402" s="81" t="s">
        <v>120</v>
      </c>
      <c r="I402" s="81" t="s">
        <v>275</v>
      </c>
      <c r="J402" s="81" t="s">
        <v>116</v>
      </c>
      <c r="K402" s="80">
        <v>0</v>
      </c>
      <c r="L402" s="80">
        <v>0</v>
      </c>
      <c r="M402" s="81" t="s">
        <v>213</v>
      </c>
      <c r="N402" s="81" t="s">
        <v>241</v>
      </c>
      <c r="O402" s="81" t="s">
        <v>121</v>
      </c>
      <c r="P402" s="82">
        <v>45261</v>
      </c>
      <c r="Q402" s="82">
        <v>45262</v>
      </c>
      <c r="R402" s="80">
        <v>0</v>
      </c>
      <c r="S402" s="81" t="s">
        <v>116</v>
      </c>
      <c r="T402" s="81" t="s">
        <v>116</v>
      </c>
      <c r="U402" s="81" t="s">
        <v>115</v>
      </c>
      <c r="V402" s="83">
        <v>45231.155407372687</v>
      </c>
      <c r="W402" s="81" t="s">
        <v>116</v>
      </c>
      <c r="X402" s="81" t="s">
        <v>116</v>
      </c>
      <c r="Y402" s="83">
        <v>45261</v>
      </c>
      <c r="Z402" s="83">
        <v>45292</v>
      </c>
      <c r="AA402" s="83">
        <v>45293.994203275462</v>
      </c>
      <c r="AB402" s="81" t="s">
        <v>118</v>
      </c>
      <c r="AC402" s="81" t="s">
        <v>116</v>
      </c>
    </row>
    <row r="403" spans="1:29" s="90" customFormat="1" hidden="1" outlineLevel="6" collapsed="1" x14ac:dyDescent="0.25">
      <c r="A403" s="99" t="s">
        <v>116</v>
      </c>
      <c r="B403" s="86">
        <v>0</v>
      </c>
      <c r="C403" s="86">
        <v>4.4999999999999997E-3</v>
      </c>
      <c r="D403" s="86">
        <v>0</v>
      </c>
      <c r="E403" s="86">
        <v>0</v>
      </c>
      <c r="F403" s="86">
        <v>0</v>
      </c>
      <c r="G403" s="86">
        <v>4.4999999999999997E-3</v>
      </c>
      <c r="H403" s="87" t="s">
        <v>120</v>
      </c>
      <c r="I403" s="87" t="s">
        <v>275</v>
      </c>
      <c r="J403" s="87" t="s">
        <v>116</v>
      </c>
      <c r="K403" s="86">
        <v>0</v>
      </c>
      <c r="L403" s="86">
        <v>0</v>
      </c>
      <c r="M403" s="87" t="s">
        <v>213</v>
      </c>
      <c r="N403" s="87" t="s">
        <v>241</v>
      </c>
      <c r="O403" s="87" t="s">
        <v>121</v>
      </c>
      <c r="P403" s="88">
        <v>45261</v>
      </c>
      <c r="Q403" s="88">
        <v>45262</v>
      </c>
      <c r="R403" s="86">
        <v>0</v>
      </c>
      <c r="S403" s="87" t="s">
        <v>116</v>
      </c>
      <c r="T403" s="87" t="s">
        <v>116</v>
      </c>
      <c r="U403" s="87" t="s">
        <v>115</v>
      </c>
      <c r="V403" s="89">
        <v>45231.155407372687</v>
      </c>
      <c r="W403" s="87" t="s">
        <v>116</v>
      </c>
      <c r="X403" s="87" t="s">
        <v>116</v>
      </c>
      <c r="Y403" s="89">
        <v>45261</v>
      </c>
      <c r="Z403" s="89">
        <v>45292</v>
      </c>
      <c r="AA403" s="89">
        <v>45293.994203275462</v>
      </c>
      <c r="AB403" s="87" t="s">
        <v>118</v>
      </c>
      <c r="AC403" s="87" t="s">
        <v>116</v>
      </c>
    </row>
    <row r="404" spans="1:29" s="96" customFormat="1" hidden="1" outlineLevel="7" collapsed="1" x14ac:dyDescent="0.25">
      <c r="A404" s="100" t="s">
        <v>276</v>
      </c>
      <c r="B404" s="92">
        <v>-295310.37599999999</v>
      </c>
      <c r="C404" s="92">
        <v>-17733734.981910001</v>
      </c>
      <c r="D404" s="92">
        <v>0</v>
      </c>
      <c r="E404" s="92">
        <v>0</v>
      </c>
      <c r="F404" s="92">
        <v>-295310.37599999999</v>
      </c>
      <c r="G404" s="92">
        <v>-17733734.981910001</v>
      </c>
      <c r="H404" s="93" t="s">
        <v>120</v>
      </c>
      <c r="I404" s="93" t="s">
        <v>275</v>
      </c>
      <c r="J404" s="93" t="s">
        <v>116</v>
      </c>
      <c r="K404" s="92">
        <v>60.051174706810798</v>
      </c>
      <c r="L404" s="92">
        <v>0</v>
      </c>
      <c r="M404" s="93" t="s">
        <v>213</v>
      </c>
      <c r="N404" s="93" t="s">
        <v>241</v>
      </c>
      <c r="O404" s="93" t="s">
        <v>121</v>
      </c>
      <c r="P404" s="94">
        <v>45261</v>
      </c>
      <c r="Q404" s="94">
        <v>45262</v>
      </c>
      <c r="R404" s="92">
        <v>0</v>
      </c>
      <c r="S404" s="93" t="s">
        <v>116</v>
      </c>
      <c r="T404" s="93" t="s">
        <v>116</v>
      </c>
      <c r="U404" s="93" t="s">
        <v>115</v>
      </c>
      <c r="V404" s="95">
        <v>45231.155407372687</v>
      </c>
      <c r="W404" s="93" t="s">
        <v>116</v>
      </c>
      <c r="X404" s="93" t="s">
        <v>116</v>
      </c>
      <c r="Y404" s="95">
        <v>45261</v>
      </c>
      <c r="Z404" s="95">
        <v>45292</v>
      </c>
      <c r="AA404" s="95">
        <v>45293.994203275462</v>
      </c>
      <c r="AB404" s="93" t="s">
        <v>118</v>
      </c>
      <c r="AC404" s="93" t="s">
        <v>116</v>
      </c>
    </row>
    <row r="405" spans="1:29" s="78" customFormat="1" hidden="1" outlineLevel="7" collapsed="1" x14ac:dyDescent="0.25">
      <c r="A405" s="101" t="s">
        <v>116</v>
      </c>
      <c r="B405" s="75">
        <v>-295310.37599999999</v>
      </c>
      <c r="C405" s="75">
        <v>-17733734.981910001</v>
      </c>
      <c r="D405" s="75">
        <v>0</v>
      </c>
      <c r="E405" s="75">
        <v>0</v>
      </c>
      <c r="F405" s="75">
        <v>-295310.37599999999</v>
      </c>
      <c r="G405" s="75">
        <v>-17733734.981910001</v>
      </c>
      <c r="H405" s="74" t="s">
        <v>120</v>
      </c>
      <c r="I405" s="74" t="s">
        <v>275</v>
      </c>
      <c r="J405" s="74" t="s">
        <v>116</v>
      </c>
      <c r="K405" s="75">
        <v>60.051174706810798</v>
      </c>
      <c r="L405" s="75">
        <v>0</v>
      </c>
      <c r="M405" s="74" t="s">
        <v>213</v>
      </c>
      <c r="N405" s="74" t="s">
        <v>241</v>
      </c>
      <c r="O405" s="74" t="s">
        <v>121</v>
      </c>
      <c r="P405" s="76">
        <v>45261</v>
      </c>
      <c r="Q405" s="76">
        <v>45262</v>
      </c>
      <c r="R405" s="75">
        <v>0</v>
      </c>
      <c r="S405" s="74" t="s">
        <v>116</v>
      </c>
      <c r="T405" s="74" t="s">
        <v>116</v>
      </c>
      <c r="U405" s="74" t="s">
        <v>115</v>
      </c>
      <c r="V405" s="77">
        <v>45231.155407372687</v>
      </c>
      <c r="W405" s="74" t="s">
        <v>116</v>
      </c>
      <c r="X405" s="74" t="s">
        <v>116</v>
      </c>
      <c r="Y405" s="77">
        <v>45261</v>
      </c>
      <c r="Z405" s="77">
        <v>45292</v>
      </c>
      <c r="AA405" s="77">
        <v>45293.994203275462</v>
      </c>
      <c r="AB405" s="74" t="s">
        <v>118</v>
      </c>
      <c r="AC405" s="74" t="s">
        <v>116</v>
      </c>
    </row>
    <row r="406" spans="1:29" s="107" customFormat="1" hidden="1" outlineLevel="7" collapsed="1" x14ac:dyDescent="0.25">
      <c r="A406" s="102" t="s">
        <v>277</v>
      </c>
      <c r="B406" s="103">
        <v>-58338.063000000002</v>
      </c>
      <c r="C406" s="103">
        <v>-3384703.55</v>
      </c>
      <c r="D406" s="103">
        <v>0</v>
      </c>
      <c r="E406" s="103">
        <v>0</v>
      </c>
      <c r="F406" s="103">
        <v>-58338.063000000002</v>
      </c>
      <c r="G406" s="103">
        <v>-3384703.55</v>
      </c>
      <c r="H406" s="104" t="s">
        <v>120</v>
      </c>
      <c r="I406" s="104" t="s">
        <v>275</v>
      </c>
      <c r="J406" s="104" t="s">
        <v>116</v>
      </c>
      <c r="K406" s="103">
        <v>58.0187852654621</v>
      </c>
      <c r="L406" s="103">
        <v>0</v>
      </c>
      <c r="M406" s="104" t="s">
        <v>213</v>
      </c>
      <c r="N406" s="104" t="s">
        <v>241</v>
      </c>
      <c r="O406" s="104" t="s">
        <v>121</v>
      </c>
      <c r="P406" s="105">
        <v>45261</v>
      </c>
      <c r="Q406" s="105">
        <v>45262</v>
      </c>
      <c r="R406" s="103">
        <v>0</v>
      </c>
      <c r="S406" s="104" t="s">
        <v>116</v>
      </c>
      <c r="T406" s="104" t="s">
        <v>116</v>
      </c>
      <c r="U406" s="104" t="s">
        <v>115</v>
      </c>
      <c r="V406" s="106">
        <v>45231.155407372687</v>
      </c>
      <c r="W406" s="104" t="s">
        <v>116</v>
      </c>
      <c r="X406" s="104" t="s">
        <v>116</v>
      </c>
      <c r="Y406" s="106">
        <v>45261</v>
      </c>
      <c r="Z406" s="106">
        <v>45292</v>
      </c>
      <c r="AA406" s="106">
        <v>45293.994203275462</v>
      </c>
      <c r="AB406" s="104" t="s">
        <v>118</v>
      </c>
      <c r="AC406" s="104" t="s">
        <v>116</v>
      </c>
    </row>
    <row r="407" spans="1:29" s="78" customFormat="1" hidden="1" outlineLevel="7" collapsed="1" x14ac:dyDescent="0.25">
      <c r="A407" s="101" t="s">
        <v>116</v>
      </c>
      <c r="B407" s="75">
        <v>-58338.063000000002</v>
      </c>
      <c r="C407" s="75">
        <v>-3384703.55</v>
      </c>
      <c r="D407" s="75">
        <v>0</v>
      </c>
      <c r="E407" s="75">
        <v>0</v>
      </c>
      <c r="F407" s="75">
        <v>-58338.063000000002</v>
      </c>
      <c r="G407" s="75">
        <v>-3384703.55</v>
      </c>
      <c r="H407" s="74" t="s">
        <v>120</v>
      </c>
      <c r="I407" s="74" t="s">
        <v>275</v>
      </c>
      <c r="J407" s="74" t="s">
        <v>116</v>
      </c>
      <c r="K407" s="75">
        <v>58.0187852654621</v>
      </c>
      <c r="L407" s="75">
        <v>0</v>
      </c>
      <c r="M407" s="74" t="s">
        <v>213</v>
      </c>
      <c r="N407" s="74" t="s">
        <v>241</v>
      </c>
      <c r="O407" s="74" t="s">
        <v>121</v>
      </c>
      <c r="P407" s="76">
        <v>45261</v>
      </c>
      <c r="Q407" s="76">
        <v>45262</v>
      </c>
      <c r="R407" s="75">
        <v>0</v>
      </c>
      <c r="S407" s="74" t="s">
        <v>116</v>
      </c>
      <c r="T407" s="74" t="s">
        <v>116</v>
      </c>
      <c r="U407" s="74" t="s">
        <v>115</v>
      </c>
      <c r="V407" s="77">
        <v>45231.155407372687</v>
      </c>
      <c r="W407" s="74" t="s">
        <v>116</v>
      </c>
      <c r="X407" s="74" t="s">
        <v>116</v>
      </c>
      <c r="Y407" s="77">
        <v>45261</v>
      </c>
      <c r="Z407" s="77">
        <v>45292</v>
      </c>
      <c r="AA407" s="77">
        <v>45293.994203275462</v>
      </c>
      <c r="AB407" s="74" t="s">
        <v>118</v>
      </c>
      <c r="AC407" s="74" t="s">
        <v>116</v>
      </c>
    </row>
    <row r="408" spans="1:29" s="96" customFormat="1" hidden="1" outlineLevel="7" collapsed="1" x14ac:dyDescent="0.25">
      <c r="A408" s="100" t="s">
        <v>278</v>
      </c>
      <c r="B408" s="92">
        <v>-23429.13</v>
      </c>
      <c r="C408" s="92">
        <v>-1845326.6753799999</v>
      </c>
      <c r="D408" s="92">
        <v>0</v>
      </c>
      <c r="E408" s="92">
        <v>0</v>
      </c>
      <c r="F408" s="92">
        <v>-23429.13</v>
      </c>
      <c r="G408" s="92">
        <v>-1845326.6753799999</v>
      </c>
      <c r="H408" s="93" t="s">
        <v>120</v>
      </c>
      <c r="I408" s="93" t="s">
        <v>275</v>
      </c>
      <c r="J408" s="93" t="s">
        <v>116</v>
      </c>
      <c r="K408" s="92">
        <v>78.762065658434594</v>
      </c>
      <c r="L408" s="92">
        <v>0</v>
      </c>
      <c r="M408" s="93" t="s">
        <v>213</v>
      </c>
      <c r="N408" s="93" t="s">
        <v>241</v>
      </c>
      <c r="O408" s="93" t="s">
        <v>121</v>
      </c>
      <c r="P408" s="94">
        <v>45261</v>
      </c>
      <c r="Q408" s="94">
        <v>45262</v>
      </c>
      <c r="R408" s="92">
        <v>0</v>
      </c>
      <c r="S408" s="93" t="s">
        <v>116</v>
      </c>
      <c r="T408" s="93" t="s">
        <v>116</v>
      </c>
      <c r="U408" s="93" t="s">
        <v>115</v>
      </c>
      <c r="V408" s="95">
        <v>45231.155407372687</v>
      </c>
      <c r="W408" s="93" t="s">
        <v>116</v>
      </c>
      <c r="X408" s="93" t="s">
        <v>116</v>
      </c>
      <c r="Y408" s="95">
        <v>45261</v>
      </c>
      <c r="Z408" s="95">
        <v>45292</v>
      </c>
      <c r="AA408" s="95">
        <v>45293.994203275462</v>
      </c>
      <c r="AB408" s="93" t="s">
        <v>118</v>
      </c>
      <c r="AC408" s="93" t="s">
        <v>116</v>
      </c>
    </row>
    <row r="409" spans="1:29" s="78" customFormat="1" hidden="1" outlineLevel="7" collapsed="1" x14ac:dyDescent="0.25">
      <c r="A409" s="101" t="s">
        <v>116</v>
      </c>
      <c r="B409" s="75">
        <v>-23429.13</v>
      </c>
      <c r="C409" s="75">
        <v>-1845326.6753799999</v>
      </c>
      <c r="D409" s="75">
        <v>0</v>
      </c>
      <c r="E409" s="75">
        <v>0</v>
      </c>
      <c r="F409" s="75">
        <v>-23429.13</v>
      </c>
      <c r="G409" s="75">
        <v>-1845326.6753799999</v>
      </c>
      <c r="H409" s="74" t="s">
        <v>120</v>
      </c>
      <c r="I409" s="74" t="s">
        <v>275</v>
      </c>
      <c r="J409" s="74" t="s">
        <v>116</v>
      </c>
      <c r="K409" s="75">
        <v>78.762065658434594</v>
      </c>
      <c r="L409" s="75">
        <v>0</v>
      </c>
      <c r="M409" s="74" t="s">
        <v>213</v>
      </c>
      <c r="N409" s="74" t="s">
        <v>241</v>
      </c>
      <c r="O409" s="74" t="s">
        <v>121</v>
      </c>
      <c r="P409" s="76">
        <v>45261</v>
      </c>
      <c r="Q409" s="76">
        <v>45262</v>
      </c>
      <c r="R409" s="75">
        <v>0</v>
      </c>
      <c r="S409" s="74" t="s">
        <v>116</v>
      </c>
      <c r="T409" s="74" t="s">
        <v>116</v>
      </c>
      <c r="U409" s="74" t="s">
        <v>115</v>
      </c>
      <c r="V409" s="77">
        <v>45231.155407372687</v>
      </c>
      <c r="W409" s="74" t="s">
        <v>116</v>
      </c>
      <c r="X409" s="74" t="s">
        <v>116</v>
      </c>
      <c r="Y409" s="77">
        <v>45261</v>
      </c>
      <c r="Z409" s="77">
        <v>45292</v>
      </c>
      <c r="AA409" s="77">
        <v>45293.994203275462</v>
      </c>
      <c r="AB409" s="74" t="s">
        <v>118</v>
      </c>
      <c r="AC409" s="74" t="s">
        <v>116</v>
      </c>
    </row>
    <row r="410" spans="1:29" s="107" customFormat="1" hidden="1" outlineLevel="7" collapsed="1" x14ac:dyDescent="0.25">
      <c r="A410" s="102" t="s">
        <v>279</v>
      </c>
      <c r="B410" s="103">
        <v>60300.258999999998</v>
      </c>
      <c r="C410" s="103">
        <v>1725665.99602</v>
      </c>
      <c r="D410" s="103">
        <v>0</v>
      </c>
      <c r="E410" s="103">
        <v>0</v>
      </c>
      <c r="F410" s="103">
        <v>60300.258999999998</v>
      </c>
      <c r="G410" s="103">
        <v>1725665.99602</v>
      </c>
      <c r="H410" s="104" t="s">
        <v>120</v>
      </c>
      <c r="I410" s="104" t="s">
        <v>275</v>
      </c>
      <c r="J410" s="104" t="s">
        <v>116</v>
      </c>
      <c r="K410" s="103">
        <v>28.617886964963098</v>
      </c>
      <c r="L410" s="103">
        <v>0</v>
      </c>
      <c r="M410" s="104" t="s">
        <v>213</v>
      </c>
      <c r="N410" s="104" t="s">
        <v>241</v>
      </c>
      <c r="O410" s="104" t="s">
        <v>121</v>
      </c>
      <c r="P410" s="105">
        <v>45261</v>
      </c>
      <c r="Q410" s="105">
        <v>45262</v>
      </c>
      <c r="R410" s="103">
        <v>0</v>
      </c>
      <c r="S410" s="104" t="s">
        <v>116</v>
      </c>
      <c r="T410" s="104" t="s">
        <v>116</v>
      </c>
      <c r="U410" s="104" t="s">
        <v>115</v>
      </c>
      <c r="V410" s="106">
        <v>45231.155407372687</v>
      </c>
      <c r="W410" s="104" t="s">
        <v>116</v>
      </c>
      <c r="X410" s="104" t="s">
        <v>116</v>
      </c>
      <c r="Y410" s="106">
        <v>45261</v>
      </c>
      <c r="Z410" s="106">
        <v>45292</v>
      </c>
      <c r="AA410" s="106">
        <v>45293.994203275462</v>
      </c>
      <c r="AB410" s="104" t="s">
        <v>118</v>
      </c>
      <c r="AC410" s="104" t="s">
        <v>116</v>
      </c>
    </row>
    <row r="411" spans="1:29" s="78" customFormat="1" hidden="1" outlineLevel="7" collapsed="1" x14ac:dyDescent="0.25">
      <c r="A411" s="101" t="s">
        <v>116</v>
      </c>
      <c r="B411" s="75">
        <v>60300.258999999998</v>
      </c>
      <c r="C411" s="75">
        <v>1725665.99602</v>
      </c>
      <c r="D411" s="75">
        <v>0</v>
      </c>
      <c r="E411" s="75">
        <v>0</v>
      </c>
      <c r="F411" s="75">
        <v>60300.258999999998</v>
      </c>
      <c r="G411" s="75">
        <v>1725665.99602</v>
      </c>
      <c r="H411" s="74" t="s">
        <v>120</v>
      </c>
      <c r="I411" s="74" t="s">
        <v>275</v>
      </c>
      <c r="J411" s="74" t="s">
        <v>116</v>
      </c>
      <c r="K411" s="75">
        <v>28.617886964963098</v>
      </c>
      <c r="L411" s="75">
        <v>0</v>
      </c>
      <c r="M411" s="74" t="s">
        <v>213</v>
      </c>
      <c r="N411" s="74" t="s">
        <v>241</v>
      </c>
      <c r="O411" s="74" t="s">
        <v>121</v>
      </c>
      <c r="P411" s="76">
        <v>45261</v>
      </c>
      <c r="Q411" s="76">
        <v>45262</v>
      </c>
      <c r="R411" s="75">
        <v>0</v>
      </c>
      <c r="S411" s="74" t="s">
        <v>116</v>
      </c>
      <c r="T411" s="74" t="s">
        <v>116</v>
      </c>
      <c r="U411" s="74" t="s">
        <v>115</v>
      </c>
      <c r="V411" s="77">
        <v>45231.155407372687</v>
      </c>
      <c r="W411" s="74" t="s">
        <v>116</v>
      </c>
      <c r="X411" s="74" t="s">
        <v>116</v>
      </c>
      <c r="Y411" s="77">
        <v>45261</v>
      </c>
      <c r="Z411" s="77">
        <v>45292</v>
      </c>
      <c r="AA411" s="77">
        <v>45293.994203275462</v>
      </c>
      <c r="AB411" s="74" t="s">
        <v>118</v>
      </c>
      <c r="AC411" s="74" t="s">
        <v>116</v>
      </c>
    </row>
    <row r="412" spans="1:29" s="96" customFormat="1" hidden="1" outlineLevel="7" collapsed="1" x14ac:dyDescent="0.25">
      <c r="A412" s="100" t="s">
        <v>280</v>
      </c>
      <c r="B412" s="92">
        <v>316777.31</v>
      </c>
      <c r="C412" s="92">
        <v>21238099.215769999</v>
      </c>
      <c r="D412" s="92">
        <v>0</v>
      </c>
      <c r="E412" s="92">
        <v>0</v>
      </c>
      <c r="F412" s="92">
        <v>316777.31</v>
      </c>
      <c r="G412" s="92">
        <v>21238099.215769999</v>
      </c>
      <c r="H412" s="93" t="s">
        <v>120</v>
      </c>
      <c r="I412" s="93" t="s">
        <v>275</v>
      </c>
      <c r="J412" s="93" t="s">
        <v>116</v>
      </c>
      <c r="K412" s="92">
        <v>67.044256470799596</v>
      </c>
      <c r="L412" s="92">
        <v>0</v>
      </c>
      <c r="M412" s="93" t="s">
        <v>213</v>
      </c>
      <c r="N412" s="93" t="s">
        <v>241</v>
      </c>
      <c r="O412" s="93" t="s">
        <v>121</v>
      </c>
      <c r="P412" s="94">
        <v>45261</v>
      </c>
      <c r="Q412" s="94">
        <v>45262</v>
      </c>
      <c r="R412" s="92">
        <v>0</v>
      </c>
      <c r="S412" s="93" t="s">
        <v>116</v>
      </c>
      <c r="T412" s="93" t="s">
        <v>116</v>
      </c>
      <c r="U412" s="93" t="s">
        <v>115</v>
      </c>
      <c r="V412" s="95">
        <v>45231.155407372687</v>
      </c>
      <c r="W412" s="93" t="s">
        <v>116</v>
      </c>
      <c r="X412" s="93" t="s">
        <v>116</v>
      </c>
      <c r="Y412" s="95">
        <v>45261</v>
      </c>
      <c r="Z412" s="95">
        <v>45292</v>
      </c>
      <c r="AA412" s="95">
        <v>45293.994203275462</v>
      </c>
      <c r="AB412" s="93" t="s">
        <v>118</v>
      </c>
      <c r="AC412" s="93" t="s">
        <v>116</v>
      </c>
    </row>
    <row r="413" spans="1:29" s="78" customFormat="1" hidden="1" outlineLevel="7" collapsed="1" x14ac:dyDescent="0.25">
      <c r="A413" s="101" t="s">
        <v>116</v>
      </c>
      <c r="B413" s="75">
        <v>316777.31</v>
      </c>
      <c r="C413" s="75">
        <v>21238099.215769999</v>
      </c>
      <c r="D413" s="75">
        <v>0</v>
      </c>
      <c r="E413" s="75">
        <v>0</v>
      </c>
      <c r="F413" s="75">
        <v>316777.31</v>
      </c>
      <c r="G413" s="75">
        <v>21238099.215769999</v>
      </c>
      <c r="H413" s="74" t="s">
        <v>120</v>
      </c>
      <c r="I413" s="74" t="s">
        <v>275</v>
      </c>
      <c r="J413" s="74" t="s">
        <v>116</v>
      </c>
      <c r="K413" s="75">
        <v>67.044256470799596</v>
      </c>
      <c r="L413" s="75">
        <v>0</v>
      </c>
      <c r="M413" s="74" t="s">
        <v>213</v>
      </c>
      <c r="N413" s="74" t="s">
        <v>241</v>
      </c>
      <c r="O413" s="74" t="s">
        <v>121</v>
      </c>
      <c r="P413" s="76">
        <v>45261</v>
      </c>
      <c r="Q413" s="76">
        <v>45262</v>
      </c>
      <c r="R413" s="75">
        <v>0</v>
      </c>
      <c r="S413" s="74" t="s">
        <v>116</v>
      </c>
      <c r="T413" s="74" t="s">
        <v>116</v>
      </c>
      <c r="U413" s="74" t="s">
        <v>115</v>
      </c>
      <c r="V413" s="77">
        <v>45231.155407372687</v>
      </c>
      <c r="W413" s="74" t="s">
        <v>116</v>
      </c>
      <c r="X413" s="74" t="s">
        <v>116</v>
      </c>
      <c r="Y413" s="77">
        <v>45261</v>
      </c>
      <c r="Z413" s="77">
        <v>45292</v>
      </c>
      <c r="AA413" s="77">
        <v>45293.994203275462</v>
      </c>
      <c r="AB413" s="74" t="s">
        <v>118</v>
      </c>
      <c r="AC413" s="74" t="s">
        <v>116</v>
      </c>
    </row>
    <row r="414" spans="1:29" s="128" customFormat="1" outlineLevel="4" collapsed="1" x14ac:dyDescent="0.25">
      <c r="A414" s="129" t="s">
        <v>281</v>
      </c>
      <c r="B414" s="124">
        <v>0</v>
      </c>
      <c r="C414" s="124">
        <v>2.0799999999999998E-3</v>
      </c>
      <c r="D414" s="124">
        <v>0</v>
      </c>
      <c r="E414" s="124">
        <v>0</v>
      </c>
      <c r="F414" s="124">
        <v>0</v>
      </c>
      <c r="G414" s="124">
        <v>2.0799999999999998E-3</v>
      </c>
      <c r="H414" s="125" t="s">
        <v>120</v>
      </c>
      <c r="I414" s="125" t="s">
        <v>281</v>
      </c>
      <c r="J414" s="125" t="s">
        <v>116</v>
      </c>
      <c r="K414" s="124">
        <v>0</v>
      </c>
      <c r="L414" s="124">
        <v>0</v>
      </c>
      <c r="M414" s="125" t="s">
        <v>213</v>
      </c>
      <c r="N414" s="125" t="s">
        <v>241</v>
      </c>
      <c r="O414" s="125" t="s">
        <v>121</v>
      </c>
      <c r="P414" s="126">
        <v>45261</v>
      </c>
      <c r="Q414" s="126">
        <v>45262</v>
      </c>
      <c r="R414" s="124">
        <v>0</v>
      </c>
      <c r="S414" s="125" t="s">
        <v>116</v>
      </c>
      <c r="T414" s="125" t="s">
        <v>116</v>
      </c>
      <c r="U414" s="125" t="s">
        <v>115</v>
      </c>
      <c r="V414" s="127">
        <v>45231.155407372687</v>
      </c>
      <c r="W414" s="125" t="s">
        <v>116</v>
      </c>
      <c r="X414" s="125" t="s">
        <v>116</v>
      </c>
      <c r="Y414" s="127">
        <v>45261</v>
      </c>
      <c r="Z414" s="127">
        <v>45292</v>
      </c>
      <c r="AA414" s="127">
        <v>45293.994203275462</v>
      </c>
      <c r="AB414" s="125" t="s">
        <v>118</v>
      </c>
      <c r="AC414" s="125" t="s">
        <v>116</v>
      </c>
    </row>
    <row r="415" spans="1:29" s="84" customFormat="1" hidden="1" outlineLevel="5" collapsed="1" x14ac:dyDescent="0.25">
      <c r="A415" s="98" t="s">
        <v>116</v>
      </c>
      <c r="B415" s="80">
        <v>0</v>
      </c>
      <c r="C415" s="80">
        <v>2.0799999999999998E-3</v>
      </c>
      <c r="D415" s="80">
        <v>0</v>
      </c>
      <c r="E415" s="80">
        <v>0</v>
      </c>
      <c r="F415" s="80">
        <v>0</v>
      </c>
      <c r="G415" s="80">
        <v>2.0799999999999998E-3</v>
      </c>
      <c r="H415" s="81" t="s">
        <v>120</v>
      </c>
      <c r="I415" s="81" t="s">
        <v>281</v>
      </c>
      <c r="J415" s="81" t="s">
        <v>116</v>
      </c>
      <c r="K415" s="80">
        <v>0</v>
      </c>
      <c r="L415" s="80">
        <v>0</v>
      </c>
      <c r="M415" s="81" t="s">
        <v>213</v>
      </c>
      <c r="N415" s="81" t="s">
        <v>241</v>
      </c>
      <c r="O415" s="81" t="s">
        <v>121</v>
      </c>
      <c r="P415" s="82">
        <v>45261</v>
      </c>
      <c r="Q415" s="82">
        <v>45262</v>
      </c>
      <c r="R415" s="80">
        <v>0</v>
      </c>
      <c r="S415" s="81" t="s">
        <v>116</v>
      </c>
      <c r="T415" s="81" t="s">
        <v>116</v>
      </c>
      <c r="U415" s="81" t="s">
        <v>115</v>
      </c>
      <c r="V415" s="83">
        <v>45231.155407372687</v>
      </c>
      <c r="W415" s="81" t="s">
        <v>116</v>
      </c>
      <c r="X415" s="81" t="s">
        <v>116</v>
      </c>
      <c r="Y415" s="83">
        <v>45261</v>
      </c>
      <c r="Z415" s="83">
        <v>45292</v>
      </c>
      <c r="AA415" s="83">
        <v>45293.994203275462</v>
      </c>
      <c r="AB415" s="81" t="s">
        <v>118</v>
      </c>
      <c r="AC415" s="81" t="s">
        <v>116</v>
      </c>
    </row>
    <row r="416" spans="1:29" s="90" customFormat="1" hidden="1" outlineLevel="6" collapsed="1" x14ac:dyDescent="0.25">
      <c r="A416" s="99" t="s">
        <v>116</v>
      </c>
      <c r="B416" s="86">
        <v>0</v>
      </c>
      <c r="C416" s="86">
        <v>2.0799999999999998E-3</v>
      </c>
      <c r="D416" s="86">
        <v>0</v>
      </c>
      <c r="E416" s="86">
        <v>0</v>
      </c>
      <c r="F416" s="86">
        <v>0</v>
      </c>
      <c r="G416" s="86">
        <v>2.0799999999999998E-3</v>
      </c>
      <c r="H416" s="87" t="s">
        <v>120</v>
      </c>
      <c r="I416" s="87" t="s">
        <v>281</v>
      </c>
      <c r="J416" s="87" t="s">
        <v>116</v>
      </c>
      <c r="K416" s="86">
        <v>0</v>
      </c>
      <c r="L416" s="86">
        <v>0</v>
      </c>
      <c r="M416" s="87" t="s">
        <v>213</v>
      </c>
      <c r="N416" s="87" t="s">
        <v>241</v>
      </c>
      <c r="O416" s="87" t="s">
        <v>121</v>
      </c>
      <c r="P416" s="88">
        <v>45261</v>
      </c>
      <c r="Q416" s="88">
        <v>45262</v>
      </c>
      <c r="R416" s="86">
        <v>0</v>
      </c>
      <c r="S416" s="87" t="s">
        <v>116</v>
      </c>
      <c r="T416" s="87" t="s">
        <v>116</v>
      </c>
      <c r="U416" s="87" t="s">
        <v>115</v>
      </c>
      <c r="V416" s="89">
        <v>45231.155407372687</v>
      </c>
      <c r="W416" s="87" t="s">
        <v>116</v>
      </c>
      <c r="X416" s="87" t="s">
        <v>116</v>
      </c>
      <c r="Y416" s="89">
        <v>45261</v>
      </c>
      <c r="Z416" s="89">
        <v>45292</v>
      </c>
      <c r="AA416" s="89">
        <v>45293.994203275462</v>
      </c>
      <c r="AB416" s="87" t="s">
        <v>118</v>
      </c>
      <c r="AC416" s="87" t="s">
        <v>116</v>
      </c>
    </row>
    <row r="417" spans="1:29" s="96" customFormat="1" hidden="1" outlineLevel="7" collapsed="1" x14ac:dyDescent="0.25">
      <c r="A417" s="100" t="s">
        <v>282</v>
      </c>
      <c r="B417" s="92">
        <v>-96911.19</v>
      </c>
      <c r="C417" s="92">
        <v>-2751585.0652999999</v>
      </c>
      <c r="D417" s="92">
        <v>0</v>
      </c>
      <c r="E417" s="92">
        <v>0</v>
      </c>
      <c r="F417" s="92">
        <v>-96911.19</v>
      </c>
      <c r="G417" s="92">
        <v>-2751585.0652999999</v>
      </c>
      <c r="H417" s="93" t="s">
        <v>120</v>
      </c>
      <c r="I417" s="93" t="s">
        <v>281</v>
      </c>
      <c r="J417" s="93" t="s">
        <v>116</v>
      </c>
      <c r="K417" s="92">
        <v>28.392851901828902</v>
      </c>
      <c r="L417" s="92">
        <v>0</v>
      </c>
      <c r="M417" s="93" t="s">
        <v>213</v>
      </c>
      <c r="N417" s="93" t="s">
        <v>241</v>
      </c>
      <c r="O417" s="93" t="s">
        <v>121</v>
      </c>
      <c r="P417" s="94">
        <v>45261</v>
      </c>
      <c r="Q417" s="94">
        <v>45262</v>
      </c>
      <c r="R417" s="92">
        <v>0</v>
      </c>
      <c r="S417" s="93" t="s">
        <v>116</v>
      </c>
      <c r="T417" s="93" t="s">
        <v>116</v>
      </c>
      <c r="U417" s="93" t="s">
        <v>115</v>
      </c>
      <c r="V417" s="95">
        <v>45231.155407372687</v>
      </c>
      <c r="W417" s="93" t="s">
        <v>116</v>
      </c>
      <c r="X417" s="93" t="s">
        <v>116</v>
      </c>
      <c r="Y417" s="95">
        <v>45261</v>
      </c>
      <c r="Z417" s="95">
        <v>45292</v>
      </c>
      <c r="AA417" s="95">
        <v>45293.994203275462</v>
      </c>
      <c r="AB417" s="93" t="s">
        <v>118</v>
      </c>
      <c r="AC417" s="93" t="s">
        <v>116</v>
      </c>
    </row>
    <row r="418" spans="1:29" s="78" customFormat="1" hidden="1" outlineLevel="7" collapsed="1" x14ac:dyDescent="0.25">
      <c r="A418" s="101" t="s">
        <v>116</v>
      </c>
      <c r="B418" s="75">
        <v>-96911.19</v>
      </c>
      <c r="C418" s="75">
        <v>-2751585.0652999999</v>
      </c>
      <c r="D418" s="75">
        <v>0</v>
      </c>
      <c r="E418" s="75">
        <v>0</v>
      </c>
      <c r="F418" s="75">
        <v>-96911.19</v>
      </c>
      <c r="G418" s="75">
        <v>-2751585.0652999999</v>
      </c>
      <c r="H418" s="74" t="s">
        <v>120</v>
      </c>
      <c r="I418" s="74" t="s">
        <v>281</v>
      </c>
      <c r="J418" s="74" t="s">
        <v>116</v>
      </c>
      <c r="K418" s="75">
        <v>28.392851901828902</v>
      </c>
      <c r="L418" s="75">
        <v>0</v>
      </c>
      <c r="M418" s="74" t="s">
        <v>213</v>
      </c>
      <c r="N418" s="74" t="s">
        <v>241</v>
      </c>
      <c r="O418" s="74" t="s">
        <v>121</v>
      </c>
      <c r="P418" s="76">
        <v>45261</v>
      </c>
      <c r="Q418" s="76">
        <v>45262</v>
      </c>
      <c r="R418" s="75">
        <v>0</v>
      </c>
      <c r="S418" s="74" t="s">
        <v>116</v>
      </c>
      <c r="T418" s="74" t="s">
        <v>116</v>
      </c>
      <c r="U418" s="74" t="s">
        <v>115</v>
      </c>
      <c r="V418" s="77">
        <v>45231.155407372687</v>
      </c>
      <c r="W418" s="74" t="s">
        <v>116</v>
      </c>
      <c r="X418" s="74" t="s">
        <v>116</v>
      </c>
      <c r="Y418" s="77">
        <v>45261</v>
      </c>
      <c r="Z418" s="77">
        <v>45292</v>
      </c>
      <c r="AA418" s="77">
        <v>45293.994203275462</v>
      </c>
      <c r="AB418" s="74" t="s">
        <v>118</v>
      </c>
      <c r="AC418" s="74" t="s">
        <v>116</v>
      </c>
    </row>
    <row r="419" spans="1:29" s="107" customFormat="1" hidden="1" outlineLevel="7" collapsed="1" x14ac:dyDescent="0.25">
      <c r="A419" s="102" t="s">
        <v>283</v>
      </c>
      <c r="B419" s="103">
        <v>-44265.445</v>
      </c>
      <c r="C419" s="103">
        <v>-3052203.76</v>
      </c>
      <c r="D419" s="103">
        <v>0</v>
      </c>
      <c r="E419" s="103">
        <v>0</v>
      </c>
      <c r="F419" s="103">
        <v>-44265.445</v>
      </c>
      <c r="G419" s="103">
        <v>-3052203.76</v>
      </c>
      <c r="H419" s="104" t="s">
        <v>120</v>
      </c>
      <c r="I419" s="104" t="s">
        <v>281</v>
      </c>
      <c r="J419" s="104" t="s">
        <v>116</v>
      </c>
      <c r="K419" s="103">
        <v>68.9522890823756</v>
      </c>
      <c r="L419" s="103">
        <v>0</v>
      </c>
      <c r="M419" s="104" t="s">
        <v>213</v>
      </c>
      <c r="N419" s="104" t="s">
        <v>241</v>
      </c>
      <c r="O419" s="104" t="s">
        <v>121</v>
      </c>
      <c r="P419" s="105">
        <v>45261</v>
      </c>
      <c r="Q419" s="105">
        <v>45262</v>
      </c>
      <c r="R419" s="103">
        <v>0</v>
      </c>
      <c r="S419" s="104" t="s">
        <v>116</v>
      </c>
      <c r="T419" s="104" t="s">
        <v>116</v>
      </c>
      <c r="U419" s="104" t="s">
        <v>115</v>
      </c>
      <c r="V419" s="106">
        <v>45231.155407372687</v>
      </c>
      <c r="W419" s="104" t="s">
        <v>116</v>
      </c>
      <c r="X419" s="104" t="s">
        <v>116</v>
      </c>
      <c r="Y419" s="106">
        <v>45261</v>
      </c>
      <c r="Z419" s="106">
        <v>45292</v>
      </c>
      <c r="AA419" s="106">
        <v>45293.994203275462</v>
      </c>
      <c r="AB419" s="104" t="s">
        <v>118</v>
      </c>
      <c r="AC419" s="104" t="s">
        <v>116</v>
      </c>
    </row>
    <row r="420" spans="1:29" s="78" customFormat="1" hidden="1" outlineLevel="7" collapsed="1" x14ac:dyDescent="0.25">
      <c r="A420" s="101" t="s">
        <v>116</v>
      </c>
      <c r="B420" s="75">
        <v>-44265.445</v>
      </c>
      <c r="C420" s="75">
        <v>-3052203.76</v>
      </c>
      <c r="D420" s="75">
        <v>0</v>
      </c>
      <c r="E420" s="75">
        <v>0</v>
      </c>
      <c r="F420" s="75">
        <v>-44265.445</v>
      </c>
      <c r="G420" s="75">
        <v>-3052203.76</v>
      </c>
      <c r="H420" s="74" t="s">
        <v>120</v>
      </c>
      <c r="I420" s="74" t="s">
        <v>281</v>
      </c>
      <c r="J420" s="74" t="s">
        <v>116</v>
      </c>
      <c r="K420" s="75">
        <v>68.9522890823756</v>
      </c>
      <c r="L420" s="75">
        <v>0</v>
      </c>
      <c r="M420" s="74" t="s">
        <v>213</v>
      </c>
      <c r="N420" s="74" t="s">
        <v>241</v>
      </c>
      <c r="O420" s="74" t="s">
        <v>121</v>
      </c>
      <c r="P420" s="76">
        <v>45261</v>
      </c>
      <c r="Q420" s="76">
        <v>45262</v>
      </c>
      <c r="R420" s="75">
        <v>0</v>
      </c>
      <c r="S420" s="74" t="s">
        <v>116</v>
      </c>
      <c r="T420" s="74" t="s">
        <v>116</v>
      </c>
      <c r="U420" s="74" t="s">
        <v>115</v>
      </c>
      <c r="V420" s="77">
        <v>45231.155407372687</v>
      </c>
      <c r="W420" s="74" t="s">
        <v>116</v>
      </c>
      <c r="X420" s="74" t="s">
        <v>116</v>
      </c>
      <c r="Y420" s="77">
        <v>45261</v>
      </c>
      <c r="Z420" s="77">
        <v>45292</v>
      </c>
      <c r="AA420" s="77">
        <v>45293.994203275462</v>
      </c>
      <c r="AB420" s="74" t="s">
        <v>118</v>
      </c>
      <c r="AC420" s="74" t="s">
        <v>116</v>
      </c>
    </row>
    <row r="421" spans="1:29" s="96" customFormat="1" hidden="1" outlineLevel="7" collapsed="1" x14ac:dyDescent="0.25">
      <c r="A421" s="100" t="s">
        <v>284</v>
      </c>
      <c r="B421" s="92">
        <v>-18507.946</v>
      </c>
      <c r="C421" s="92">
        <v>-1025246.94596</v>
      </c>
      <c r="D421" s="92">
        <v>0</v>
      </c>
      <c r="E421" s="92">
        <v>0</v>
      </c>
      <c r="F421" s="92">
        <v>-18507.946</v>
      </c>
      <c r="G421" s="92">
        <v>-1025246.94596</v>
      </c>
      <c r="H421" s="93" t="s">
        <v>120</v>
      </c>
      <c r="I421" s="93" t="s">
        <v>281</v>
      </c>
      <c r="J421" s="93" t="s">
        <v>116</v>
      </c>
      <c r="K421" s="92">
        <v>55.3949609513665</v>
      </c>
      <c r="L421" s="92">
        <v>0</v>
      </c>
      <c r="M421" s="93" t="s">
        <v>213</v>
      </c>
      <c r="N421" s="93" t="s">
        <v>241</v>
      </c>
      <c r="O421" s="93" t="s">
        <v>121</v>
      </c>
      <c r="P421" s="94">
        <v>45261</v>
      </c>
      <c r="Q421" s="94">
        <v>45262</v>
      </c>
      <c r="R421" s="92">
        <v>0</v>
      </c>
      <c r="S421" s="93" t="s">
        <v>116</v>
      </c>
      <c r="T421" s="93" t="s">
        <v>116</v>
      </c>
      <c r="U421" s="93" t="s">
        <v>115</v>
      </c>
      <c r="V421" s="95">
        <v>45231.155407372687</v>
      </c>
      <c r="W421" s="93" t="s">
        <v>116</v>
      </c>
      <c r="X421" s="93" t="s">
        <v>116</v>
      </c>
      <c r="Y421" s="95">
        <v>45261</v>
      </c>
      <c r="Z421" s="95">
        <v>45292</v>
      </c>
      <c r="AA421" s="95">
        <v>45293.994203275462</v>
      </c>
      <c r="AB421" s="93" t="s">
        <v>118</v>
      </c>
      <c r="AC421" s="93" t="s">
        <v>116</v>
      </c>
    </row>
    <row r="422" spans="1:29" s="78" customFormat="1" hidden="1" outlineLevel="7" collapsed="1" x14ac:dyDescent="0.25">
      <c r="A422" s="101" t="s">
        <v>116</v>
      </c>
      <c r="B422" s="75">
        <v>-18507.946</v>
      </c>
      <c r="C422" s="75">
        <v>-1025246.94596</v>
      </c>
      <c r="D422" s="75">
        <v>0</v>
      </c>
      <c r="E422" s="75">
        <v>0</v>
      </c>
      <c r="F422" s="75">
        <v>-18507.946</v>
      </c>
      <c r="G422" s="75">
        <v>-1025246.94596</v>
      </c>
      <c r="H422" s="74" t="s">
        <v>120</v>
      </c>
      <c r="I422" s="74" t="s">
        <v>281</v>
      </c>
      <c r="J422" s="74" t="s">
        <v>116</v>
      </c>
      <c r="K422" s="75">
        <v>55.3949609513665</v>
      </c>
      <c r="L422" s="75">
        <v>0</v>
      </c>
      <c r="M422" s="74" t="s">
        <v>213</v>
      </c>
      <c r="N422" s="74" t="s">
        <v>241</v>
      </c>
      <c r="O422" s="74" t="s">
        <v>121</v>
      </c>
      <c r="P422" s="76">
        <v>45261</v>
      </c>
      <c r="Q422" s="76">
        <v>45262</v>
      </c>
      <c r="R422" s="75">
        <v>0</v>
      </c>
      <c r="S422" s="74" t="s">
        <v>116</v>
      </c>
      <c r="T422" s="74" t="s">
        <v>116</v>
      </c>
      <c r="U422" s="74" t="s">
        <v>115</v>
      </c>
      <c r="V422" s="77">
        <v>45231.155407372687</v>
      </c>
      <c r="W422" s="74" t="s">
        <v>116</v>
      </c>
      <c r="X422" s="74" t="s">
        <v>116</v>
      </c>
      <c r="Y422" s="77">
        <v>45261</v>
      </c>
      <c r="Z422" s="77">
        <v>45292</v>
      </c>
      <c r="AA422" s="77">
        <v>45293.994203275462</v>
      </c>
      <c r="AB422" s="74" t="s">
        <v>118</v>
      </c>
      <c r="AC422" s="74" t="s">
        <v>116</v>
      </c>
    </row>
    <row r="423" spans="1:29" s="107" customFormat="1" hidden="1" outlineLevel="7" collapsed="1" x14ac:dyDescent="0.25">
      <c r="A423" s="102" t="s">
        <v>285</v>
      </c>
      <c r="B423" s="103">
        <v>23708.411</v>
      </c>
      <c r="C423" s="103">
        <v>951469.45284000004</v>
      </c>
      <c r="D423" s="103">
        <v>0</v>
      </c>
      <c r="E423" s="103">
        <v>0</v>
      </c>
      <c r="F423" s="103">
        <v>23708.411</v>
      </c>
      <c r="G423" s="103">
        <v>951469.45284000004</v>
      </c>
      <c r="H423" s="104" t="s">
        <v>120</v>
      </c>
      <c r="I423" s="104" t="s">
        <v>281</v>
      </c>
      <c r="J423" s="104" t="s">
        <v>116</v>
      </c>
      <c r="K423" s="103">
        <v>40.132147736092499</v>
      </c>
      <c r="L423" s="103">
        <v>0</v>
      </c>
      <c r="M423" s="104" t="s">
        <v>213</v>
      </c>
      <c r="N423" s="104" t="s">
        <v>241</v>
      </c>
      <c r="O423" s="104" t="s">
        <v>121</v>
      </c>
      <c r="P423" s="105">
        <v>45261</v>
      </c>
      <c r="Q423" s="105">
        <v>45262</v>
      </c>
      <c r="R423" s="103">
        <v>0</v>
      </c>
      <c r="S423" s="104" t="s">
        <v>116</v>
      </c>
      <c r="T423" s="104" t="s">
        <v>116</v>
      </c>
      <c r="U423" s="104" t="s">
        <v>115</v>
      </c>
      <c r="V423" s="106">
        <v>45231.155407372687</v>
      </c>
      <c r="W423" s="104" t="s">
        <v>116</v>
      </c>
      <c r="X423" s="104" t="s">
        <v>116</v>
      </c>
      <c r="Y423" s="106">
        <v>45261</v>
      </c>
      <c r="Z423" s="106">
        <v>45292</v>
      </c>
      <c r="AA423" s="106">
        <v>45293.994203275462</v>
      </c>
      <c r="AB423" s="104" t="s">
        <v>118</v>
      </c>
      <c r="AC423" s="104" t="s">
        <v>116</v>
      </c>
    </row>
    <row r="424" spans="1:29" s="78" customFormat="1" hidden="1" outlineLevel="7" collapsed="1" x14ac:dyDescent="0.25">
      <c r="A424" s="101" t="s">
        <v>116</v>
      </c>
      <c r="B424" s="75">
        <v>23708.411</v>
      </c>
      <c r="C424" s="75">
        <v>951469.45284000004</v>
      </c>
      <c r="D424" s="75">
        <v>0</v>
      </c>
      <c r="E424" s="75">
        <v>0</v>
      </c>
      <c r="F424" s="75">
        <v>23708.411</v>
      </c>
      <c r="G424" s="75">
        <v>951469.45284000004</v>
      </c>
      <c r="H424" s="74" t="s">
        <v>120</v>
      </c>
      <c r="I424" s="74" t="s">
        <v>281</v>
      </c>
      <c r="J424" s="74" t="s">
        <v>116</v>
      </c>
      <c r="K424" s="75">
        <v>40.132147736092499</v>
      </c>
      <c r="L424" s="75">
        <v>0</v>
      </c>
      <c r="M424" s="74" t="s">
        <v>213</v>
      </c>
      <c r="N424" s="74" t="s">
        <v>241</v>
      </c>
      <c r="O424" s="74" t="s">
        <v>121</v>
      </c>
      <c r="P424" s="76">
        <v>45261</v>
      </c>
      <c r="Q424" s="76">
        <v>45262</v>
      </c>
      <c r="R424" s="75">
        <v>0</v>
      </c>
      <c r="S424" s="74" t="s">
        <v>116</v>
      </c>
      <c r="T424" s="74" t="s">
        <v>116</v>
      </c>
      <c r="U424" s="74" t="s">
        <v>115</v>
      </c>
      <c r="V424" s="77">
        <v>45231.155407372687</v>
      </c>
      <c r="W424" s="74" t="s">
        <v>116</v>
      </c>
      <c r="X424" s="74" t="s">
        <v>116</v>
      </c>
      <c r="Y424" s="77">
        <v>45261</v>
      </c>
      <c r="Z424" s="77">
        <v>45292</v>
      </c>
      <c r="AA424" s="77">
        <v>45293.994203275462</v>
      </c>
      <c r="AB424" s="74" t="s">
        <v>118</v>
      </c>
      <c r="AC424" s="74" t="s">
        <v>116</v>
      </c>
    </row>
    <row r="425" spans="1:29" s="96" customFormat="1" hidden="1" outlineLevel="7" collapsed="1" x14ac:dyDescent="0.25">
      <c r="A425" s="100" t="s">
        <v>286</v>
      </c>
      <c r="B425" s="92">
        <v>135976.17000000001</v>
      </c>
      <c r="C425" s="92">
        <v>5877566.3205000004</v>
      </c>
      <c r="D425" s="92">
        <v>0</v>
      </c>
      <c r="E425" s="92">
        <v>0</v>
      </c>
      <c r="F425" s="92">
        <v>135976.17000000001</v>
      </c>
      <c r="G425" s="92">
        <v>5877566.3205000004</v>
      </c>
      <c r="H425" s="93" t="s">
        <v>120</v>
      </c>
      <c r="I425" s="93" t="s">
        <v>281</v>
      </c>
      <c r="J425" s="93" t="s">
        <v>116</v>
      </c>
      <c r="K425" s="92">
        <v>43.224973320692897</v>
      </c>
      <c r="L425" s="92">
        <v>0</v>
      </c>
      <c r="M425" s="93" t="s">
        <v>213</v>
      </c>
      <c r="N425" s="93" t="s">
        <v>241</v>
      </c>
      <c r="O425" s="93" t="s">
        <v>121</v>
      </c>
      <c r="P425" s="94">
        <v>45261</v>
      </c>
      <c r="Q425" s="94">
        <v>45262</v>
      </c>
      <c r="R425" s="92">
        <v>0</v>
      </c>
      <c r="S425" s="93" t="s">
        <v>116</v>
      </c>
      <c r="T425" s="93" t="s">
        <v>116</v>
      </c>
      <c r="U425" s="93" t="s">
        <v>115</v>
      </c>
      <c r="V425" s="95">
        <v>45231.155407372687</v>
      </c>
      <c r="W425" s="93" t="s">
        <v>116</v>
      </c>
      <c r="X425" s="93" t="s">
        <v>116</v>
      </c>
      <c r="Y425" s="95">
        <v>45261</v>
      </c>
      <c r="Z425" s="95">
        <v>45292</v>
      </c>
      <c r="AA425" s="95">
        <v>45293.994203275462</v>
      </c>
      <c r="AB425" s="93" t="s">
        <v>118</v>
      </c>
      <c r="AC425" s="93" t="s">
        <v>116</v>
      </c>
    </row>
    <row r="426" spans="1:29" s="78" customFormat="1" hidden="1" outlineLevel="7" collapsed="1" x14ac:dyDescent="0.25">
      <c r="A426" s="101" t="s">
        <v>116</v>
      </c>
      <c r="B426" s="75">
        <v>135976.17000000001</v>
      </c>
      <c r="C426" s="75">
        <v>5877566.3205000004</v>
      </c>
      <c r="D426" s="75">
        <v>0</v>
      </c>
      <c r="E426" s="75">
        <v>0</v>
      </c>
      <c r="F426" s="75">
        <v>135976.17000000001</v>
      </c>
      <c r="G426" s="75">
        <v>5877566.3205000004</v>
      </c>
      <c r="H426" s="74" t="s">
        <v>120</v>
      </c>
      <c r="I426" s="74" t="s">
        <v>281</v>
      </c>
      <c r="J426" s="74" t="s">
        <v>116</v>
      </c>
      <c r="K426" s="75">
        <v>43.224973320692897</v>
      </c>
      <c r="L426" s="75">
        <v>0</v>
      </c>
      <c r="M426" s="74" t="s">
        <v>213</v>
      </c>
      <c r="N426" s="74" t="s">
        <v>241</v>
      </c>
      <c r="O426" s="74" t="s">
        <v>121</v>
      </c>
      <c r="P426" s="76">
        <v>45261</v>
      </c>
      <c r="Q426" s="76">
        <v>45262</v>
      </c>
      <c r="R426" s="75">
        <v>0</v>
      </c>
      <c r="S426" s="74" t="s">
        <v>116</v>
      </c>
      <c r="T426" s="74" t="s">
        <v>116</v>
      </c>
      <c r="U426" s="74" t="s">
        <v>115</v>
      </c>
      <c r="V426" s="77">
        <v>45231.155407372687</v>
      </c>
      <c r="W426" s="74" t="s">
        <v>116</v>
      </c>
      <c r="X426" s="74" t="s">
        <v>116</v>
      </c>
      <c r="Y426" s="77">
        <v>45261</v>
      </c>
      <c r="Z426" s="77">
        <v>45292</v>
      </c>
      <c r="AA426" s="77">
        <v>45293.994203275462</v>
      </c>
      <c r="AB426" s="74" t="s">
        <v>118</v>
      </c>
      <c r="AC426" s="74" t="s">
        <v>116</v>
      </c>
    </row>
    <row r="427" spans="1:29" s="78" customFormat="1" outlineLevel="4" collapsed="1" x14ac:dyDescent="0.25">
      <c r="A427" s="97" t="s">
        <v>287</v>
      </c>
      <c r="B427" s="75">
        <v>0</v>
      </c>
      <c r="C427" s="75">
        <v>0</v>
      </c>
      <c r="D427" s="75">
        <v>0</v>
      </c>
      <c r="E427" s="75">
        <v>0</v>
      </c>
      <c r="F427" s="75">
        <v>0</v>
      </c>
      <c r="G427" s="75">
        <v>0</v>
      </c>
      <c r="H427" s="74" t="s">
        <v>120</v>
      </c>
      <c r="I427" s="74" t="s">
        <v>287</v>
      </c>
      <c r="J427" s="74" t="s">
        <v>116</v>
      </c>
      <c r="K427" s="75">
        <v>0</v>
      </c>
      <c r="L427" s="75">
        <v>0</v>
      </c>
      <c r="M427" s="74" t="s">
        <v>213</v>
      </c>
      <c r="N427" s="74" t="s">
        <v>241</v>
      </c>
      <c r="O427" s="74" t="s">
        <v>121</v>
      </c>
      <c r="P427" s="76">
        <v>45261</v>
      </c>
      <c r="Q427" s="76">
        <v>45262</v>
      </c>
      <c r="R427" s="75">
        <v>0</v>
      </c>
      <c r="S427" s="74" t="s">
        <v>116</v>
      </c>
      <c r="T427" s="74" t="s">
        <v>116</v>
      </c>
      <c r="U427" s="74" t="s">
        <v>115</v>
      </c>
      <c r="V427" s="77">
        <v>45231.155407372687</v>
      </c>
      <c r="W427" s="74" t="s">
        <v>116</v>
      </c>
      <c r="X427" s="74" t="s">
        <v>116</v>
      </c>
      <c r="Y427" s="77">
        <v>45261</v>
      </c>
      <c r="Z427" s="77">
        <v>45292</v>
      </c>
      <c r="AA427" s="77">
        <v>45293.994203275462</v>
      </c>
      <c r="AB427" s="74" t="s">
        <v>118</v>
      </c>
      <c r="AC427" s="74" t="s">
        <v>116</v>
      </c>
    </row>
    <row r="428" spans="1:29" s="84" customFormat="1" outlineLevel="5" collapsed="1" x14ac:dyDescent="0.25">
      <c r="A428" s="98" t="s">
        <v>116</v>
      </c>
      <c r="B428" s="80">
        <v>0</v>
      </c>
      <c r="C428" s="80">
        <v>0</v>
      </c>
      <c r="D428" s="80">
        <v>0</v>
      </c>
      <c r="E428" s="80">
        <v>0</v>
      </c>
      <c r="F428" s="80">
        <v>0</v>
      </c>
      <c r="G428" s="80">
        <v>0</v>
      </c>
      <c r="H428" s="81" t="s">
        <v>120</v>
      </c>
      <c r="I428" s="81" t="s">
        <v>287</v>
      </c>
      <c r="J428" s="81" t="s">
        <v>116</v>
      </c>
      <c r="K428" s="80">
        <v>0</v>
      </c>
      <c r="L428" s="80">
        <v>0</v>
      </c>
      <c r="M428" s="81" t="s">
        <v>213</v>
      </c>
      <c r="N428" s="81" t="s">
        <v>241</v>
      </c>
      <c r="O428" s="81" t="s">
        <v>121</v>
      </c>
      <c r="P428" s="82">
        <v>45261</v>
      </c>
      <c r="Q428" s="82">
        <v>45262</v>
      </c>
      <c r="R428" s="80">
        <v>0</v>
      </c>
      <c r="S428" s="81" t="s">
        <v>116</v>
      </c>
      <c r="T428" s="81" t="s">
        <v>116</v>
      </c>
      <c r="U428" s="81" t="s">
        <v>115</v>
      </c>
      <c r="V428" s="83">
        <v>45231.155407372687</v>
      </c>
      <c r="W428" s="81" t="s">
        <v>116</v>
      </c>
      <c r="X428" s="81" t="s">
        <v>116</v>
      </c>
      <c r="Y428" s="83">
        <v>45261</v>
      </c>
      <c r="Z428" s="83">
        <v>45292</v>
      </c>
      <c r="AA428" s="83">
        <v>45293.994203275462</v>
      </c>
      <c r="AB428" s="81" t="s">
        <v>118</v>
      </c>
      <c r="AC428" s="81" t="s">
        <v>116</v>
      </c>
    </row>
    <row r="429" spans="1:29" s="90" customFormat="1" outlineLevel="6" collapsed="1" x14ac:dyDescent="0.25">
      <c r="A429" s="99" t="s">
        <v>116</v>
      </c>
      <c r="B429" s="86">
        <v>0</v>
      </c>
      <c r="C429" s="86">
        <v>0</v>
      </c>
      <c r="D429" s="86">
        <v>0</v>
      </c>
      <c r="E429" s="86">
        <v>0</v>
      </c>
      <c r="F429" s="86">
        <v>0</v>
      </c>
      <c r="G429" s="86">
        <v>0</v>
      </c>
      <c r="H429" s="87" t="s">
        <v>120</v>
      </c>
      <c r="I429" s="87" t="s">
        <v>287</v>
      </c>
      <c r="J429" s="87" t="s">
        <v>116</v>
      </c>
      <c r="K429" s="86">
        <v>0</v>
      </c>
      <c r="L429" s="86">
        <v>0</v>
      </c>
      <c r="M429" s="87" t="s">
        <v>213</v>
      </c>
      <c r="N429" s="87" t="s">
        <v>241</v>
      </c>
      <c r="O429" s="87" t="s">
        <v>121</v>
      </c>
      <c r="P429" s="88">
        <v>45261</v>
      </c>
      <c r="Q429" s="88">
        <v>45262</v>
      </c>
      <c r="R429" s="86">
        <v>0</v>
      </c>
      <c r="S429" s="87" t="s">
        <v>116</v>
      </c>
      <c r="T429" s="87" t="s">
        <v>116</v>
      </c>
      <c r="U429" s="87" t="s">
        <v>115</v>
      </c>
      <c r="V429" s="89">
        <v>45231.155407372687</v>
      </c>
      <c r="W429" s="87" t="s">
        <v>116</v>
      </c>
      <c r="X429" s="87" t="s">
        <v>116</v>
      </c>
      <c r="Y429" s="89">
        <v>45261</v>
      </c>
      <c r="Z429" s="89">
        <v>45292</v>
      </c>
      <c r="AA429" s="89">
        <v>45293.994203275462</v>
      </c>
      <c r="AB429" s="87" t="s">
        <v>118</v>
      </c>
      <c r="AC429" s="87" t="s">
        <v>116</v>
      </c>
    </row>
    <row r="430" spans="1:29" s="96" customFormat="1" outlineLevel="7" collapsed="1" x14ac:dyDescent="0.25">
      <c r="A430" s="100" t="s">
        <v>152</v>
      </c>
      <c r="B430" s="92">
        <v>0</v>
      </c>
      <c r="C430" s="92">
        <v>0</v>
      </c>
      <c r="D430" s="92">
        <v>0</v>
      </c>
      <c r="E430" s="92">
        <v>0</v>
      </c>
      <c r="F430" s="92">
        <v>0</v>
      </c>
      <c r="G430" s="92">
        <v>0</v>
      </c>
      <c r="H430" s="93" t="s">
        <v>120</v>
      </c>
      <c r="I430" s="93" t="s">
        <v>287</v>
      </c>
      <c r="J430" s="93" t="s">
        <v>116</v>
      </c>
      <c r="K430" s="92">
        <v>0</v>
      </c>
      <c r="L430" s="92">
        <v>0</v>
      </c>
      <c r="M430" s="93" t="s">
        <v>213</v>
      </c>
      <c r="N430" s="93" t="s">
        <v>241</v>
      </c>
      <c r="O430" s="93" t="s">
        <v>121</v>
      </c>
      <c r="P430" s="94">
        <v>45261</v>
      </c>
      <c r="Q430" s="94">
        <v>45262</v>
      </c>
      <c r="R430" s="92">
        <v>0</v>
      </c>
      <c r="S430" s="93" t="s">
        <v>116</v>
      </c>
      <c r="T430" s="93" t="s">
        <v>116</v>
      </c>
      <c r="U430" s="93" t="s">
        <v>115</v>
      </c>
      <c r="V430" s="95">
        <v>45231.155407372687</v>
      </c>
      <c r="W430" s="93" t="s">
        <v>116</v>
      </c>
      <c r="X430" s="93" t="s">
        <v>116</v>
      </c>
      <c r="Y430" s="95">
        <v>45261</v>
      </c>
      <c r="Z430" s="95">
        <v>45292</v>
      </c>
      <c r="AA430" s="95">
        <v>45293.994203275462</v>
      </c>
      <c r="AB430" s="93" t="s">
        <v>118</v>
      </c>
      <c r="AC430" s="93" t="s">
        <v>116</v>
      </c>
    </row>
    <row r="431" spans="1:29" s="78" customFormat="1" outlineLevel="7" collapsed="1" x14ac:dyDescent="0.25">
      <c r="A431" s="101" t="s">
        <v>116</v>
      </c>
      <c r="B431" s="75">
        <v>0</v>
      </c>
      <c r="C431" s="75">
        <v>0</v>
      </c>
      <c r="D431" s="75">
        <v>0</v>
      </c>
      <c r="E431" s="75">
        <v>0</v>
      </c>
      <c r="F431" s="75">
        <v>0</v>
      </c>
      <c r="G431" s="75">
        <v>0</v>
      </c>
      <c r="H431" s="74" t="s">
        <v>120</v>
      </c>
      <c r="I431" s="74" t="s">
        <v>287</v>
      </c>
      <c r="J431" s="74" t="s">
        <v>116</v>
      </c>
      <c r="K431" s="75">
        <v>0</v>
      </c>
      <c r="L431" s="75">
        <v>0</v>
      </c>
      <c r="M431" s="74" t="s">
        <v>213</v>
      </c>
      <c r="N431" s="74" t="s">
        <v>241</v>
      </c>
      <c r="O431" s="74" t="s">
        <v>121</v>
      </c>
      <c r="P431" s="76">
        <v>45261</v>
      </c>
      <c r="Q431" s="76">
        <v>45262</v>
      </c>
      <c r="R431" s="75">
        <v>0</v>
      </c>
      <c r="S431" s="74" t="s">
        <v>116</v>
      </c>
      <c r="T431" s="74" t="s">
        <v>116</v>
      </c>
      <c r="U431" s="74" t="s">
        <v>115</v>
      </c>
      <c r="V431" s="77">
        <v>45231.155407372687</v>
      </c>
      <c r="W431" s="74" t="s">
        <v>116</v>
      </c>
      <c r="X431" s="74" t="s">
        <v>116</v>
      </c>
      <c r="Y431" s="77">
        <v>45261</v>
      </c>
      <c r="Z431" s="77">
        <v>45292</v>
      </c>
      <c r="AA431" s="77">
        <v>45293.994203275462</v>
      </c>
      <c r="AB431" s="74" t="s">
        <v>118</v>
      </c>
      <c r="AC431" s="74" t="s">
        <v>116</v>
      </c>
    </row>
  </sheetData>
  <pageMargins left="0.7" right="0.7" top="0.75" bottom="0.75" header="0.3" footer="0.3"/>
  <pageSetup scale="52" orientation="portrait" horizontalDpi="1200" verticalDpi="1200" r:id="rId1"/>
  <colBreaks count="1" manualBreakCount="1">
    <brk id="12" max="430" man="1"/>
  </colBreaks>
  <customProperties>
    <customPr name="_pios_id" r:id="rId2"/>
    <customPr name="EpmWorksheetKeyString_GUID" r:id="rId3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B8282-1E9B-4451-B06D-E2F51364380B}">
  <dimension ref="A1"/>
  <sheetViews>
    <sheetView view="pageBreakPreview" zoomScale="86" zoomScaleNormal="100" zoomScaleSheetLayoutView="86" workbookViewId="0"/>
  </sheetViews>
  <sheetFormatPr defaultRowHeight="15" x14ac:dyDescent="0.25"/>
  <sheetData>
    <row r="1" spans="1:1" x14ac:dyDescent="0.25">
      <c r="A1" s="200">
        <v>45649</v>
      </c>
    </row>
  </sheetData>
  <pageMargins left="0.7" right="0.7" top="0.75" bottom="0.75" header="0.3" footer="0.3"/>
  <pageSetup scale="61" orientation="portrait" horizontalDpi="1200" verticalDpi="1200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15"/>
  <sheetViews>
    <sheetView workbookViewId="0">
      <selection activeCell="B442" sqref="B442"/>
    </sheetView>
  </sheetViews>
  <sheetFormatPr defaultRowHeight="15" outlineLevelRow="7" x14ac:dyDescent="0.25"/>
  <cols>
    <col min="1" max="1" width="28.54296875" style="1" customWidth="1"/>
    <col min="2" max="2" width="11" style="130" customWidth="1"/>
    <col min="3" max="3" width="13.453125" style="130" customWidth="1"/>
    <col min="4" max="4" width="11.6328125" style="130" customWidth="1"/>
    <col min="5" max="5" width="9.90625" style="130" customWidth="1"/>
    <col min="6" max="6" width="7.90625" style="130" customWidth="1"/>
    <col min="7" max="7" width="9.6328125" style="130" customWidth="1"/>
    <col min="8" max="8" width="13.08984375" style="1" customWidth="1"/>
    <col min="9" max="9" width="13.81640625" style="1" customWidth="1"/>
    <col min="10" max="10" width="7.54296875" style="1" customWidth="1"/>
    <col min="11" max="11" width="6.1796875" style="130" customWidth="1"/>
    <col min="12" max="12" width="12.1796875" style="130" customWidth="1"/>
    <col min="13" max="13" width="6.81640625" style="1" customWidth="1"/>
    <col min="14" max="14" width="6" style="1" customWidth="1"/>
    <col min="15" max="15" width="11.08984375" style="1" customWidth="1"/>
    <col min="16" max="17" width="9" style="131" customWidth="1"/>
    <col min="18" max="18" width="8" style="130" customWidth="1"/>
    <col min="19" max="19" width="5.6328125" style="1" customWidth="1"/>
    <col min="20" max="20" width="10.54296875" style="1" customWidth="1"/>
    <col min="21" max="21" width="18.81640625" style="1" customWidth="1"/>
    <col min="22" max="22" width="17.6328125" style="1" customWidth="1"/>
    <col min="23" max="23" width="18.81640625" style="1" customWidth="1"/>
    <col min="24" max="27" width="17.6328125" style="1" customWidth="1"/>
    <col min="28" max="28" width="4.453125" style="1" customWidth="1"/>
    <col min="29" max="29" width="6.90625" style="1" customWidth="1"/>
  </cols>
  <sheetData>
    <row r="1" spans="1:29" s="73" customFormat="1" x14ac:dyDescent="0.25">
      <c r="A1" s="70" t="s">
        <v>76</v>
      </c>
      <c r="B1" s="71" t="s">
        <v>77</v>
      </c>
      <c r="C1" s="71" t="s">
        <v>78</v>
      </c>
      <c r="D1" s="71" t="s">
        <v>79</v>
      </c>
      <c r="E1" s="71" t="s">
        <v>80</v>
      </c>
      <c r="F1" s="71" t="s">
        <v>81</v>
      </c>
      <c r="G1" s="71" t="s">
        <v>82</v>
      </c>
      <c r="H1" s="70" t="s">
        <v>83</v>
      </c>
      <c r="I1" s="70" t="s">
        <v>84</v>
      </c>
      <c r="J1" s="70" t="s">
        <v>85</v>
      </c>
      <c r="K1" s="71" t="s">
        <v>86</v>
      </c>
      <c r="L1" s="71" t="s">
        <v>87</v>
      </c>
      <c r="M1" s="70" t="s">
        <v>88</v>
      </c>
      <c r="N1" s="70" t="s">
        <v>89</v>
      </c>
      <c r="O1" s="70" t="s">
        <v>90</v>
      </c>
      <c r="P1" s="72" t="s">
        <v>91</v>
      </c>
      <c r="Q1" s="72" t="s">
        <v>92</v>
      </c>
      <c r="R1" s="71" t="s">
        <v>93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70" t="s">
        <v>103</v>
      </c>
      <c r="AC1" s="70" t="s">
        <v>104</v>
      </c>
    </row>
    <row r="2" spans="1:29" s="78" customFormat="1" x14ac:dyDescent="0.25">
      <c r="A2" s="74" t="s">
        <v>105</v>
      </c>
      <c r="B2" s="75">
        <v>-1014.13</v>
      </c>
      <c r="C2" s="75">
        <v>-140693.85999999999</v>
      </c>
      <c r="D2" s="75">
        <v>0</v>
      </c>
      <c r="E2" s="75">
        <v>0</v>
      </c>
      <c r="F2" s="75">
        <v>-1014.13</v>
      </c>
      <c r="G2" s="75">
        <v>-140693.85999999999</v>
      </c>
      <c r="H2" s="74" t="s">
        <v>106</v>
      </c>
      <c r="I2" s="74" t="s">
        <v>107</v>
      </c>
      <c r="J2" s="74" t="s">
        <v>116</v>
      </c>
      <c r="K2" s="75">
        <v>138.73355486969101</v>
      </c>
      <c r="L2" s="75">
        <v>0</v>
      </c>
      <c r="M2" s="74" t="s">
        <v>109</v>
      </c>
      <c r="N2" s="74" t="s">
        <v>110</v>
      </c>
      <c r="O2" s="74" t="s">
        <v>111</v>
      </c>
      <c r="P2" s="76">
        <v>45260</v>
      </c>
      <c r="Q2" s="76">
        <v>45260.000694444447</v>
      </c>
      <c r="R2" s="75">
        <v>0</v>
      </c>
      <c r="S2" s="74" t="s">
        <v>112</v>
      </c>
      <c r="T2" s="74" t="s">
        <v>113</v>
      </c>
      <c r="U2" s="74" t="s">
        <v>114</v>
      </c>
      <c r="V2" s="77">
        <v>45261.793663194439</v>
      </c>
      <c r="W2" s="74" t="s">
        <v>115</v>
      </c>
      <c r="X2" s="77">
        <v>45261.794734837968</v>
      </c>
      <c r="Y2" s="77">
        <v>45231</v>
      </c>
      <c r="Z2" s="77">
        <v>45261</v>
      </c>
      <c r="AA2" s="77">
        <v>45261.894100578698</v>
      </c>
      <c r="AB2" s="74" t="s">
        <v>105</v>
      </c>
      <c r="AC2" s="74" t="s">
        <v>116</v>
      </c>
    </row>
    <row r="3" spans="1:29" s="84" customFormat="1" outlineLevel="1" collapsed="1" x14ac:dyDescent="0.25">
      <c r="A3" s="79" t="s">
        <v>110</v>
      </c>
      <c r="B3" s="80">
        <v>-1014.13</v>
      </c>
      <c r="C3" s="80">
        <v>-140693.85999999999</v>
      </c>
      <c r="D3" s="80">
        <v>0</v>
      </c>
      <c r="E3" s="80">
        <v>0</v>
      </c>
      <c r="F3" s="80">
        <v>-1014.13</v>
      </c>
      <c r="G3" s="80">
        <v>-140693.85999999999</v>
      </c>
      <c r="H3" s="81" t="s">
        <v>106</v>
      </c>
      <c r="I3" s="81" t="s">
        <v>107</v>
      </c>
      <c r="J3" s="81" t="s">
        <v>116</v>
      </c>
      <c r="K3" s="80">
        <v>138.73355486969101</v>
      </c>
      <c r="L3" s="80">
        <v>0</v>
      </c>
      <c r="M3" s="81" t="s">
        <v>109</v>
      </c>
      <c r="N3" s="81" t="s">
        <v>110</v>
      </c>
      <c r="O3" s="81" t="s">
        <v>111</v>
      </c>
      <c r="P3" s="82">
        <v>45260</v>
      </c>
      <c r="Q3" s="82">
        <v>45260.000694444447</v>
      </c>
      <c r="R3" s="80">
        <v>0</v>
      </c>
      <c r="S3" s="81" t="s">
        <v>112</v>
      </c>
      <c r="T3" s="81" t="s">
        <v>113</v>
      </c>
      <c r="U3" s="81" t="s">
        <v>114</v>
      </c>
      <c r="V3" s="83">
        <v>45261.793663194439</v>
      </c>
      <c r="W3" s="81" t="s">
        <v>115</v>
      </c>
      <c r="X3" s="83">
        <v>45261.794734837968</v>
      </c>
      <c r="Y3" s="83">
        <v>45231</v>
      </c>
      <c r="Z3" s="83">
        <v>45261</v>
      </c>
      <c r="AA3" s="83">
        <v>45261.894100578698</v>
      </c>
      <c r="AB3" s="81" t="s">
        <v>105</v>
      </c>
      <c r="AC3" s="81" t="s">
        <v>116</v>
      </c>
    </row>
    <row r="4" spans="1:29" s="90" customFormat="1" hidden="1" outlineLevel="2" collapsed="1" x14ac:dyDescent="0.25">
      <c r="A4" s="85" t="s">
        <v>107</v>
      </c>
      <c r="B4" s="86">
        <v>-1014.13</v>
      </c>
      <c r="C4" s="86">
        <v>-140693.85999999999</v>
      </c>
      <c r="D4" s="86">
        <v>0</v>
      </c>
      <c r="E4" s="86">
        <v>0</v>
      </c>
      <c r="F4" s="86">
        <v>-1014.13</v>
      </c>
      <c r="G4" s="86">
        <v>-140693.85999999999</v>
      </c>
      <c r="H4" s="87" t="s">
        <v>106</v>
      </c>
      <c r="I4" s="87" t="s">
        <v>107</v>
      </c>
      <c r="J4" s="87" t="s">
        <v>116</v>
      </c>
      <c r="K4" s="86">
        <v>138.73355486969101</v>
      </c>
      <c r="L4" s="86">
        <v>0</v>
      </c>
      <c r="M4" s="87" t="s">
        <v>109</v>
      </c>
      <c r="N4" s="87" t="s">
        <v>110</v>
      </c>
      <c r="O4" s="87" t="s">
        <v>111</v>
      </c>
      <c r="P4" s="88">
        <v>45260</v>
      </c>
      <c r="Q4" s="88">
        <v>45260.000694444447</v>
      </c>
      <c r="R4" s="86">
        <v>0</v>
      </c>
      <c r="S4" s="87" t="s">
        <v>112</v>
      </c>
      <c r="T4" s="87" t="s">
        <v>113</v>
      </c>
      <c r="U4" s="87" t="s">
        <v>114</v>
      </c>
      <c r="V4" s="89">
        <v>45261.793663194439</v>
      </c>
      <c r="W4" s="87" t="s">
        <v>115</v>
      </c>
      <c r="X4" s="89">
        <v>45261.794734837968</v>
      </c>
      <c r="Y4" s="89">
        <v>45231</v>
      </c>
      <c r="Z4" s="89">
        <v>45261</v>
      </c>
      <c r="AA4" s="89">
        <v>45261.894100578698</v>
      </c>
      <c r="AB4" s="87" t="s">
        <v>105</v>
      </c>
      <c r="AC4" s="87" t="s">
        <v>116</v>
      </c>
    </row>
    <row r="5" spans="1:29" s="96" customFormat="1" hidden="1" outlineLevel="3" collapsed="1" x14ac:dyDescent="0.25">
      <c r="A5" s="91" t="s">
        <v>109</v>
      </c>
      <c r="B5" s="92">
        <v>-1014.13</v>
      </c>
      <c r="C5" s="92">
        <v>-140693.85999999999</v>
      </c>
      <c r="D5" s="92">
        <v>0</v>
      </c>
      <c r="E5" s="92">
        <v>0</v>
      </c>
      <c r="F5" s="92">
        <v>-1014.13</v>
      </c>
      <c r="G5" s="92">
        <v>-140693.85999999999</v>
      </c>
      <c r="H5" s="93" t="s">
        <v>106</v>
      </c>
      <c r="I5" s="93" t="s">
        <v>107</v>
      </c>
      <c r="J5" s="93" t="s">
        <v>116</v>
      </c>
      <c r="K5" s="92">
        <v>138.73355486969101</v>
      </c>
      <c r="L5" s="92">
        <v>0</v>
      </c>
      <c r="M5" s="93" t="s">
        <v>109</v>
      </c>
      <c r="N5" s="93" t="s">
        <v>110</v>
      </c>
      <c r="O5" s="93" t="s">
        <v>111</v>
      </c>
      <c r="P5" s="94">
        <v>45260</v>
      </c>
      <c r="Q5" s="94">
        <v>45260.000694444447</v>
      </c>
      <c r="R5" s="92">
        <v>0</v>
      </c>
      <c r="S5" s="93" t="s">
        <v>112</v>
      </c>
      <c r="T5" s="93" t="s">
        <v>113</v>
      </c>
      <c r="U5" s="93" t="s">
        <v>114</v>
      </c>
      <c r="V5" s="95">
        <v>45261.793663194439</v>
      </c>
      <c r="W5" s="93" t="s">
        <v>115</v>
      </c>
      <c r="X5" s="95">
        <v>45261.794734837968</v>
      </c>
      <c r="Y5" s="95">
        <v>45231</v>
      </c>
      <c r="Z5" s="95">
        <v>45261</v>
      </c>
      <c r="AA5" s="95">
        <v>45261.894100578698</v>
      </c>
      <c r="AB5" s="93" t="s">
        <v>105</v>
      </c>
      <c r="AC5" s="93" t="s">
        <v>116</v>
      </c>
    </row>
    <row r="6" spans="1:29" s="78" customFormat="1" hidden="1" outlineLevel="4" collapsed="1" x14ac:dyDescent="0.25">
      <c r="A6" s="97" t="s">
        <v>111</v>
      </c>
      <c r="B6" s="75">
        <v>-1014.13</v>
      </c>
      <c r="C6" s="75">
        <v>-140693.85999999999</v>
      </c>
      <c r="D6" s="75">
        <v>0</v>
      </c>
      <c r="E6" s="75">
        <v>0</v>
      </c>
      <c r="F6" s="75">
        <v>-1014.13</v>
      </c>
      <c r="G6" s="75">
        <v>-140693.85999999999</v>
      </c>
      <c r="H6" s="74" t="s">
        <v>106</v>
      </c>
      <c r="I6" s="74" t="s">
        <v>107</v>
      </c>
      <c r="J6" s="74" t="s">
        <v>116</v>
      </c>
      <c r="K6" s="75">
        <v>138.73355486969101</v>
      </c>
      <c r="L6" s="75">
        <v>0</v>
      </c>
      <c r="M6" s="74" t="s">
        <v>109</v>
      </c>
      <c r="N6" s="74" t="s">
        <v>110</v>
      </c>
      <c r="O6" s="74" t="s">
        <v>111</v>
      </c>
      <c r="P6" s="76">
        <v>45260</v>
      </c>
      <c r="Q6" s="76">
        <v>45260.000694444447</v>
      </c>
      <c r="R6" s="75">
        <v>0</v>
      </c>
      <c r="S6" s="74" t="s">
        <v>112</v>
      </c>
      <c r="T6" s="74" t="s">
        <v>113</v>
      </c>
      <c r="U6" s="74" t="s">
        <v>114</v>
      </c>
      <c r="V6" s="77">
        <v>45261.793663194439</v>
      </c>
      <c r="W6" s="74" t="s">
        <v>115</v>
      </c>
      <c r="X6" s="77">
        <v>45261.794734837968</v>
      </c>
      <c r="Y6" s="77">
        <v>45231</v>
      </c>
      <c r="Z6" s="77">
        <v>45261</v>
      </c>
      <c r="AA6" s="77">
        <v>45261.894100578698</v>
      </c>
      <c r="AB6" s="74" t="s">
        <v>105</v>
      </c>
      <c r="AC6" s="74" t="s">
        <v>116</v>
      </c>
    </row>
    <row r="7" spans="1:29" s="84" customFormat="1" hidden="1" outlineLevel="5" collapsed="1" x14ac:dyDescent="0.25">
      <c r="A7" s="98" t="s">
        <v>116</v>
      </c>
      <c r="B7" s="80">
        <v>-1014.13</v>
      </c>
      <c r="C7" s="80">
        <v>-140693.85999999999</v>
      </c>
      <c r="D7" s="80">
        <v>0</v>
      </c>
      <c r="E7" s="80">
        <v>0</v>
      </c>
      <c r="F7" s="80">
        <v>-1014.13</v>
      </c>
      <c r="G7" s="80">
        <v>-140693.85999999999</v>
      </c>
      <c r="H7" s="81" t="s">
        <v>106</v>
      </c>
      <c r="I7" s="81" t="s">
        <v>107</v>
      </c>
      <c r="J7" s="81" t="s">
        <v>116</v>
      </c>
      <c r="K7" s="80">
        <v>138.73355486969101</v>
      </c>
      <c r="L7" s="80">
        <v>0</v>
      </c>
      <c r="M7" s="81" t="s">
        <v>109</v>
      </c>
      <c r="N7" s="81" t="s">
        <v>110</v>
      </c>
      <c r="O7" s="81" t="s">
        <v>111</v>
      </c>
      <c r="P7" s="82">
        <v>45260</v>
      </c>
      <c r="Q7" s="82">
        <v>45260.000694444447</v>
      </c>
      <c r="R7" s="80">
        <v>0</v>
      </c>
      <c r="S7" s="81" t="s">
        <v>112</v>
      </c>
      <c r="T7" s="81" t="s">
        <v>113</v>
      </c>
      <c r="U7" s="81" t="s">
        <v>114</v>
      </c>
      <c r="V7" s="83">
        <v>45261.793663194439</v>
      </c>
      <c r="W7" s="81" t="s">
        <v>115</v>
      </c>
      <c r="X7" s="83">
        <v>45261.794734837968</v>
      </c>
      <c r="Y7" s="83">
        <v>45231</v>
      </c>
      <c r="Z7" s="83">
        <v>45261</v>
      </c>
      <c r="AA7" s="83">
        <v>45261.894100578698</v>
      </c>
      <c r="AB7" s="81" t="s">
        <v>105</v>
      </c>
      <c r="AC7" s="81" t="s">
        <v>116</v>
      </c>
    </row>
    <row r="8" spans="1:29" s="90" customFormat="1" hidden="1" outlineLevel="6" collapsed="1" x14ac:dyDescent="0.25">
      <c r="A8" s="99" t="s">
        <v>288</v>
      </c>
      <c r="B8" s="86">
        <v>-235.32</v>
      </c>
      <c r="C8" s="86">
        <v>-32646.78</v>
      </c>
      <c r="D8" s="86">
        <v>0</v>
      </c>
      <c r="E8" s="86">
        <v>0</v>
      </c>
      <c r="F8" s="86">
        <v>-235.32</v>
      </c>
      <c r="G8" s="86">
        <v>-32646.78</v>
      </c>
      <c r="H8" s="87" t="s">
        <v>106</v>
      </c>
      <c r="I8" s="87" t="s">
        <v>107</v>
      </c>
      <c r="J8" s="87" t="s">
        <v>288</v>
      </c>
      <c r="K8" s="86">
        <v>138.733554309026</v>
      </c>
      <c r="L8" s="86">
        <v>0</v>
      </c>
      <c r="M8" s="87" t="s">
        <v>109</v>
      </c>
      <c r="N8" s="87" t="s">
        <v>110</v>
      </c>
      <c r="O8" s="87" t="s">
        <v>111</v>
      </c>
      <c r="P8" s="88">
        <v>45260</v>
      </c>
      <c r="Q8" s="88">
        <v>45260.000694444447</v>
      </c>
      <c r="R8" s="86">
        <v>0</v>
      </c>
      <c r="S8" s="87" t="s">
        <v>112</v>
      </c>
      <c r="T8" s="87" t="s">
        <v>113</v>
      </c>
      <c r="U8" s="87" t="s">
        <v>114</v>
      </c>
      <c r="V8" s="89">
        <v>45261.793663194439</v>
      </c>
      <c r="W8" s="87" t="s">
        <v>115</v>
      </c>
      <c r="X8" s="89">
        <v>45261.794734837968</v>
      </c>
      <c r="Y8" s="89">
        <v>45231</v>
      </c>
      <c r="Z8" s="89">
        <v>45261</v>
      </c>
      <c r="AA8" s="89">
        <v>45261.894100578698</v>
      </c>
      <c r="AB8" s="87" t="s">
        <v>105</v>
      </c>
      <c r="AC8" s="87" t="s">
        <v>116</v>
      </c>
    </row>
    <row r="9" spans="1:29" s="96" customFormat="1" hidden="1" outlineLevel="7" collapsed="1" x14ac:dyDescent="0.25">
      <c r="A9" s="100" t="s">
        <v>117</v>
      </c>
      <c r="B9" s="92">
        <v>-235.32</v>
      </c>
      <c r="C9" s="92">
        <v>-32646.78</v>
      </c>
      <c r="D9" s="92">
        <v>0</v>
      </c>
      <c r="E9" s="92">
        <v>0</v>
      </c>
      <c r="F9" s="92">
        <v>-235.32</v>
      </c>
      <c r="G9" s="92">
        <v>-32646.78</v>
      </c>
      <c r="H9" s="93" t="s">
        <v>106</v>
      </c>
      <c r="I9" s="93" t="s">
        <v>107</v>
      </c>
      <c r="J9" s="93" t="s">
        <v>288</v>
      </c>
      <c r="K9" s="92">
        <v>138.733554309026</v>
      </c>
      <c r="L9" s="92">
        <v>0</v>
      </c>
      <c r="M9" s="93" t="s">
        <v>109</v>
      </c>
      <c r="N9" s="93" t="s">
        <v>110</v>
      </c>
      <c r="O9" s="93" t="s">
        <v>111</v>
      </c>
      <c r="P9" s="94">
        <v>45260</v>
      </c>
      <c r="Q9" s="94">
        <v>45260.000694444447</v>
      </c>
      <c r="R9" s="92">
        <v>0</v>
      </c>
      <c r="S9" s="93" t="s">
        <v>112</v>
      </c>
      <c r="T9" s="93" t="s">
        <v>113</v>
      </c>
      <c r="U9" s="93" t="s">
        <v>114</v>
      </c>
      <c r="V9" s="95">
        <v>45261.793663194439</v>
      </c>
      <c r="W9" s="93" t="s">
        <v>115</v>
      </c>
      <c r="X9" s="95">
        <v>45261.794734837968</v>
      </c>
      <c r="Y9" s="95">
        <v>45231</v>
      </c>
      <c r="Z9" s="95">
        <v>45261</v>
      </c>
      <c r="AA9" s="95">
        <v>45261.894100578698</v>
      </c>
      <c r="AB9" s="93" t="s">
        <v>105</v>
      </c>
      <c r="AC9" s="93" t="s">
        <v>116</v>
      </c>
    </row>
    <row r="10" spans="1:29" s="78" customFormat="1" hidden="1" outlineLevel="7" collapsed="1" x14ac:dyDescent="0.25">
      <c r="A10" s="101" t="s">
        <v>116</v>
      </c>
      <c r="B10" s="75">
        <v>-235.32</v>
      </c>
      <c r="C10" s="75">
        <v>-32646.78</v>
      </c>
      <c r="D10" s="75">
        <v>0</v>
      </c>
      <c r="E10" s="75">
        <v>0</v>
      </c>
      <c r="F10" s="75">
        <v>-235.32</v>
      </c>
      <c r="G10" s="75">
        <v>-32646.78</v>
      </c>
      <c r="H10" s="74" t="s">
        <v>106</v>
      </c>
      <c r="I10" s="74" t="s">
        <v>107</v>
      </c>
      <c r="J10" s="74" t="s">
        <v>288</v>
      </c>
      <c r="K10" s="75">
        <v>138.733554309026</v>
      </c>
      <c r="L10" s="75">
        <v>0</v>
      </c>
      <c r="M10" s="74" t="s">
        <v>109</v>
      </c>
      <c r="N10" s="74" t="s">
        <v>110</v>
      </c>
      <c r="O10" s="74" t="s">
        <v>111</v>
      </c>
      <c r="P10" s="76">
        <v>45260</v>
      </c>
      <c r="Q10" s="76">
        <v>45260.000694444447</v>
      </c>
      <c r="R10" s="75">
        <v>0</v>
      </c>
      <c r="S10" s="74" t="s">
        <v>112</v>
      </c>
      <c r="T10" s="74" t="s">
        <v>113</v>
      </c>
      <c r="U10" s="74" t="s">
        <v>114</v>
      </c>
      <c r="V10" s="77">
        <v>45261.793663194439</v>
      </c>
      <c r="W10" s="74" t="s">
        <v>115</v>
      </c>
      <c r="X10" s="77">
        <v>45261.794734837968</v>
      </c>
      <c r="Y10" s="77">
        <v>45231</v>
      </c>
      <c r="Z10" s="77">
        <v>45261</v>
      </c>
      <c r="AA10" s="77">
        <v>45261.894100578698</v>
      </c>
      <c r="AB10" s="74" t="s">
        <v>105</v>
      </c>
      <c r="AC10" s="74" t="s">
        <v>116</v>
      </c>
    </row>
    <row r="11" spans="1:29" s="113" customFormat="1" hidden="1" outlineLevel="6" collapsed="1" x14ac:dyDescent="0.25">
      <c r="A11" s="121" t="s">
        <v>289</v>
      </c>
      <c r="B11" s="109">
        <v>-778.81</v>
      </c>
      <c r="C11" s="109">
        <v>-108047.08</v>
      </c>
      <c r="D11" s="109">
        <v>0</v>
      </c>
      <c r="E11" s="109">
        <v>0</v>
      </c>
      <c r="F11" s="109">
        <v>-778.81</v>
      </c>
      <c r="G11" s="109">
        <v>-108047.08</v>
      </c>
      <c r="H11" s="110" t="s">
        <v>106</v>
      </c>
      <c r="I11" s="110" t="s">
        <v>107</v>
      </c>
      <c r="J11" s="110" t="s">
        <v>289</v>
      </c>
      <c r="K11" s="109">
        <v>138.73355503909801</v>
      </c>
      <c r="L11" s="109">
        <v>0</v>
      </c>
      <c r="M11" s="110" t="s">
        <v>109</v>
      </c>
      <c r="N11" s="110" t="s">
        <v>110</v>
      </c>
      <c r="O11" s="110" t="s">
        <v>111</v>
      </c>
      <c r="P11" s="111">
        <v>45260</v>
      </c>
      <c r="Q11" s="111">
        <v>45260.000694444447</v>
      </c>
      <c r="R11" s="109">
        <v>0</v>
      </c>
      <c r="S11" s="110" t="s">
        <v>112</v>
      </c>
      <c r="T11" s="110" t="s">
        <v>113</v>
      </c>
      <c r="U11" s="110" t="s">
        <v>114</v>
      </c>
      <c r="V11" s="112">
        <v>45261.793663194439</v>
      </c>
      <c r="W11" s="110" t="s">
        <v>115</v>
      </c>
      <c r="X11" s="112">
        <v>45261.794734837968</v>
      </c>
      <c r="Y11" s="112">
        <v>45231</v>
      </c>
      <c r="Z11" s="112">
        <v>45261</v>
      </c>
      <c r="AA11" s="112">
        <v>45261.894100578698</v>
      </c>
      <c r="AB11" s="110" t="s">
        <v>105</v>
      </c>
      <c r="AC11" s="110" t="s">
        <v>116</v>
      </c>
    </row>
    <row r="12" spans="1:29" s="96" customFormat="1" hidden="1" outlineLevel="7" collapsed="1" x14ac:dyDescent="0.25">
      <c r="A12" s="100" t="s">
        <v>117</v>
      </c>
      <c r="B12" s="92">
        <v>-778.81</v>
      </c>
      <c r="C12" s="92">
        <v>-108047.08</v>
      </c>
      <c r="D12" s="92">
        <v>0</v>
      </c>
      <c r="E12" s="92">
        <v>0</v>
      </c>
      <c r="F12" s="92">
        <v>-778.81</v>
      </c>
      <c r="G12" s="92">
        <v>-108047.08</v>
      </c>
      <c r="H12" s="93" t="s">
        <v>106</v>
      </c>
      <c r="I12" s="93" t="s">
        <v>107</v>
      </c>
      <c r="J12" s="93" t="s">
        <v>289</v>
      </c>
      <c r="K12" s="92">
        <v>138.73355503909801</v>
      </c>
      <c r="L12" s="92">
        <v>0</v>
      </c>
      <c r="M12" s="93" t="s">
        <v>109</v>
      </c>
      <c r="N12" s="93" t="s">
        <v>110</v>
      </c>
      <c r="O12" s="93" t="s">
        <v>111</v>
      </c>
      <c r="P12" s="94">
        <v>45260</v>
      </c>
      <c r="Q12" s="94">
        <v>45260.000694444447</v>
      </c>
      <c r="R12" s="92">
        <v>0</v>
      </c>
      <c r="S12" s="93" t="s">
        <v>112</v>
      </c>
      <c r="T12" s="93" t="s">
        <v>113</v>
      </c>
      <c r="U12" s="93" t="s">
        <v>114</v>
      </c>
      <c r="V12" s="95">
        <v>45261.793663194439</v>
      </c>
      <c r="W12" s="93" t="s">
        <v>115</v>
      </c>
      <c r="X12" s="95">
        <v>45261.794734837968</v>
      </c>
      <c r="Y12" s="95">
        <v>45231</v>
      </c>
      <c r="Z12" s="95">
        <v>45261</v>
      </c>
      <c r="AA12" s="95">
        <v>45261.894100578698</v>
      </c>
      <c r="AB12" s="93" t="s">
        <v>105</v>
      </c>
      <c r="AC12" s="93" t="s">
        <v>116</v>
      </c>
    </row>
    <row r="13" spans="1:29" s="78" customFormat="1" hidden="1" outlineLevel="7" collapsed="1" x14ac:dyDescent="0.25">
      <c r="A13" s="101" t="s">
        <v>116</v>
      </c>
      <c r="B13" s="75">
        <v>-778.81</v>
      </c>
      <c r="C13" s="75">
        <v>-108047.08</v>
      </c>
      <c r="D13" s="75">
        <v>0</v>
      </c>
      <c r="E13" s="75">
        <v>0</v>
      </c>
      <c r="F13" s="75">
        <v>-778.81</v>
      </c>
      <c r="G13" s="75">
        <v>-108047.08</v>
      </c>
      <c r="H13" s="74" t="s">
        <v>106</v>
      </c>
      <c r="I13" s="74" t="s">
        <v>107</v>
      </c>
      <c r="J13" s="74" t="s">
        <v>289</v>
      </c>
      <c r="K13" s="75">
        <v>138.73355503909801</v>
      </c>
      <c r="L13" s="75">
        <v>0</v>
      </c>
      <c r="M13" s="74" t="s">
        <v>109</v>
      </c>
      <c r="N13" s="74" t="s">
        <v>110</v>
      </c>
      <c r="O13" s="74" t="s">
        <v>111</v>
      </c>
      <c r="P13" s="76">
        <v>45260</v>
      </c>
      <c r="Q13" s="76">
        <v>45260.000694444447</v>
      </c>
      <c r="R13" s="75">
        <v>0</v>
      </c>
      <c r="S13" s="74" t="s">
        <v>112</v>
      </c>
      <c r="T13" s="74" t="s">
        <v>113</v>
      </c>
      <c r="U13" s="74" t="s">
        <v>114</v>
      </c>
      <c r="V13" s="77">
        <v>45261.793663194439</v>
      </c>
      <c r="W13" s="74" t="s">
        <v>115</v>
      </c>
      <c r="X13" s="77">
        <v>45261.794734837968</v>
      </c>
      <c r="Y13" s="77">
        <v>45231</v>
      </c>
      <c r="Z13" s="77">
        <v>45261</v>
      </c>
      <c r="AA13" s="77">
        <v>45261.894100578698</v>
      </c>
      <c r="AB13" s="74" t="s">
        <v>105</v>
      </c>
      <c r="AC13" s="74" t="s">
        <v>116</v>
      </c>
    </row>
    <row r="14" spans="1:29" s="128" customFormat="1" x14ac:dyDescent="0.25">
      <c r="A14" s="125" t="s">
        <v>118</v>
      </c>
      <c r="B14" s="124">
        <v>322376.14184</v>
      </c>
      <c r="C14" s="124">
        <v>33290169.215649001</v>
      </c>
      <c r="D14" s="124">
        <v>0</v>
      </c>
      <c r="E14" s="124">
        <v>0</v>
      </c>
      <c r="F14" s="124">
        <v>322376.14184</v>
      </c>
      <c r="G14" s="124">
        <v>33290169.215649001</v>
      </c>
      <c r="H14" s="125" t="s">
        <v>116</v>
      </c>
      <c r="I14" s="125" t="s">
        <v>116</v>
      </c>
      <c r="J14" s="125" t="s">
        <v>116</v>
      </c>
      <c r="K14" s="124">
        <v>103.264990472438</v>
      </c>
      <c r="L14" s="124">
        <v>0</v>
      </c>
      <c r="M14" s="125" t="s">
        <v>116</v>
      </c>
      <c r="N14" s="125" t="s">
        <v>116</v>
      </c>
      <c r="O14" s="125" t="s">
        <v>116</v>
      </c>
      <c r="P14" s="126" t="s">
        <v>116</v>
      </c>
      <c r="Q14" s="126" t="s">
        <v>116</v>
      </c>
      <c r="R14" s="124">
        <v>0</v>
      </c>
      <c r="S14" s="125" t="s">
        <v>116</v>
      </c>
      <c r="T14" s="125" t="s">
        <v>116</v>
      </c>
      <c r="U14" s="125" t="s">
        <v>116</v>
      </c>
      <c r="V14" s="125" t="s">
        <v>116</v>
      </c>
      <c r="W14" s="125" t="s">
        <v>116</v>
      </c>
      <c r="X14" s="125" t="s">
        <v>116</v>
      </c>
      <c r="Y14" s="127">
        <v>45231</v>
      </c>
      <c r="Z14" s="127">
        <v>45261</v>
      </c>
      <c r="AA14" s="127">
        <v>45261.894100578698</v>
      </c>
      <c r="AB14" s="125" t="s">
        <v>118</v>
      </c>
      <c r="AC14" s="125" t="s">
        <v>116</v>
      </c>
    </row>
    <row r="15" spans="1:29" s="84" customFormat="1" outlineLevel="1" collapsed="1" x14ac:dyDescent="0.25">
      <c r="A15" s="79" t="s">
        <v>119</v>
      </c>
      <c r="B15" s="80">
        <v>4.0000000000000003E-5</v>
      </c>
      <c r="C15" s="80">
        <v>2.9499999999999999E-3</v>
      </c>
      <c r="D15" s="80">
        <v>0</v>
      </c>
      <c r="E15" s="80">
        <v>0</v>
      </c>
      <c r="F15" s="80">
        <v>4.0000000000000003E-5</v>
      </c>
      <c r="G15" s="80">
        <v>2.9499999999999999E-3</v>
      </c>
      <c r="H15" s="81" t="s">
        <v>120</v>
      </c>
      <c r="I15" s="81" t="s">
        <v>116</v>
      </c>
      <c r="J15" s="81" t="s">
        <v>116</v>
      </c>
      <c r="K15" s="80">
        <v>73.75</v>
      </c>
      <c r="L15" s="80">
        <v>0</v>
      </c>
      <c r="M15" s="81" t="s">
        <v>116</v>
      </c>
      <c r="N15" s="81" t="s">
        <v>119</v>
      </c>
      <c r="O15" s="81" t="s">
        <v>121</v>
      </c>
      <c r="P15" s="82">
        <v>45231</v>
      </c>
      <c r="Q15" s="82">
        <v>45232</v>
      </c>
      <c r="R15" s="80">
        <v>0</v>
      </c>
      <c r="S15" s="81" t="s">
        <v>116</v>
      </c>
      <c r="T15" s="81" t="s">
        <v>116</v>
      </c>
      <c r="U15" s="81" t="s">
        <v>142</v>
      </c>
      <c r="V15" s="83">
        <v>45200.155692939814</v>
      </c>
      <c r="W15" s="81" t="s">
        <v>116</v>
      </c>
      <c r="X15" s="81" t="s">
        <v>116</v>
      </c>
      <c r="Y15" s="83">
        <v>45231</v>
      </c>
      <c r="Z15" s="83">
        <v>45261</v>
      </c>
      <c r="AA15" s="83">
        <v>45261.894100578698</v>
      </c>
      <c r="AB15" s="81" t="s">
        <v>118</v>
      </c>
      <c r="AC15" s="81" t="s">
        <v>116</v>
      </c>
    </row>
    <row r="16" spans="1:29" s="90" customFormat="1" hidden="1" outlineLevel="2" collapsed="1" x14ac:dyDescent="0.25">
      <c r="A16" s="85" t="s">
        <v>128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7" t="s">
        <v>120</v>
      </c>
      <c r="I16" s="87" t="s">
        <v>128</v>
      </c>
      <c r="J16" s="87" t="s">
        <v>116</v>
      </c>
      <c r="K16" s="86">
        <v>0</v>
      </c>
      <c r="L16" s="86">
        <v>0</v>
      </c>
      <c r="M16" s="87" t="s">
        <v>127</v>
      </c>
      <c r="N16" s="87" t="s">
        <v>119</v>
      </c>
      <c r="O16" s="87" t="s">
        <v>121</v>
      </c>
      <c r="P16" s="88">
        <v>45231</v>
      </c>
      <c r="Q16" s="88">
        <v>45232</v>
      </c>
      <c r="R16" s="86">
        <v>0</v>
      </c>
      <c r="S16" s="87" t="s">
        <v>116</v>
      </c>
      <c r="T16" s="87" t="s">
        <v>116</v>
      </c>
      <c r="U16" s="87" t="s">
        <v>142</v>
      </c>
      <c r="V16" s="89">
        <v>45200.155692939814</v>
      </c>
      <c r="W16" s="87" t="s">
        <v>116</v>
      </c>
      <c r="X16" s="87" t="s">
        <v>116</v>
      </c>
      <c r="Y16" s="89">
        <v>45231</v>
      </c>
      <c r="Z16" s="89">
        <v>45261</v>
      </c>
      <c r="AA16" s="89">
        <v>45261.894100578698</v>
      </c>
      <c r="AB16" s="87" t="s">
        <v>118</v>
      </c>
      <c r="AC16" s="87" t="s">
        <v>116</v>
      </c>
    </row>
    <row r="17" spans="1:29" s="96" customFormat="1" hidden="1" outlineLevel="3" collapsed="1" x14ac:dyDescent="0.25">
      <c r="A17" s="91" t="s">
        <v>127</v>
      </c>
      <c r="B17" s="92">
        <v>0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3" t="s">
        <v>120</v>
      </c>
      <c r="I17" s="93" t="s">
        <v>128</v>
      </c>
      <c r="J17" s="93" t="s">
        <v>116</v>
      </c>
      <c r="K17" s="92">
        <v>0</v>
      </c>
      <c r="L17" s="92">
        <v>0</v>
      </c>
      <c r="M17" s="93" t="s">
        <v>127</v>
      </c>
      <c r="N17" s="93" t="s">
        <v>119</v>
      </c>
      <c r="O17" s="93" t="s">
        <v>121</v>
      </c>
      <c r="P17" s="94">
        <v>45231</v>
      </c>
      <c r="Q17" s="94">
        <v>45232</v>
      </c>
      <c r="R17" s="92">
        <v>0</v>
      </c>
      <c r="S17" s="93" t="s">
        <v>116</v>
      </c>
      <c r="T17" s="93" t="s">
        <v>116</v>
      </c>
      <c r="U17" s="93" t="s">
        <v>142</v>
      </c>
      <c r="V17" s="95">
        <v>45200.155692939814</v>
      </c>
      <c r="W17" s="93" t="s">
        <v>116</v>
      </c>
      <c r="X17" s="93" t="s">
        <v>116</v>
      </c>
      <c r="Y17" s="95">
        <v>45231</v>
      </c>
      <c r="Z17" s="95">
        <v>45261</v>
      </c>
      <c r="AA17" s="95">
        <v>45261.894100578698</v>
      </c>
      <c r="AB17" s="93" t="s">
        <v>118</v>
      </c>
      <c r="AC17" s="93" t="s">
        <v>116</v>
      </c>
    </row>
    <row r="18" spans="1:29" s="78" customFormat="1" hidden="1" outlineLevel="4" collapsed="1" x14ac:dyDescent="0.25">
      <c r="A18" s="97" t="s">
        <v>121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4" t="s">
        <v>120</v>
      </c>
      <c r="I18" s="74" t="s">
        <v>128</v>
      </c>
      <c r="J18" s="74" t="s">
        <v>116</v>
      </c>
      <c r="K18" s="75">
        <v>0</v>
      </c>
      <c r="L18" s="75">
        <v>0</v>
      </c>
      <c r="M18" s="74" t="s">
        <v>127</v>
      </c>
      <c r="N18" s="74" t="s">
        <v>119</v>
      </c>
      <c r="O18" s="74" t="s">
        <v>121</v>
      </c>
      <c r="P18" s="76">
        <v>45231</v>
      </c>
      <c r="Q18" s="76">
        <v>45232</v>
      </c>
      <c r="R18" s="75">
        <v>0</v>
      </c>
      <c r="S18" s="74" t="s">
        <v>116</v>
      </c>
      <c r="T18" s="74" t="s">
        <v>116</v>
      </c>
      <c r="U18" s="74" t="s">
        <v>142</v>
      </c>
      <c r="V18" s="77">
        <v>45200.155692939814</v>
      </c>
      <c r="W18" s="74" t="s">
        <v>116</v>
      </c>
      <c r="X18" s="74" t="s">
        <v>116</v>
      </c>
      <c r="Y18" s="77">
        <v>45231</v>
      </c>
      <c r="Z18" s="77">
        <v>45261</v>
      </c>
      <c r="AA18" s="77">
        <v>45261.894100578698</v>
      </c>
      <c r="AB18" s="74" t="s">
        <v>118</v>
      </c>
      <c r="AC18" s="74" t="s">
        <v>116</v>
      </c>
    </row>
    <row r="19" spans="1:29" s="84" customFormat="1" hidden="1" outlineLevel="5" collapsed="1" x14ac:dyDescent="0.25">
      <c r="A19" s="98" t="s">
        <v>116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1" t="s">
        <v>120</v>
      </c>
      <c r="I19" s="81" t="s">
        <v>128</v>
      </c>
      <c r="J19" s="81" t="s">
        <v>116</v>
      </c>
      <c r="K19" s="80">
        <v>0</v>
      </c>
      <c r="L19" s="80">
        <v>0</v>
      </c>
      <c r="M19" s="81" t="s">
        <v>127</v>
      </c>
      <c r="N19" s="81" t="s">
        <v>119</v>
      </c>
      <c r="O19" s="81" t="s">
        <v>121</v>
      </c>
      <c r="P19" s="82">
        <v>45231</v>
      </c>
      <c r="Q19" s="82">
        <v>45232</v>
      </c>
      <c r="R19" s="80">
        <v>0</v>
      </c>
      <c r="S19" s="81" t="s">
        <v>116</v>
      </c>
      <c r="T19" s="81" t="s">
        <v>116</v>
      </c>
      <c r="U19" s="81" t="s">
        <v>142</v>
      </c>
      <c r="V19" s="83">
        <v>45200.155692939814</v>
      </c>
      <c r="W19" s="81" t="s">
        <v>116</v>
      </c>
      <c r="X19" s="81" t="s">
        <v>116</v>
      </c>
      <c r="Y19" s="83">
        <v>45231</v>
      </c>
      <c r="Z19" s="83">
        <v>45261</v>
      </c>
      <c r="AA19" s="83">
        <v>45261.894100578698</v>
      </c>
      <c r="AB19" s="81" t="s">
        <v>118</v>
      </c>
      <c r="AC19" s="81" t="s">
        <v>116</v>
      </c>
    </row>
    <row r="20" spans="1:29" s="90" customFormat="1" hidden="1" outlineLevel="6" collapsed="1" x14ac:dyDescent="0.25">
      <c r="A20" s="99" t="s">
        <v>116</v>
      </c>
      <c r="B20" s="86">
        <v>0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7" t="s">
        <v>120</v>
      </c>
      <c r="I20" s="87" t="s">
        <v>128</v>
      </c>
      <c r="J20" s="87" t="s">
        <v>116</v>
      </c>
      <c r="K20" s="86">
        <v>0</v>
      </c>
      <c r="L20" s="86">
        <v>0</v>
      </c>
      <c r="M20" s="87" t="s">
        <v>127</v>
      </c>
      <c r="N20" s="87" t="s">
        <v>119</v>
      </c>
      <c r="O20" s="87" t="s">
        <v>121</v>
      </c>
      <c r="P20" s="88">
        <v>45231</v>
      </c>
      <c r="Q20" s="88">
        <v>45232</v>
      </c>
      <c r="R20" s="86">
        <v>0</v>
      </c>
      <c r="S20" s="87" t="s">
        <v>116</v>
      </c>
      <c r="T20" s="87" t="s">
        <v>116</v>
      </c>
      <c r="U20" s="87" t="s">
        <v>142</v>
      </c>
      <c r="V20" s="89">
        <v>45200.155692939814</v>
      </c>
      <c r="W20" s="87" t="s">
        <v>116</v>
      </c>
      <c r="X20" s="87" t="s">
        <v>116</v>
      </c>
      <c r="Y20" s="89">
        <v>45231</v>
      </c>
      <c r="Z20" s="89">
        <v>45261</v>
      </c>
      <c r="AA20" s="89">
        <v>45261.894100578698</v>
      </c>
      <c r="AB20" s="87" t="s">
        <v>118</v>
      </c>
      <c r="AC20" s="87" t="s">
        <v>116</v>
      </c>
    </row>
    <row r="21" spans="1:29" s="96" customFormat="1" hidden="1" outlineLevel="7" collapsed="1" x14ac:dyDescent="0.25">
      <c r="A21" s="100" t="s">
        <v>132</v>
      </c>
      <c r="B21" s="92">
        <v>109347.0851</v>
      </c>
      <c r="C21" s="92">
        <v>8872906.1885899995</v>
      </c>
      <c r="D21" s="92">
        <v>0</v>
      </c>
      <c r="E21" s="92">
        <v>0</v>
      </c>
      <c r="F21" s="92">
        <v>109347.0851</v>
      </c>
      <c r="G21" s="92">
        <v>8872906.1885899995</v>
      </c>
      <c r="H21" s="93" t="s">
        <v>120</v>
      </c>
      <c r="I21" s="93" t="s">
        <v>128</v>
      </c>
      <c r="J21" s="93" t="s">
        <v>116</v>
      </c>
      <c r="K21" s="92">
        <v>81.144423561684903</v>
      </c>
      <c r="L21" s="92">
        <v>0</v>
      </c>
      <c r="M21" s="93" t="s">
        <v>127</v>
      </c>
      <c r="N21" s="93" t="s">
        <v>119</v>
      </c>
      <c r="O21" s="93" t="s">
        <v>121</v>
      </c>
      <c r="P21" s="94">
        <v>45231</v>
      </c>
      <c r="Q21" s="94">
        <v>45232</v>
      </c>
      <c r="R21" s="92">
        <v>0</v>
      </c>
      <c r="S21" s="93" t="s">
        <v>116</v>
      </c>
      <c r="T21" s="93" t="s">
        <v>116</v>
      </c>
      <c r="U21" s="93" t="s">
        <v>142</v>
      </c>
      <c r="V21" s="95">
        <v>45200.155692939814</v>
      </c>
      <c r="W21" s="93" t="s">
        <v>116</v>
      </c>
      <c r="X21" s="93" t="s">
        <v>116</v>
      </c>
      <c r="Y21" s="95">
        <v>45231</v>
      </c>
      <c r="Z21" s="95">
        <v>45261</v>
      </c>
      <c r="AA21" s="95">
        <v>45261.894100578698</v>
      </c>
      <c r="AB21" s="93" t="s">
        <v>118</v>
      </c>
      <c r="AC21" s="93" t="s">
        <v>116</v>
      </c>
    </row>
    <row r="22" spans="1:29" s="78" customFormat="1" hidden="1" outlineLevel="7" collapsed="1" x14ac:dyDescent="0.25">
      <c r="A22" s="101" t="s">
        <v>116</v>
      </c>
      <c r="B22" s="75">
        <v>109347.0851</v>
      </c>
      <c r="C22" s="75">
        <v>8872906.1885899995</v>
      </c>
      <c r="D22" s="75">
        <v>0</v>
      </c>
      <c r="E22" s="75">
        <v>0</v>
      </c>
      <c r="F22" s="75">
        <v>109347.0851</v>
      </c>
      <c r="G22" s="75">
        <v>8872906.1885899995</v>
      </c>
      <c r="H22" s="74" t="s">
        <v>120</v>
      </c>
      <c r="I22" s="74" t="s">
        <v>128</v>
      </c>
      <c r="J22" s="74" t="s">
        <v>116</v>
      </c>
      <c r="K22" s="75">
        <v>81.144423561684903</v>
      </c>
      <c r="L22" s="75">
        <v>0</v>
      </c>
      <c r="M22" s="74" t="s">
        <v>127</v>
      </c>
      <c r="N22" s="74" t="s">
        <v>119</v>
      </c>
      <c r="O22" s="74" t="s">
        <v>121</v>
      </c>
      <c r="P22" s="76">
        <v>45231</v>
      </c>
      <c r="Q22" s="76">
        <v>45232</v>
      </c>
      <c r="R22" s="75">
        <v>0</v>
      </c>
      <c r="S22" s="74" t="s">
        <v>116</v>
      </c>
      <c r="T22" s="74" t="s">
        <v>116</v>
      </c>
      <c r="U22" s="74" t="s">
        <v>142</v>
      </c>
      <c r="V22" s="77">
        <v>45200.155692939814</v>
      </c>
      <c r="W22" s="74" t="s">
        <v>116</v>
      </c>
      <c r="X22" s="74" t="s">
        <v>116</v>
      </c>
      <c r="Y22" s="77">
        <v>45231</v>
      </c>
      <c r="Z22" s="77">
        <v>45261</v>
      </c>
      <c r="AA22" s="77">
        <v>45261.894100578698</v>
      </c>
      <c r="AB22" s="74" t="s">
        <v>118</v>
      </c>
      <c r="AC22" s="74" t="s">
        <v>116</v>
      </c>
    </row>
    <row r="23" spans="1:29" s="107" customFormat="1" hidden="1" outlineLevel="7" collapsed="1" x14ac:dyDescent="0.25">
      <c r="A23" s="102" t="s">
        <v>130</v>
      </c>
      <c r="B23" s="103">
        <v>-233652.24299999999</v>
      </c>
      <c r="C23" s="103">
        <v>-18710392.24016</v>
      </c>
      <c r="D23" s="103">
        <v>0</v>
      </c>
      <c r="E23" s="103">
        <v>0</v>
      </c>
      <c r="F23" s="103">
        <v>-233652.24299999999</v>
      </c>
      <c r="G23" s="103">
        <v>-18710392.24016</v>
      </c>
      <c r="H23" s="104" t="s">
        <v>120</v>
      </c>
      <c r="I23" s="104" t="s">
        <v>128</v>
      </c>
      <c r="J23" s="104" t="s">
        <v>116</v>
      </c>
      <c r="K23" s="103">
        <v>80.077948321514697</v>
      </c>
      <c r="L23" s="103">
        <v>0</v>
      </c>
      <c r="M23" s="104" t="s">
        <v>127</v>
      </c>
      <c r="N23" s="104" t="s">
        <v>119</v>
      </c>
      <c r="O23" s="104" t="s">
        <v>121</v>
      </c>
      <c r="P23" s="105">
        <v>45231</v>
      </c>
      <c r="Q23" s="105">
        <v>45232</v>
      </c>
      <c r="R23" s="103">
        <v>0</v>
      </c>
      <c r="S23" s="104" t="s">
        <v>116</v>
      </c>
      <c r="T23" s="104" t="s">
        <v>116</v>
      </c>
      <c r="U23" s="104" t="s">
        <v>142</v>
      </c>
      <c r="V23" s="106">
        <v>45200.155692939814</v>
      </c>
      <c r="W23" s="104" t="s">
        <v>116</v>
      </c>
      <c r="X23" s="104" t="s">
        <v>116</v>
      </c>
      <c r="Y23" s="106">
        <v>45231</v>
      </c>
      <c r="Z23" s="106">
        <v>45261</v>
      </c>
      <c r="AA23" s="106">
        <v>45261.894100578698</v>
      </c>
      <c r="AB23" s="104" t="s">
        <v>118</v>
      </c>
      <c r="AC23" s="104" t="s">
        <v>116</v>
      </c>
    </row>
    <row r="24" spans="1:29" s="78" customFormat="1" hidden="1" outlineLevel="7" collapsed="1" x14ac:dyDescent="0.25">
      <c r="A24" s="101" t="s">
        <v>116</v>
      </c>
      <c r="B24" s="75">
        <v>-233652.24299999999</v>
      </c>
      <c r="C24" s="75">
        <v>-18710392.24016</v>
      </c>
      <c r="D24" s="75">
        <v>0</v>
      </c>
      <c r="E24" s="75">
        <v>0</v>
      </c>
      <c r="F24" s="75">
        <v>-233652.24299999999</v>
      </c>
      <c r="G24" s="75">
        <v>-18710392.24016</v>
      </c>
      <c r="H24" s="74" t="s">
        <v>120</v>
      </c>
      <c r="I24" s="74" t="s">
        <v>128</v>
      </c>
      <c r="J24" s="74" t="s">
        <v>116</v>
      </c>
      <c r="K24" s="75">
        <v>80.077948321514697</v>
      </c>
      <c r="L24" s="75">
        <v>0</v>
      </c>
      <c r="M24" s="74" t="s">
        <v>127</v>
      </c>
      <c r="N24" s="74" t="s">
        <v>119</v>
      </c>
      <c r="O24" s="74" t="s">
        <v>121</v>
      </c>
      <c r="P24" s="76">
        <v>45231</v>
      </c>
      <c r="Q24" s="76">
        <v>45232</v>
      </c>
      <c r="R24" s="75">
        <v>0</v>
      </c>
      <c r="S24" s="74" t="s">
        <v>116</v>
      </c>
      <c r="T24" s="74" t="s">
        <v>116</v>
      </c>
      <c r="U24" s="74" t="s">
        <v>142</v>
      </c>
      <c r="V24" s="77">
        <v>45200.155692939814</v>
      </c>
      <c r="W24" s="74" t="s">
        <v>116</v>
      </c>
      <c r="X24" s="74" t="s">
        <v>116</v>
      </c>
      <c r="Y24" s="77">
        <v>45231</v>
      </c>
      <c r="Z24" s="77">
        <v>45261</v>
      </c>
      <c r="AA24" s="77">
        <v>45261.894100578698</v>
      </c>
      <c r="AB24" s="74" t="s">
        <v>118</v>
      </c>
      <c r="AC24" s="74" t="s">
        <v>116</v>
      </c>
    </row>
    <row r="25" spans="1:29" s="96" customFormat="1" hidden="1" outlineLevel="7" collapsed="1" x14ac:dyDescent="0.25">
      <c r="A25" s="100" t="s">
        <v>131</v>
      </c>
      <c r="B25" s="92">
        <v>-17773.1901</v>
      </c>
      <c r="C25" s="92">
        <v>-1149168.2384800001</v>
      </c>
      <c r="D25" s="92">
        <v>0</v>
      </c>
      <c r="E25" s="92">
        <v>0</v>
      </c>
      <c r="F25" s="92">
        <v>-17773.1901</v>
      </c>
      <c r="G25" s="92">
        <v>-1149168.2384800001</v>
      </c>
      <c r="H25" s="93" t="s">
        <v>120</v>
      </c>
      <c r="I25" s="93" t="s">
        <v>128</v>
      </c>
      <c r="J25" s="93" t="s">
        <v>116</v>
      </c>
      <c r="K25" s="92">
        <v>64.657398700754399</v>
      </c>
      <c r="L25" s="92">
        <v>0</v>
      </c>
      <c r="M25" s="93" t="s">
        <v>127</v>
      </c>
      <c r="N25" s="93" t="s">
        <v>119</v>
      </c>
      <c r="O25" s="93" t="s">
        <v>121</v>
      </c>
      <c r="P25" s="94">
        <v>45231</v>
      </c>
      <c r="Q25" s="94">
        <v>45232</v>
      </c>
      <c r="R25" s="92">
        <v>0</v>
      </c>
      <c r="S25" s="93" t="s">
        <v>116</v>
      </c>
      <c r="T25" s="93" t="s">
        <v>116</v>
      </c>
      <c r="U25" s="93" t="s">
        <v>142</v>
      </c>
      <c r="V25" s="95">
        <v>45200.155692939814</v>
      </c>
      <c r="W25" s="93" t="s">
        <v>116</v>
      </c>
      <c r="X25" s="93" t="s">
        <v>116</v>
      </c>
      <c r="Y25" s="95">
        <v>45231</v>
      </c>
      <c r="Z25" s="95">
        <v>45261</v>
      </c>
      <c r="AA25" s="95">
        <v>45261.894100578698</v>
      </c>
      <c r="AB25" s="93" t="s">
        <v>118</v>
      </c>
      <c r="AC25" s="93" t="s">
        <v>116</v>
      </c>
    </row>
    <row r="26" spans="1:29" s="78" customFormat="1" hidden="1" outlineLevel="7" collapsed="1" x14ac:dyDescent="0.25">
      <c r="A26" s="101" t="s">
        <v>116</v>
      </c>
      <c r="B26" s="75">
        <v>-17773.1901</v>
      </c>
      <c r="C26" s="75">
        <v>-1149168.2384800001</v>
      </c>
      <c r="D26" s="75">
        <v>0</v>
      </c>
      <c r="E26" s="75">
        <v>0</v>
      </c>
      <c r="F26" s="75">
        <v>-17773.1901</v>
      </c>
      <c r="G26" s="75">
        <v>-1149168.2384800001</v>
      </c>
      <c r="H26" s="74" t="s">
        <v>120</v>
      </c>
      <c r="I26" s="74" t="s">
        <v>128</v>
      </c>
      <c r="J26" s="74" t="s">
        <v>116</v>
      </c>
      <c r="K26" s="75">
        <v>64.657398700754399</v>
      </c>
      <c r="L26" s="75">
        <v>0</v>
      </c>
      <c r="M26" s="74" t="s">
        <v>127</v>
      </c>
      <c r="N26" s="74" t="s">
        <v>119</v>
      </c>
      <c r="O26" s="74" t="s">
        <v>121</v>
      </c>
      <c r="P26" s="76">
        <v>45231</v>
      </c>
      <c r="Q26" s="76">
        <v>45232</v>
      </c>
      <c r="R26" s="75">
        <v>0</v>
      </c>
      <c r="S26" s="74" t="s">
        <v>116</v>
      </c>
      <c r="T26" s="74" t="s">
        <v>116</v>
      </c>
      <c r="U26" s="74" t="s">
        <v>142</v>
      </c>
      <c r="V26" s="77">
        <v>45200.155692939814</v>
      </c>
      <c r="W26" s="74" t="s">
        <v>116</v>
      </c>
      <c r="X26" s="74" t="s">
        <v>116</v>
      </c>
      <c r="Y26" s="77">
        <v>45231</v>
      </c>
      <c r="Z26" s="77">
        <v>45261</v>
      </c>
      <c r="AA26" s="77">
        <v>45261.894100578698</v>
      </c>
      <c r="AB26" s="74" t="s">
        <v>118</v>
      </c>
      <c r="AC26" s="74" t="s">
        <v>116</v>
      </c>
    </row>
    <row r="27" spans="1:29" s="107" customFormat="1" hidden="1" outlineLevel="7" collapsed="1" x14ac:dyDescent="0.25">
      <c r="A27" s="102" t="s">
        <v>134</v>
      </c>
      <c r="B27" s="103">
        <v>587557.50699999998</v>
      </c>
      <c r="C27" s="103">
        <v>37500882.640589997</v>
      </c>
      <c r="D27" s="103">
        <v>0</v>
      </c>
      <c r="E27" s="103">
        <v>0</v>
      </c>
      <c r="F27" s="103">
        <v>587557.50699999998</v>
      </c>
      <c r="G27" s="103">
        <v>37500882.640589997</v>
      </c>
      <c r="H27" s="104" t="s">
        <v>120</v>
      </c>
      <c r="I27" s="104" t="s">
        <v>128</v>
      </c>
      <c r="J27" s="104" t="s">
        <v>116</v>
      </c>
      <c r="K27" s="103">
        <v>63.825042134284203</v>
      </c>
      <c r="L27" s="103">
        <v>0</v>
      </c>
      <c r="M27" s="104" t="s">
        <v>127</v>
      </c>
      <c r="N27" s="104" t="s">
        <v>119</v>
      </c>
      <c r="O27" s="104" t="s">
        <v>121</v>
      </c>
      <c r="P27" s="105">
        <v>45231</v>
      </c>
      <c r="Q27" s="105">
        <v>45232</v>
      </c>
      <c r="R27" s="103">
        <v>0</v>
      </c>
      <c r="S27" s="104" t="s">
        <v>116</v>
      </c>
      <c r="T27" s="104" t="s">
        <v>116</v>
      </c>
      <c r="U27" s="104" t="s">
        <v>142</v>
      </c>
      <c r="V27" s="106">
        <v>45200.155692939814</v>
      </c>
      <c r="W27" s="104" t="s">
        <v>116</v>
      </c>
      <c r="X27" s="104" t="s">
        <v>116</v>
      </c>
      <c r="Y27" s="106">
        <v>45231</v>
      </c>
      <c r="Z27" s="106">
        <v>45261</v>
      </c>
      <c r="AA27" s="106">
        <v>45261.894100578698</v>
      </c>
      <c r="AB27" s="104" t="s">
        <v>118</v>
      </c>
      <c r="AC27" s="104" t="s">
        <v>116</v>
      </c>
    </row>
    <row r="28" spans="1:29" s="78" customFormat="1" hidden="1" outlineLevel="7" collapsed="1" x14ac:dyDescent="0.25">
      <c r="A28" s="101" t="s">
        <v>116</v>
      </c>
      <c r="B28" s="75">
        <v>587557.50699999998</v>
      </c>
      <c r="C28" s="75">
        <v>37500882.640589997</v>
      </c>
      <c r="D28" s="75">
        <v>0</v>
      </c>
      <c r="E28" s="75">
        <v>0</v>
      </c>
      <c r="F28" s="75">
        <v>587557.50699999998</v>
      </c>
      <c r="G28" s="75">
        <v>37500882.640589997</v>
      </c>
      <c r="H28" s="74" t="s">
        <v>120</v>
      </c>
      <c r="I28" s="74" t="s">
        <v>128</v>
      </c>
      <c r="J28" s="74" t="s">
        <v>116</v>
      </c>
      <c r="K28" s="75">
        <v>63.825042134284203</v>
      </c>
      <c r="L28" s="75">
        <v>0</v>
      </c>
      <c r="M28" s="74" t="s">
        <v>127</v>
      </c>
      <c r="N28" s="74" t="s">
        <v>119</v>
      </c>
      <c r="O28" s="74" t="s">
        <v>121</v>
      </c>
      <c r="P28" s="76">
        <v>45231</v>
      </c>
      <c r="Q28" s="76">
        <v>45232</v>
      </c>
      <c r="R28" s="75">
        <v>0</v>
      </c>
      <c r="S28" s="74" t="s">
        <v>116</v>
      </c>
      <c r="T28" s="74" t="s">
        <v>116</v>
      </c>
      <c r="U28" s="74" t="s">
        <v>142</v>
      </c>
      <c r="V28" s="77">
        <v>45200.155692939814</v>
      </c>
      <c r="W28" s="74" t="s">
        <v>116</v>
      </c>
      <c r="X28" s="74" t="s">
        <v>116</v>
      </c>
      <c r="Y28" s="77">
        <v>45231</v>
      </c>
      <c r="Z28" s="77">
        <v>45261</v>
      </c>
      <c r="AA28" s="77">
        <v>45261.894100578698</v>
      </c>
      <c r="AB28" s="74" t="s">
        <v>118</v>
      </c>
      <c r="AC28" s="74" t="s">
        <v>116</v>
      </c>
    </row>
    <row r="29" spans="1:29" s="96" customFormat="1" hidden="1" outlineLevel="7" collapsed="1" x14ac:dyDescent="0.25">
      <c r="A29" s="100" t="s">
        <v>133</v>
      </c>
      <c r="B29" s="92">
        <v>209254.09</v>
      </c>
      <c r="C29" s="92">
        <v>12472407.47954</v>
      </c>
      <c r="D29" s="92">
        <v>0</v>
      </c>
      <c r="E29" s="92">
        <v>0</v>
      </c>
      <c r="F29" s="92">
        <v>209254.09</v>
      </c>
      <c r="G29" s="92">
        <v>12472407.47954</v>
      </c>
      <c r="H29" s="93" t="s">
        <v>120</v>
      </c>
      <c r="I29" s="93" t="s">
        <v>128</v>
      </c>
      <c r="J29" s="93" t="s">
        <v>116</v>
      </c>
      <c r="K29" s="92">
        <v>59.604127592153603</v>
      </c>
      <c r="L29" s="92">
        <v>0</v>
      </c>
      <c r="M29" s="93" t="s">
        <v>127</v>
      </c>
      <c r="N29" s="93" t="s">
        <v>119</v>
      </c>
      <c r="O29" s="93" t="s">
        <v>121</v>
      </c>
      <c r="P29" s="94">
        <v>45231</v>
      </c>
      <c r="Q29" s="94">
        <v>45232</v>
      </c>
      <c r="R29" s="92">
        <v>0</v>
      </c>
      <c r="S29" s="93" t="s">
        <v>116</v>
      </c>
      <c r="T29" s="93" t="s">
        <v>116</v>
      </c>
      <c r="U29" s="93" t="s">
        <v>142</v>
      </c>
      <c r="V29" s="95">
        <v>45200.155692939814</v>
      </c>
      <c r="W29" s="93" t="s">
        <v>116</v>
      </c>
      <c r="X29" s="93" t="s">
        <v>116</v>
      </c>
      <c r="Y29" s="95">
        <v>45231</v>
      </c>
      <c r="Z29" s="95">
        <v>45261</v>
      </c>
      <c r="AA29" s="95">
        <v>45261.894100578698</v>
      </c>
      <c r="AB29" s="93" t="s">
        <v>118</v>
      </c>
      <c r="AC29" s="93" t="s">
        <v>116</v>
      </c>
    </row>
    <row r="30" spans="1:29" s="78" customFormat="1" hidden="1" outlineLevel="7" collapsed="1" x14ac:dyDescent="0.25">
      <c r="A30" s="101" t="s">
        <v>116</v>
      </c>
      <c r="B30" s="75">
        <v>209254.09</v>
      </c>
      <c r="C30" s="75">
        <v>12472407.47954</v>
      </c>
      <c r="D30" s="75">
        <v>0</v>
      </c>
      <c r="E30" s="75">
        <v>0</v>
      </c>
      <c r="F30" s="75">
        <v>209254.09</v>
      </c>
      <c r="G30" s="75">
        <v>12472407.47954</v>
      </c>
      <c r="H30" s="74" t="s">
        <v>120</v>
      </c>
      <c r="I30" s="74" t="s">
        <v>128</v>
      </c>
      <c r="J30" s="74" t="s">
        <v>116</v>
      </c>
      <c r="K30" s="75">
        <v>59.604127592153603</v>
      </c>
      <c r="L30" s="75">
        <v>0</v>
      </c>
      <c r="M30" s="74" t="s">
        <v>127</v>
      </c>
      <c r="N30" s="74" t="s">
        <v>119</v>
      </c>
      <c r="O30" s="74" t="s">
        <v>121</v>
      </c>
      <c r="P30" s="76">
        <v>45231</v>
      </c>
      <c r="Q30" s="76">
        <v>45232</v>
      </c>
      <c r="R30" s="75">
        <v>0</v>
      </c>
      <c r="S30" s="74" t="s">
        <v>116</v>
      </c>
      <c r="T30" s="74" t="s">
        <v>116</v>
      </c>
      <c r="U30" s="74" t="s">
        <v>142</v>
      </c>
      <c r="V30" s="77">
        <v>45200.155692939814</v>
      </c>
      <c r="W30" s="74" t="s">
        <v>116</v>
      </c>
      <c r="X30" s="74" t="s">
        <v>116</v>
      </c>
      <c r="Y30" s="77">
        <v>45231</v>
      </c>
      <c r="Z30" s="77">
        <v>45261</v>
      </c>
      <c r="AA30" s="77">
        <v>45261.894100578698</v>
      </c>
      <c r="AB30" s="74" t="s">
        <v>118</v>
      </c>
      <c r="AC30" s="74" t="s">
        <v>116</v>
      </c>
    </row>
    <row r="31" spans="1:29" s="107" customFormat="1" hidden="1" outlineLevel="7" collapsed="1" x14ac:dyDescent="0.25">
      <c r="A31" s="102" t="s">
        <v>129</v>
      </c>
      <c r="B31" s="103">
        <v>-654733.24899999995</v>
      </c>
      <c r="C31" s="103">
        <v>-38986635.830080003</v>
      </c>
      <c r="D31" s="103">
        <v>0</v>
      </c>
      <c r="E31" s="103">
        <v>0</v>
      </c>
      <c r="F31" s="103">
        <v>-654733.24899999995</v>
      </c>
      <c r="G31" s="103">
        <v>-38986635.830080003</v>
      </c>
      <c r="H31" s="104" t="s">
        <v>120</v>
      </c>
      <c r="I31" s="104" t="s">
        <v>128</v>
      </c>
      <c r="J31" s="104" t="s">
        <v>116</v>
      </c>
      <c r="K31" s="103">
        <v>59.545831664461602</v>
      </c>
      <c r="L31" s="103">
        <v>0</v>
      </c>
      <c r="M31" s="104" t="s">
        <v>127</v>
      </c>
      <c r="N31" s="104" t="s">
        <v>119</v>
      </c>
      <c r="O31" s="104" t="s">
        <v>121</v>
      </c>
      <c r="P31" s="105">
        <v>45231</v>
      </c>
      <c r="Q31" s="105">
        <v>45232</v>
      </c>
      <c r="R31" s="103">
        <v>0</v>
      </c>
      <c r="S31" s="104" t="s">
        <v>116</v>
      </c>
      <c r="T31" s="104" t="s">
        <v>116</v>
      </c>
      <c r="U31" s="104" t="s">
        <v>142</v>
      </c>
      <c r="V31" s="106">
        <v>45200.155692939814</v>
      </c>
      <c r="W31" s="104" t="s">
        <v>116</v>
      </c>
      <c r="X31" s="104" t="s">
        <v>116</v>
      </c>
      <c r="Y31" s="106">
        <v>45231</v>
      </c>
      <c r="Z31" s="106">
        <v>45261</v>
      </c>
      <c r="AA31" s="106">
        <v>45261.894100578698</v>
      </c>
      <c r="AB31" s="104" t="s">
        <v>118</v>
      </c>
      <c r="AC31" s="104" t="s">
        <v>116</v>
      </c>
    </row>
    <row r="32" spans="1:29" s="78" customFormat="1" hidden="1" outlineLevel="7" collapsed="1" x14ac:dyDescent="0.25">
      <c r="A32" s="101" t="s">
        <v>116</v>
      </c>
      <c r="B32" s="75">
        <v>-654733.24899999995</v>
      </c>
      <c r="C32" s="75">
        <v>-38986635.830080003</v>
      </c>
      <c r="D32" s="75">
        <v>0</v>
      </c>
      <c r="E32" s="75">
        <v>0</v>
      </c>
      <c r="F32" s="75">
        <v>-654733.24899999995</v>
      </c>
      <c r="G32" s="75">
        <v>-38986635.830080003</v>
      </c>
      <c r="H32" s="74" t="s">
        <v>120</v>
      </c>
      <c r="I32" s="74" t="s">
        <v>128</v>
      </c>
      <c r="J32" s="74" t="s">
        <v>116</v>
      </c>
      <c r="K32" s="75">
        <v>59.545831664461602</v>
      </c>
      <c r="L32" s="75">
        <v>0</v>
      </c>
      <c r="M32" s="74" t="s">
        <v>127</v>
      </c>
      <c r="N32" s="74" t="s">
        <v>119</v>
      </c>
      <c r="O32" s="74" t="s">
        <v>121</v>
      </c>
      <c r="P32" s="76">
        <v>45231</v>
      </c>
      <c r="Q32" s="76">
        <v>45232</v>
      </c>
      <c r="R32" s="75">
        <v>0</v>
      </c>
      <c r="S32" s="74" t="s">
        <v>116</v>
      </c>
      <c r="T32" s="74" t="s">
        <v>116</v>
      </c>
      <c r="U32" s="74" t="s">
        <v>142</v>
      </c>
      <c r="V32" s="77">
        <v>45200.155692939814</v>
      </c>
      <c r="W32" s="74" t="s">
        <v>116</v>
      </c>
      <c r="X32" s="74" t="s">
        <v>116</v>
      </c>
      <c r="Y32" s="77">
        <v>45231</v>
      </c>
      <c r="Z32" s="77">
        <v>45261</v>
      </c>
      <c r="AA32" s="77">
        <v>45261.894100578698</v>
      </c>
      <c r="AB32" s="74" t="s">
        <v>118</v>
      </c>
      <c r="AC32" s="74" t="s">
        <v>116</v>
      </c>
    </row>
    <row r="33" spans="1:29" s="113" customFormat="1" hidden="1" outlineLevel="2" collapsed="1" x14ac:dyDescent="0.25">
      <c r="A33" s="108" t="s">
        <v>123</v>
      </c>
      <c r="B33" s="109">
        <v>4.0000000000000003E-5</v>
      </c>
      <c r="C33" s="109">
        <v>2.9499999999999999E-3</v>
      </c>
      <c r="D33" s="109">
        <v>0</v>
      </c>
      <c r="E33" s="109">
        <v>0</v>
      </c>
      <c r="F33" s="109">
        <v>4.0000000000000003E-5</v>
      </c>
      <c r="G33" s="109">
        <v>2.9499999999999999E-3</v>
      </c>
      <c r="H33" s="110" t="s">
        <v>120</v>
      </c>
      <c r="I33" s="110" t="s">
        <v>123</v>
      </c>
      <c r="J33" s="110" t="s">
        <v>116</v>
      </c>
      <c r="K33" s="109">
        <v>73.75</v>
      </c>
      <c r="L33" s="109">
        <v>0</v>
      </c>
      <c r="M33" s="110" t="s">
        <v>122</v>
      </c>
      <c r="N33" s="110" t="s">
        <v>119</v>
      </c>
      <c r="O33" s="110" t="s">
        <v>121</v>
      </c>
      <c r="P33" s="111">
        <v>45231</v>
      </c>
      <c r="Q33" s="111">
        <v>45232</v>
      </c>
      <c r="R33" s="109">
        <v>0</v>
      </c>
      <c r="S33" s="110" t="s">
        <v>116</v>
      </c>
      <c r="T33" s="110" t="s">
        <v>116</v>
      </c>
      <c r="U33" s="110" t="s">
        <v>142</v>
      </c>
      <c r="V33" s="112">
        <v>45200.155692939814</v>
      </c>
      <c r="W33" s="110" t="s">
        <v>116</v>
      </c>
      <c r="X33" s="110" t="s">
        <v>116</v>
      </c>
      <c r="Y33" s="112">
        <v>45231</v>
      </c>
      <c r="Z33" s="112">
        <v>45261</v>
      </c>
      <c r="AA33" s="112">
        <v>45261.894100578698</v>
      </c>
      <c r="AB33" s="110" t="s">
        <v>118</v>
      </c>
      <c r="AC33" s="110" t="s">
        <v>116</v>
      </c>
    </row>
    <row r="34" spans="1:29" s="96" customFormat="1" hidden="1" outlineLevel="3" collapsed="1" x14ac:dyDescent="0.25">
      <c r="A34" s="91" t="s">
        <v>122</v>
      </c>
      <c r="B34" s="92">
        <v>4.0000000000000003E-5</v>
      </c>
      <c r="C34" s="92">
        <v>2.9499999999999999E-3</v>
      </c>
      <c r="D34" s="92">
        <v>0</v>
      </c>
      <c r="E34" s="92">
        <v>0</v>
      </c>
      <c r="F34" s="92">
        <v>4.0000000000000003E-5</v>
      </c>
      <c r="G34" s="92">
        <v>2.9499999999999999E-3</v>
      </c>
      <c r="H34" s="93" t="s">
        <v>120</v>
      </c>
      <c r="I34" s="93" t="s">
        <v>123</v>
      </c>
      <c r="J34" s="93" t="s">
        <v>116</v>
      </c>
      <c r="K34" s="92">
        <v>73.75</v>
      </c>
      <c r="L34" s="92">
        <v>0</v>
      </c>
      <c r="M34" s="93" t="s">
        <v>122</v>
      </c>
      <c r="N34" s="93" t="s">
        <v>119</v>
      </c>
      <c r="O34" s="93" t="s">
        <v>121</v>
      </c>
      <c r="P34" s="94">
        <v>45231</v>
      </c>
      <c r="Q34" s="94">
        <v>45232</v>
      </c>
      <c r="R34" s="92">
        <v>0</v>
      </c>
      <c r="S34" s="93" t="s">
        <v>116</v>
      </c>
      <c r="T34" s="93" t="s">
        <v>116</v>
      </c>
      <c r="U34" s="93" t="s">
        <v>142</v>
      </c>
      <c r="V34" s="95">
        <v>45200.155692939814</v>
      </c>
      <c r="W34" s="93" t="s">
        <v>116</v>
      </c>
      <c r="X34" s="93" t="s">
        <v>116</v>
      </c>
      <c r="Y34" s="95">
        <v>45231</v>
      </c>
      <c r="Z34" s="95">
        <v>45261</v>
      </c>
      <c r="AA34" s="95">
        <v>45261.894100578698</v>
      </c>
      <c r="AB34" s="93" t="s">
        <v>118</v>
      </c>
      <c r="AC34" s="93" t="s">
        <v>116</v>
      </c>
    </row>
    <row r="35" spans="1:29" s="78" customFormat="1" hidden="1" outlineLevel="4" collapsed="1" x14ac:dyDescent="0.25">
      <c r="A35" s="97" t="s">
        <v>121</v>
      </c>
      <c r="B35" s="75">
        <v>4.0000000000000003E-5</v>
      </c>
      <c r="C35" s="75">
        <v>2.9499999999999999E-3</v>
      </c>
      <c r="D35" s="75">
        <v>0</v>
      </c>
      <c r="E35" s="75">
        <v>0</v>
      </c>
      <c r="F35" s="75">
        <v>4.0000000000000003E-5</v>
      </c>
      <c r="G35" s="75">
        <v>2.9499999999999999E-3</v>
      </c>
      <c r="H35" s="74" t="s">
        <v>120</v>
      </c>
      <c r="I35" s="74" t="s">
        <v>123</v>
      </c>
      <c r="J35" s="74" t="s">
        <v>116</v>
      </c>
      <c r="K35" s="75">
        <v>73.75</v>
      </c>
      <c r="L35" s="75">
        <v>0</v>
      </c>
      <c r="M35" s="74" t="s">
        <v>122</v>
      </c>
      <c r="N35" s="74" t="s">
        <v>119</v>
      </c>
      <c r="O35" s="74" t="s">
        <v>121</v>
      </c>
      <c r="P35" s="76">
        <v>45231</v>
      </c>
      <c r="Q35" s="76">
        <v>45232</v>
      </c>
      <c r="R35" s="75">
        <v>0</v>
      </c>
      <c r="S35" s="74" t="s">
        <v>116</v>
      </c>
      <c r="T35" s="74" t="s">
        <v>116</v>
      </c>
      <c r="U35" s="74" t="s">
        <v>142</v>
      </c>
      <c r="V35" s="77">
        <v>45200.155692939814</v>
      </c>
      <c r="W35" s="74" t="s">
        <v>116</v>
      </c>
      <c r="X35" s="74" t="s">
        <v>116</v>
      </c>
      <c r="Y35" s="77">
        <v>45231</v>
      </c>
      <c r="Z35" s="77">
        <v>45261</v>
      </c>
      <c r="AA35" s="77">
        <v>45261.894100578698</v>
      </c>
      <c r="AB35" s="74" t="s">
        <v>118</v>
      </c>
      <c r="AC35" s="74" t="s">
        <v>116</v>
      </c>
    </row>
    <row r="36" spans="1:29" s="84" customFormat="1" hidden="1" outlineLevel="5" collapsed="1" x14ac:dyDescent="0.25">
      <c r="A36" s="98" t="s">
        <v>116</v>
      </c>
      <c r="B36" s="80">
        <v>4.0000000000000003E-5</v>
      </c>
      <c r="C36" s="80">
        <v>2.9499999999999999E-3</v>
      </c>
      <c r="D36" s="80">
        <v>0</v>
      </c>
      <c r="E36" s="80">
        <v>0</v>
      </c>
      <c r="F36" s="80">
        <v>4.0000000000000003E-5</v>
      </c>
      <c r="G36" s="80">
        <v>2.9499999999999999E-3</v>
      </c>
      <c r="H36" s="81" t="s">
        <v>120</v>
      </c>
      <c r="I36" s="81" t="s">
        <v>123</v>
      </c>
      <c r="J36" s="81" t="s">
        <v>116</v>
      </c>
      <c r="K36" s="80">
        <v>73.75</v>
      </c>
      <c r="L36" s="80">
        <v>0</v>
      </c>
      <c r="M36" s="81" t="s">
        <v>122</v>
      </c>
      <c r="N36" s="81" t="s">
        <v>119</v>
      </c>
      <c r="O36" s="81" t="s">
        <v>121</v>
      </c>
      <c r="P36" s="82">
        <v>45231</v>
      </c>
      <c r="Q36" s="82">
        <v>45232</v>
      </c>
      <c r="R36" s="80">
        <v>0</v>
      </c>
      <c r="S36" s="81" t="s">
        <v>116</v>
      </c>
      <c r="T36" s="81" t="s">
        <v>116</v>
      </c>
      <c r="U36" s="81" t="s">
        <v>142</v>
      </c>
      <c r="V36" s="83">
        <v>45200.155692939814</v>
      </c>
      <c r="W36" s="81" t="s">
        <v>116</v>
      </c>
      <c r="X36" s="81" t="s">
        <v>116</v>
      </c>
      <c r="Y36" s="83">
        <v>45231</v>
      </c>
      <c r="Z36" s="83">
        <v>45261</v>
      </c>
      <c r="AA36" s="83">
        <v>45261.894100578698</v>
      </c>
      <c r="AB36" s="81" t="s">
        <v>118</v>
      </c>
      <c r="AC36" s="81" t="s">
        <v>116</v>
      </c>
    </row>
    <row r="37" spans="1:29" s="90" customFormat="1" hidden="1" outlineLevel="6" collapsed="1" x14ac:dyDescent="0.25">
      <c r="A37" s="99" t="s">
        <v>116</v>
      </c>
      <c r="B37" s="86">
        <v>4.0000000000000003E-5</v>
      </c>
      <c r="C37" s="86">
        <v>2.9499999999999999E-3</v>
      </c>
      <c r="D37" s="86">
        <v>0</v>
      </c>
      <c r="E37" s="86">
        <v>0</v>
      </c>
      <c r="F37" s="86">
        <v>4.0000000000000003E-5</v>
      </c>
      <c r="G37" s="86">
        <v>2.9499999999999999E-3</v>
      </c>
      <c r="H37" s="87" t="s">
        <v>120</v>
      </c>
      <c r="I37" s="87" t="s">
        <v>123</v>
      </c>
      <c r="J37" s="87" t="s">
        <v>116</v>
      </c>
      <c r="K37" s="86">
        <v>73.75</v>
      </c>
      <c r="L37" s="86">
        <v>0</v>
      </c>
      <c r="M37" s="87" t="s">
        <v>122</v>
      </c>
      <c r="N37" s="87" t="s">
        <v>119</v>
      </c>
      <c r="O37" s="87" t="s">
        <v>121</v>
      </c>
      <c r="P37" s="88">
        <v>45231</v>
      </c>
      <c r="Q37" s="88">
        <v>45232</v>
      </c>
      <c r="R37" s="86">
        <v>0</v>
      </c>
      <c r="S37" s="87" t="s">
        <v>116</v>
      </c>
      <c r="T37" s="87" t="s">
        <v>116</v>
      </c>
      <c r="U37" s="87" t="s">
        <v>142</v>
      </c>
      <c r="V37" s="89">
        <v>45200.155692939814</v>
      </c>
      <c r="W37" s="87" t="s">
        <v>116</v>
      </c>
      <c r="X37" s="87" t="s">
        <v>116</v>
      </c>
      <c r="Y37" s="89">
        <v>45231</v>
      </c>
      <c r="Z37" s="89">
        <v>45261</v>
      </c>
      <c r="AA37" s="89">
        <v>45261.894100578698</v>
      </c>
      <c r="AB37" s="87" t="s">
        <v>118</v>
      </c>
      <c r="AC37" s="87" t="s">
        <v>116</v>
      </c>
    </row>
    <row r="38" spans="1:29" s="96" customFormat="1" hidden="1" outlineLevel="7" collapsed="1" x14ac:dyDescent="0.25">
      <c r="A38" s="100" t="s">
        <v>126</v>
      </c>
      <c r="B38" s="92">
        <v>154543.00734000001</v>
      </c>
      <c r="C38" s="92">
        <v>11151512.45142</v>
      </c>
      <c r="D38" s="92">
        <v>0</v>
      </c>
      <c r="E38" s="92">
        <v>0</v>
      </c>
      <c r="F38" s="92">
        <v>154543.00734000001</v>
      </c>
      <c r="G38" s="92">
        <v>11151512.45142</v>
      </c>
      <c r="H38" s="93" t="s">
        <v>120</v>
      </c>
      <c r="I38" s="93" t="s">
        <v>123</v>
      </c>
      <c r="J38" s="93" t="s">
        <v>116</v>
      </c>
      <c r="K38" s="92">
        <v>72.157987885445294</v>
      </c>
      <c r="L38" s="92">
        <v>0</v>
      </c>
      <c r="M38" s="93" t="s">
        <v>122</v>
      </c>
      <c r="N38" s="93" t="s">
        <v>119</v>
      </c>
      <c r="O38" s="93" t="s">
        <v>121</v>
      </c>
      <c r="P38" s="94">
        <v>45231</v>
      </c>
      <c r="Q38" s="94">
        <v>45232</v>
      </c>
      <c r="R38" s="92">
        <v>0</v>
      </c>
      <c r="S38" s="93" t="s">
        <v>116</v>
      </c>
      <c r="T38" s="93" t="s">
        <v>116</v>
      </c>
      <c r="U38" s="93" t="s">
        <v>142</v>
      </c>
      <c r="V38" s="95">
        <v>45200.155692939814</v>
      </c>
      <c r="W38" s="93" t="s">
        <v>116</v>
      </c>
      <c r="X38" s="93" t="s">
        <v>116</v>
      </c>
      <c r="Y38" s="95">
        <v>45231</v>
      </c>
      <c r="Z38" s="95">
        <v>45261</v>
      </c>
      <c r="AA38" s="95">
        <v>45261.894100578698</v>
      </c>
      <c r="AB38" s="93" t="s">
        <v>118</v>
      </c>
      <c r="AC38" s="93" t="s">
        <v>116</v>
      </c>
    </row>
    <row r="39" spans="1:29" s="78" customFormat="1" hidden="1" outlineLevel="7" collapsed="1" x14ac:dyDescent="0.25">
      <c r="A39" s="101" t="s">
        <v>116</v>
      </c>
      <c r="B39" s="75">
        <v>154543.00734000001</v>
      </c>
      <c r="C39" s="75">
        <v>11151512.45142</v>
      </c>
      <c r="D39" s="75">
        <v>0</v>
      </c>
      <c r="E39" s="75">
        <v>0</v>
      </c>
      <c r="F39" s="75">
        <v>154543.00734000001</v>
      </c>
      <c r="G39" s="75">
        <v>11151512.45142</v>
      </c>
      <c r="H39" s="74" t="s">
        <v>120</v>
      </c>
      <c r="I39" s="74" t="s">
        <v>123</v>
      </c>
      <c r="J39" s="74" t="s">
        <v>116</v>
      </c>
      <c r="K39" s="75">
        <v>72.157987885445294</v>
      </c>
      <c r="L39" s="75">
        <v>0</v>
      </c>
      <c r="M39" s="74" t="s">
        <v>122</v>
      </c>
      <c r="N39" s="74" t="s">
        <v>119</v>
      </c>
      <c r="O39" s="74" t="s">
        <v>121</v>
      </c>
      <c r="P39" s="76">
        <v>45231</v>
      </c>
      <c r="Q39" s="76">
        <v>45232</v>
      </c>
      <c r="R39" s="75">
        <v>0</v>
      </c>
      <c r="S39" s="74" t="s">
        <v>116</v>
      </c>
      <c r="T39" s="74" t="s">
        <v>116</v>
      </c>
      <c r="U39" s="74" t="s">
        <v>142</v>
      </c>
      <c r="V39" s="77">
        <v>45200.155692939814</v>
      </c>
      <c r="W39" s="74" t="s">
        <v>116</v>
      </c>
      <c r="X39" s="74" t="s">
        <v>116</v>
      </c>
      <c r="Y39" s="77">
        <v>45231</v>
      </c>
      <c r="Z39" s="77">
        <v>45261</v>
      </c>
      <c r="AA39" s="77">
        <v>45261.894100578698</v>
      </c>
      <c r="AB39" s="74" t="s">
        <v>118</v>
      </c>
      <c r="AC39" s="74" t="s">
        <v>116</v>
      </c>
    </row>
    <row r="40" spans="1:29" s="107" customFormat="1" hidden="1" outlineLevel="7" collapsed="1" x14ac:dyDescent="0.25">
      <c r="A40" s="102" t="s">
        <v>124</v>
      </c>
      <c r="B40" s="103">
        <v>-158963.71160000001</v>
      </c>
      <c r="C40" s="103">
        <v>-11087205.828469999</v>
      </c>
      <c r="D40" s="103">
        <v>0</v>
      </c>
      <c r="E40" s="103">
        <v>0</v>
      </c>
      <c r="F40" s="103">
        <v>-158963.71160000001</v>
      </c>
      <c r="G40" s="103">
        <v>-11087205.828469999</v>
      </c>
      <c r="H40" s="104" t="s">
        <v>120</v>
      </c>
      <c r="I40" s="104" t="s">
        <v>123</v>
      </c>
      <c r="J40" s="104" t="s">
        <v>116</v>
      </c>
      <c r="K40" s="103">
        <v>69.746772498422203</v>
      </c>
      <c r="L40" s="103">
        <v>0</v>
      </c>
      <c r="M40" s="104" t="s">
        <v>122</v>
      </c>
      <c r="N40" s="104" t="s">
        <v>119</v>
      </c>
      <c r="O40" s="104" t="s">
        <v>121</v>
      </c>
      <c r="P40" s="105">
        <v>45231</v>
      </c>
      <c r="Q40" s="105">
        <v>45232</v>
      </c>
      <c r="R40" s="103">
        <v>0</v>
      </c>
      <c r="S40" s="104" t="s">
        <v>116</v>
      </c>
      <c r="T40" s="104" t="s">
        <v>116</v>
      </c>
      <c r="U40" s="104" t="s">
        <v>142</v>
      </c>
      <c r="V40" s="106">
        <v>45200.155692939814</v>
      </c>
      <c r="W40" s="104" t="s">
        <v>116</v>
      </c>
      <c r="X40" s="104" t="s">
        <v>116</v>
      </c>
      <c r="Y40" s="106">
        <v>45231</v>
      </c>
      <c r="Z40" s="106">
        <v>45261</v>
      </c>
      <c r="AA40" s="106">
        <v>45261.894100578698</v>
      </c>
      <c r="AB40" s="104" t="s">
        <v>118</v>
      </c>
      <c r="AC40" s="104" t="s">
        <v>116</v>
      </c>
    </row>
    <row r="41" spans="1:29" s="78" customFormat="1" hidden="1" outlineLevel="7" collapsed="1" x14ac:dyDescent="0.25">
      <c r="A41" s="101" t="s">
        <v>116</v>
      </c>
      <c r="B41" s="75">
        <v>-158963.71160000001</v>
      </c>
      <c r="C41" s="75">
        <v>-11087205.828469999</v>
      </c>
      <c r="D41" s="75">
        <v>0</v>
      </c>
      <c r="E41" s="75">
        <v>0</v>
      </c>
      <c r="F41" s="75">
        <v>-158963.71160000001</v>
      </c>
      <c r="G41" s="75">
        <v>-11087205.828469999</v>
      </c>
      <c r="H41" s="74" t="s">
        <v>120</v>
      </c>
      <c r="I41" s="74" t="s">
        <v>123</v>
      </c>
      <c r="J41" s="74" t="s">
        <v>116</v>
      </c>
      <c r="K41" s="75">
        <v>69.746772498422203</v>
      </c>
      <c r="L41" s="75">
        <v>0</v>
      </c>
      <c r="M41" s="74" t="s">
        <v>122</v>
      </c>
      <c r="N41" s="74" t="s">
        <v>119</v>
      </c>
      <c r="O41" s="74" t="s">
        <v>121</v>
      </c>
      <c r="P41" s="76">
        <v>45231</v>
      </c>
      <c r="Q41" s="76">
        <v>45232</v>
      </c>
      <c r="R41" s="75">
        <v>0</v>
      </c>
      <c r="S41" s="74" t="s">
        <v>116</v>
      </c>
      <c r="T41" s="74" t="s">
        <v>116</v>
      </c>
      <c r="U41" s="74" t="s">
        <v>142</v>
      </c>
      <c r="V41" s="77">
        <v>45200.155692939814</v>
      </c>
      <c r="W41" s="74" t="s">
        <v>116</v>
      </c>
      <c r="X41" s="74" t="s">
        <v>116</v>
      </c>
      <c r="Y41" s="77">
        <v>45231</v>
      </c>
      <c r="Z41" s="77">
        <v>45261</v>
      </c>
      <c r="AA41" s="77">
        <v>45261.894100578698</v>
      </c>
      <c r="AB41" s="74" t="s">
        <v>118</v>
      </c>
      <c r="AC41" s="74" t="s">
        <v>116</v>
      </c>
    </row>
    <row r="42" spans="1:29" s="96" customFormat="1" hidden="1" outlineLevel="7" collapsed="1" x14ac:dyDescent="0.25">
      <c r="A42" s="100" t="s">
        <v>125</v>
      </c>
      <c r="B42" s="92">
        <v>4420.7043000000003</v>
      </c>
      <c r="C42" s="92">
        <v>-64306.62</v>
      </c>
      <c r="D42" s="92">
        <v>0</v>
      </c>
      <c r="E42" s="92">
        <v>0</v>
      </c>
      <c r="F42" s="92">
        <v>4420.7043000000003</v>
      </c>
      <c r="G42" s="92">
        <v>-64306.62</v>
      </c>
      <c r="H42" s="93" t="s">
        <v>120</v>
      </c>
      <c r="I42" s="93" t="s">
        <v>123</v>
      </c>
      <c r="J42" s="93" t="s">
        <v>116</v>
      </c>
      <c r="K42" s="92">
        <v>-14.5466911234031</v>
      </c>
      <c r="L42" s="92">
        <v>0</v>
      </c>
      <c r="M42" s="93" t="s">
        <v>122</v>
      </c>
      <c r="N42" s="93" t="s">
        <v>119</v>
      </c>
      <c r="O42" s="93" t="s">
        <v>121</v>
      </c>
      <c r="P42" s="94">
        <v>45231</v>
      </c>
      <c r="Q42" s="94">
        <v>45232</v>
      </c>
      <c r="R42" s="92">
        <v>0</v>
      </c>
      <c r="S42" s="93" t="s">
        <v>116</v>
      </c>
      <c r="T42" s="93" t="s">
        <v>116</v>
      </c>
      <c r="U42" s="93" t="s">
        <v>142</v>
      </c>
      <c r="V42" s="95">
        <v>45200.155692939814</v>
      </c>
      <c r="W42" s="93" t="s">
        <v>116</v>
      </c>
      <c r="X42" s="93" t="s">
        <v>116</v>
      </c>
      <c r="Y42" s="95">
        <v>45231</v>
      </c>
      <c r="Z42" s="95">
        <v>45261</v>
      </c>
      <c r="AA42" s="95">
        <v>45261.894100578698</v>
      </c>
      <c r="AB42" s="93" t="s">
        <v>118</v>
      </c>
      <c r="AC42" s="93" t="s">
        <v>116</v>
      </c>
    </row>
    <row r="43" spans="1:29" s="78" customFormat="1" hidden="1" outlineLevel="7" collapsed="1" x14ac:dyDescent="0.25">
      <c r="A43" s="101" t="s">
        <v>116</v>
      </c>
      <c r="B43" s="75">
        <v>4420.7043000000003</v>
      </c>
      <c r="C43" s="75">
        <v>-64306.62</v>
      </c>
      <c r="D43" s="75">
        <v>0</v>
      </c>
      <c r="E43" s="75">
        <v>0</v>
      </c>
      <c r="F43" s="75">
        <v>4420.7043000000003</v>
      </c>
      <c r="G43" s="75">
        <v>-64306.62</v>
      </c>
      <c r="H43" s="74" t="s">
        <v>120</v>
      </c>
      <c r="I43" s="74" t="s">
        <v>123</v>
      </c>
      <c r="J43" s="74" t="s">
        <v>116</v>
      </c>
      <c r="K43" s="75">
        <v>-14.5466911234031</v>
      </c>
      <c r="L43" s="75">
        <v>0</v>
      </c>
      <c r="M43" s="74" t="s">
        <v>122</v>
      </c>
      <c r="N43" s="74" t="s">
        <v>119</v>
      </c>
      <c r="O43" s="74" t="s">
        <v>121</v>
      </c>
      <c r="P43" s="76">
        <v>45231</v>
      </c>
      <c r="Q43" s="76">
        <v>45232</v>
      </c>
      <c r="R43" s="75">
        <v>0</v>
      </c>
      <c r="S43" s="74" t="s">
        <v>116</v>
      </c>
      <c r="T43" s="74" t="s">
        <v>116</v>
      </c>
      <c r="U43" s="74" t="s">
        <v>142</v>
      </c>
      <c r="V43" s="77">
        <v>45200.155692939814</v>
      </c>
      <c r="W43" s="74" t="s">
        <v>116</v>
      </c>
      <c r="X43" s="74" t="s">
        <v>116</v>
      </c>
      <c r="Y43" s="77">
        <v>45231</v>
      </c>
      <c r="Z43" s="77">
        <v>45261</v>
      </c>
      <c r="AA43" s="77">
        <v>45261.894100578698</v>
      </c>
      <c r="AB43" s="74" t="s">
        <v>118</v>
      </c>
      <c r="AC43" s="74" t="s">
        <v>116</v>
      </c>
    </row>
    <row r="44" spans="1:29" s="119" customFormat="1" outlineLevel="1" collapsed="1" x14ac:dyDescent="0.25">
      <c r="A44" s="114" t="s">
        <v>135</v>
      </c>
      <c r="B44" s="115">
        <v>322376.14179999998</v>
      </c>
      <c r="C44" s="115">
        <v>33290169.206119001</v>
      </c>
      <c r="D44" s="115">
        <v>0</v>
      </c>
      <c r="E44" s="115">
        <v>0</v>
      </c>
      <c r="F44" s="115">
        <v>322376.14179999998</v>
      </c>
      <c r="G44" s="115">
        <v>33290169.206119001</v>
      </c>
      <c r="H44" s="116" t="s">
        <v>116</v>
      </c>
      <c r="I44" s="116" t="s">
        <v>116</v>
      </c>
      <c r="J44" s="116" t="s">
        <v>116</v>
      </c>
      <c r="K44" s="115">
        <v>103.26499045569</v>
      </c>
      <c r="L44" s="115">
        <v>0</v>
      </c>
      <c r="M44" s="116" t="s">
        <v>116</v>
      </c>
      <c r="N44" s="116" t="s">
        <v>135</v>
      </c>
      <c r="O44" s="116" t="s">
        <v>116</v>
      </c>
      <c r="P44" s="117" t="s">
        <v>116</v>
      </c>
      <c r="Q44" s="117" t="s">
        <v>116</v>
      </c>
      <c r="R44" s="115">
        <v>0</v>
      </c>
      <c r="S44" s="116" t="s">
        <v>116</v>
      </c>
      <c r="T44" s="116" t="s">
        <v>116</v>
      </c>
      <c r="U44" s="116" t="s">
        <v>116</v>
      </c>
      <c r="V44" s="116" t="s">
        <v>116</v>
      </c>
      <c r="W44" s="116" t="s">
        <v>116</v>
      </c>
      <c r="X44" s="116" t="s">
        <v>116</v>
      </c>
      <c r="Y44" s="118">
        <v>45231</v>
      </c>
      <c r="Z44" s="118">
        <v>45261</v>
      </c>
      <c r="AA44" s="118">
        <v>45261.894100578698</v>
      </c>
      <c r="AB44" s="116" t="s">
        <v>118</v>
      </c>
      <c r="AC44" s="116" t="s">
        <v>116</v>
      </c>
    </row>
    <row r="45" spans="1:29" s="90" customFormat="1" outlineLevel="2" collapsed="1" x14ac:dyDescent="0.25">
      <c r="A45" s="85" t="s">
        <v>157</v>
      </c>
      <c r="B45" s="86">
        <v>0</v>
      </c>
      <c r="C45" s="86">
        <v>0</v>
      </c>
      <c r="D45" s="86">
        <v>0</v>
      </c>
      <c r="E45" s="86">
        <v>0</v>
      </c>
      <c r="F45" s="86">
        <v>0</v>
      </c>
      <c r="G45" s="86">
        <v>0</v>
      </c>
      <c r="H45" s="87" t="s">
        <v>120</v>
      </c>
      <c r="I45" s="87" t="s">
        <v>157</v>
      </c>
      <c r="J45" s="87" t="s">
        <v>116</v>
      </c>
      <c r="K45" s="86">
        <v>0</v>
      </c>
      <c r="L45" s="86">
        <v>0</v>
      </c>
      <c r="M45" s="87" t="s">
        <v>116</v>
      </c>
      <c r="N45" s="87" t="s">
        <v>135</v>
      </c>
      <c r="O45" s="87" t="s">
        <v>121</v>
      </c>
      <c r="P45" s="88">
        <v>45231</v>
      </c>
      <c r="Q45" s="88">
        <v>45232</v>
      </c>
      <c r="R45" s="86">
        <v>0</v>
      </c>
      <c r="S45" s="87" t="s">
        <v>116</v>
      </c>
      <c r="T45" s="87" t="s">
        <v>116</v>
      </c>
      <c r="U45" s="87" t="s">
        <v>142</v>
      </c>
      <c r="V45" s="89">
        <v>45200.155692939814</v>
      </c>
      <c r="W45" s="87" t="s">
        <v>116</v>
      </c>
      <c r="X45" s="87" t="s">
        <v>116</v>
      </c>
      <c r="Y45" s="89">
        <v>45231</v>
      </c>
      <c r="Z45" s="89">
        <v>45261</v>
      </c>
      <c r="AA45" s="89">
        <v>45261.894100578698</v>
      </c>
      <c r="AB45" s="87" t="s">
        <v>118</v>
      </c>
      <c r="AC45" s="87" t="s">
        <v>116</v>
      </c>
    </row>
    <row r="46" spans="1:29" s="96" customFormat="1" hidden="1" outlineLevel="3" collapsed="1" x14ac:dyDescent="0.25">
      <c r="A46" s="91" t="s">
        <v>122</v>
      </c>
      <c r="B46" s="92">
        <v>0</v>
      </c>
      <c r="C46" s="92">
        <v>0</v>
      </c>
      <c r="D46" s="92">
        <v>0</v>
      </c>
      <c r="E46" s="92">
        <v>0</v>
      </c>
      <c r="F46" s="92">
        <v>0</v>
      </c>
      <c r="G46" s="92">
        <v>0</v>
      </c>
      <c r="H46" s="93" t="s">
        <v>120</v>
      </c>
      <c r="I46" s="93" t="s">
        <v>157</v>
      </c>
      <c r="J46" s="93" t="s">
        <v>116</v>
      </c>
      <c r="K46" s="92">
        <v>0</v>
      </c>
      <c r="L46" s="92">
        <v>0</v>
      </c>
      <c r="M46" s="93" t="s">
        <v>122</v>
      </c>
      <c r="N46" s="93" t="s">
        <v>135</v>
      </c>
      <c r="O46" s="93" t="s">
        <v>121</v>
      </c>
      <c r="P46" s="94">
        <v>45231</v>
      </c>
      <c r="Q46" s="94">
        <v>45232</v>
      </c>
      <c r="R46" s="92">
        <v>0</v>
      </c>
      <c r="S46" s="93" t="s">
        <v>116</v>
      </c>
      <c r="T46" s="93" t="s">
        <v>116</v>
      </c>
      <c r="U46" s="93" t="s">
        <v>142</v>
      </c>
      <c r="V46" s="95">
        <v>45200.155692939814</v>
      </c>
      <c r="W46" s="93" t="s">
        <v>116</v>
      </c>
      <c r="X46" s="93" t="s">
        <v>116</v>
      </c>
      <c r="Y46" s="95">
        <v>45231</v>
      </c>
      <c r="Z46" s="95">
        <v>45261</v>
      </c>
      <c r="AA46" s="95">
        <v>45261.894100578698</v>
      </c>
      <c r="AB46" s="93" t="s">
        <v>118</v>
      </c>
      <c r="AC46" s="93" t="s">
        <v>116</v>
      </c>
    </row>
    <row r="47" spans="1:29" s="78" customFormat="1" hidden="1" outlineLevel="4" collapsed="1" x14ac:dyDescent="0.25">
      <c r="A47" s="97" t="s">
        <v>121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4" t="s">
        <v>120</v>
      </c>
      <c r="I47" s="74" t="s">
        <v>157</v>
      </c>
      <c r="J47" s="74" t="s">
        <v>116</v>
      </c>
      <c r="K47" s="75">
        <v>0</v>
      </c>
      <c r="L47" s="75">
        <v>0</v>
      </c>
      <c r="M47" s="74" t="s">
        <v>122</v>
      </c>
      <c r="N47" s="74" t="s">
        <v>135</v>
      </c>
      <c r="O47" s="74" t="s">
        <v>121</v>
      </c>
      <c r="P47" s="76">
        <v>45231</v>
      </c>
      <c r="Q47" s="76">
        <v>45232</v>
      </c>
      <c r="R47" s="75">
        <v>0</v>
      </c>
      <c r="S47" s="74" t="s">
        <v>116</v>
      </c>
      <c r="T47" s="74" t="s">
        <v>116</v>
      </c>
      <c r="U47" s="74" t="s">
        <v>142</v>
      </c>
      <c r="V47" s="77">
        <v>45200.155692939814</v>
      </c>
      <c r="W47" s="74" t="s">
        <v>116</v>
      </c>
      <c r="X47" s="74" t="s">
        <v>116</v>
      </c>
      <c r="Y47" s="77">
        <v>45231</v>
      </c>
      <c r="Z47" s="77">
        <v>45261</v>
      </c>
      <c r="AA47" s="77">
        <v>45261.894100578698</v>
      </c>
      <c r="AB47" s="74" t="s">
        <v>118</v>
      </c>
      <c r="AC47" s="74" t="s">
        <v>116</v>
      </c>
    </row>
    <row r="48" spans="1:29" s="84" customFormat="1" hidden="1" outlineLevel="5" collapsed="1" x14ac:dyDescent="0.25">
      <c r="A48" s="98" t="s">
        <v>116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1" t="s">
        <v>120</v>
      </c>
      <c r="I48" s="81" t="s">
        <v>157</v>
      </c>
      <c r="J48" s="81" t="s">
        <v>116</v>
      </c>
      <c r="K48" s="80">
        <v>0</v>
      </c>
      <c r="L48" s="80">
        <v>0</v>
      </c>
      <c r="M48" s="81" t="s">
        <v>122</v>
      </c>
      <c r="N48" s="81" t="s">
        <v>135</v>
      </c>
      <c r="O48" s="81" t="s">
        <v>121</v>
      </c>
      <c r="P48" s="82">
        <v>45231</v>
      </c>
      <c r="Q48" s="82">
        <v>45232</v>
      </c>
      <c r="R48" s="80">
        <v>0</v>
      </c>
      <c r="S48" s="81" t="s">
        <v>116</v>
      </c>
      <c r="T48" s="81" t="s">
        <v>116</v>
      </c>
      <c r="U48" s="81" t="s">
        <v>142</v>
      </c>
      <c r="V48" s="83">
        <v>45200.155692939814</v>
      </c>
      <c r="W48" s="81" t="s">
        <v>116</v>
      </c>
      <c r="X48" s="81" t="s">
        <v>116</v>
      </c>
      <c r="Y48" s="83">
        <v>45231</v>
      </c>
      <c r="Z48" s="83">
        <v>45261</v>
      </c>
      <c r="AA48" s="83">
        <v>45261.894100578698</v>
      </c>
      <c r="AB48" s="81" t="s">
        <v>118</v>
      </c>
      <c r="AC48" s="81" t="s">
        <v>116</v>
      </c>
    </row>
    <row r="49" spans="1:29" s="90" customFormat="1" hidden="1" outlineLevel="6" collapsed="1" x14ac:dyDescent="0.25">
      <c r="A49" s="99" t="s">
        <v>116</v>
      </c>
      <c r="B49" s="86">
        <v>0</v>
      </c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7" t="s">
        <v>120</v>
      </c>
      <c r="I49" s="87" t="s">
        <v>157</v>
      </c>
      <c r="J49" s="87" t="s">
        <v>116</v>
      </c>
      <c r="K49" s="86">
        <v>0</v>
      </c>
      <c r="L49" s="86">
        <v>0</v>
      </c>
      <c r="M49" s="87" t="s">
        <v>122</v>
      </c>
      <c r="N49" s="87" t="s">
        <v>135</v>
      </c>
      <c r="O49" s="87" t="s">
        <v>121</v>
      </c>
      <c r="P49" s="88">
        <v>45231</v>
      </c>
      <c r="Q49" s="88">
        <v>45232</v>
      </c>
      <c r="R49" s="86">
        <v>0</v>
      </c>
      <c r="S49" s="87" t="s">
        <v>116</v>
      </c>
      <c r="T49" s="87" t="s">
        <v>116</v>
      </c>
      <c r="U49" s="87" t="s">
        <v>142</v>
      </c>
      <c r="V49" s="89">
        <v>45200.155692939814</v>
      </c>
      <c r="W49" s="87" t="s">
        <v>116</v>
      </c>
      <c r="X49" s="87" t="s">
        <v>116</v>
      </c>
      <c r="Y49" s="89">
        <v>45231</v>
      </c>
      <c r="Z49" s="89">
        <v>45261</v>
      </c>
      <c r="AA49" s="89">
        <v>45261.894100578698</v>
      </c>
      <c r="AB49" s="87" t="s">
        <v>118</v>
      </c>
      <c r="AC49" s="87" t="s">
        <v>116</v>
      </c>
    </row>
    <row r="50" spans="1:29" s="96" customFormat="1" hidden="1" outlineLevel="7" collapsed="1" x14ac:dyDescent="0.25">
      <c r="A50" s="100" t="s">
        <v>152</v>
      </c>
      <c r="B50" s="92">
        <v>0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3" t="s">
        <v>120</v>
      </c>
      <c r="I50" s="93" t="s">
        <v>157</v>
      </c>
      <c r="J50" s="93" t="s">
        <v>116</v>
      </c>
      <c r="K50" s="92">
        <v>0</v>
      </c>
      <c r="L50" s="92">
        <v>0</v>
      </c>
      <c r="M50" s="93" t="s">
        <v>122</v>
      </c>
      <c r="N50" s="93" t="s">
        <v>135</v>
      </c>
      <c r="O50" s="93" t="s">
        <v>121</v>
      </c>
      <c r="P50" s="94">
        <v>45231</v>
      </c>
      <c r="Q50" s="94">
        <v>45232</v>
      </c>
      <c r="R50" s="92">
        <v>0</v>
      </c>
      <c r="S50" s="93" t="s">
        <v>116</v>
      </c>
      <c r="T50" s="93" t="s">
        <v>116</v>
      </c>
      <c r="U50" s="93" t="s">
        <v>142</v>
      </c>
      <c r="V50" s="95">
        <v>45200.155692939814</v>
      </c>
      <c r="W50" s="93" t="s">
        <v>116</v>
      </c>
      <c r="X50" s="93" t="s">
        <v>116</v>
      </c>
      <c r="Y50" s="95">
        <v>45231</v>
      </c>
      <c r="Z50" s="95">
        <v>45261</v>
      </c>
      <c r="AA50" s="95">
        <v>45261.894100578698</v>
      </c>
      <c r="AB50" s="93" t="s">
        <v>118</v>
      </c>
      <c r="AC50" s="93" t="s">
        <v>116</v>
      </c>
    </row>
    <row r="51" spans="1:29" s="78" customFormat="1" hidden="1" outlineLevel="7" collapsed="1" x14ac:dyDescent="0.25">
      <c r="A51" s="101" t="s">
        <v>116</v>
      </c>
      <c r="B51" s="75">
        <v>0</v>
      </c>
      <c r="C51" s="75">
        <v>-14067.49898</v>
      </c>
      <c r="D51" s="75">
        <v>0</v>
      </c>
      <c r="E51" s="75">
        <v>0</v>
      </c>
      <c r="F51" s="75">
        <v>0</v>
      </c>
      <c r="G51" s="75">
        <v>-14067.49898</v>
      </c>
      <c r="H51" s="74" t="s">
        <v>120</v>
      </c>
      <c r="I51" s="74" t="s">
        <v>157</v>
      </c>
      <c r="J51" s="74" t="s">
        <v>116</v>
      </c>
      <c r="K51" s="75">
        <v>0</v>
      </c>
      <c r="L51" s="75">
        <v>0</v>
      </c>
      <c r="M51" s="74" t="s">
        <v>122</v>
      </c>
      <c r="N51" s="74" t="s">
        <v>135</v>
      </c>
      <c r="O51" s="74" t="s">
        <v>121</v>
      </c>
      <c r="P51" s="76">
        <v>45231</v>
      </c>
      <c r="Q51" s="76">
        <v>45232</v>
      </c>
      <c r="R51" s="75">
        <v>0</v>
      </c>
      <c r="S51" s="74" t="s">
        <v>116</v>
      </c>
      <c r="T51" s="74" t="s">
        <v>116</v>
      </c>
      <c r="U51" s="74" t="s">
        <v>142</v>
      </c>
      <c r="V51" s="77">
        <v>45200.155692939814</v>
      </c>
      <c r="W51" s="74" t="s">
        <v>116</v>
      </c>
      <c r="X51" s="74" t="s">
        <v>116</v>
      </c>
      <c r="Y51" s="77">
        <v>45231</v>
      </c>
      <c r="Z51" s="77">
        <v>45261</v>
      </c>
      <c r="AA51" s="77">
        <v>45261.894100578698</v>
      </c>
      <c r="AB51" s="74" t="s">
        <v>118</v>
      </c>
      <c r="AC51" s="74" t="s">
        <v>116</v>
      </c>
    </row>
    <row r="52" spans="1:29" s="128" customFormat="1" hidden="1" outlineLevel="7" collapsed="1" x14ac:dyDescent="0.25">
      <c r="A52" s="123" t="s">
        <v>116</v>
      </c>
      <c r="B52" s="124">
        <v>0</v>
      </c>
      <c r="C52" s="124">
        <v>14067.49898</v>
      </c>
      <c r="D52" s="124">
        <v>0</v>
      </c>
      <c r="E52" s="124">
        <v>0</v>
      </c>
      <c r="F52" s="124">
        <v>0</v>
      </c>
      <c r="G52" s="124">
        <v>14067.49898</v>
      </c>
      <c r="H52" s="125" t="s">
        <v>120</v>
      </c>
      <c r="I52" s="125" t="s">
        <v>157</v>
      </c>
      <c r="J52" s="125" t="s">
        <v>116</v>
      </c>
      <c r="K52" s="124">
        <v>0</v>
      </c>
      <c r="L52" s="124">
        <v>0</v>
      </c>
      <c r="M52" s="125" t="s">
        <v>122</v>
      </c>
      <c r="N52" s="125" t="s">
        <v>135</v>
      </c>
      <c r="O52" s="125" t="s">
        <v>121</v>
      </c>
      <c r="P52" s="126">
        <v>45231</v>
      </c>
      <c r="Q52" s="126">
        <v>45232</v>
      </c>
      <c r="R52" s="124">
        <v>0</v>
      </c>
      <c r="S52" s="125" t="s">
        <v>116</v>
      </c>
      <c r="T52" s="125" t="s">
        <v>116</v>
      </c>
      <c r="U52" s="125" t="s">
        <v>142</v>
      </c>
      <c r="V52" s="127">
        <v>45200.155692939814</v>
      </c>
      <c r="W52" s="125" t="s">
        <v>116</v>
      </c>
      <c r="X52" s="125" t="s">
        <v>116</v>
      </c>
      <c r="Y52" s="127">
        <v>45231</v>
      </c>
      <c r="Z52" s="127">
        <v>45261</v>
      </c>
      <c r="AA52" s="127">
        <v>45261.894100578698</v>
      </c>
      <c r="AB52" s="125" t="s">
        <v>118</v>
      </c>
      <c r="AC52" s="125" t="s">
        <v>116</v>
      </c>
    </row>
    <row r="53" spans="1:29" s="107" customFormat="1" hidden="1" outlineLevel="3" collapsed="1" x14ac:dyDescent="0.25">
      <c r="A53" s="122" t="s">
        <v>213</v>
      </c>
      <c r="B53" s="103">
        <v>0</v>
      </c>
      <c r="C53" s="103">
        <v>0</v>
      </c>
      <c r="D53" s="103">
        <v>0</v>
      </c>
      <c r="E53" s="103">
        <v>0</v>
      </c>
      <c r="F53" s="103">
        <v>0</v>
      </c>
      <c r="G53" s="103">
        <v>0</v>
      </c>
      <c r="H53" s="104" t="s">
        <v>120</v>
      </c>
      <c r="I53" s="104" t="s">
        <v>157</v>
      </c>
      <c r="J53" s="104" t="s">
        <v>116</v>
      </c>
      <c r="K53" s="103">
        <v>0</v>
      </c>
      <c r="L53" s="103">
        <v>0</v>
      </c>
      <c r="M53" s="104" t="s">
        <v>213</v>
      </c>
      <c r="N53" s="104" t="s">
        <v>135</v>
      </c>
      <c r="O53" s="104" t="s">
        <v>121</v>
      </c>
      <c r="P53" s="105">
        <v>45231</v>
      </c>
      <c r="Q53" s="105">
        <v>45232</v>
      </c>
      <c r="R53" s="103">
        <v>0</v>
      </c>
      <c r="S53" s="104" t="s">
        <v>116</v>
      </c>
      <c r="T53" s="104" t="s">
        <v>116</v>
      </c>
      <c r="U53" s="104" t="s">
        <v>142</v>
      </c>
      <c r="V53" s="106">
        <v>45200.155692939814</v>
      </c>
      <c r="W53" s="104" t="s">
        <v>116</v>
      </c>
      <c r="X53" s="104" t="s">
        <v>116</v>
      </c>
      <c r="Y53" s="106">
        <v>45231</v>
      </c>
      <c r="Z53" s="106">
        <v>45261</v>
      </c>
      <c r="AA53" s="106">
        <v>45261.894100578698</v>
      </c>
      <c r="AB53" s="104" t="s">
        <v>118</v>
      </c>
      <c r="AC53" s="104" t="s">
        <v>116</v>
      </c>
    </row>
    <row r="54" spans="1:29" s="78" customFormat="1" hidden="1" outlineLevel="4" collapsed="1" x14ac:dyDescent="0.25">
      <c r="A54" s="97" t="s">
        <v>121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4" t="s">
        <v>120</v>
      </c>
      <c r="I54" s="74" t="s">
        <v>157</v>
      </c>
      <c r="J54" s="74" t="s">
        <v>116</v>
      </c>
      <c r="K54" s="75">
        <v>0</v>
      </c>
      <c r="L54" s="75">
        <v>0</v>
      </c>
      <c r="M54" s="74" t="s">
        <v>213</v>
      </c>
      <c r="N54" s="74" t="s">
        <v>135</v>
      </c>
      <c r="O54" s="74" t="s">
        <v>121</v>
      </c>
      <c r="P54" s="76">
        <v>45231</v>
      </c>
      <c r="Q54" s="76">
        <v>45232</v>
      </c>
      <c r="R54" s="75">
        <v>0</v>
      </c>
      <c r="S54" s="74" t="s">
        <v>116</v>
      </c>
      <c r="T54" s="74" t="s">
        <v>116</v>
      </c>
      <c r="U54" s="74" t="s">
        <v>142</v>
      </c>
      <c r="V54" s="77">
        <v>45200.155692939814</v>
      </c>
      <c r="W54" s="74" t="s">
        <v>116</v>
      </c>
      <c r="X54" s="74" t="s">
        <v>116</v>
      </c>
      <c r="Y54" s="77">
        <v>45231</v>
      </c>
      <c r="Z54" s="77">
        <v>45261</v>
      </c>
      <c r="AA54" s="77">
        <v>45261.894100578698</v>
      </c>
      <c r="AB54" s="74" t="s">
        <v>118</v>
      </c>
      <c r="AC54" s="74" t="s">
        <v>116</v>
      </c>
    </row>
    <row r="55" spans="1:29" s="84" customFormat="1" hidden="1" outlineLevel="5" collapsed="1" x14ac:dyDescent="0.25">
      <c r="A55" s="98" t="s">
        <v>116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1" t="s">
        <v>120</v>
      </c>
      <c r="I55" s="81" t="s">
        <v>157</v>
      </c>
      <c r="J55" s="81" t="s">
        <v>116</v>
      </c>
      <c r="K55" s="80">
        <v>0</v>
      </c>
      <c r="L55" s="80">
        <v>0</v>
      </c>
      <c r="M55" s="81" t="s">
        <v>213</v>
      </c>
      <c r="N55" s="81" t="s">
        <v>135</v>
      </c>
      <c r="O55" s="81" t="s">
        <v>121</v>
      </c>
      <c r="P55" s="82">
        <v>45231</v>
      </c>
      <c r="Q55" s="82">
        <v>45232</v>
      </c>
      <c r="R55" s="80">
        <v>0</v>
      </c>
      <c r="S55" s="81" t="s">
        <v>116</v>
      </c>
      <c r="T55" s="81" t="s">
        <v>116</v>
      </c>
      <c r="U55" s="81" t="s">
        <v>142</v>
      </c>
      <c r="V55" s="83">
        <v>45200.155692939814</v>
      </c>
      <c r="W55" s="81" t="s">
        <v>116</v>
      </c>
      <c r="X55" s="81" t="s">
        <v>116</v>
      </c>
      <c r="Y55" s="83">
        <v>45231</v>
      </c>
      <c r="Z55" s="83">
        <v>45261</v>
      </c>
      <c r="AA55" s="83">
        <v>45261.894100578698</v>
      </c>
      <c r="AB55" s="81" t="s">
        <v>118</v>
      </c>
      <c r="AC55" s="81" t="s">
        <v>116</v>
      </c>
    </row>
    <row r="56" spans="1:29" s="90" customFormat="1" hidden="1" outlineLevel="6" collapsed="1" x14ac:dyDescent="0.25">
      <c r="A56" s="99" t="s">
        <v>116</v>
      </c>
      <c r="B56" s="86">
        <v>0</v>
      </c>
      <c r="C56" s="86">
        <v>0</v>
      </c>
      <c r="D56" s="86">
        <v>0</v>
      </c>
      <c r="E56" s="86">
        <v>0</v>
      </c>
      <c r="F56" s="86">
        <v>0</v>
      </c>
      <c r="G56" s="86">
        <v>0</v>
      </c>
      <c r="H56" s="87" t="s">
        <v>120</v>
      </c>
      <c r="I56" s="87" t="s">
        <v>157</v>
      </c>
      <c r="J56" s="87" t="s">
        <v>116</v>
      </c>
      <c r="K56" s="86">
        <v>0</v>
      </c>
      <c r="L56" s="86">
        <v>0</v>
      </c>
      <c r="M56" s="87" t="s">
        <v>213</v>
      </c>
      <c r="N56" s="87" t="s">
        <v>135</v>
      </c>
      <c r="O56" s="87" t="s">
        <v>121</v>
      </c>
      <c r="P56" s="88">
        <v>45231</v>
      </c>
      <c r="Q56" s="88">
        <v>45232</v>
      </c>
      <c r="R56" s="86">
        <v>0</v>
      </c>
      <c r="S56" s="87" t="s">
        <v>116</v>
      </c>
      <c r="T56" s="87" t="s">
        <v>116</v>
      </c>
      <c r="U56" s="87" t="s">
        <v>142</v>
      </c>
      <c r="V56" s="89">
        <v>45200.155692939814</v>
      </c>
      <c r="W56" s="87" t="s">
        <v>116</v>
      </c>
      <c r="X56" s="87" t="s">
        <v>116</v>
      </c>
      <c r="Y56" s="89">
        <v>45231</v>
      </c>
      <c r="Z56" s="89">
        <v>45261</v>
      </c>
      <c r="AA56" s="89">
        <v>45261.894100578698</v>
      </c>
      <c r="AB56" s="87" t="s">
        <v>118</v>
      </c>
      <c r="AC56" s="87" t="s">
        <v>116</v>
      </c>
    </row>
    <row r="57" spans="1:29" s="96" customFormat="1" hidden="1" outlineLevel="7" collapsed="1" x14ac:dyDescent="0.25">
      <c r="A57" s="100" t="s">
        <v>152</v>
      </c>
      <c r="B57" s="92">
        <v>0</v>
      </c>
      <c r="C57" s="92">
        <v>0</v>
      </c>
      <c r="D57" s="92">
        <v>0</v>
      </c>
      <c r="E57" s="92">
        <v>0</v>
      </c>
      <c r="F57" s="92">
        <v>0</v>
      </c>
      <c r="G57" s="92">
        <v>0</v>
      </c>
      <c r="H57" s="93" t="s">
        <v>120</v>
      </c>
      <c r="I57" s="93" t="s">
        <v>157</v>
      </c>
      <c r="J57" s="93" t="s">
        <v>116</v>
      </c>
      <c r="K57" s="92">
        <v>0</v>
      </c>
      <c r="L57" s="92">
        <v>0</v>
      </c>
      <c r="M57" s="93" t="s">
        <v>213</v>
      </c>
      <c r="N57" s="93" t="s">
        <v>135</v>
      </c>
      <c r="O57" s="93" t="s">
        <v>121</v>
      </c>
      <c r="P57" s="94">
        <v>45231</v>
      </c>
      <c r="Q57" s="94">
        <v>45232</v>
      </c>
      <c r="R57" s="92">
        <v>0</v>
      </c>
      <c r="S57" s="93" t="s">
        <v>116</v>
      </c>
      <c r="T57" s="93" t="s">
        <v>116</v>
      </c>
      <c r="U57" s="93" t="s">
        <v>142</v>
      </c>
      <c r="V57" s="95">
        <v>45200.155692939814</v>
      </c>
      <c r="W57" s="93" t="s">
        <v>116</v>
      </c>
      <c r="X57" s="93" t="s">
        <v>116</v>
      </c>
      <c r="Y57" s="95">
        <v>45231</v>
      </c>
      <c r="Z57" s="95">
        <v>45261</v>
      </c>
      <c r="AA57" s="95">
        <v>45261.894100578698</v>
      </c>
      <c r="AB57" s="93" t="s">
        <v>118</v>
      </c>
      <c r="AC57" s="93" t="s">
        <v>116</v>
      </c>
    </row>
    <row r="58" spans="1:29" s="78" customFormat="1" hidden="1" outlineLevel="7" collapsed="1" x14ac:dyDescent="0.25">
      <c r="A58" s="101" t="s">
        <v>116</v>
      </c>
      <c r="B58" s="75"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4" t="s">
        <v>120</v>
      </c>
      <c r="I58" s="74" t="s">
        <v>157</v>
      </c>
      <c r="J58" s="74" t="s">
        <v>116</v>
      </c>
      <c r="K58" s="75">
        <v>0</v>
      </c>
      <c r="L58" s="75">
        <v>0</v>
      </c>
      <c r="M58" s="74" t="s">
        <v>213</v>
      </c>
      <c r="N58" s="74" t="s">
        <v>135</v>
      </c>
      <c r="O58" s="74" t="s">
        <v>121</v>
      </c>
      <c r="P58" s="76">
        <v>45231</v>
      </c>
      <c r="Q58" s="76">
        <v>45232</v>
      </c>
      <c r="R58" s="75">
        <v>0</v>
      </c>
      <c r="S58" s="74" t="s">
        <v>116</v>
      </c>
      <c r="T58" s="74" t="s">
        <v>116</v>
      </c>
      <c r="U58" s="74" t="s">
        <v>142</v>
      </c>
      <c r="V58" s="77">
        <v>45200.155692939814</v>
      </c>
      <c r="W58" s="74" t="s">
        <v>116</v>
      </c>
      <c r="X58" s="74" t="s">
        <v>116</v>
      </c>
      <c r="Y58" s="77">
        <v>45231</v>
      </c>
      <c r="Z58" s="77">
        <v>45261</v>
      </c>
      <c r="AA58" s="77">
        <v>45261.894100578698</v>
      </c>
      <c r="AB58" s="74" t="s">
        <v>118</v>
      </c>
      <c r="AC58" s="74" t="s">
        <v>116</v>
      </c>
    </row>
    <row r="59" spans="1:29" s="113" customFormat="1" outlineLevel="2" collapsed="1" x14ac:dyDescent="0.25">
      <c r="A59" s="108" t="s">
        <v>214</v>
      </c>
      <c r="B59" s="109">
        <v>0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10" t="s">
        <v>120</v>
      </c>
      <c r="I59" s="110" t="s">
        <v>214</v>
      </c>
      <c r="J59" s="110" t="s">
        <v>116</v>
      </c>
      <c r="K59" s="109">
        <v>0</v>
      </c>
      <c r="L59" s="109">
        <v>0</v>
      </c>
      <c r="M59" s="110" t="s">
        <v>213</v>
      </c>
      <c r="N59" s="110" t="s">
        <v>135</v>
      </c>
      <c r="O59" s="110" t="s">
        <v>121</v>
      </c>
      <c r="P59" s="111">
        <v>45231</v>
      </c>
      <c r="Q59" s="111">
        <v>45232</v>
      </c>
      <c r="R59" s="109">
        <v>0</v>
      </c>
      <c r="S59" s="110" t="s">
        <v>116</v>
      </c>
      <c r="T59" s="110" t="s">
        <v>116</v>
      </c>
      <c r="U59" s="110" t="s">
        <v>142</v>
      </c>
      <c r="V59" s="112">
        <v>45200.155692939814</v>
      </c>
      <c r="W59" s="110" t="s">
        <v>116</v>
      </c>
      <c r="X59" s="110" t="s">
        <v>116</v>
      </c>
      <c r="Y59" s="112">
        <v>45231</v>
      </c>
      <c r="Z59" s="112">
        <v>45261</v>
      </c>
      <c r="AA59" s="112">
        <v>45261.894100578698</v>
      </c>
      <c r="AB59" s="110" t="s">
        <v>118</v>
      </c>
      <c r="AC59" s="110" t="s">
        <v>116</v>
      </c>
    </row>
    <row r="60" spans="1:29" s="96" customFormat="1" hidden="1" outlineLevel="3" collapsed="1" x14ac:dyDescent="0.25">
      <c r="A60" s="91" t="s">
        <v>213</v>
      </c>
      <c r="B60" s="92">
        <v>0</v>
      </c>
      <c r="C60" s="92">
        <v>0</v>
      </c>
      <c r="D60" s="92">
        <v>0</v>
      </c>
      <c r="E60" s="92">
        <v>0</v>
      </c>
      <c r="F60" s="92">
        <v>0</v>
      </c>
      <c r="G60" s="92">
        <v>0</v>
      </c>
      <c r="H60" s="93" t="s">
        <v>120</v>
      </c>
      <c r="I60" s="93" t="s">
        <v>214</v>
      </c>
      <c r="J60" s="93" t="s">
        <v>116</v>
      </c>
      <c r="K60" s="92">
        <v>0</v>
      </c>
      <c r="L60" s="92">
        <v>0</v>
      </c>
      <c r="M60" s="93" t="s">
        <v>213</v>
      </c>
      <c r="N60" s="93" t="s">
        <v>135</v>
      </c>
      <c r="O60" s="93" t="s">
        <v>121</v>
      </c>
      <c r="P60" s="94">
        <v>45231</v>
      </c>
      <c r="Q60" s="94">
        <v>45232</v>
      </c>
      <c r="R60" s="92">
        <v>0</v>
      </c>
      <c r="S60" s="93" t="s">
        <v>116</v>
      </c>
      <c r="T60" s="93" t="s">
        <v>116</v>
      </c>
      <c r="U60" s="93" t="s">
        <v>142</v>
      </c>
      <c r="V60" s="95">
        <v>45200.155692939814</v>
      </c>
      <c r="W60" s="93" t="s">
        <v>116</v>
      </c>
      <c r="X60" s="93" t="s">
        <v>116</v>
      </c>
      <c r="Y60" s="95">
        <v>45231</v>
      </c>
      <c r="Z60" s="95">
        <v>45261</v>
      </c>
      <c r="AA60" s="95">
        <v>45261.894100578698</v>
      </c>
      <c r="AB60" s="93" t="s">
        <v>118</v>
      </c>
      <c r="AC60" s="93" t="s">
        <v>116</v>
      </c>
    </row>
    <row r="61" spans="1:29" s="78" customFormat="1" hidden="1" outlineLevel="4" collapsed="1" x14ac:dyDescent="0.25">
      <c r="A61" s="97" t="s">
        <v>121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4" t="s">
        <v>120</v>
      </c>
      <c r="I61" s="74" t="s">
        <v>214</v>
      </c>
      <c r="J61" s="74" t="s">
        <v>116</v>
      </c>
      <c r="K61" s="75">
        <v>0</v>
      </c>
      <c r="L61" s="75">
        <v>0</v>
      </c>
      <c r="M61" s="74" t="s">
        <v>213</v>
      </c>
      <c r="N61" s="74" t="s">
        <v>135</v>
      </c>
      <c r="O61" s="74" t="s">
        <v>121</v>
      </c>
      <c r="P61" s="76">
        <v>45231</v>
      </c>
      <c r="Q61" s="76">
        <v>45232</v>
      </c>
      <c r="R61" s="75">
        <v>0</v>
      </c>
      <c r="S61" s="74" t="s">
        <v>116</v>
      </c>
      <c r="T61" s="74" t="s">
        <v>116</v>
      </c>
      <c r="U61" s="74" t="s">
        <v>142</v>
      </c>
      <c r="V61" s="77">
        <v>45200.155692939814</v>
      </c>
      <c r="W61" s="74" t="s">
        <v>116</v>
      </c>
      <c r="X61" s="74" t="s">
        <v>116</v>
      </c>
      <c r="Y61" s="77">
        <v>45231</v>
      </c>
      <c r="Z61" s="77">
        <v>45261</v>
      </c>
      <c r="AA61" s="77">
        <v>45261.894100578698</v>
      </c>
      <c r="AB61" s="74" t="s">
        <v>118</v>
      </c>
      <c r="AC61" s="74" t="s">
        <v>116</v>
      </c>
    </row>
    <row r="62" spans="1:29" s="84" customFormat="1" hidden="1" outlineLevel="5" collapsed="1" x14ac:dyDescent="0.25">
      <c r="A62" s="98" t="s">
        <v>116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1" t="s">
        <v>120</v>
      </c>
      <c r="I62" s="81" t="s">
        <v>214</v>
      </c>
      <c r="J62" s="81" t="s">
        <v>116</v>
      </c>
      <c r="K62" s="80">
        <v>0</v>
      </c>
      <c r="L62" s="80">
        <v>0</v>
      </c>
      <c r="M62" s="81" t="s">
        <v>213</v>
      </c>
      <c r="N62" s="81" t="s">
        <v>135</v>
      </c>
      <c r="O62" s="81" t="s">
        <v>121</v>
      </c>
      <c r="P62" s="82">
        <v>45231</v>
      </c>
      <c r="Q62" s="82">
        <v>45232</v>
      </c>
      <c r="R62" s="80">
        <v>0</v>
      </c>
      <c r="S62" s="81" t="s">
        <v>116</v>
      </c>
      <c r="T62" s="81" t="s">
        <v>116</v>
      </c>
      <c r="U62" s="81" t="s">
        <v>142</v>
      </c>
      <c r="V62" s="83">
        <v>45200.155692939814</v>
      </c>
      <c r="W62" s="81" t="s">
        <v>116</v>
      </c>
      <c r="X62" s="81" t="s">
        <v>116</v>
      </c>
      <c r="Y62" s="83">
        <v>45231</v>
      </c>
      <c r="Z62" s="83">
        <v>45261</v>
      </c>
      <c r="AA62" s="83">
        <v>45261.894100578698</v>
      </c>
      <c r="AB62" s="81" t="s">
        <v>118</v>
      </c>
      <c r="AC62" s="81" t="s">
        <v>116</v>
      </c>
    </row>
    <row r="63" spans="1:29" s="90" customFormat="1" hidden="1" outlineLevel="6" collapsed="1" x14ac:dyDescent="0.25">
      <c r="A63" s="99" t="s">
        <v>116</v>
      </c>
      <c r="B63" s="86">
        <v>0</v>
      </c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7" t="s">
        <v>120</v>
      </c>
      <c r="I63" s="87" t="s">
        <v>214</v>
      </c>
      <c r="J63" s="87" t="s">
        <v>116</v>
      </c>
      <c r="K63" s="86">
        <v>0</v>
      </c>
      <c r="L63" s="86">
        <v>0</v>
      </c>
      <c r="M63" s="87" t="s">
        <v>213</v>
      </c>
      <c r="N63" s="87" t="s">
        <v>135</v>
      </c>
      <c r="O63" s="87" t="s">
        <v>121</v>
      </c>
      <c r="P63" s="88">
        <v>45231</v>
      </c>
      <c r="Q63" s="88">
        <v>45232</v>
      </c>
      <c r="R63" s="86">
        <v>0</v>
      </c>
      <c r="S63" s="87" t="s">
        <v>116</v>
      </c>
      <c r="T63" s="87" t="s">
        <v>116</v>
      </c>
      <c r="U63" s="87" t="s">
        <v>142</v>
      </c>
      <c r="V63" s="89">
        <v>45200.155692939814</v>
      </c>
      <c r="W63" s="87" t="s">
        <v>116</v>
      </c>
      <c r="X63" s="87" t="s">
        <v>116</v>
      </c>
      <c r="Y63" s="89">
        <v>45231</v>
      </c>
      <c r="Z63" s="89">
        <v>45261</v>
      </c>
      <c r="AA63" s="89">
        <v>45261.894100578698</v>
      </c>
      <c r="AB63" s="87" t="s">
        <v>118</v>
      </c>
      <c r="AC63" s="87" t="s">
        <v>116</v>
      </c>
    </row>
    <row r="64" spans="1:29" s="96" customFormat="1" hidden="1" outlineLevel="7" collapsed="1" x14ac:dyDescent="0.25">
      <c r="A64" s="100" t="s">
        <v>152</v>
      </c>
      <c r="B64" s="92">
        <v>0</v>
      </c>
      <c r="C64" s="92">
        <v>0</v>
      </c>
      <c r="D64" s="92">
        <v>0</v>
      </c>
      <c r="E64" s="92">
        <v>0</v>
      </c>
      <c r="F64" s="92">
        <v>0</v>
      </c>
      <c r="G64" s="92">
        <v>0</v>
      </c>
      <c r="H64" s="93" t="s">
        <v>120</v>
      </c>
      <c r="I64" s="93" t="s">
        <v>214</v>
      </c>
      <c r="J64" s="93" t="s">
        <v>116</v>
      </c>
      <c r="K64" s="92">
        <v>0</v>
      </c>
      <c r="L64" s="92">
        <v>0</v>
      </c>
      <c r="M64" s="93" t="s">
        <v>213</v>
      </c>
      <c r="N64" s="93" t="s">
        <v>135</v>
      </c>
      <c r="O64" s="93" t="s">
        <v>121</v>
      </c>
      <c r="P64" s="94">
        <v>45231</v>
      </c>
      <c r="Q64" s="94">
        <v>45232</v>
      </c>
      <c r="R64" s="92">
        <v>0</v>
      </c>
      <c r="S64" s="93" t="s">
        <v>116</v>
      </c>
      <c r="T64" s="93" t="s">
        <v>116</v>
      </c>
      <c r="U64" s="93" t="s">
        <v>142</v>
      </c>
      <c r="V64" s="95">
        <v>45200.155692939814</v>
      </c>
      <c r="W64" s="93" t="s">
        <v>116</v>
      </c>
      <c r="X64" s="93" t="s">
        <v>116</v>
      </c>
      <c r="Y64" s="95">
        <v>45231</v>
      </c>
      <c r="Z64" s="95">
        <v>45261</v>
      </c>
      <c r="AA64" s="95">
        <v>45261.894100578698</v>
      </c>
      <c r="AB64" s="93" t="s">
        <v>118</v>
      </c>
      <c r="AC64" s="93" t="s">
        <v>116</v>
      </c>
    </row>
    <row r="65" spans="1:29" s="78" customFormat="1" hidden="1" outlineLevel="7" collapsed="1" x14ac:dyDescent="0.25">
      <c r="A65" s="101" t="s">
        <v>116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  <c r="H65" s="74" t="s">
        <v>120</v>
      </c>
      <c r="I65" s="74" t="s">
        <v>214</v>
      </c>
      <c r="J65" s="74" t="s">
        <v>116</v>
      </c>
      <c r="K65" s="75">
        <v>0</v>
      </c>
      <c r="L65" s="75">
        <v>0</v>
      </c>
      <c r="M65" s="74" t="s">
        <v>213</v>
      </c>
      <c r="N65" s="74" t="s">
        <v>135</v>
      </c>
      <c r="O65" s="74" t="s">
        <v>121</v>
      </c>
      <c r="P65" s="76">
        <v>45231</v>
      </c>
      <c r="Q65" s="76">
        <v>45232</v>
      </c>
      <c r="R65" s="75">
        <v>0</v>
      </c>
      <c r="S65" s="74" t="s">
        <v>116</v>
      </c>
      <c r="T65" s="74" t="s">
        <v>116</v>
      </c>
      <c r="U65" s="74" t="s">
        <v>142</v>
      </c>
      <c r="V65" s="77">
        <v>45200.155692939814</v>
      </c>
      <c r="W65" s="74" t="s">
        <v>116</v>
      </c>
      <c r="X65" s="74" t="s">
        <v>116</v>
      </c>
      <c r="Y65" s="77">
        <v>45231</v>
      </c>
      <c r="Z65" s="77">
        <v>45261</v>
      </c>
      <c r="AA65" s="77">
        <v>45261.894100578698</v>
      </c>
      <c r="AB65" s="74" t="s">
        <v>118</v>
      </c>
      <c r="AC65" s="74" t="s">
        <v>116</v>
      </c>
    </row>
    <row r="66" spans="1:29" s="90" customFormat="1" outlineLevel="2" collapsed="1" x14ac:dyDescent="0.25">
      <c r="A66" s="85" t="s">
        <v>158</v>
      </c>
      <c r="B66" s="86">
        <v>0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  <c r="H66" s="87" t="s">
        <v>120</v>
      </c>
      <c r="I66" s="87" t="s">
        <v>158</v>
      </c>
      <c r="J66" s="87" t="s">
        <v>116</v>
      </c>
      <c r="K66" s="86">
        <v>0</v>
      </c>
      <c r="L66" s="86">
        <v>0</v>
      </c>
      <c r="M66" s="87" t="s">
        <v>122</v>
      </c>
      <c r="N66" s="87" t="s">
        <v>135</v>
      </c>
      <c r="O66" s="87" t="s">
        <v>121</v>
      </c>
      <c r="P66" s="88">
        <v>45231</v>
      </c>
      <c r="Q66" s="88">
        <v>45232</v>
      </c>
      <c r="R66" s="86">
        <v>0</v>
      </c>
      <c r="S66" s="87" t="s">
        <v>116</v>
      </c>
      <c r="T66" s="87" t="s">
        <v>116</v>
      </c>
      <c r="U66" s="87" t="s">
        <v>142</v>
      </c>
      <c r="V66" s="89">
        <v>45200.155692939814</v>
      </c>
      <c r="W66" s="87" t="s">
        <v>116</v>
      </c>
      <c r="X66" s="87" t="s">
        <v>116</v>
      </c>
      <c r="Y66" s="89">
        <v>45231</v>
      </c>
      <c r="Z66" s="89">
        <v>45261</v>
      </c>
      <c r="AA66" s="89">
        <v>45261.894100578698</v>
      </c>
      <c r="AB66" s="87" t="s">
        <v>118</v>
      </c>
      <c r="AC66" s="87" t="s">
        <v>116</v>
      </c>
    </row>
    <row r="67" spans="1:29" s="96" customFormat="1" hidden="1" outlineLevel="3" collapsed="1" x14ac:dyDescent="0.25">
      <c r="A67" s="91" t="s">
        <v>122</v>
      </c>
      <c r="B67" s="92">
        <v>0</v>
      </c>
      <c r="C67" s="92">
        <v>0</v>
      </c>
      <c r="D67" s="92">
        <v>0</v>
      </c>
      <c r="E67" s="92">
        <v>0</v>
      </c>
      <c r="F67" s="92">
        <v>0</v>
      </c>
      <c r="G67" s="92">
        <v>0</v>
      </c>
      <c r="H67" s="93" t="s">
        <v>120</v>
      </c>
      <c r="I67" s="93" t="s">
        <v>158</v>
      </c>
      <c r="J67" s="93" t="s">
        <v>116</v>
      </c>
      <c r="K67" s="92">
        <v>0</v>
      </c>
      <c r="L67" s="92">
        <v>0</v>
      </c>
      <c r="M67" s="93" t="s">
        <v>122</v>
      </c>
      <c r="N67" s="93" t="s">
        <v>135</v>
      </c>
      <c r="O67" s="93" t="s">
        <v>121</v>
      </c>
      <c r="P67" s="94">
        <v>45231</v>
      </c>
      <c r="Q67" s="94">
        <v>45232</v>
      </c>
      <c r="R67" s="92">
        <v>0</v>
      </c>
      <c r="S67" s="93" t="s">
        <v>116</v>
      </c>
      <c r="T67" s="93" t="s">
        <v>116</v>
      </c>
      <c r="U67" s="93" t="s">
        <v>142</v>
      </c>
      <c r="V67" s="95">
        <v>45200.155692939814</v>
      </c>
      <c r="W67" s="93" t="s">
        <v>116</v>
      </c>
      <c r="X67" s="93" t="s">
        <v>116</v>
      </c>
      <c r="Y67" s="95">
        <v>45231</v>
      </c>
      <c r="Z67" s="95">
        <v>45261</v>
      </c>
      <c r="AA67" s="95">
        <v>45261.894100578698</v>
      </c>
      <c r="AB67" s="93" t="s">
        <v>118</v>
      </c>
      <c r="AC67" s="93" t="s">
        <v>116</v>
      </c>
    </row>
    <row r="68" spans="1:29" s="78" customFormat="1" hidden="1" outlineLevel="4" collapsed="1" x14ac:dyDescent="0.25">
      <c r="A68" s="97" t="s">
        <v>121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4" t="s">
        <v>120</v>
      </c>
      <c r="I68" s="74" t="s">
        <v>158</v>
      </c>
      <c r="J68" s="74" t="s">
        <v>116</v>
      </c>
      <c r="K68" s="75">
        <v>0</v>
      </c>
      <c r="L68" s="75">
        <v>0</v>
      </c>
      <c r="M68" s="74" t="s">
        <v>122</v>
      </c>
      <c r="N68" s="74" t="s">
        <v>135</v>
      </c>
      <c r="O68" s="74" t="s">
        <v>121</v>
      </c>
      <c r="P68" s="76">
        <v>45231</v>
      </c>
      <c r="Q68" s="76">
        <v>45232</v>
      </c>
      <c r="R68" s="75">
        <v>0</v>
      </c>
      <c r="S68" s="74" t="s">
        <v>116</v>
      </c>
      <c r="T68" s="74" t="s">
        <v>116</v>
      </c>
      <c r="U68" s="74" t="s">
        <v>142</v>
      </c>
      <c r="V68" s="77">
        <v>45200.155692939814</v>
      </c>
      <c r="W68" s="74" t="s">
        <v>116</v>
      </c>
      <c r="X68" s="74" t="s">
        <v>116</v>
      </c>
      <c r="Y68" s="77">
        <v>45231</v>
      </c>
      <c r="Z68" s="77">
        <v>45261</v>
      </c>
      <c r="AA68" s="77">
        <v>45261.894100578698</v>
      </c>
      <c r="AB68" s="74" t="s">
        <v>118</v>
      </c>
      <c r="AC68" s="74" t="s">
        <v>116</v>
      </c>
    </row>
    <row r="69" spans="1:29" s="84" customFormat="1" hidden="1" outlineLevel="5" collapsed="1" x14ac:dyDescent="0.25">
      <c r="A69" s="98" t="s">
        <v>116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1" t="s">
        <v>120</v>
      </c>
      <c r="I69" s="81" t="s">
        <v>158</v>
      </c>
      <c r="J69" s="81" t="s">
        <v>116</v>
      </c>
      <c r="K69" s="80">
        <v>0</v>
      </c>
      <c r="L69" s="80">
        <v>0</v>
      </c>
      <c r="M69" s="81" t="s">
        <v>122</v>
      </c>
      <c r="N69" s="81" t="s">
        <v>135</v>
      </c>
      <c r="O69" s="81" t="s">
        <v>121</v>
      </c>
      <c r="P69" s="82">
        <v>45231</v>
      </c>
      <c r="Q69" s="82">
        <v>45232</v>
      </c>
      <c r="R69" s="80">
        <v>0</v>
      </c>
      <c r="S69" s="81" t="s">
        <v>116</v>
      </c>
      <c r="T69" s="81" t="s">
        <v>116</v>
      </c>
      <c r="U69" s="81" t="s">
        <v>142</v>
      </c>
      <c r="V69" s="83">
        <v>45200.155692939814</v>
      </c>
      <c r="W69" s="81" t="s">
        <v>116</v>
      </c>
      <c r="X69" s="81" t="s">
        <v>116</v>
      </c>
      <c r="Y69" s="83">
        <v>45231</v>
      </c>
      <c r="Z69" s="83">
        <v>45261</v>
      </c>
      <c r="AA69" s="83">
        <v>45261.894100578698</v>
      </c>
      <c r="AB69" s="81" t="s">
        <v>118</v>
      </c>
      <c r="AC69" s="81" t="s">
        <v>116</v>
      </c>
    </row>
    <row r="70" spans="1:29" s="90" customFormat="1" hidden="1" outlineLevel="6" collapsed="1" x14ac:dyDescent="0.25">
      <c r="A70" s="99" t="s">
        <v>116</v>
      </c>
      <c r="B70" s="86">
        <v>0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  <c r="H70" s="87" t="s">
        <v>120</v>
      </c>
      <c r="I70" s="87" t="s">
        <v>158</v>
      </c>
      <c r="J70" s="87" t="s">
        <v>116</v>
      </c>
      <c r="K70" s="86">
        <v>0</v>
      </c>
      <c r="L70" s="86">
        <v>0</v>
      </c>
      <c r="M70" s="87" t="s">
        <v>122</v>
      </c>
      <c r="N70" s="87" t="s">
        <v>135</v>
      </c>
      <c r="O70" s="87" t="s">
        <v>121</v>
      </c>
      <c r="P70" s="88">
        <v>45231</v>
      </c>
      <c r="Q70" s="88">
        <v>45232</v>
      </c>
      <c r="R70" s="86">
        <v>0</v>
      </c>
      <c r="S70" s="87" t="s">
        <v>116</v>
      </c>
      <c r="T70" s="87" t="s">
        <v>116</v>
      </c>
      <c r="U70" s="87" t="s">
        <v>142</v>
      </c>
      <c r="V70" s="89">
        <v>45200.155692939814</v>
      </c>
      <c r="W70" s="87" t="s">
        <v>116</v>
      </c>
      <c r="X70" s="87" t="s">
        <v>116</v>
      </c>
      <c r="Y70" s="89">
        <v>45231</v>
      </c>
      <c r="Z70" s="89">
        <v>45261</v>
      </c>
      <c r="AA70" s="89">
        <v>45261.894100578698</v>
      </c>
      <c r="AB70" s="87" t="s">
        <v>118</v>
      </c>
      <c r="AC70" s="87" t="s">
        <v>116</v>
      </c>
    </row>
    <row r="71" spans="1:29" s="96" customFormat="1" hidden="1" outlineLevel="7" collapsed="1" x14ac:dyDescent="0.25">
      <c r="A71" s="100" t="s">
        <v>161</v>
      </c>
      <c r="B71" s="92">
        <v>35519</v>
      </c>
      <c r="C71" s="92">
        <v>2975768.75293</v>
      </c>
      <c r="D71" s="92">
        <v>0</v>
      </c>
      <c r="E71" s="92">
        <v>0</v>
      </c>
      <c r="F71" s="92">
        <v>35519</v>
      </c>
      <c r="G71" s="92">
        <v>2975768.75293</v>
      </c>
      <c r="H71" s="93" t="s">
        <v>120</v>
      </c>
      <c r="I71" s="93" t="s">
        <v>158</v>
      </c>
      <c r="J71" s="93" t="s">
        <v>116</v>
      </c>
      <c r="K71" s="92">
        <v>83.779632110419797</v>
      </c>
      <c r="L71" s="92">
        <v>0</v>
      </c>
      <c r="M71" s="93" t="s">
        <v>122</v>
      </c>
      <c r="N71" s="93" t="s">
        <v>135</v>
      </c>
      <c r="O71" s="93" t="s">
        <v>121</v>
      </c>
      <c r="P71" s="94">
        <v>45231</v>
      </c>
      <c r="Q71" s="94">
        <v>45232</v>
      </c>
      <c r="R71" s="92">
        <v>0</v>
      </c>
      <c r="S71" s="93" t="s">
        <v>116</v>
      </c>
      <c r="T71" s="93" t="s">
        <v>116</v>
      </c>
      <c r="U71" s="93" t="s">
        <v>142</v>
      </c>
      <c r="V71" s="95">
        <v>45200.155692939814</v>
      </c>
      <c r="W71" s="93" t="s">
        <v>116</v>
      </c>
      <c r="X71" s="93" t="s">
        <v>116</v>
      </c>
      <c r="Y71" s="95">
        <v>45231</v>
      </c>
      <c r="Z71" s="95">
        <v>45261</v>
      </c>
      <c r="AA71" s="95">
        <v>45261.894100578698</v>
      </c>
      <c r="AB71" s="93" t="s">
        <v>118</v>
      </c>
      <c r="AC71" s="93" t="s">
        <v>116</v>
      </c>
    </row>
    <row r="72" spans="1:29" s="78" customFormat="1" hidden="1" outlineLevel="7" collapsed="1" x14ac:dyDescent="0.25">
      <c r="A72" s="101" t="s">
        <v>116</v>
      </c>
      <c r="B72" s="75">
        <v>35519</v>
      </c>
      <c r="C72" s="75">
        <v>2975768.75293</v>
      </c>
      <c r="D72" s="75">
        <v>0</v>
      </c>
      <c r="E72" s="75">
        <v>0</v>
      </c>
      <c r="F72" s="75">
        <v>35519</v>
      </c>
      <c r="G72" s="75">
        <v>2975768.75293</v>
      </c>
      <c r="H72" s="74" t="s">
        <v>120</v>
      </c>
      <c r="I72" s="74" t="s">
        <v>158</v>
      </c>
      <c r="J72" s="74" t="s">
        <v>116</v>
      </c>
      <c r="K72" s="75">
        <v>83.779632110419797</v>
      </c>
      <c r="L72" s="75">
        <v>0</v>
      </c>
      <c r="M72" s="74" t="s">
        <v>122</v>
      </c>
      <c r="N72" s="74" t="s">
        <v>135</v>
      </c>
      <c r="O72" s="74" t="s">
        <v>121</v>
      </c>
      <c r="P72" s="76">
        <v>45231</v>
      </c>
      <c r="Q72" s="76">
        <v>45232</v>
      </c>
      <c r="R72" s="75">
        <v>0</v>
      </c>
      <c r="S72" s="74" t="s">
        <v>116</v>
      </c>
      <c r="T72" s="74" t="s">
        <v>116</v>
      </c>
      <c r="U72" s="74" t="s">
        <v>142</v>
      </c>
      <c r="V72" s="77">
        <v>45200.155692939814</v>
      </c>
      <c r="W72" s="74" t="s">
        <v>116</v>
      </c>
      <c r="X72" s="74" t="s">
        <v>116</v>
      </c>
      <c r="Y72" s="77">
        <v>45231</v>
      </c>
      <c r="Z72" s="77">
        <v>45261</v>
      </c>
      <c r="AA72" s="77">
        <v>45261.894100578698</v>
      </c>
      <c r="AB72" s="74" t="s">
        <v>118</v>
      </c>
      <c r="AC72" s="74" t="s">
        <v>116</v>
      </c>
    </row>
    <row r="73" spans="1:29" s="107" customFormat="1" hidden="1" outlineLevel="7" collapsed="1" x14ac:dyDescent="0.25">
      <c r="A73" s="102" t="s">
        <v>159</v>
      </c>
      <c r="B73" s="103">
        <v>-362609.08</v>
      </c>
      <c r="C73" s="103">
        <v>-30034550.565250002</v>
      </c>
      <c r="D73" s="103">
        <v>0</v>
      </c>
      <c r="E73" s="103">
        <v>0</v>
      </c>
      <c r="F73" s="103">
        <v>-362609.08</v>
      </c>
      <c r="G73" s="103">
        <v>-30034550.565250002</v>
      </c>
      <c r="H73" s="104" t="s">
        <v>120</v>
      </c>
      <c r="I73" s="104" t="s">
        <v>158</v>
      </c>
      <c r="J73" s="104" t="s">
        <v>116</v>
      </c>
      <c r="K73" s="103">
        <v>82.829008488287201</v>
      </c>
      <c r="L73" s="103">
        <v>0</v>
      </c>
      <c r="M73" s="104" t="s">
        <v>122</v>
      </c>
      <c r="N73" s="104" t="s">
        <v>135</v>
      </c>
      <c r="O73" s="104" t="s">
        <v>121</v>
      </c>
      <c r="P73" s="105">
        <v>45231</v>
      </c>
      <c r="Q73" s="105">
        <v>45232</v>
      </c>
      <c r="R73" s="103">
        <v>0</v>
      </c>
      <c r="S73" s="104" t="s">
        <v>116</v>
      </c>
      <c r="T73" s="104" t="s">
        <v>116</v>
      </c>
      <c r="U73" s="104" t="s">
        <v>142</v>
      </c>
      <c r="V73" s="106">
        <v>45200.155692939814</v>
      </c>
      <c r="W73" s="104" t="s">
        <v>116</v>
      </c>
      <c r="X73" s="104" t="s">
        <v>116</v>
      </c>
      <c r="Y73" s="106">
        <v>45231</v>
      </c>
      <c r="Z73" s="106">
        <v>45261</v>
      </c>
      <c r="AA73" s="106">
        <v>45261.894100578698</v>
      </c>
      <c r="AB73" s="104" t="s">
        <v>118</v>
      </c>
      <c r="AC73" s="104" t="s">
        <v>116</v>
      </c>
    </row>
    <row r="74" spans="1:29" s="78" customFormat="1" hidden="1" outlineLevel="7" collapsed="1" x14ac:dyDescent="0.25">
      <c r="A74" s="101" t="s">
        <v>116</v>
      </c>
      <c r="B74" s="75">
        <v>-362609.08</v>
      </c>
      <c r="C74" s="75">
        <v>-30034550.565250002</v>
      </c>
      <c r="D74" s="75">
        <v>0</v>
      </c>
      <c r="E74" s="75">
        <v>0</v>
      </c>
      <c r="F74" s="75">
        <v>-362609.08</v>
      </c>
      <c r="G74" s="75">
        <v>-30034550.565250002</v>
      </c>
      <c r="H74" s="74" t="s">
        <v>120</v>
      </c>
      <c r="I74" s="74" t="s">
        <v>158</v>
      </c>
      <c r="J74" s="74" t="s">
        <v>116</v>
      </c>
      <c r="K74" s="75">
        <v>82.829008488287201</v>
      </c>
      <c r="L74" s="75">
        <v>0</v>
      </c>
      <c r="M74" s="74" t="s">
        <v>122</v>
      </c>
      <c r="N74" s="74" t="s">
        <v>135</v>
      </c>
      <c r="O74" s="74" t="s">
        <v>121</v>
      </c>
      <c r="P74" s="76">
        <v>45231</v>
      </c>
      <c r="Q74" s="76">
        <v>45232</v>
      </c>
      <c r="R74" s="75">
        <v>0</v>
      </c>
      <c r="S74" s="74" t="s">
        <v>116</v>
      </c>
      <c r="T74" s="74" t="s">
        <v>116</v>
      </c>
      <c r="U74" s="74" t="s">
        <v>142</v>
      </c>
      <c r="V74" s="77">
        <v>45200.155692939814</v>
      </c>
      <c r="W74" s="74" t="s">
        <v>116</v>
      </c>
      <c r="X74" s="74" t="s">
        <v>116</v>
      </c>
      <c r="Y74" s="77">
        <v>45231</v>
      </c>
      <c r="Z74" s="77">
        <v>45261</v>
      </c>
      <c r="AA74" s="77">
        <v>45261.894100578698</v>
      </c>
      <c r="AB74" s="74" t="s">
        <v>118</v>
      </c>
      <c r="AC74" s="74" t="s">
        <v>116</v>
      </c>
    </row>
    <row r="75" spans="1:29" s="96" customFormat="1" hidden="1" outlineLevel="7" collapsed="1" x14ac:dyDescent="0.25">
      <c r="A75" s="100" t="s">
        <v>162</v>
      </c>
      <c r="B75" s="92">
        <v>342021.5</v>
      </c>
      <c r="C75" s="92">
        <v>28067183.55232</v>
      </c>
      <c r="D75" s="92">
        <v>0</v>
      </c>
      <c r="E75" s="92">
        <v>0</v>
      </c>
      <c r="F75" s="92">
        <v>342021.5</v>
      </c>
      <c r="G75" s="92">
        <v>28067183.55232</v>
      </c>
      <c r="H75" s="93" t="s">
        <v>120</v>
      </c>
      <c r="I75" s="93" t="s">
        <v>158</v>
      </c>
      <c r="J75" s="93" t="s">
        <v>116</v>
      </c>
      <c r="K75" s="92">
        <v>82.062629256698798</v>
      </c>
      <c r="L75" s="92">
        <v>0</v>
      </c>
      <c r="M75" s="93" t="s">
        <v>122</v>
      </c>
      <c r="N75" s="93" t="s">
        <v>135</v>
      </c>
      <c r="O75" s="93" t="s">
        <v>121</v>
      </c>
      <c r="P75" s="94">
        <v>45231</v>
      </c>
      <c r="Q75" s="94">
        <v>45232</v>
      </c>
      <c r="R75" s="92">
        <v>0</v>
      </c>
      <c r="S75" s="93" t="s">
        <v>116</v>
      </c>
      <c r="T75" s="93" t="s">
        <v>116</v>
      </c>
      <c r="U75" s="93" t="s">
        <v>142</v>
      </c>
      <c r="V75" s="95">
        <v>45200.155692939814</v>
      </c>
      <c r="W75" s="93" t="s">
        <v>116</v>
      </c>
      <c r="X75" s="93" t="s">
        <v>116</v>
      </c>
      <c r="Y75" s="95">
        <v>45231</v>
      </c>
      <c r="Z75" s="95">
        <v>45261</v>
      </c>
      <c r="AA75" s="95">
        <v>45261.894100578698</v>
      </c>
      <c r="AB75" s="93" t="s">
        <v>118</v>
      </c>
      <c r="AC75" s="93" t="s">
        <v>116</v>
      </c>
    </row>
    <row r="76" spans="1:29" s="78" customFormat="1" hidden="1" outlineLevel="7" collapsed="1" x14ac:dyDescent="0.25">
      <c r="A76" s="101" t="s">
        <v>116</v>
      </c>
      <c r="B76" s="75">
        <v>342021.5</v>
      </c>
      <c r="C76" s="75">
        <v>28067183.55232</v>
      </c>
      <c r="D76" s="75">
        <v>0</v>
      </c>
      <c r="E76" s="75">
        <v>0</v>
      </c>
      <c r="F76" s="75">
        <v>342021.5</v>
      </c>
      <c r="G76" s="75">
        <v>28067183.55232</v>
      </c>
      <c r="H76" s="74" t="s">
        <v>120</v>
      </c>
      <c r="I76" s="74" t="s">
        <v>158</v>
      </c>
      <c r="J76" s="74" t="s">
        <v>116</v>
      </c>
      <c r="K76" s="75">
        <v>82.062629256698798</v>
      </c>
      <c r="L76" s="75">
        <v>0</v>
      </c>
      <c r="M76" s="74" t="s">
        <v>122</v>
      </c>
      <c r="N76" s="74" t="s">
        <v>135</v>
      </c>
      <c r="O76" s="74" t="s">
        <v>121</v>
      </c>
      <c r="P76" s="76">
        <v>45231</v>
      </c>
      <c r="Q76" s="76">
        <v>45232</v>
      </c>
      <c r="R76" s="75">
        <v>0</v>
      </c>
      <c r="S76" s="74" t="s">
        <v>116</v>
      </c>
      <c r="T76" s="74" t="s">
        <v>116</v>
      </c>
      <c r="U76" s="74" t="s">
        <v>142</v>
      </c>
      <c r="V76" s="77">
        <v>45200.155692939814</v>
      </c>
      <c r="W76" s="74" t="s">
        <v>116</v>
      </c>
      <c r="X76" s="74" t="s">
        <v>116</v>
      </c>
      <c r="Y76" s="77">
        <v>45231</v>
      </c>
      <c r="Z76" s="77">
        <v>45261</v>
      </c>
      <c r="AA76" s="77">
        <v>45261.894100578698</v>
      </c>
      <c r="AB76" s="74" t="s">
        <v>118</v>
      </c>
      <c r="AC76" s="74" t="s">
        <v>116</v>
      </c>
    </row>
    <row r="77" spans="1:29" s="107" customFormat="1" hidden="1" outlineLevel="7" collapsed="1" x14ac:dyDescent="0.25">
      <c r="A77" s="102" t="s">
        <v>160</v>
      </c>
      <c r="B77" s="103">
        <v>-14931.42</v>
      </c>
      <c r="C77" s="103">
        <v>-1008401.74</v>
      </c>
      <c r="D77" s="103">
        <v>0</v>
      </c>
      <c r="E77" s="103">
        <v>0</v>
      </c>
      <c r="F77" s="103">
        <v>-14931.42</v>
      </c>
      <c r="G77" s="103">
        <v>-1008401.74</v>
      </c>
      <c r="H77" s="104" t="s">
        <v>120</v>
      </c>
      <c r="I77" s="104" t="s">
        <v>158</v>
      </c>
      <c r="J77" s="104" t="s">
        <v>116</v>
      </c>
      <c r="K77" s="103">
        <v>67.535555225156102</v>
      </c>
      <c r="L77" s="103">
        <v>0</v>
      </c>
      <c r="M77" s="104" t="s">
        <v>122</v>
      </c>
      <c r="N77" s="104" t="s">
        <v>135</v>
      </c>
      <c r="O77" s="104" t="s">
        <v>121</v>
      </c>
      <c r="P77" s="105">
        <v>45231</v>
      </c>
      <c r="Q77" s="105">
        <v>45232</v>
      </c>
      <c r="R77" s="103">
        <v>0</v>
      </c>
      <c r="S77" s="104" t="s">
        <v>116</v>
      </c>
      <c r="T77" s="104" t="s">
        <v>116</v>
      </c>
      <c r="U77" s="104" t="s">
        <v>142</v>
      </c>
      <c r="V77" s="106">
        <v>45200.155692939814</v>
      </c>
      <c r="W77" s="104" t="s">
        <v>116</v>
      </c>
      <c r="X77" s="104" t="s">
        <v>116</v>
      </c>
      <c r="Y77" s="106">
        <v>45231</v>
      </c>
      <c r="Z77" s="106">
        <v>45261</v>
      </c>
      <c r="AA77" s="106">
        <v>45261.894100578698</v>
      </c>
      <c r="AB77" s="104" t="s">
        <v>118</v>
      </c>
      <c r="AC77" s="104" t="s">
        <v>116</v>
      </c>
    </row>
    <row r="78" spans="1:29" s="78" customFormat="1" hidden="1" outlineLevel="7" collapsed="1" x14ac:dyDescent="0.25">
      <c r="A78" s="101" t="s">
        <v>116</v>
      </c>
      <c r="B78" s="75">
        <v>-14931.42</v>
      </c>
      <c r="C78" s="75">
        <v>-1008401.74</v>
      </c>
      <c r="D78" s="75">
        <v>0</v>
      </c>
      <c r="E78" s="75">
        <v>0</v>
      </c>
      <c r="F78" s="75">
        <v>-14931.42</v>
      </c>
      <c r="G78" s="75">
        <v>-1008401.74</v>
      </c>
      <c r="H78" s="74" t="s">
        <v>120</v>
      </c>
      <c r="I78" s="74" t="s">
        <v>158</v>
      </c>
      <c r="J78" s="74" t="s">
        <v>116</v>
      </c>
      <c r="K78" s="75">
        <v>67.535555225156102</v>
      </c>
      <c r="L78" s="75">
        <v>0</v>
      </c>
      <c r="M78" s="74" t="s">
        <v>122</v>
      </c>
      <c r="N78" s="74" t="s">
        <v>135</v>
      </c>
      <c r="O78" s="74" t="s">
        <v>121</v>
      </c>
      <c r="P78" s="76">
        <v>45231</v>
      </c>
      <c r="Q78" s="76">
        <v>45232</v>
      </c>
      <c r="R78" s="75">
        <v>0</v>
      </c>
      <c r="S78" s="74" t="s">
        <v>116</v>
      </c>
      <c r="T78" s="74" t="s">
        <v>116</v>
      </c>
      <c r="U78" s="74" t="s">
        <v>142</v>
      </c>
      <c r="V78" s="77">
        <v>45200.155692939814</v>
      </c>
      <c r="W78" s="74" t="s">
        <v>116</v>
      </c>
      <c r="X78" s="74" t="s">
        <v>116</v>
      </c>
      <c r="Y78" s="77">
        <v>45231</v>
      </c>
      <c r="Z78" s="77">
        <v>45261</v>
      </c>
      <c r="AA78" s="77">
        <v>45261.894100578698</v>
      </c>
      <c r="AB78" s="74" t="s">
        <v>118</v>
      </c>
      <c r="AC78" s="74" t="s">
        <v>116</v>
      </c>
    </row>
    <row r="79" spans="1:29" s="113" customFormat="1" outlineLevel="2" collapsed="1" x14ac:dyDescent="0.25">
      <c r="A79" s="108" t="s">
        <v>215</v>
      </c>
      <c r="B79" s="109">
        <v>0</v>
      </c>
      <c r="C79" s="109">
        <v>0</v>
      </c>
      <c r="D79" s="109">
        <v>0</v>
      </c>
      <c r="E79" s="109">
        <v>0</v>
      </c>
      <c r="F79" s="109">
        <v>0</v>
      </c>
      <c r="G79" s="109">
        <v>0</v>
      </c>
      <c r="H79" s="110" t="s">
        <v>120</v>
      </c>
      <c r="I79" s="110" t="s">
        <v>215</v>
      </c>
      <c r="J79" s="110" t="s">
        <v>116</v>
      </c>
      <c r="K79" s="109">
        <v>0</v>
      </c>
      <c r="L79" s="109">
        <v>0</v>
      </c>
      <c r="M79" s="110" t="s">
        <v>213</v>
      </c>
      <c r="N79" s="110" t="s">
        <v>135</v>
      </c>
      <c r="O79" s="110" t="s">
        <v>121</v>
      </c>
      <c r="P79" s="111">
        <v>45231</v>
      </c>
      <c r="Q79" s="111">
        <v>45232</v>
      </c>
      <c r="R79" s="109">
        <v>0</v>
      </c>
      <c r="S79" s="110" t="s">
        <v>116</v>
      </c>
      <c r="T79" s="110" t="s">
        <v>116</v>
      </c>
      <c r="U79" s="110" t="s">
        <v>142</v>
      </c>
      <c r="V79" s="112">
        <v>45200.155692939814</v>
      </c>
      <c r="W79" s="110" t="s">
        <v>116</v>
      </c>
      <c r="X79" s="110" t="s">
        <v>116</v>
      </c>
      <c r="Y79" s="112">
        <v>45231</v>
      </c>
      <c r="Z79" s="112">
        <v>45261</v>
      </c>
      <c r="AA79" s="112">
        <v>45261.894100578698</v>
      </c>
      <c r="AB79" s="110" t="s">
        <v>118</v>
      </c>
      <c r="AC79" s="110" t="s">
        <v>116</v>
      </c>
    </row>
    <row r="80" spans="1:29" s="96" customFormat="1" outlineLevel="3" collapsed="1" x14ac:dyDescent="0.25">
      <c r="A80" s="91" t="s">
        <v>213</v>
      </c>
      <c r="B80" s="92">
        <v>0</v>
      </c>
      <c r="C80" s="92">
        <v>0</v>
      </c>
      <c r="D80" s="92">
        <v>0</v>
      </c>
      <c r="E80" s="92">
        <v>0</v>
      </c>
      <c r="F80" s="92">
        <v>0</v>
      </c>
      <c r="G80" s="92">
        <v>0</v>
      </c>
      <c r="H80" s="93" t="s">
        <v>120</v>
      </c>
      <c r="I80" s="93" t="s">
        <v>215</v>
      </c>
      <c r="J80" s="93" t="s">
        <v>116</v>
      </c>
      <c r="K80" s="92">
        <v>0</v>
      </c>
      <c r="L80" s="92">
        <v>0</v>
      </c>
      <c r="M80" s="93" t="s">
        <v>213</v>
      </c>
      <c r="N80" s="93" t="s">
        <v>135</v>
      </c>
      <c r="O80" s="93" t="s">
        <v>121</v>
      </c>
      <c r="P80" s="94">
        <v>45231</v>
      </c>
      <c r="Q80" s="94">
        <v>45232</v>
      </c>
      <c r="R80" s="92">
        <v>0</v>
      </c>
      <c r="S80" s="93" t="s">
        <v>116</v>
      </c>
      <c r="T80" s="93" t="s">
        <v>116</v>
      </c>
      <c r="U80" s="93" t="s">
        <v>142</v>
      </c>
      <c r="V80" s="95">
        <v>45200.155692939814</v>
      </c>
      <c r="W80" s="93" t="s">
        <v>116</v>
      </c>
      <c r="X80" s="93" t="s">
        <v>116</v>
      </c>
      <c r="Y80" s="95">
        <v>45231</v>
      </c>
      <c r="Z80" s="95">
        <v>45261</v>
      </c>
      <c r="AA80" s="95">
        <v>45261.894100578698</v>
      </c>
      <c r="AB80" s="93" t="s">
        <v>118</v>
      </c>
      <c r="AC80" s="93" t="s">
        <v>116</v>
      </c>
    </row>
    <row r="81" spans="1:29" s="78" customFormat="1" outlineLevel="4" collapsed="1" x14ac:dyDescent="0.25">
      <c r="A81" s="97" t="s">
        <v>121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  <c r="H81" s="74" t="s">
        <v>120</v>
      </c>
      <c r="I81" s="74" t="s">
        <v>215</v>
      </c>
      <c r="J81" s="74" t="s">
        <v>116</v>
      </c>
      <c r="K81" s="75">
        <v>0</v>
      </c>
      <c r="L81" s="75">
        <v>0</v>
      </c>
      <c r="M81" s="74" t="s">
        <v>213</v>
      </c>
      <c r="N81" s="74" t="s">
        <v>135</v>
      </c>
      <c r="O81" s="74" t="s">
        <v>121</v>
      </c>
      <c r="P81" s="76">
        <v>45231</v>
      </c>
      <c r="Q81" s="76">
        <v>45232</v>
      </c>
      <c r="R81" s="75">
        <v>0</v>
      </c>
      <c r="S81" s="74" t="s">
        <v>116</v>
      </c>
      <c r="T81" s="74" t="s">
        <v>116</v>
      </c>
      <c r="U81" s="74" t="s">
        <v>142</v>
      </c>
      <c r="V81" s="77">
        <v>45200.155692939814</v>
      </c>
      <c r="W81" s="74" t="s">
        <v>116</v>
      </c>
      <c r="X81" s="74" t="s">
        <v>116</v>
      </c>
      <c r="Y81" s="77">
        <v>45231</v>
      </c>
      <c r="Z81" s="77">
        <v>45261</v>
      </c>
      <c r="AA81" s="77">
        <v>45261.894100578698</v>
      </c>
      <c r="AB81" s="74" t="s">
        <v>118</v>
      </c>
      <c r="AC81" s="74" t="s">
        <v>116</v>
      </c>
    </row>
    <row r="82" spans="1:29" s="84" customFormat="1" outlineLevel="5" collapsed="1" x14ac:dyDescent="0.25">
      <c r="A82" s="98" t="s">
        <v>116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  <c r="H82" s="81" t="s">
        <v>120</v>
      </c>
      <c r="I82" s="81" t="s">
        <v>215</v>
      </c>
      <c r="J82" s="81" t="s">
        <v>116</v>
      </c>
      <c r="K82" s="80">
        <v>0</v>
      </c>
      <c r="L82" s="80">
        <v>0</v>
      </c>
      <c r="M82" s="81" t="s">
        <v>213</v>
      </c>
      <c r="N82" s="81" t="s">
        <v>135</v>
      </c>
      <c r="O82" s="81" t="s">
        <v>121</v>
      </c>
      <c r="P82" s="82">
        <v>45231</v>
      </c>
      <c r="Q82" s="82">
        <v>45232</v>
      </c>
      <c r="R82" s="80">
        <v>0</v>
      </c>
      <c r="S82" s="81" t="s">
        <v>116</v>
      </c>
      <c r="T82" s="81" t="s">
        <v>116</v>
      </c>
      <c r="U82" s="81" t="s">
        <v>142</v>
      </c>
      <c r="V82" s="83">
        <v>45200.155692939814</v>
      </c>
      <c r="W82" s="81" t="s">
        <v>116</v>
      </c>
      <c r="X82" s="81" t="s">
        <v>116</v>
      </c>
      <c r="Y82" s="83">
        <v>45231</v>
      </c>
      <c r="Z82" s="83">
        <v>45261</v>
      </c>
      <c r="AA82" s="83">
        <v>45261.894100578698</v>
      </c>
      <c r="AB82" s="81" t="s">
        <v>118</v>
      </c>
      <c r="AC82" s="81" t="s">
        <v>116</v>
      </c>
    </row>
    <row r="83" spans="1:29" s="90" customFormat="1" outlineLevel="6" collapsed="1" x14ac:dyDescent="0.25">
      <c r="A83" s="99" t="s">
        <v>116</v>
      </c>
      <c r="B83" s="86">
        <v>0</v>
      </c>
      <c r="C83" s="86">
        <v>0</v>
      </c>
      <c r="D83" s="86">
        <v>0</v>
      </c>
      <c r="E83" s="86">
        <v>0</v>
      </c>
      <c r="F83" s="86">
        <v>0</v>
      </c>
      <c r="G83" s="86">
        <v>0</v>
      </c>
      <c r="H83" s="87" t="s">
        <v>120</v>
      </c>
      <c r="I83" s="87" t="s">
        <v>215</v>
      </c>
      <c r="J83" s="87" t="s">
        <v>116</v>
      </c>
      <c r="K83" s="86">
        <v>0</v>
      </c>
      <c r="L83" s="86">
        <v>0</v>
      </c>
      <c r="M83" s="87" t="s">
        <v>213</v>
      </c>
      <c r="N83" s="87" t="s">
        <v>135</v>
      </c>
      <c r="O83" s="87" t="s">
        <v>121</v>
      </c>
      <c r="P83" s="88">
        <v>45231</v>
      </c>
      <c r="Q83" s="88">
        <v>45232</v>
      </c>
      <c r="R83" s="86">
        <v>0</v>
      </c>
      <c r="S83" s="87" t="s">
        <v>116</v>
      </c>
      <c r="T83" s="87" t="s">
        <v>116</v>
      </c>
      <c r="U83" s="87" t="s">
        <v>142</v>
      </c>
      <c r="V83" s="89">
        <v>45200.155692939814</v>
      </c>
      <c r="W83" s="87" t="s">
        <v>116</v>
      </c>
      <c r="X83" s="87" t="s">
        <v>116</v>
      </c>
      <c r="Y83" s="89">
        <v>45231</v>
      </c>
      <c r="Z83" s="89">
        <v>45261</v>
      </c>
      <c r="AA83" s="89">
        <v>45261.894100578698</v>
      </c>
      <c r="AB83" s="87" t="s">
        <v>118</v>
      </c>
      <c r="AC83" s="87" t="s">
        <v>116</v>
      </c>
    </row>
    <row r="84" spans="1:29" s="96" customFormat="1" outlineLevel="7" collapsed="1" x14ac:dyDescent="0.25">
      <c r="A84" s="100" t="s">
        <v>152</v>
      </c>
      <c r="B84" s="92">
        <v>0</v>
      </c>
      <c r="C84" s="92">
        <v>0</v>
      </c>
      <c r="D84" s="92">
        <v>0</v>
      </c>
      <c r="E84" s="92">
        <v>0</v>
      </c>
      <c r="F84" s="92">
        <v>0</v>
      </c>
      <c r="G84" s="92">
        <v>0</v>
      </c>
      <c r="H84" s="93" t="s">
        <v>120</v>
      </c>
      <c r="I84" s="93" t="s">
        <v>215</v>
      </c>
      <c r="J84" s="93" t="s">
        <v>116</v>
      </c>
      <c r="K84" s="92">
        <v>0</v>
      </c>
      <c r="L84" s="92">
        <v>0</v>
      </c>
      <c r="M84" s="93" t="s">
        <v>213</v>
      </c>
      <c r="N84" s="93" t="s">
        <v>135</v>
      </c>
      <c r="O84" s="93" t="s">
        <v>121</v>
      </c>
      <c r="P84" s="94">
        <v>45231</v>
      </c>
      <c r="Q84" s="94">
        <v>45232</v>
      </c>
      <c r="R84" s="92">
        <v>0</v>
      </c>
      <c r="S84" s="93" t="s">
        <v>116</v>
      </c>
      <c r="T84" s="93" t="s">
        <v>116</v>
      </c>
      <c r="U84" s="93" t="s">
        <v>142</v>
      </c>
      <c r="V84" s="95">
        <v>45200.155692939814</v>
      </c>
      <c r="W84" s="93" t="s">
        <v>116</v>
      </c>
      <c r="X84" s="93" t="s">
        <v>116</v>
      </c>
      <c r="Y84" s="95">
        <v>45231</v>
      </c>
      <c r="Z84" s="95">
        <v>45261</v>
      </c>
      <c r="AA84" s="95">
        <v>45261.894100578698</v>
      </c>
      <c r="AB84" s="93" t="s">
        <v>118</v>
      </c>
      <c r="AC84" s="93" t="s">
        <v>116</v>
      </c>
    </row>
    <row r="85" spans="1:29" s="78" customFormat="1" outlineLevel="7" collapsed="1" x14ac:dyDescent="0.25">
      <c r="A85" s="101" t="s">
        <v>116</v>
      </c>
      <c r="B85" s="75">
        <v>0</v>
      </c>
      <c r="C85" s="75">
        <v>0</v>
      </c>
      <c r="D85" s="75">
        <v>0</v>
      </c>
      <c r="E85" s="75">
        <v>0</v>
      </c>
      <c r="F85" s="75">
        <v>0</v>
      </c>
      <c r="G85" s="75">
        <v>0</v>
      </c>
      <c r="H85" s="74" t="s">
        <v>120</v>
      </c>
      <c r="I85" s="74" t="s">
        <v>215</v>
      </c>
      <c r="J85" s="74" t="s">
        <v>116</v>
      </c>
      <c r="K85" s="75">
        <v>0</v>
      </c>
      <c r="L85" s="75">
        <v>0</v>
      </c>
      <c r="M85" s="74" t="s">
        <v>213</v>
      </c>
      <c r="N85" s="74" t="s">
        <v>135</v>
      </c>
      <c r="O85" s="74" t="s">
        <v>121</v>
      </c>
      <c r="P85" s="76">
        <v>45231</v>
      </c>
      <c r="Q85" s="76">
        <v>45232</v>
      </c>
      <c r="R85" s="75">
        <v>0</v>
      </c>
      <c r="S85" s="74" t="s">
        <v>116</v>
      </c>
      <c r="T85" s="74" t="s">
        <v>116</v>
      </c>
      <c r="U85" s="74" t="s">
        <v>142</v>
      </c>
      <c r="V85" s="77">
        <v>45200.155692939814</v>
      </c>
      <c r="W85" s="74" t="s">
        <v>116</v>
      </c>
      <c r="X85" s="74" t="s">
        <v>116</v>
      </c>
      <c r="Y85" s="77">
        <v>45231</v>
      </c>
      <c r="Z85" s="77">
        <v>45261</v>
      </c>
      <c r="AA85" s="77">
        <v>45261.894100578698</v>
      </c>
      <c r="AB85" s="74" t="s">
        <v>118</v>
      </c>
      <c r="AC85" s="74" t="s">
        <v>116</v>
      </c>
    </row>
    <row r="86" spans="1:29" s="128" customFormat="1" outlineLevel="7" collapsed="1" x14ac:dyDescent="0.25">
      <c r="A86" s="123" t="s">
        <v>116</v>
      </c>
      <c r="B86" s="124">
        <v>0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5" t="s">
        <v>120</v>
      </c>
      <c r="I86" s="125" t="s">
        <v>215</v>
      </c>
      <c r="J86" s="125" t="s">
        <v>116</v>
      </c>
      <c r="K86" s="124">
        <v>0</v>
      </c>
      <c r="L86" s="124">
        <v>0</v>
      </c>
      <c r="M86" s="125" t="s">
        <v>213</v>
      </c>
      <c r="N86" s="125" t="s">
        <v>135</v>
      </c>
      <c r="O86" s="125" t="s">
        <v>121</v>
      </c>
      <c r="P86" s="126">
        <v>45231</v>
      </c>
      <c r="Q86" s="126">
        <v>45232</v>
      </c>
      <c r="R86" s="124">
        <v>0</v>
      </c>
      <c r="S86" s="125" t="s">
        <v>116</v>
      </c>
      <c r="T86" s="125" t="s">
        <v>116</v>
      </c>
      <c r="U86" s="125" t="s">
        <v>142</v>
      </c>
      <c r="V86" s="127">
        <v>45200.155692939814</v>
      </c>
      <c r="W86" s="125" t="s">
        <v>116</v>
      </c>
      <c r="X86" s="125" t="s">
        <v>116</v>
      </c>
      <c r="Y86" s="127">
        <v>45231</v>
      </c>
      <c r="Z86" s="127">
        <v>45261</v>
      </c>
      <c r="AA86" s="127">
        <v>45261.894100578698</v>
      </c>
      <c r="AB86" s="125" t="s">
        <v>118</v>
      </c>
      <c r="AC86" s="125" t="s">
        <v>116</v>
      </c>
    </row>
    <row r="87" spans="1:29" s="90" customFormat="1" outlineLevel="2" x14ac:dyDescent="0.25">
      <c r="A87" s="85" t="s">
        <v>147</v>
      </c>
      <c r="B87" s="86">
        <v>26293.7703</v>
      </c>
      <c r="C87" s="86">
        <v>2312033.0746300002</v>
      </c>
      <c r="D87" s="86">
        <v>0</v>
      </c>
      <c r="E87" s="86">
        <v>0</v>
      </c>
      <c r="F87" s="86">
        <v>26293.7703</v>
      </c>
      <c r="G87" s="86">
        <v>2312033.0746300002</v>
      </c>
      <c r="H87" s="87" t="s">
        <v>120</v>
      </c>
      <c r="I87" s="87" t="s">
        <v>147</v>
      </c>
      <c r="J87" s="87" t="s">
        <v>116</v>
      </c>
      <c r="K87" s="86">
        <v>87.930831077123997</v>
      </c>
      <c r="L87" s="86">
        <v>0</v>
      </c>
      <c r="M87" s="87" t="s">
        <v>122</v>
      </c>
      <c r="N87" s="87" t="s">
        <v>135</v>
      </c>
      <c r="O87" s="87" t="s">
        <v>121</v>
      </c>
      <c r="P87" s="88">
        <v>45231</v>
      </c>
      <c r="Q87" s="88">
        <v>45232</v>
      </c>
      <c r="R87" s="86">
        <v>0</v>
      </c>
      <c r="S87" s="87" t="s">
        <v>116</v>
      </c>
      <c r="T87" s="87" t="s">
        <v>116</v>
      </c>
      <c r="U87" s="87" t="s">
        <v>142</v>
      </c>
      <c r="V87" s="89">
        <v>45200.155692939814</v>
      </c>
      <c r="W87" s="87" t="s">
        <v>116</v>
      </c>
      <c r="X87" s="87" t="s">
        <v>116</v>
      </c>
      <c r="Y87" s="89">
        <v>45231</v>
      </c>
      <c r="Z87" s="89">
        <v>45261</v>
      </c>
      <c r="AA87" s="89">
        <v>45261.894100578698</v>
      </c>
      <c r="AB87" s="87" t="s">
        <v>118</v>
      </c>
      <c r="AC87" s="87" t="s">
        <v>116</v>
      </c>
    </row>
    <row r="88" spans="1:29" s="96" customFormat="1" hidden="1" outlineLevel="3" collapsed="1" x14ac:dyDescent="0.25">
      <c r="A88" s="91" t="s">
        <v>122</v>
      </c>
      <c r="B88" s="92">
        <v>26293.7703</v>
      </c>
      <c r="C88" s="92">
        <v>2312033.0746300002</v>
      </c>
      <c r="D88" s="92">
        <v>0</v>
      </c>
      <c r="E88" s="92">
        <v>0</v>
      </c>
      <c r="F88" s="92">
        <v>26293.7703</v>
      </c>
      <c r="G88" s="92">
        <v>2312033.0746300002</v>
      </c>
      <c r="H88" s="93" t="s">
        <v>120</v>
      </c>
      <c r="I88" s="93" t="s">
        <v>147</v>
      </c>
      <c r="J88" s="93" t="s">
        <v>116</v>
      </c>
      <c r="K88" s="92">
        <v>87.930831077123997</v>
      </c>
      <c r="L88" s="92">
        <v>0</v>
      </c>
      <c r="M88" s="93" t="s">
        <v>122</v>
      </c>
      <c r="N88" s="93" t="s">
        <v>135</v>
      </c>
      <c r="O88" s="93" t="s">
        <v>121</v>
      </c>
      <c r="P88" s="94">
        <v>45231</v>
      </c>
      <c r="Q88" s="94">
        <v>45232</v>
      </c>
      <c r="R88" s="92">
        <v>0</v>
      </c>
      <c r="S88" s="93" t="s">
        <v>116</v>
      </c>
      <c r="T88" s="93" t="s">
        <v>116</v>
      </c>
      <c r="U88" s="93" t="s">
        <v>142</v>
      </c>
      <c r="V88" s="95">
        <v>45200.155692939814</v>
      </c>
      <c r="W88" s="93" t="s">
        <v>116</v>
      </c>
      <c r="X88" s="93" t="s">
        <v>116</v>
      </c>
      <c r="Y88" s="95">
        <v>45231</v>
      </c>
      <c r="Z88" s="95">
        <v>45261</v>
      </c>
      <c r="AA88" s="95">
        <v>45261.894100578698</v>
      </c>
      <c r="AB88" s="93" t="s">
        <v>118</v>
      </c>
      <c r="AC88" s="93" t="s">
        <v>116</v>
      </c>
    </row>
    <row r="89" spans="1:29" s="78" customFormat="1" hidden="1" outlineLevel="4" collapsed="1" x14ac:dyDescent="0.25">
      <c r="A89" s="97" t="s">
        <v>121</v>
      </c>
      <c r="B89" s="75">
        <v>26293.7703</v>
      </c>
      <c r="C89" s="75">
        <v>2312033.0746300002</v>
      </c>
      <c r="D89" s="75">
        <v>0</v>
      </c>
      <c r="E89" s="75">
        <v>0</v>
      </c>
      <c r="F89" s="75">
        <v>26293.7703</v>
      </c>
      <c r="G89" s="75">
        <v>2312033.0746300002</v>
      </c>
      <c r="H89" s="74" t="s">
        <v>120</v>
      </c>
      <c r="I89" s="74" t="s">
        <v>147</v>
      </c>
      <c r="J89" s="74" t="s">
        <v>116</v>
      </c>
      <c r="K89" s="75">
        <v>87.930831077123997</v>
      </c>
      <c r="L89" s="75">
        <v>0</v>
      </c>
      <c r="M89" s="74" t="s">
        <v>122</v>
      </c>
      <c r="N89" s="74" t="s">
        <v>135</v>
      </c>
      <c r="O89" s="74" t="s">
        <v>121</v>
      </c>
      <c r="P89" s="76">
        <v>45231</v>
      </c>
      <c r="Q89" s="76">
        <v>45232</v>
      </c>
      <c r="R89" s="75">
        <v>0</v>
      </c>
      <c r="S89" s="74" t="s">
        <v>116</v>
      </c>
      <c r="T89" s="74" t="s">
        <v>116</v>
      </c>
      <c r="U89" s="74" t="s">
        <v>142</v>
      </c>
      <c r="V89" s="77">
        <v>45200.155692939814</v>
      </c>
      <c r="W89" s="74" t="s">
        <v>116</v>
      </c>
      <c r="X89" s="74" t="s">
        <v>116</v>
      </c>
      <c r="Y89" s="77">
        <v>45231</v>
      </c>
      <c r="Z89" s="77">
        <v>45261</v>
      </c>
      <c r="AA89" s="77">
        <v>45261.894100578698</v>
      </c>
      <c r="AB89" s="74" t="s">
        <v>118</v>
      </c>
      <c r="AC89" s="74" t="s">
        <v>116</v>
      </c>
    </row>
    <row r="90" spans="1:29" s="84" customFormat="1" hidden="1" outlineLevel="5" collapsed="1" x14ac:dyDescent="0.25">
      <c r="A90" s="98" t="s">
        <v>116</v>
      </c>
      <c r="B90" s="80">
        <v>26293.7703</v>
      </c>
      <c r="C90" s="80">
        <v>2312033.0746300002</v>
      </c>
      <c r="D90" s="80">
        <v>0</v>
      </c>
      <c r="E90" s="80">
        <v>0</v>
      </c>
      <c r="F90" s="80">
        <v>26293.7703</v>
      </c>
      <c r="G90" s="80">
        <v>2312033.0746300002</v>
      </c>
      <c r="H90" s="81" t="s">
        <v>120</v>
      </c>
      <c r="I90" s="81" t="s">
        <v>147</v>
      </c>
      <c r="J90" s="81" t="s">
        <v>116</v>
      </c>
      <c r="K90" s="80">
        <v>87.930831077123997</v>
      </c>
      <c r="L90" s="80">
        <v>0</v>
      </c>
      <c r="M90" s="81" t="s">
        <v>122</v>
      </c>
      <c r="N90" s="81" t="s">
        <v>135</v>
      </c>
      <c r="O90" s="81" t="s">
        <v>121</v>
      </c>
      <c r="P90" s="82">
        <v>45231</v>
      </c>
      <c r="Q90" s="82">
        <v>45232</v>
      </c>
      <c r="R90" s="80">
        <v>0</v>
      </c>
      <c r="S90" s="81" t="s">
        <v>116</v>
      </c>
      <c r="T90" s="81" t="s">
        <v>116</v>
      </c>
      <c r="U90" s="81" t="s">
        <v>142</v>
      </c>
      <c r="V90" s="83">
        <v>45200.155692939814</v>
      </c>
      <c r="W90" s="81" t="s">
        <v>116</v>
      </c>
      <c r="X90" s="81" t="s">
        <v>116</v>
      </c>
      <c r="Y90" s="83">
        <v>45231</v>
      </c>
      <c r="Z90" s="83">
        <v>45261</v>
      </c>
      <c r="AA90" s="83">
        <v>45261.894100578698</v>
      </c>
      <c r="AB90" s="81" t="s">
        <v>118</v>
      </c>
      <c r="AC90" s="81" t="s">
        <v>116</v>
      </c>
    </row>
    <row r="91" spans="1:29" s="90" customFormat="1" hidden="1" outlineLevel="6" collapsed="1" x14ac:dyDescent="0.25">
      <c r="A91" s="99" t="s">
        <v>116</v>
      </c>
      <c r="B91" s="86">
        <v>26293.7703</v>
      </c>
      <c r="C91" s="86">
        <v>2312033.0746300002</v>
      </c>
      <c r="D91" s="86">
        <v>0</v>
      </c>
      <c r="E91" s="86">
        <v>0</v>
      </c>
      <c r="F91" s="86">
        <v>26293.7703</v>
      </c>
      <c r="G91" s="86">
        <v>2312033.0746300002</v>
      </c>
      <c r="H91" s="87" t="s">
        <v>120</v>
      </c>
      <c r="I91" s="87" t="s">
        <v>147</v>
      </c>
      <c r="J91" s="87" t="s">
        <v>116</v>
      </c>
      <c r="K91" s="86">
        <v>87.930831077123997</v>
      </c>
      <c r="L91" s="86">
        <v>0</v>
      </c>
      <c r="M91" s="87" t="s">
        <v>122</v>
      </c>
      <c r="N91" s="87" t="s">
        <v>135</v>
      </c>
      <c r="O91" s="87" t="s">
        <v>121</v>
      </c>
      <c r="P91" s="88">
        <v>45231</v>
      </c>
      <c r="Q91" s="88">
        <v>45232</v>
      </c>
      <c r="R91" s="86">
        <v>0</v>
      </c>
      <c r="S91" s="87" t="s">
        <v>116</v>
      </c>
      <c r="T91" s="87" t="s">
        <v>116</v>
      </c>
      <c r="U91" s="87" t="s">
        <v>142</v>
      </c>
      <c r="V91" s="89">
        <v>45200.155692939814</v>
      </c>
      <c r="W91" s="87" t="s">
        <v>116</v>
      </c>
      <c r="X91" s="87" t="s">
        <v>116</v>
      </c>
      <c r="Y91" s="89">
        <v>45231</v>
      </c>
      <c r="Z91" s="89">
        <v>45261</v>
      </c>
      <c r="AA91" s="89">
        <v>45261.894100578698</v>
      </c>
      <c r="AB91" s="87" t="s">
        <v>118</v>
      </c>
      <c r="AC91" s="87" t="s">
        <v>116</v>
      </c>
    </row>
    <row r="92" spans="1:29" s="96" customFormat="1" hidden="1" outlineLevel="7" collapsed="1" x14ac:dyDescent="0.25">
      <c r="A92" s="100" t="s">
        <v>167</v>
      </c>
      <c r="B92" s="92">
        <v>29292.460299999999</v>
      </c>
      <c r="C92" s="92">
        <v>2594800.37</v>
      </c>
      <c r="D92" s="92">
        <v>0</v>
      </c>
      <c r="E92" s="92">
        <v>0</v>
      </c>
      <c r="F92" s="92">
        <v>29292.460299999999</v>
      </c>
      <c r="G92" s="92">
        <v>2594800.37</v>
      </c>
      <c r="H92" s="93" t="s">
        <v>120</v>
      </c>
      <c r="I92" s="93" t="s">
        <v>147</v>
      </c>
      <c r="J92" s="93" t="s">
        <v>116</v>
      </c>
      <c r="K92" s="92">
        <v>88.582534325394306</v>
      </c>
      <c r="L92" s="92">
        <v>0</v>
      </c>
      <c r="M92" s="93" t="s">
        <v>122</v>
      </c>
      <c r="N92" s="93" t="s">
        <v>135</v>
      </c>
      <c r="O92" s="93" t="s">
        <v>121</v>
      </c>
      <c r="P92" s="94">
        <v>45231</v>
      </c>
      <c r="Q92" s="94">
        <v>45232</v>
      </c>
      <c r="R92" s="92">
        <v>0</v>
      </c>
      <c r="S92" s="93" t="s">
        <v>116</v>
      </c>
      <c r="T92" s="93" t="s">
        <v>116</v>
      </c>
      <c r="U92" s="93" t="s">
        <v>142</v>
      </c>
      <c r="V92" s="95">
        <v>45200.155692939814</v>
      </c>
      <c r="W92" s="93" t="s">
        <v>142</v>
      </c>
      <c r="X92" s="95">
        <v>45201.535491516202</v>
      </c>
      <c r="Y92" s="95">
        <v>45231</v>
      </c>
      <c r="Z92" s="95">
        <v>45261</v>
      </c>
      <c r="AA92" s="95">
        <v>45261.894100578698</v>
      </c>
      <c r="AB92" s="93" t="s">
        <v>118</v>
      </c>
      <c r="AC92" s="93" t="s">
        <v>116</v>
      </c>
    </row>
    <row r="93" spans="1:29" s="78" customFormat="1" hidden="1" outlineLevel="7" collapsed="1" x14ac:dyDescent="0.25">
      <c r="A93" s="101" t="s">
        <v>116</v>
      </c>
      <c r="B93" s="75">
        <v>29292.460299999999</v>
      </c>
      <c r="C93" s="75">
        <v>2594800.37</v>
      </c>
      <c r="D93" s="75">
        <v>0</v>
      </c>
      <c r="E93" s="75">
        <v>0</v>
      </c>
      <c r="F93" s="75">
        <v>29292.460299999999</v>
      </c>
      <c r="G93" s="75">
        <v>2594800.37</v>
      </c>
      <c r="H93" s="74" t="s">
        <v>120</v>
      </c>
      <c r="I93" s="74" t="s">
        <v>147</v>
      </c>
      <c r="J93" s="74" t="s">
        <v>116</v>
      </c>
      <c r="K93" s="75">
        <v>88.582534325394306</v>
      </c>
      <c r="L93" s="75">
        <v>0</v>
      </c>
      <c r="M93" s="74" t="s">
        <v>122</v>
      </c>
      <c r="N93" s="74" t="s">
        <v>135</v>
      </c>
      <c r="O93" s="74" t="s">
        <v>121</v>
      </c>
      <c r="P93" s="76">
        <v>45231</v>
      </c>
      <c r="Q93" s="76">
        <v>45232</v>
      </c>
      <c r="R93" s="75">
        <v>0</v>
      </c>
      <c r="S93" s="74" t="s">
        <v>116</v>
      </c>
      <c r="T93" s="74" t="s">
        <v>116</v>
      </c>
      <c r="U93" s="74" t="s">
        <v>142</v>
      </c>
      <c r="V93" s="77">
        <v>45200.155692939814</v>
      </c>
      <c r="W93" s="74" t="s">
        <v>142</v>
      </c>
      <c r="X93" s="77">
        <v>45201.535491516202</v>
      </c>
      <c r="Y93" s="77">
        <v>45231</v>
      </c>
      <c r="Z93" s="77">
        <v>45261</v>
      </c>
      <c r="AA93" s="77">
        <v>45261.894100578698</v>
      </c>
      <c r="AB93" s="74" t="s">
        <v>118</v>
      </c>
      <c r="AC93" s="74" t="s">
        <v>116</v>
      </c>
    </row>
    <row r="94" spans="1:29" s="107" customFormat="1" hidden="1" outlineLevel="7" collapsed="1" x14ac:dyDescent="0.25">
      <c r="A94" s="102" t="s">
        <v>166</v>
      </c>
      <c r="B94" s="103">
        <v>23152.71</v>
      </c>
      <c r="C94" s="103">
        <v>1774894.98688</v>
      </c>
      <c r="D94" s="103">
        <v>0</v>
      </c>
      <c r="E94" s="103">
        <v>0</v>
      </c>
      <c r="F94" s="103">
        <v>23152.71</v>
      </c>
      <c r="G94" s="103">
        <v>1774894.98688</v>
      </c>
      <c r="H94" s="104" t="s">
        <v>120</v>
      </c>
      <c r="I94" s="104" t="s">
        <v>147</v>
      </c>
      <c r="J94" s="104" t="s">
        <v>116</v>
      </c>
      <c r="K94" s="103">
        <v>76.660355823573099</v>
      </c>
      <c r="L94" s="103">
        <v>0</v>
      </c>
      <c r="M94" s="104" t="s">
        <v>122</v>
      </c>
      <c r="N94" s="104" t="s">
        <v>135</v>
      </c>
      <c r="O94" s="104" t="s">
        <v>121</v>
      </c>
      <c r="P94" s="105">
        <v>45231</v>
      </c>
      <c r="Q94" s="105">
        <v>45232</v>
      </c>
      <c r="R94" s="103">
        <v>0</v>
      </c>
      <c r="S94" s="104" t="s">
        <v>116</v>
      </c>
      <c r="T94" s="104" t="s">
        <v>116</v>
      </c>
      <c r="U94" s="104" t="s">
        <v>142</v>
      </c>
      <c r="V94" s="106">
        <v>45200.155692939814</v>
      </c>
      <c r="W94" s="104" t="s">
        <v>116</v>
      </c>
      <c r="X94" s="104" t="s">
        <v>116</v>
      </c>
      <c r="Y94" s="106">
        <v>45231</v>
      </c>
      <c r="Z94" s="106">
        <v>45261</v>
      </c>
      <c r="AA94" s="106">
        <v>45261.894100578698</v>
      </c>
      <c r="AB94" s="104" t="s">
        <v>118</v>
      </c>
      <c r="AC94" s="104" t="s">
        <v>116</v>
      </c>
    </row>
    <row r="95" spans="1:29" s="78" customFormat="1" hidden="1" outlineLevel="7" collapsed="1" x14ac:dyDescent="0.25">
      <c r="A95" s="101" t="s">
        <v>116</v>
      </c>
      <c r="B95" s="75">
        <v>23152.71</v>
      </c>
      <c r="C95" s="75">
        <v>1774894.98688</v>
      </c>
      <c r="D95" s="75">
        <v>0</v>
      </c>
      <c r="E95" s="75">
        <v>0</v>
      </c>
      <c r="F95" s="75">
        <v>23152.71</v>
      </c>
      <c r="G95" s="75">
        <v>1774894.98688</v>
      </c>
      <c r="H95" s="74" t="s">
        <v>120</v>
      </c>
      <c r="I95" s="74" t="s">
        <v>147</v>
      </c>
      <c r="J95" s="74" t="s">
        <v>116</v>
      </c>
      <c r="K95" s="75">
        <v>76.660355823573099</v>
      </c>
      <c r="L95" s="75">
        <v>0</v>
      </c>
      <c r="M95" s="74" t="s">
        <v>122</v>
      </c>
      <c r="N95" s="74" t="s">
        <v>135</v>
      </c>
      <c r="O95" s="74" t="s">
        <v>121</v>
      </c>
      <c r="P95" s="76">
        <v>45231</v>
      </c>
      <c r="Q95" s="76">
        <v>45232</v>
      </c>
      <c r="R95" s="75">
        <v>0</v>
      </c>
      <c r="S95" s="74" t="s">
        <v>116</v>
      </c>
      <c r="T95" s="74" t="s">
        <v>116</v>
      </c>
      <c r="U95" s="74" t="s">
        <v>142</v>
      </c>
      <c r="V95" s="77">
        <v>45200.155692939814</v>
      </c>
      <c r="W95" s="74" t="s">
        <v>116</v>
      </c>
      <c r="X95" s="74" t="s">
        <v>116</v>
      </c>
      <c r="Y95" s="77">
        <v>45231</v>
      </c>
      <c r="Z95" s="77">
        <v>45261</v>
      </c>
      <c r="AA95" s="77">
        <v>45261.894100578698</v>
      </c>
      <c r="AB95" s="74" t="s">
        <v>118</v>
      </c>
      <c r="AC95" s="74" t="s">
        <v>116</v>
      </c>
    </row>
    <row r="96" spans="1:29" s="96" customFormat="1" hidden="1" outlineLevel="7" collapsed="1" x14ac:dyDescent="0.25">
      <c r="A96" s="100" t="s">
        <v>163</v>
      </c>
      <c r="B96" s="92">
        <v>-45526.749000000003</v>
      </c>
      <c r="C96" s="92">
        <v>-3211241.0322699999</v>
      </c>
      <c r="D96" s="92">
        <v>0</v>
      </c>
      <c r="E96" s="92">
        <v>0</v>
      </c>
      <c r="F96" s="92">
        <v>-45526.749000000003</v>
      </c>
      <c r="G96" s="92">
        <v>-3211241.0322699999</v>
      </c>
      <c r="H96" s="93" t="s">
        <v>120</v>
      </c>
      <c r="I96" s="93" t="s">
        <v>147</v>
      </c>
      <c r="J96" s="93" t="s">
        <v>116</v>
      </c>
      <c r="K96" s="92">
        <v>70.5352590027898</v>
      </c>
      <c r="L96" s="92">
        <v>0</v>
      </c>
      <c r="M96" s="93" t="s">
        <v>122</v>
      </c>
      <c r="N96" s="93" t="s">
        <v>135</v>
      </c>
      <c r="O96" s="93" t="s">
        <v>121</v>
      </c>
      <c r="P96" s="94">
        <v>45231</v>
      </c>
      <c r="Q96" s="94">
        <v>45232</v>
      </c>
      <c r="R96" s="92">
        <v>0</v>
      </c>
      <c r="S96" s="93" t="s">
        <v>116</v>
      </c>
      <c r="T96" s="93" t="s">
        <v>116</v>
      </c>
      <c r="U96" s="93" t="s">
        <v>142</v>
      </c>
      <c r="V96" s="95">
        <v>45200.155692939814</v>
      </c>
      <c r="W96" s="93" t="s">
        <v>116</v>
      </c>
      <c r="X96" s="93" t="s">
        <v>116</v>
      </c>
      <c r="Y96" s="95">
        <v>45231</v>
      </c>
      <c r="Z96" s="95">
        <v>45261</v>
      </c>
      <c r="AA96" s="95">
        <v>45261.894100578698</v>
      </c>
      <c r="AB96" s="93" t="s">
        <v>118</v>
      </c>
      <c r="AC96" s="93" t="s">
        <v>116</v>
      </c>
    </row>
    <row r="97" spans="1:29" s="78" customFormat="1" hidden="1" outlineLevel="7" collapsed="1" x14ac:dyDescent="0.25">
      <c r="A97" s="101" t="s">
        <v>116</v>
      </c>
      <c r="B97" s="75">
        <v>-45526.749000000003</v>
      </c>
      <c r="C97" s="75">
        <v>-3211241.0322699999</v>
      </c>
      <c r="D97" s="75">
        <v>0</v>
      </c>
      <c r="E97" s="75">
        <v>0</v>
      </c>
      <c r="F97" s="75">
        <v>-45526.749000000003</v>
      </c>
      <c r="G97" s="75">
        <v>-3211241.0322699999</v>
      </c>
      <c r="H97" s="74" t="s">
        <v>120</v>
      </c>
      <c r="I97" s="74" t="s">
        <v>147</v>
      </c>
      <c r="J97" s="74" t="s">
        <v>116</v>
      </c>
      <c r="K97" s="75">
        <v>70.5352590027898</v>
      </c>
      <c r="L97" s="75">
        <v>0</v>
      </c>
      <c r="M97" s="74" t="s">
        <v>122</v>
      </c>
      <c r="N97" s="74" t="s">
        <v>135</v>
      </c>
      <c r="O97" s="74" t="s">
        <v>121</v>
      </c>
      <c r="P97" s="76">
        <v>45231</v>
      </c>
      <c r="Q97" s="76">
        <v>45232</v>
      </c>
      <c r="R97" s="75">
        <v>0</v>
      </c>
      <c r="S97" s="74" t="s">
        <v>116</v>
      </c>
      <c r="T97" s="74" t="s">
        <v>116</v>
      </c>
      <c r="U97" s="74" t="s">
        <v>142</v>
      </c>
      <c r="V97" s="77">
        <v>45200.155692939814</v>
      </c>
      <c r="W97" s="74" t="s">
        <v>116</v>
      </c>
      <c r="X97" s="74" t="s">
        <v>116</v>
      </c>
      <c r="Y97" s="77">
        <v>45231</v>
      </c>
      <c r="Z97" s="77">
        <v>45261</v>
      </c>
      <c r="AA97" s="77">
        <v>45261.894100578698</v>
      </c>
      <c r="AB97" s="74" t="s">
        <v>118</v>
      </c>
      <c r="AC97" s="74" t="s">
        <v>116</v>
      </c>
    </row>
    <row r="98" spans="1:29" s="107" customFormat="1" hidden="1" outlineLevel="7" collapsed="1" x14ac:dyDescent="0.25">
      <c r="A98" s="102" t="s">
        <v>165</v>
      </c>
      <c r="B98" s="103">
        <v>9925.3490000000002</v>
      </c>
      <c r="C98" s="103">
        <v>631859.12068000005</v>
      </c>
      <c r="D98" s="103">
        <v>0</v>
      </c>
      <c r="E98" s="103">
        <v>0</v>
      </c>
      <c r="F98" s="103">
        <v>9925.3490000000002</v>
      </c>
      <c r="G98" s="103">
        <v>631859.12068000005</v>
      </c>
      <c r="H98" s="104" t="s">
        <v>120</v>
      </c>
      <c r="I98" s="104" t="s">
        <v>147</v>
      </c>
      <c r="J98" s="104" t="s">
        <v>116</v>
      </c>
      <c r="K98" s="103">
        <v>63.661148910733502</v>
      </c>
      <c r="L98" s="103">
        <v>0</v>
      </c>
      <c r="M98" s="104" t="s">
        <v>122</v>
      </c>
      <c r="N98" s="104" t="s">
        <v>135</v>
      </c>
      <c r="O98" s="104" t="s">
        <v>121</v>
      </c>
      <c r="P98" s="105">
        <v>45231</v>
      </c>
      <c r="Q98" s="105">
        <v>45232</v>
      </c>
      <c r="R98" s="103">
        <v>0</v>
      </c>
      <c r="S98" s="104" t="s">
        <v>116</v>
      </c>
      <c r="T98" s="104" t="s">
        <v>116</v>
      </c>
      <c r="U98" s="104" t="s">
        <v>142</v>
      </c>
      <c r="V98" s="106">
        <v>45200.155692939814</v>
      </c>
      <c r="W98" s="104" t="s">
        <v>116</v>
      </c>
      <c r="X98" s="104" t="s">
        <v>116</v>
      </c>
      <c r="Y98" s="106">
        <v>45231</v>
      </c>
      <c r="Z98" s="106">
        <v>45261</v>
      </c>
      <c r="AA98" s="106">
        <v>45261.894100578698</v>
      </c>
      <c r="AB98" s="104" t="s">
        <v>118</v>
      </c>
      <c r="AC98" s="104" t="s">
        <v>116</v>
      </c>
    </row>
    <row r="99" spans="1:29" s="78" customFormat="1" hidden="1" outlineLevel="7" collapsed="1" x14ac:dyDescent="0.25">
      <c r="A99" s="101" t="s">
        <v>116</v>
      </c>
      <c r="B99" s="75">
        <v>9925.3490000000002</v>
      </c>
      <c r="C99" s="75">
        <v>631859.12068000005</v>
      </c>
      <c r="D99" s="75">
        <v>0</v>
      </c>
      <c r="E99" s="75">
        <v>0</v>
      </c>
      <c r="F99" s="75">
        <v>9925.3490000000002</v>
      </c>
      <c r="G99" s="75">
        <v>631859.12068000005</v>
      </c>
      <c r="H99" s="74" t="s">
        <v>120</v>
      </c>
      <c r="I99" s="74" t="s">
        <v>147</v>
      </c>
      <c r="J99" s="74" t="s">
        <v>116</v>
      </c>
      <c r="K99" s="75">
        <v>63.661148910733502</v>
      </c>
      <c r="L99" s="75">
        <v>0</v>
      </c>
      <c r="M99" s="74" t="s">
        <v>122</v>
      </c>
      <c r="N99" s="74" t="s">
        <v>135</v>
      </c>
      <c r="O99" s="74" t="s">
        <v>121</v>
      </c>
      <c r="P99" s="76">
        <v>45231</v>
      </c>
      <c r="Q99" s="76">
        <v>45232</v>
      </c>
      <c r="R99" s="75">
        <v>0</v>
      </c>
      <c r="S99" s="74" t="s">
        <v>116</v>
      </c>
      <c r="T99" s="74" t="s">
        <v>116</v>
      </c>
      <c r="U99" s="74" t="s">
        <v>142</v>
      </c>
      <c r="V99" s="77">
        <v>45200.155692939814</v>
      </c>
      <c r="W99" s="74" t="s">
        <v>116</v>
      </c>
      <c r="X99" s="74" t="s">
        <v>116</v>
      </c>
      <c r="Y99" s="77">
        <v>45231</v>
      </c>
      <c r="Z99" s="77">
        <v>45261</v>
      </c>
      <c r="AA99" s="77">
        <v>45261.894100578698</v>
      </c>
      <c r="AB99" s="74" t="s">
        <v>118</v>
      </c>
      <c r="AC99" s="74" t="s">
        <v>116</v>
      </c>
    </row>
    <row r="100" spans="1:29" s="96" customFormat="1" hidden="1" outlineLevel="7" collapsed="1" x14ac:dyDescent="0.25">
      <c r="A100" s="100" t="s">
        <v>164</v>
      </c>
      <c r="B100" s="92">
        <v>9450</v>
      </c>
      <c r="C100" s="92">
        <v>521719.62933999998</v>
      </c>
      <c r="D100" s="92">
        <v>0</v>
      </c>
      <c r="E100" s="92">
        <v>0</v>
      </c>
      <c r="F100" s="92">
        <v>9450</v>
      </c>
      <c r="G100" s="92">
        <v>521719.62933999998</v>
      </c>
      <c r="H100" s="93" t="s">
        <v>120</v>
      </c>
      <c r="I100" s="93" t="s">
        <v>147</v>
      </c>
      <c r="J100" s="93" t="s">
        <v>116</v>
      </c>
      <c r="K100" s="92">
        <v>55.208426385185199</v>
      </c>
      <c r="L100" s="92">
        <v>0</v>
      </c>
      <c r="M100" s="93" t="s">
        <v>122</v>
      </c>
      <c r="N100" s="93" t="s">
        <v>135</v>
      </c>
      <c r="O100" s="93" t="s">
        <v>121</v>
      </c>
      <c r="P100" s="94">
        <v>45231</v>
      </c>
      <c r="Q100" s="94">
        <v>45232</v>
      </c>
      <c r="R100" s="92">
        <v>0</v>
      </c>
      <c r="S100" s="93" t="s">
        <v>116</v>
      </c>
      <c r="T100" s="93" t="s">
        <v>116</v>
      </c>
      <c r="U100" s="93" t="s">
        <v>142</v>
      </c>
      <c r="V100" s="95">
        <v>45200.155692939814</v>
      </c>
      <c r="W100" s="93" t="s">
        <v>116</v>
      </c>
      <c r="X100" s="93" t="s">
        <v>116</v>
      </c>
      <c r="Y100" s="95">
        <v>45231</v>
      </c>
      <c r="Z100" s="95">
        <v>45261</v>
      </c>
      <c r="AA100" s="95">
        <v>45261.894100578698</v>
      </c>
      <c r="AB100" s="93" t="s">
        <v>118</v>
      </c>
      <c r="AC100" s="93" t="s">
        <v>116</v>
      </c>
    </row>
    <row r="101" spans="1:29" s="78" customFormat="1" hidden="1" outlineLevel="7" collapsed="1" x14ac:dyDescent="0.25">
      <c r="A101" s="101" t="s">
        <v>116</v>
      </c>
      <c r="B101" s="75">
        <v>9450</v>
      </c>
      <c r="C101" s="75">
        <v>521719.62933999998</v>
      </c>
      <c r="D101" s="75">
        <v>0</v>
      </c>
      <c r="E101" s="75">
        <v>0</v>
      </c>
      <c r="F101" s="75">
        <v>9450</v>
      </c>
      <c r="G101" s="75">
        <v>521719.62933999998</v>
      </c>
      <c r="H101" s="74" t="s">
        <v>120</v>
      </c>
      <c r="I101" s="74" t="s">
        <v>147</v>
      </c>
      <c r="J101" s="74" t="s">
        <v>116</v>
      </c>
      <c r="K101" s="75">
        <v>55.208426385185199</v>
      </c>
      <c r="L101" s="75">
        <v>0</v>
      </c>
      <c r="M101" s="74" t="s">
        <v>122</v>
      </c>
      <c r="N101" s="74" t="s">
        <v>135</v>
      </c>
      <c r="O101" s="74" t="s">
        <v>121</v>
      </c>
      <c r="P101" s="76">
        <v>45231</v>
      </c>
      <c r="Q101" s="76">
        <v>45232</v>
      </c>
      <c r="R101" s="75">
        <v>0</v>
      </c>
      <c r="S101" s="74" t="s">
        <v>116</v>
      </c>
      <c r="T101" s="74" t="s">
        <v>116</v>
      </c>
      <c r="U101" s="74" t="s">
        <v>142</v>
      </c>
      <c r="V101" s="77">
        <v>45200.155692939814</v>
      </c>
      <c r="W101" s="74" t="s">
        <v>116</v>
      </c>
      <c r="X101" s="74" t="s">
        <v>116</v>
      </c>
      <c r="Y101" s="77">
        <v>45231</v>
      </c>
      <c r="Z101" s="77">
        <v>45261</v>
      </c>
      <c r="AA101" s="77">
        <v>45261.894100578698</v>
      </c>
      <c r="AB101" s="74" t="s">
        <v>118</v>
      </c>
      <c r="AC101" s="74" t="s">
        <v>116</v>
      </c>
    </row>
    <row r="102" spans="1:29" s="113" customFormat="1" outlineLevel="2" collapsed="1" x14ac:dyDescent="0.25">
      <c r="A102" s="108" t="s">
        <v>168</v>
      </c>
      <c r="B102" s="109">
        <v>0</v>
      </c>
      <c r="C102" s="109">
        <v>0</v>
      </c>
      <c r="D102" s="109">
        <v>0</v>
      </c>
      <c r="E102" s="109">
        <v>0</v>
      </c>
      <c r="F102" s="109">
        <v>0</v>
      </c>
      <c r="G102" s="109">
        <v>0</v>
      </c>
      <c r="H102" s="110" t="s">
        <v>120</v>
      </c>
      <c r="I102" s="110" t="s">
        <v>168</v>
      </c>
      <c r="J102" s="110" t="s">
        <v>116</v>
      </c>
      <c r="K102" s="109">
        <v>0</v>
      </c>
      <c r="L102" s="109">
        <v>0</v>
      </c>
      <c r="M102" s="110" t="s">
        <v>122</v>
      </c>
      <c r="N102" s="110" t="s">
        <v>135</v>
      </c>
      <c r="O102" s="110" t="s">
        <v>121</v>
      </c>
      <c r="P102" s="111">
        <v>45231</v>
      </c>
      <c r="Q102" s="111">
        <v>45232</v>
      </c>
      <c r="R102" s="109">
        <v>0</v>
      </c>
      <c r="S102" s="110" t="s">
        <v>116</v>
      </c>
      <c r="T102" s="110" t="s">
        <v>116</v>
      </c>
      <c r="U102" s="110" t="s">
        <v>142</v>
      </c>
      <c r="V102" s="112">
        <v>45200.155692939814</v>
      </c>
      <c r="W102" s="110" t="s">
        <v>116</v>
      </c>
      <c r="X102" s="110" t="s">
        <v>116</v>
      </c>
      <c r="Y102" s="112">
        <v>45231</v>
      </c>
      <c r="Z102" s="112">
        <v>45261</v>
      </c>
      <c r="AA102" s="112">
        <v>45261.894100578698</v>
      </c>
      <c r="AB102" s="110" t="s">
        <v>118</v>
      </c>
      <c r="AC102" s="110" t="s">
        <v>116</v>
      </c>
    </row>
    <row r="103" spans="1:29" s="96" customFormat="1" hidden="1" outlineLevel="3" collapsed="1" x14ac:dyDescent="0.25">
      <c r="A103" s="91" t="s">
        <v>122</v>
      </c>
      <c r="B103" s="92">
        <v>0</v>
      </c>
      <c r="C103" s="92">
        <v>0</v>
      </c>
      <c r="D103" s="92">
        <v>0</v>
      </c>
      <c r="E103" s="92">
        <v>0</v>
      </c>
      <c r="F103" s="92">
        <v>0</v>
      </c>
      <c r="G103" s="92">
        <v>0</v>
      </c>
      <c r="H103" s="93" t="s">
        <v>120</v>
      </c>
      <c r="I103" s="93" t="s">
        <v>168</v>
      </c>
      <c r="J103" s="93" t="s">
        <v>116</v>
      </c>
      <c r="K103" s="92">
        <v>0</v>
      </c>
      <c r="L103" s="92">
        <v>0</v>
      </c>
      <c r="M103" s="93" t="s">
        <v>122</v>
      </c>
      <c r="N103" s="93" t="s">
        <v>135</v>
      </c>
      <c r="O103" s="93" t="s">
        <v>121</v>
      </c>
      <c r="P103" s="94">
        <v>45231</v>
      </c>
      <c r="Q103" s="94">
        <v>45232</v>
      </c>
      <c r="R103" s="92">
        <v>0</v>
      </c>
      <c r="S103" s="93" t="s">
        <v>116</v>
      </c>
      <c r="T103" s="93" t="s">
        <v>116</v>
      </c>
      <c r="U103" s="93" t="s">
        <v>142</v>
      </c>
      <c r="V103" s="95">
        <v>45200.155692939814</v>
      </c>
      <c r="W103" s="93" t="s">
        <v>116</v>
      </c>
      <c r="X103" s="93" t="s">
        <v>116</v>
      </c>
      <c r="Y103" s="95">
        <v>45231</v>
      </c>
      <c r="Z103" s="95">
        <v>45261</v>
      </c>
      <c r="AA103" s="95">
        <v>45261.894100578698</v>
      </c>
      <c r="AB103" s="93" t="s">
        <v>118</v>
      </c>
      <c r="AC103" s="93" t="s">
        <v>116</v>
      </c>
    </row>
    <row r="104" spans="1:29" s="78" customFormat="1" hidden="1" outlineLevel="4" collapsed="1" x14ac:dyDescent="0.25">
      <c r="A104" s="97" t="s">
        <v>121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v>0</v>
      </c>
      <c r="H104" s="74" t="s">
        <v>120</v>
      </c>
      <c r="I104" s="74" t="s">
        <v>168</v>
      </c>
      <c r="J104" s="74" t="s">
        <v>116</v>
      </c>
      <c r="K104" s="75">
        <v>0</v>
      </c>
      <c r="L104" s="75">
        <v>0</v>
      </c>
      <c r="M104" s="74" t="s">
        <v>122</v>
      </c>
      <c r="N104" s="74" t="s">
        <v>135</v>
      </c>
      <c r="O104" s="74" t="s">
        <v>121</v>
      </c>
      <c r="P104" s="76">
        <v>45231</v>
      </c>
      <c r="Q104" s="76">
        <v>45232</v>
      </c>
      <c r="R104" s="75">
        <v>0</v>
      </c>
      <c r="S104" s="74" t="s">
        <v>116</v>
      </c>
      <c r="T104" s="74" t="s">
        <v>116</v>
      </c>
      <c r="U104" s="74" t="s">
        <v>142</v>
      </c>
      <c r="V104" s="77">
        <v>45200.155692939814</v>
      </c>
      <c r="W104" s="74" t="s">
        <v>116</v>
      </c>
      <c r="X104" s="74" t="s">
        <v>116</v>
      </c>
      <c r="Y104" s="77">
        <v>45231</v>
      </c>
      <c r="Z104" s="77">
        <v>45261</v>
      </c>
      <c r="AA104" s="77">
        <v>45261.894100578698</v>
      </c>
      <c r="AB104" s="74" t="s">
        <v>118</v>
      </c>
      <c r="AC104" s="74" t="s">
        <v>116</v>
      </c>
    </row>
    <row r="105" spans="1:29" s="84" customFormat="1" hidden="1" outlineLevel="5" collapsed="1" x14ac:dyDescent="0.25">
      <c r="A105" s="98" t="s">
        <v>116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  <c r="H105" s="81" t="s">
        <v>120</v>
      </c>
      <c r="I105" s="81" t="s">
        <v>168</v>
      </c>
      <c r="J105" s="81" t="s">
        <v>116</v>
      </c>
      <c r="K105" s="80">
        <v>0</v>
      </c>
      <c r="L105" s="80">
        <v>0</v>
      </c>
      <c r="M105" s="81" t="s">
        <v>122</v>
      </c>
      <c r="N105" s="81" t="s">
        <v>135</v>
      </c>
      <c r="O105" s="81" t="s">
        <v>121</v>
      </c>
      <c r="P105" s="82">
        <v>45231</v>
      </c>
      <c r="Q105" s="82">
        <v>45232</v>
      </c>
      <c r="R105" s="80">
        <v>0</v>
      </c>
      <c r="S105" s="81" t="s">
        <v>116</v>
      </c>
      <c r="T105" s="81" t="s">
        <v>116</v>
      </c>
      <c r="U105" s="81" t="s">
        <v>142</v>
      </c>
      <c r="V105" s="83">
        <v>45200.155692939814</v>
      </c>
      <c r="W105" s="81" t="s">
        <v>116</v>
      </c>
      <c r="X105" s="81" t="s">
        <v>116</v>
      </c>
      <c r="Y105" s="83">
        <v>45231</v>
      </c>
      <c r="Z105" s="83">
        <v>45261</v>
      </c>
      <c r="AA105" s="83">
        <v>45261.894100578698</v>
      </c>
      <c r="AB105" s="81" t="s">
        <v>118</v>
      </c>
      <c r="AC105" s="81" t="s">
        <v>116</v>
      </c>
    </row>
    <row r="106" spans="1:29" s="90" customFormat="1" hidden="1" outlineLevel="6" collapsed="1" x14ac:dyDescent="0.25">
      <c r="A106" s="99" t="s">
        <v>116</v>
      </c>
      <c r="B106" s="86">
        <v>0</v>
      </c>
      <c r="C106" s="86">
        <v>0</v>
      </c>
      <c r="D106" s="86">
        <v>0</v>
      </c>
      <c r="E106" s="86">
        <v>0</v>
      </c>
      <c r="F106" s="86">
        <v>0</v>
      </c>
      <c r="G106" s="86">
        <v>0</v>
      </c>
      <c r="H106" s="87" t="s">
        <v>120</v>
      </c>
      <c r="I106" s="87" t="s">
        <v>168</v>
      </c>
      <c r="J106" s="87" t="s">
        <v>116</v>
      </c>
      <c r="K106" s="86">
        <v>0</v>
      </c>
      <c r="L106" s="86">
        <v>0</v>
      </c>
      <c r="M106" s="87" t="s">
        <v>122</v>
      </c>
      <c r="N106" s="87" t="s">
        <v>135</v>
      </c>
      <c r="O106" s="87" t="s">
        <v>121</v>
      </c>
      <c r="P106" s="88">
        <v>45231</v>
      </c>
      <c r="Q106" s="88">
        <v>45232</v>
      </c>
      <c r="R106" s="86">
        <v>0</v>
      </c>
      <c r="S106" s="87" t="s">
        <v>116</v>
      </c>
      <c r="T106" s="87" t="s">
        <v>116</v>
      </c>
      <c r="U106" s="87" t="s">
        <v>142</v>
      </c>
      <c r="V106" s="89">
        <v>45200.155692939814</v>
      </c>
      <c r="W106" s="87" t="s">
        <v>116</v>
      </c>
      <c r="X106" s="87" t="s">
        <v>116</v>
      </c>
      <c r="Y106" s="89">
        <v>45231</v>
      </c>
      <c r="Z106" s="89">
        <v>45261</v>
      </c>
      <c r="AA106" s="89">
        <v>45261.894100578698</v>
      </c>
      <c r="AB106" s="87" t="s">
        <v>118</v>
      </c>
      <c r="AC106" s="87" t="s">
        <v>116</v>
      </c>
    </row>
    <row r="107" spans="1:29" s="96" customFormat="1" hidden="1" outlineLevel="7" collapsed="1" x14ac:dyDescent="0.25">
      <c r="A107" s="100" t="s">
        <v>171</v>
      </c>
      <c r="B107" s="92">
        <v>36373</v>
      </c>
      <c r="C107" s="92">
        <v>2848768.1334600002</v>
      </c>
      <c r="D107" s="92">
        <v>0</v>
      </c>
      <c r="E107" s="92">
        <v>0</v>
      </c>
      <c r="F107" s="92">
        <v>36373</v>
      </c>
      <c r="G107" s="92">
        <v>2848768.1334600002</v>
      </c>
      <c r="H107" s="93" t="s">
        <v>120</v>
      </c>
      <c r="I107" s="93" t="s">
        <v>168</v>
      </c>
      <c r="J107" s="93" t="s">
        <v>116</v>
      </c>
      <c r="K107" s="92">
        <v>78.320956023973807</v>
      </c>
      <c r="L107" s="92">
        <v>0</v>
      </c>
      <c r="M107" s="93" t="s">
        <v>122</v>
      </c>
      <c r="N107" s="93" t="s">
        <v>135</v>
      </c>
      <c r="O107" s="93" t="s">
        <v>121</v>
      </c>
      <c r="P107" s="94">
        <v>45231</v>
      </c>
      <c r="Q107" s="94">
        <v>45232</v>
      </c>
      <c r="R107" s="92">
        <v>0</v>
      </c>
      <c r="S107" s="93" t="s">
        <v>116</v>
      </c>
      <c r="T107" s="93" t="s">
        <v>116</v>
      </c>
      <c r="U107" s="93" t="s">
        <v>142</v>
      </c>
      <c r="V107" s="95">
        <v>45200.155692939814</v>
      </c>
      <c r="W107" s="93" t="s">
        <v>116</v>
      </c>
      <c r="X107" s="93" t="s">
        <v>116</v>
      </c>
      <c r="Y107" s="95">
        <v>45231</v>
      </c>
      <c r="Z107" s="95">
        <v>45261</v>
      </c>
      <c r="AA107" s="95">
        <v>45261.894100578698</v>
      </c>
      <c r="AB107" s="93" t="s">
        <v>118</v>
      </c>
      <c r="AC107" s="93" t="s">
        <v>116</v>
      </c>
    </row>
    <row r="108" spans="1:29" s="78" customFormat="1" hidden="1" outlineLevel="7" collapsed="1" x14ac:dyDescent="0.25">
      <c r="A108" s="101" t="s">
        <v>116</v>
      </c>
      <c r="B108" s="75">
        <v>36373</v>
      </c>
      <c r="C108" s="75">
        <v>2848768.1334600002</v>
      </c>
      <c r="D108" s="75">
        <v>0</v>
      </c>
      <c r="E108" s="75">
        <v>0</v>
      </c>
      <c r="F108" s="75">
        <v>36373</v>
      </c>
      <c r="G108" s="75">
        <v>2848768.1334600002</v>
      </c>
      <c r="H108" s="74" t="s">
        <v>120</v>
      </c>
      <c r="I108" s="74" t="s">
        <v>168</v>
      </c>
      <c r="J108" s="74" t="s">
        <v>116</v>
      </c>
      <c r="K108" s="75">
        <v>78.320956023973807</v>
      </c>
      <c r="L108" s="75">
        <v>0</v>
      </c>
      <c r="M108" s="74" t="s">
        <v>122</v>
      </c>
      <c r="N108" s="74" t="s">
        <v>135</v>
      </c>
      <c r="O108" s="74" t="s">
        <v>121</v>
      </c>
      <c r="P108" s="76">
        <v>45231</v>
      </c>
      <c r="Q108" s="76">
        <v>45232</v>
      </c>
      <c r="R108" s="75">
        <v>0</v>
      </c>
      <c r="S108" s="74" t="s">
        <v>116</v>
      </c>
      <c r="T108" s="74" t="s">
        <v>116</v>
      </c>
      <c r="U108" s="74" t="s">
        <v>142</v>
      </c>
      <c r="V108" s="77">
        <v>45200.155692939814</v>
      </c>
      <c r="W108" s="74" t="s">
        <v>116</v>
      </c>
      <c r="X108" s="74" t="s">
        <v>116</v>
      </c>
      <c r="Y108" s="77">
        <v>45231</v>
      </c>
      <c r="Z108" s="77">
        <v>45261</v>
      </c>
      <c r="AA108" s="77">
        <v>45261.894100578698</v>
      </c>
      <c r="AB108" s="74" t="s">
        <v>118</v>
      </c>
      <c r="AC108" s="74" t="s">
        <v>116</v>
      </c>
    </row>
    <row r="109" spans="1:29" s="107" customFormat="1" hidden="1" outlineLevel="7" collapsed="1" x14ac:dyDescent="0.25">
      <c r="A109" s="102" t="s">
        <v>169</v>
      </c>
      <c r="B109" s="103">
        <v>-38695.870000000003</v>
      </c>
      <c r="C109" s="103">
        <v>-3004052.6472700001</v>
      </c>
      <c r="D109" s="103">
        <v>0</v>
      </c>
      <c r="E109" s="103">
        <v>0</v>
      </c>
      <c r="F109" s="103">
        <v>-38695.870000000003</v>
      </c>
      <c r="G109" s="103">
        <v>-3004052.6472700001</v>
      </c>
      <c r="H109" s="104" t="s">
        <v>120</v>
      </c>
      <c r="I109" s="104" t="s">
        <v>168</v>
      </c>
      <c r="J109" s="104" t="s">
        <v>116</v>
      </c>
      <c r="K109" s="103">
        <v>77.632384212320304</v>
      </c>
      <c r="L109" s="103">
        <v>0</v>
      </c>
      <c r="M109" s="104" t="s">
        <v>122</v>
      </c>
      <c r="N109" s="104" t="s">
        <v>135</v>
      </c>
      <c r="O109" s="104" t="s">
        <v>121</v>
      </c>
      <c r="P109" s="105">
        <v>45231</v>
      </c>
      <c r="Q109" s="105">
        <v>45232</v>
      </c>
      <c r="R109" s="103">
        <v>0</v>
      </c>
      <c r="S109" s="104" t="s">
        <v>116</v>
      </c>
      <c r="T109" s="104" t="s">
        <v>116</v>
      </c>
      <c r="U109" s="104" t="s">
        <v>142</v>
      </c>
      <c r="V109" s="106">
        <v>45200.155692939814</v>
      </c>
      <c r="W109" s="104" t="s">
        <v>116</v>
      </c>
      <c r="X109" s="104" t="s">
        <v>116</v>
      </c>
      <c r="Y109" s="106">
        <v>45231</v>
      </c>
      <c r="Z109" s="106">
        <v>45261</v>
      </c>
      <c r="AA109" s="106">
        <v>45261.894100578698</v>
      </c>
      <c r="AB109" s="104" t="s">
        <v>118</v>
      </c>
      <c r="AC109" s="104" t="s">
        <v>116</v>
      </c>
    </row>
    <row r="110" spans="1:29" s="78" customFormat="1" hidden="1" outlineLevel="7" collapsed="1" x14ac:dyDescent="0.25">
      <c r="A110" s="101" t="s">
        <v>116</v>
      </c>
      <c r="B110" s="75">
        <v>-38695.870000000003</v>
      </c>
      <c r="C110" s="75">
        <v>-3004052.6472700001</v>
      </c>
      <c r="D110" s="75">
        <v>0</v>
      </c>
      <c r="E110" s="75">
        <v>0</v>
      </c>
      <c r="F110" s="75">
        <v>-38695.870000000003</v>
      </c>
      <c r="G110" s="75">
        <v>-3004052.6472700001</v>
      </c>
      <c r="H110" s="74" t="s">
        <v>120</v>
      </c>
      <c r="I110" s="74" t="s">
        <v>168</v>
      </c>
      <c r="J110" s="74" t="s">
        <v>116</v>
      </c>
      <c r="K110" s="75">
        <v>77.632384212320304</v>
      </c>
      <c r="L110" s="75">
        <v>0</v>
      </c>
      <c r="M110" s="74" t="s">
        <v>122</v>
      </c>
      <c r="N110" s="74" t="s">
        <v>135</v>
      </c>
      <c r="O110" s="74" t="s">
        <v>121</v>
      </c>
      <c r="P110" s="76">
        <v>45231</v>
      </c>
      <c r="Q110" s="76">
        <v>45232</v>
      </c>
      <c r="R110" s="75">
        <v>0</v>
      </c>
      <c r="S110" s="74" t="s">
        <v>116</v>
      </c>
      <c r="T110" s="74" t="s">
        <v>116</v>
      </c>
      <c r="U110" s="74" t="s">
        <v>142</v>
      </c>
      <c r="V110" s="77">
        <v>45200.155692939814</v>
      </c>
      <c r="W110" s="74" t="s">
        <v>116</v>
      </c>
      <c r="X110" s="74" t="s">
        <v>116</v>
      </c>
      <c r="Y110" s="77">
        <v>45231</v>
      </c>
      <c r="Z110" s="77">
        <v>45261</v>
      </c>
      <c r="AA110" s="77">
        <v>45261.894100578698</v>
      </c>
      <c r="AB110" s="74" t="s">
        <v>118</v>
      </c>
      <c r="AC110" s="74" t="s">
        <v>116</v>
      </c>
    </row>
    <row r="111" spans="1:29" s="96" customFormat="1" hidden="1" outlineLevel="7" collapsed="1" x14ac:dyDescent="0.25">
      <c r="A111" s="100" t="s">
        <v>170</v>
      </c>
      <c r="B111" s="92">
        <v>2322.87</v>
      </c>
      <c r="C111" s="92">
        <v>155284.51381</v>
      </c>
      <c r="D111" s="92">
        <v>0</v>
      </c>
      <c r="E111" s="92">
        <v>0</v>
      </c>
      <c r="F111" s="92">
        <v>2322.87</v>
      </c>
      <c r="G111" s="92">
        <v>155284.51381</v>
      </c>
      <c r="H111" s="93" t="s">
        <v>120</v>
      </c>
      <c r="I111" s="93" t="s">
        <v>168</v>
      </c>
      <c r="J111" s="93" t="s">
        <v>116</v>
      </c>
      <c r="K111" s="92">
        <v>66.850281681712701</v>
      </c>
      <c r="L111" s="92">
        <v>0</v>
      </c>
      <c r="M111" s="93" t="s">
        <v>122</v>
      </c>
      <c r="N111" s="93" t="s">
        <v>135</v>
      </c>
      <c r="O111" s="93" t="s">
        <v>121</v>
      </c>
      <c r="P111" s="94">
        <v>45231</v>
      </c>
      <c r="Q111" s="94">
        <v>45232</v>
      </c>
      <c r="R111" s="92">
        <v>0</v>
      </c>
      <c r="S111" s="93" t="s">
        <v>116</v>
      </c>
      <c r="T111" s="93" t="s">
        <v>116</v>
      </c>
      <c r="U111" s="93" t="s">
        <v>142</v>
      </c>
      <c r="V111" s="95">
        <v>45200.155692939814</v>
      </c>
      <c r="W111" s="93" t="s">
        <v>116</v>
      </c>
      <c r="X111" s="93" t="s">
        <v>116</v>
      </c>
      <c r="Y111" s="95">
        <v>45231</v>
      </c>
      <c r="Z111" s="95">
        <v>45261</v>
      </c>
      <c r="AA111" s="95">
        <v>45261.894100578698</v>
      </c>
      <c r="AB111" s="93" t="s">
        <v>118</v>
      </c>
      <c r="AC111" s="93" t="s">
        <v>116</v>
      </c>
    </row>
    <row r="112" spans="1:29" s="78" customFormat="1" hidden="1" outlineLevel="7" collapsed="1" x14ac:dyDescent="0.25">
      <c r="A112" s="101" t="s">
        <v>116</v>
      </c>
      <c r="B112" s="75">
        <v>2322.87</v>
      </c>
      <c r="C112" s="75">
        <v>155284.51381</v>
      </c>
      <c r="D112" s="75">
        <v>0</v>
      </c>
      <c r="E112" s="75">
        <v>0</v>
      </c>
      <c r="F112" s="75">
        <v>2322.87</v>
      </c>
      <c r="G112" s="75">
        <v>155284.51381</v>
      </c>
      <c r="H112" s="74" t="s">
        <v>120</v>
      </c>
      <c r="I112" s="74" t="s">
        <v>168</v>
      </c>
      <c r="J112" s="74" t="s">
        <v>116</v>
      </c>
      <c r="K112" s="75">
        <v>66.850281681712701</v>
      </c>
      <c r="L112" s="75">
        <v>0</v>
      </c>
      <c r="M112" s="74" t="s">
        <v>122</v>
      </c>
      <c r="N112" s="74" t="s">
        <v>135</v>
      </c>
      <c r="O112" s="74" t="s">
        <v>121</v>
      </c>
      <c r="P112" s="76">
        <v>45231</v>
      </c>
      <c r="Q112" s="76">
        <v>45232</v>
      </c>
      <c r="R112" s="75">
        <v>0</v>
      </c>
      <c r="S112" s="74" t="s">
        <v>116</v>
      </c>
      <c r="T112" s="74" t="s">
        <v>116</v>
      </c>
      <c r="U112" s="74" t="s">
        <v>142</v>
      </c>
      <c r="V112" s="77">
        <v>45200.155692939814</v>
      </c>
      <c r="W112" s="74" t="s">
        <v>116</v>
      </c>
      <c r="X112" s="74" t="s">
        <v>116</v>
      </c>
      <c r="Y112" s="77">
        <v>45231</v>
      </c>
      <c r="Z112" s="77">
        <v>45261</v>
      </c>
      <c r="AA112" s="77">
        <v>45261.894100578698</v>
      </c>
      <c r="AB112" s="74" t="s">
        <v>118</v>
      </c>
      <c r="AC112" s="74" t="s">
        <v>116</v>
      </c>
    </row>
    <row r="113" spans="1:29" s="90" customFormat="1" outlineLevel="2" collapsed="1" x14ac:dyDescent="0.25">
      <c r="A113" s="85" t="s">
        <v>138</v>
      </c>
      <c r="B113" s="86">
        <v>162932.38939999999</v>
      </c>
      <c r="C113" s="86">
        <v>18846744.39139</v>
      </c>
      <c r="D113" s="86">
        <v>0</v>
      </c>
      <c r="E113" s="86">
        <v>0</v>
      </c>
      <c r="F113" s="86">
        <v>162932.38939999999</v>
      </c>
      <c r="G113" s="86">
        <v>18846744.39139</v>
      </c>
      <c r="H113" s="87" t="s">
        <v>116</v>
      </c>
      <c r="I113" s="87" t="s">
        <v>138</v>
      </c>
      <c r="J113" s="87" t="s">
        <v>116</v>
      </c>
      <c r="K113" s="86">
        <v>115.672178262366</v>
      </c>
      <c r="L113" s="86">
        <v>0</v>
      </c>
      <c r="M113" s="87" t="s">
        <v>116</v>
      </c>
      <c r="N113" s="87" t="s">
        <v>135</v>
      </c>
      <c r="O113" s="87" t="s">
        <v>116</v>
      </c>
      <c r="P113" s="88" t="s">
        <v>116</v>
      </c>
      <c r="Q113" s="88" t="s">
        <v>116</v>
      </c>
      <c r="R113" s="86">
        <v>0</v>
      </c>
      <c r="S113" s="87" t="s">
        <v>116</v>
      </c>
      <c r="T113" s="87" t="s">
        <v>116</v>
      </c>
      <c r="U113" s="87" t="s">
        <v>116</v>
      </c>
      <c r="V113" s="87" t="s">
        <v>116</v>
      </c>
      <c r="W113" s="87" t="s">
        <v>116</v>
      </c>
      <c r="X113" s="87" t="s">
        <v>116</v>
      </c>
      <c r="Y113" s="89">
        <v>45231</v>
      </c>
      <c r="Z113" s="89">
        <v>45261</v>
      </c>
      <c r="AA113" s="89">
        <v>45261.894100578698</v>
      </c>
      <c r="AB113" s="87" t="s">
        <v>118</v>
      </c>
      <c r="AC113" s="87" t="s">
        <v>116</v>
      </c>
    </row>
    <row r="114" spans="1:29" s="96" customFormat="1" hidden="1" outlineLevel="3" collapsed="1" x14ac:dyDescent="0.25">
      <c r="A114" s="91" t="s">
        <v>136</v>
      </c>
      <c r="B114" s="92">
        <v>-3204</v>
      </c>
      <c r="C114" s="92">
        <v>-370613.66</v>
      </c>
      <c r="D114" s="92">
        <v>0</v>
      </c>
      <c r="E114" s="92">
        <v>0</v>
      </c>
      <c r="F114" s="92">
        <v>-3204</v>
      </c>
      <c r="G114" s="92">
        <v>-370613.66</v>
      </c>
      <c r="H114" s="93" t="s">
        <v>137</v>
      </c>
      <c r="I114" s="93" t="s">
        <v>138</v>
      </c>
      <c r="J114" s="93" t="s">
        <v>290</v>
      </c>
      <c r="K114" s="92">
        <v>115.67217852684099</v>
      </c>
      <c r="L114" s="92">
        <v>0</v>
      </c>
      <c r="M114" s="93" t="s">
        <v>136</v>
      </c>
      <c r="N114" s="93" t="s">
        <v>135</v>
      </c>
      <c r="O114" s="93" t="s">
        <v>111</v>
      </c>
      <c r="P114" s="94">
        <v>45260</v>
      </c>
      <c r="Q114" s="94">
        <v>45260.000694444447</v>
      </c>
      <c r="R114" s="92">
        <v>0</v>
      </c>
      <c r="S114" s="93" t="s">
        <v>140</v>
      </c>
      <c r="T114" s="93" t="s">
        <v>141</v>
      </c>
      <c r="U114" s="93" t="s">
        <v>114</v>
      </c>
      <c r="V114" s="95">
        <v>45261.793644560181</v>
      </c>
      <c r="W114" s="93" t="s">
        <v>115</v>
      </c>
      <c r="X114" s="95">
        <v>45261.794082326393</v>
      </c>
      <c r="Y114" s="95">
        <v>45231</v>
      </c>
      <c r="Z114" s="95">
        <v>45261</v>
      </c>
      <c r="AA114" s="95">
        <v>45261.894100578698</v>
      </c>
      <c r="AB114" s="93" t="s">
        <v>118</v>
      </c>
      <c r="AC114" s="93" t="s">
        <v>116</v>
      </c>
    </row>
    <row r="115" spans="1:29" s="78" customFormat="1" hidden="1" outlineLevel="4" collapsed="1" x14ac:dyDescent="0.25">
      <c r="A115" s="97" t="s">
        <v>111</v>
      </c>
      <c r="B115" s="75">
        <v>-3204</v>
      </c>
      <c r="C115" s="75">
        <v>-370613.66</v>
      </c>
      <c r="D115" s="75">
        <v>0</v>
      </c>
      <c r="E115" s="75">
        <v>0</v>
      </c>
      <c r="F115" s="75">
        <v>-3204</v>
      </c>
      <c r="G115" s="75">
        <v>-370613.66</v>
      </c>
      <c r="H115" s="74" t="s">
        <v>137</v>
      </c>
      <c r="I115" s="74" t="s">
        <v>138</v>
      </c>
      <c r="J115" s="74" t="s">
        <v>290</v>
      </c>
      <c r="K115" s="75">
        <v>115.67217852684099</v>
      </c>
      <c r="L115" s="75">
        <v>0</v>
      </c>
      <c r="M115" s="74" t="s">
        <v>136</v>
      </c>
      <c r="N115" s="74" t="s">
        <v>135</v>
      </c>
      <c r="O115" s="74" t="s">
        <v>111</v>
      </c>
      <c r="P115" s="76">
        <v>45260</v>
      </c>
      <c r="Q115" s="76">
        <v>45260.000694444447</v>
      </c>
      <c r="R115" s="75">
        <v>0</v>
      </c>
      <c r="S115" s="74" t="s">
        <v>140</v>
      </c>
      <c r="T115" s="74" t="s">
        <v>141</v>
      </c>
      <c r="U115" s="74" t="s">
        <v>114</v>
      </c>
      <c r="V115" s="77">
        <v>45261.793644560181</v>
      </c>
      <c r="W115" s="74" t="s">
        <v>115</v>
      </c>
      <c r="X115" s="77">
        <v>45261.794082326393</v>
      </c>
      <c r="Y115" s="77">
        <v>45231</v>
      </c>
      <c r="Z115" s="77">
        <v>45261</v>
      </c>
      <c r="AA115" s="77">
        <v>45261.894100578698</v>
      </c>
      <c r="AB115" s="74" t="s">
        <v>118</v>
      </c>
      <c r="AC115" s="74" t="s">
        <v>116</v>
      </c>
    </row>
    <row r="116" spans="1:29" s="84" customFormat="1" hidden="1" outlineLevel="5" collapsed="1" x14ac:dyDescent="0.25">
      <c r="A116" s="98" t="s">
        <v>116</v>
      </c>
      <c r="B116" s="80">
        <v>-3204</v>
      </c>
      <c r="C116" s="80">
        <v>-370613.66</v>
      </c>
      <c r="D116" s="80">
        <v>0</v>
      </c>
      <c r="E116" s="80">
        <v>0</v>
      </c>
      <c r="F116" s="80">
        <v>-3204</v>
      </c>
      <c r="G116" s="80">
        <v>-370613.66</v>
      </c>
      <c r="H116" s="81" t="s">
        <v>137</v>
      </c>
      <c r="I116" s="81" t="s">
        <v>138</v>
      </c>
      <c r="J116" s="81" t="s">
        <v>290</v>
      </c>
      <c r="K116" s="80">
        <v>115.67217852684099</v>
      </c>
      <c r="L116" s="80">
        <v>0</v>
      </c>
      <c r="M116" s="81" t="s">
        <v>136</v>
      </c>
      <c r="N116" s="81" t="s">
        <v>135</v>
      </c>
      <c r="O116" s="81" t="s">
        <v>111</v>
      </c>
      <c r="P116" s="82">
        <v>45260</v>
      </c>
      <c r="Q116" s="82">
        <v>45260.000694444447</v>
      </c>
      <c r="R116" s="80">
        <v>0</v>
      </c>
      <c r="S116" s="81" t="s">
        <v>140</v>
      </c>
      <c r="T116" s="81" t="s">
        <v>141</v>
      </c>
      <c r="U116" s="81" t="s">
        <v>114</v>
      </c>
      <c r="V116" s="83">
        <v>45261.793644560181</v>
      </c>
      <c r="W116" s="81" t="s">
        <v>115</v>
      </c>
      <c r="X116" s="83">
        <v>45261.794082326393</v>
      </c>
      <c r="Y116" s="83">
        <v>45231</v>
      </c>
      <c r="Z116" s="83">
        <v>45261</v>
      </c>
      <c r="AA116" s="83">
        <v>45261.894100578698</v>
      </c>
      <c r="AB116" s="81" t="s">
        <v>118</v>
      </c>
      <c r="AC116" s="81" t="s">
        <v>116</v>
      </c>
    </row>
    <row r="117" spans="1:29" s="90" customFormat="1" hidden="1" outlineLevel="6" collapsed="1" x14ac:dyDescent="0.25">
      <c r="A117" s="99" t="s">
        <v>290</v>
      </c>
      <c r="B117" s="86">
        <v>-3204</v>
      </c>
      <c r="C117" s="86">
        <v>-370613.66</v>
      </c>
      <c r="D117" s="86">
        <v>0</v>
      </c>
      <c r="E117" s="86">
        <v>0</v>
      </c>
      <c r="F117" s="86">
        <v>-3204</v>
      </c>
      <c r="G117" s="86">
        <v>-370613.66</v>
      </c>
      <c r="H117" s="87" t="s">
        <v>137</v>
      </c>
      <c r="I117" s="87" t="s">
        <v>138</v>
      </c>
      <c r="J117" s="87" t="s">
        <v>290</v>
      </c>
      <c r="K117" s="86">
        <v>115.67217852684099</v>
      </c>
      <c r="L117" s="86">
        <v>0</v>
      </c>
      <c r="M117" s="87" t="s">
        <v>136</v>
      </c>
      <c r="N117" s="87" t="s">
        <v>135</v>
      </c>
      <c r="O117" s="87" t="s">
        <v>111</v>
      </c>
      <c r="P117" s="88">
        <v>45260</v>
      </c>
      <c r="Q117" s="88">
        <v>45260.000694444447</v>
      </c>
      <c r="R117" s="86">
        <v>0</v>
      </c>
      <c r="S117" s="87" t="s">
        <v>140</v>
      </c>
      <c r="T117" s="87" t="s">
        <v>141</v>
      </c>
      <c r="U117" s="87" t="s">
        <v>114</v>
      </c>
      <c r="V117" s="89">
        <v>45261.793644560181</v>
      </c>
      <c r="W117" s="87" t="s">
        <v>115</v>
      </c>
      <c r="X117" s="89">
        <v>45261.794082326393</v>
      </c>
      <c r="Y117" s="89">
        <v>45231</v>
      </c>
      <c r="Z117" s="89">
        <v>45261</v>
      </c>
      <c r="AA117" s="89">
        <v>45261.894100578698</v>
      </c>
      <c r="AB117" s="87" t="s">
        <v>118</v>
      </c>
      <c r="AC117" s="87" t="s">
        <v>116</v>
      </c>
    </row>
    <row r="118" spans="1:29" s="96" customFormat="1" hidden="1" outlineLevel="7" collapsed="1" x14ac:dyDescent="0.25">
      <c r="A118" s="100" t="s">
        <v>143</v>
      </c>
      <c r="B118" s="92">
        <v>-3204</v>
      </c>
      <c r="C118" s="92">
        <v>-370613.66</v>
      </c>
      <c r="D118" s="92">
        <v>0</v>
      </c>
      <c r="E118" s="92">
        <v>0</v>
      </c>
      <c r="F118" s="92">
        <v>-3204</v>
      </c>
      <c r="G118" s="92">
        <v>-370613.66</v>
      </c>
      <c r="H118" s="93" t="s">
        <v>137</v>
      </c>
      <c r="I118" s="93" t="s">
        <v>138</v>
      </c>
      <c r="J118" s="93" t="s">
        <v>290</v>
      </c>
      <c r="K118" s="92">
        <v>115.67217852684099</v>
      </c>
      <c r="L118" s="92">
        <v>0</v>
      </c>
      <c r="M118" s="93" t="s">
        <v>136</v>
      </c>
      <c r="N118" s="93" t="s">
        <v>135</v>
      </c>
      <c r="O118" s="93" t="s">
        <v>111</v>
      </c>
      <c r="P118" s="94">
        <v>45260</v>
      </c>
      <c r="Q118" s="94">
        <v>45260.000694444447</v>
      </c>
      <c r="R118" s="92">
        <v>0</v>
      </c>
      <c r="S118" s="93" t="s">
        <v>140</v>
      </c>
      <c r="T118" s="93" t="s">
        <v>141</v>
      </c>
      <c r="U118" s="93" t="s">
        <v>114</v>
      </c>
      <c r="V118" s="95">
        <v>45261.793644560181</v>
      </c>
      <c r="W118" s="93" t="s">
        <v>115</v>
      </c>
      <c r="X118" s="95">
        <v>45261.794082326393</v>
      </c>
      <c r="Y118" s="95">
        <v>45231</v>
      </c>
      <c r="Z118" s="95">
        <v>45261</v>
      </c>
      <c r="AA118" s="95">
        <v>45261.894100578698</v>
      </c>
      <c r="AB118" s="93" t="s">
        <v>118</v>
      </c>
      <c r="AC118" s="93" t="s">
        <v>116</v>
      </c>
    </row>
    <row r="119" spans="1:29" s="78" customFormat="1" hidden="1" outlineLevel="7" collapsed="1" x14ac:dyDescent="0.25">
      <c r="A119" s="101" t="s">
        <v>116</v>
      </c>
      <c r="B119" s="75">
        <v>-3204</v>
      </c>
      <c r="C119" s="75">
        <v>-370613.66</v>
      </c>
      <c r="D119" s="75">
        <v>0</v>
      </c>
      <c r="E119" s="75">
        <v>0</v>
      </c>
      <c r="F119" s="75">
        <v>-3204</v>
      </c>
      <c r="G119" s="75">
        <v>-370613.66</v>
      </c>
      <c r="H119" s="74" t="s">
        <v>137</v>
      </c>
      <c r="I119" s="74" t="s">
        <v>138</v>
      </c>
      <c r="J119" s="74" t="s">
        <v>290</v>
      </c>
      <c r="K119" s="75">
        <v>115.67217852684099</v>
      </c>
      <c r="L119" s="75">
        <v>0</v>
      </c>
      <c r="M119" s="74" t="s">
        <v>136</v>
      </c>
      <c r="N119" s="74" t="s">
        <v>135</v>
      </c>
      <c r="O119" s="74" t="s">
        <v>111</v>
      </c>
      <c r="P119" s="76">
        <v>45260</v>
      </c>
      <c r="Q119" s="76">
        <v>45260.000694444447</v>
      </c>
      <c r="R119" s="75">
        <v>0</v>
      </c>
      <c r="S119" s="74" t="s">
        <v>140</v>
      </c>
      <c r="T119" s="74" t="s">
        <v>141</v>
      </c>
      <c r="U119" s="74" t="s">
        <v>114</v>
      </c>
      <c r="V119" s="77">
        <v>45261.793644560181</v>
      </c>
      <c r="W119" s="74" t="s">
        <v>115</v>
      </c>
      <c r="X119" s="77">
        <v>45261.794082326393</v>
      </c>
      <c r="Y119" s="77">
        <v>45231</v>
      </c>
      <c r="Z119" s="77">
        <v>45261</v>
      </c>
      <c r="AA119" s="77">
        <v>45261.894100578698</v>
      </c>
      <c r="AB119" s="74" t="s">
        <v>118</v>
      </c>
      <c r="AC119" s="74" t="s">
        <v>116</v>
      </c>
    </row>
    <row r="120" spans="1:29" s="107" customFormat="1" hidden="1" outlineLevel="3" collapsed="1" x14ac:dyDescent="0.25">
      <c r="A120" s="122" t="s">
        <v>122</v>
      </c>
      <c r="B120" s="103">
        <v>166136.38939999999</v>
      </c>
      <c r="C120" s="103">
        <v>19217358.05139</v>
      </c>
      <c r="D120" s="103">
        <v>0</v>
      </c>
      <c r="E120" s="103">
        <v>0</v>
      </c>
      <c r="F120" s="103">
        <v>166136.38939999999</v>
      </c>
      <c r="G120" s="103">
        <v>19217358.05139</v>
      </c>
      <c r="H120" s="104" t="s">
        <v>120</v>
      </c>
      <c r="I120" s="104" t="s">
        <v>138</v>
      </c>
      <c r="J120" s="104" t="s">
        <v>116</v>
      </c>
      <c r="K120" s="103">
        <v>115.67217826746599</v>
      </c>
      <c r="L120" s="103">
        <v>0</v>
      </c>
      <c r="M120" s="104" t="s">
        <v>122</v>
      </c>
      <c r="N120" s="104" t="s">
        <v>135</v>
      </c>
      <c r="O120" s="104" t="s">
        <v>121</v>
      </c>
      <c r="P120" s="105">
        <v>45231</v>
      </c>
      <c r="Q120" s="105">
        <v>45232</v>
      </c>
      <c r="R120" s="103">
        <v>0</v>
      </c>
      <c r="S120" s="104" t="s">
        <v>116</v>
      </c>
      <c r="T120" s="104" t="s">
        <v>116</v>
      </c>
      <c r="U120" s="104" t="s">
        <v>142</v>
      </c>
      <c r="V120" s="106">
        <v>45200.155692939814</v>
      </c>
      <c r="W120" s="104" t="s">
        <v>116</v>
      </c>
      <c r="X120" s="104" t="s">
        <v>116</v>
      </c>
      <c r="Y120" s="106">
        <v>45231</v>
      </c>
      <c r="Z120" s="106">
        <v>45261</v>
      </c>
      <c r="AA120" s="106">
        <v>45261.894100578698</v>
      </c>
      <c r="AB120" s="104" t="s">
        <v>118</v>
      </c>
      <c r="AC120" s="104" t="s">
        <v>116</v>
      </c>
    </row>
    <row r="121" spans="1:29" s="78" customFormat="1" hidden="1" outlineLevel="4" collapsed="1" x14ac:dyDescent="0.25">
      <c r="A121" s="97" t="s">
        <v>121</v>
      </c>
      <c r="B121" s="75">
        <v>166136.38939999999</v>
      </c>
      <c r="C121" s="75">
        <v>19217358.05139</v>
      </c>
      <c r="D121" s="75">
        <v>0</v>
      </c>
      <c r="E121" s="75">
        <v>0</v>
      </c>
      <c r="F121" s="75">
        <v>166136.38939999999</v>
      </c>
      <c r="G121" s="75">
        <v>19217358.05139</v>
      </c>
      <c r="H121" s="74" t="s">
        <v>120</v>
      </c>
      <c r="I121" s="74" t="s">
        <v>138</v>
      </c>
      <c r="J121" s="74" t="s">
        <v>116</v>
      </c>
      <c r="K121" s="75">
        <v>115.67217826746599</v>
      </c>
      <c r="L121" s="75">
        <v>0</v>
      </c>
      <c r="M121" s="74" t="s">
        <v>122</v>
      </c>
      <c r="N121" s="74" t="s">
        <v>135</v>
      </c>
      <c r="O121" s="74" t="s">
        <v>121</v>
      </c>
      <c r="P121" s="76">
        <v>45231</v>
      </c>
      <c r="Q121" s="76">
        <v>45232</v>
      </c>
      <c r="R121" s="75">
        <v>0</v>
      </c>
      <c r="S121" s="74" t="s">
        <v>116</v>
      </c>
      <c r="T121" s="74" t="s">
        <v>116</v>
      </c>
      <c r="U121" s="74" t="s">
        <v>142</v>
      </c>
      <c r="V121" s="77">
        <v>45200.155692939814</v>
      </c>
      <c r="W121" s="74" t="s">
        <v>116</v>
      </c>
      <c r="X121" s="74" t="s">
        <v>116</v>
      </c>
      <c r="Y121" s="77">
        <v>45231</v>
      </c>
      <c r="Z121" s="77">
        <v>45261</v>
      </c>
      <c r="AA121" s="77">
        <v>45261.894100578698</v>
      </c>
      <c r="AB121" s="74" t="s">
        <v>118</v>
      </c>
      <c r="AC121" s="74" t="s">
        <v>116</v>
      </c>
    </row>
    <row r="122" spans="1:29" s="84" customFormat="1" hidden="1" outlineLevel="5" collapsed="1" x14ac:dyDescent="0.25">
      <c r="A122" s="98" t="s">
        <v>116</v>
      </c>
      <c r="B122" s="80">
        <v>166136.38939999999</v>
      </c>
      <c r="C122" s="80">
        <v>19217358.05139</v>
      </c>
      <c r="D122" s="80">
        <v>0</v>
      </c>
      <c r="E122" s="80">
        <v>0</v>
      </c>
      <c r="F122" s="80">
        <v>166136.38939999999</v>
      </c>
      <c r="G122" s="80">
        <v>19217358.05139</v>
      </c>
      <c r="H122" s="81" t="s">
        <v>120</v>
      </c>
      <c r="I122" s="81" t="s">
        <v>138</v>
      </c>
      <c r="J122" s="81" t="s">
        <v>116</v>
      </c>
      <c r="K122" s="80">
        <v>115.67217826746599</v>
      </c>
      <c r="L122" s="80">
        <v>0</v>
      </c>
      <c r="M122" s="81" t="s">
        <v>122</v>
      </c>
      <c r="N122" s="81" t="s">
        <v>135</v>
      </c>
      <c r="O122" s="81" t="s">
        <v>121</v>
      </c>
      <c r="P122" s="82">
        <v>45231</v>
      </c>
      <c r="Q122" s="82">
        <v>45232</v>
      </c>
      <c r="R122" s="80">
        <v>0</v>
      </c>
      <c r="S122" s="81" t="s">
        <v>116</v>
      </c>
      <c r="T122" s="81" t="s">
        <v>116</v>
      </c>
      <c r="U122" s="81" t="s">
        <v>142</v>
      </c>
      <c r="V122" s="83">
        <v>45200.155692939814</v>
      </c>
      <c r="W122" s="81" t="s">
        <v>116</v>
      </c>
      <c r="X122" s="81" t="s">
        <v>116</v>
      </c>
      <c r="Y122" s="83">
        <v>45231</v>
      </c>
      <c r="Z122" s="83">
        <v>45261</v>
      </c>
      <c r="AA122" s="83">
        <v>45261.894100578698</v>
      </c>
      <c r="AB122" s="81" t="s">
        <v>118</v>
      </c>
      <c r="AC122" s="81" t="s">
        <v>116</v>
      </c>
    </row>
    <row r="123" spans="1:29" s="90" customFormat="1" hidden="1" outlineLevel="6" collapsed="1" x14ac:dyDescent="0.25">
      <c r="A123" s="99" t="s">
        <v>116</v>
      </c>
      <c r="B123" s="86">
        <v>166136.38939999999</v>
      </c>
      <c r="C123" s="86">
        <v>19217358.05139</v>
      </c>
      <c r="D123" s="86">
        <v>0</v>
      </c>
      <c r="E123" s="86">
        <v>0</v>
      </c>
      <c r="F123" s="86">
        <v>166136.38939999999</v>
      </c>
      <c r="G123" s="86">
        <v>19217358.05139</v>
      </c>
      <c r="H123" s="87" t="s">
        <v>120</v>
      </c>
      <c r="I123" s="87" t="s">
        <v>138</v>
      </c>
      <c r="J123" s="87" t="s">
        <v>116</v>
      </c>
      <c r="K123" s="86">
        <v>115.67217826746599</v>
      </c>
      <c r="L123" s="86">
        <v>0</v>
      </c>
      <c r="M123" s="87" t="s">
        <v>122</v>
      </c>
      <c r="N123" s="87" t="s">
        <v>135</v>
      </c>
      <c r="O123" s="87" t="s">
        <v>121</v>
      </c>
      <c r="P123" s="88">
        <v>45231</v>
      </c>
      <c r="Q123" s="88">
        <v>45232</v>
      </c>
      <c r="R123" s="86">
        <v>0</v>
      </c>
      <c r="S123" s="87" t="s">
        <v>116</v>
      </c>
      <c r="T123" s="87" t="s">
        <v>116</v>
      </c>
      <c r="U123" s="87" t="s">
        <v>142</v>
      </c>
      <c r="V123" s="89">
        <v>45200.155692939814</v>
      </c>
      <c r="W123" s="87" t="s">
        <v>116</v>
      </c>
      <c r="X123" s="87" t="s">
        <v>116</v>
      </c>
      <c r="Y123" s="89">
        <v>45231</v>
      </c>
      <c r="Z123" s="89">
        <v>45261</v>
      </c>
      <c r="AA123" s="89">
        <v>45261.894100578698</v>
      </c>
      <c r="AB123" s="87" t="s">
        <v>118</v>
      </c>
      <c r="AC123" s="87" t="s">
        <v>116</v>
      </c>
    </row>
    <row r="124" spans="1:29" s="96" customFormat="1" hidden="1" outlineLevel="7" collapsed="1" x14ac:dyDescent="0.25">
      <c r="A124" s="100" t="s">
        <v>174</v>
      </c>
      <c r="B124" s="92">
        <v>45429.773999999998</v>
      </c>
      <c r="C124" s="92">
        <v>3567363.8042700002</v>
      </c>
      <c r="D124" s="92">
        <v>0</v>
      </c>
      <c r="E124" s="92">
        <v>0</v>
      </c>
      <c r="F124" s="92">
        <v>45429.773999999998</v>
      </c>
      <c r="G124" s="92">
        <v>3567363.8042700002</v>
      </c>
      <c r="H124" s="93" t="s">
        <v>120</v>
      </c>
      <c r="I124" s="93" t="s">
        <v>138</v>
      </c>
      <c r="J124" s="93" t="s">
        <v>116</v>
      </c>
      <c r="K124" s="92">
        <v>78.5247975098886</v>
      </c>
      <c r="L124" s="92">
        <v>0</v>
      </c>
      <c r="M124" s="93" t="s">
        <v>122</v>
      </c>
      <c r="N124" s="93" t="s">
        <v>135</v>
      </c>
      <c r="O124" s="93" t="s">
        <v>121</v>
      </c>
      <c r="P124" s="94">
        <v>45231</v>
      </c>
      <c r="Q124" s="94">
        <v>45232</v>
      </c>
      <c r="R124" s="92">
        <v>0</v>
      </c>
      <c r="S124" s="93" t="s">
        <v>116</v>
      </c>
      <c r="T124" s="93" t="s">
        <v>116</v>
      </c>
      <c r="U124" s="93" t="s">
        <v>142</v>
      </c>
      <c r="V124" s="95">
        <v>45200.155692939814</v>
      </c>
      <c r="W124" s="93" t="s">
        <v>116</v>
      </c>
      <c r="X124" s="93" t="s">
        <v>116</v>
      </c>
      <c r="Y124" s="95">
        <v>45231</v>
      </c>
      <c r="Z124" s="95">
        <v>45261</v>
      </c>
      <c r="AA124" s="95">
        <v>45261.894100578698</v>
      </c>
      <c r="AB124" s="93" t="s">
        <v>118</v>
      </c>
      <c r="AC124" s="93" t="s">
        <v>116</v>
      </c>
    </row>
    <row r="125" spans="1:29" s="78" customFormat="1" hidden="1" outlineLevel="7" collapsed="1" x14ac:dyDescent="0.25">
      <c r="A125" s="101" t="s">
        <v>116</v>
      </c>
      <c r="B125" s="75">
        <v>45429.773999999998</v>
      </c>
      <c r="C125" s="75">
        <v>3567363.8042700002</v>
      </c>
      <c r="D125" s="75">
        <v>0</v>
      </c>
      <c r="E125" s="75">
        <v>0</v>
      </c>
      <c r="F125" s="75">
        <v>45429.773999999998</v>
      </c>
      <c r="G125" s="75">
        <v>3567363.8042700002</v>
      </c>
      <c r="H125" s="74" t="s">
        <v>120</v>
      </c>
      <c r="I125" s="74" t="s">
        <v>138</v>
      </c>
      <c r="J125" s="74" t="s">
        <v>116</v>
      </c>
      <c r="K125" s="75">
        <v>78.5247975098886</v>
      </c>
      <c r="L125" s="75">
        <v>0</v>
      </c>
      <c r="M125" s="74" t="s">
        <v>122</v>
      </c>
      <c r="N125" s="74" t="s">
        <v>135</v>
      </c>
      <c r="O125" s="74" t="s">
        <v>121</v>
      </c>
      <c r="P125" s="76">
        <v>45231</v>
      </c>
      <c r="Q125" s="76">
        <v>45232</v>
      </c>
      <c r="R125" s="75">
        <v>0</v>
      </c>
      <c r="S125" s="74" t="s">
        <v>116</v>
      </c>
      <c r="T125" s="74" t="s">
        <v>116</v>
      </c>
      <c r="U125" s="74" t="s">
        <v>142</v>
      </c>
      <c r="V125" s="77">
        <v>45200.155692939814</v>
      </c>
      <c r="W125" s="74" t="s">
        <v>116</v>
      </c>
      <c r="X125" s="74" t="s">
        <v>116</v>
      </c>
      <c r="Y125" s="77">
        <v>45231</v>
      </c>
      <c r="Z125" s="77">
        <v>45261</v>
      </c>
      <c r="AA125" s="77">
        <v>45261.894100578698</v>
      </c>
      <c r="AB125" s="74" t="s">
        <v>118</v>
      </c>
      <c r="AC125" s="74" t="s">
        <v>116</v>
      </c>
    </row>
    <row r="126" spans="1:29" s="107" customFormat="1" hidden="1" outlineLevel="7" collapsed="1" x14ac:dyDescent="0.25">
      <c r="A126" s="102" t="s">
        <v>175</v>
      </c>
      <c r="B126" s="103">
        <v>2000177.7450999999</v>
      </c>
      <c r="C126" s="103">
        <v>152433932.68740001</v>
      </c>
      <c r="D126" s="103">
        <v>0</v>
      </c>
      <c r="E126" s="103">
        <v>0</v>
      </c>
      <c r="F126" s="103">
        <v>2000177.7450999999</v>
      </c>
      <c r="G126" s="103">
        <v>152433932.68740001</v>
      </c>
      <c r="H126" s="104" t="s">
        <v>120</v>
      </c>
      <c r="I126" s="104" t="s">
        <v>138</v>
      </c>
      <c r="J126" s="104" t="s">
        <v>116</v>
      </c>
      <c r="K126" s="103">
        <v>76.210193349481003</v>
      </c>
      <c r="L126" s="103">
        <v>0</v>
      </c>
      <c r="M126" s="104" t="s">
        <v>122</v>
      </c>
      <c r="N126" s="104" t="s">
        <v>135</v>
      </c>
      <c r="O126" s="104" t="s">
        <v>121</v>
      </c>
      <c r="P126" s="105">
        <v>45231</v>
      </c>
      <c r="Q126" s="105">
        <v>45232</v>
      </c>
      <c r="R126" s="103">
        <v>0</v>
      </c>
      <c r="S126" s="104" t="s">
        <v>116</v>
      </c>
      <c r="T126" s="104" t="s">
        <v>116</v>
      </c>
      <c r="U126" s="104" t="s">
        <v>142</v>
      </c>
      <c r="V126" s="106">
        <v>45200.155692939814</v>
      </c>
      <c r="W126" s="104" t="s">
        <v>116</v>
      </c>
      <c r="X126" s="104" t="s">
        <v>116</v>
      </c>
      <c r="Y126" s="106">
        <v>45231</v>
      </c>
      <c r="Z126" s="106">
        <v>45261</v>
      </c>
      <c r="AA126" s="106">
        <v>45261.894100578698</v>
      </c>
      <c r="AB126" s="104" t="s">
        <v>118</v>
      </c>
      <c r="AC126" s="104" t="s">
        <v>116</v>
      </c>
    </row>
    <row r="127" spans="1:29" s="78" customFormat="1" hidden="1" outlineLevel="7" collapsed="1" x14ac:dyDescent="0.25">
      <c r="A127" s="101" t="s">
        <v>116</v>
      </c>
      <c r="B127" s="75">
        <v>2000177.7450999999</v>
      </c>
      <c r="C127" s="75">
        <v>152433932.68740001</v>
      </c>
      <c r="D127" s="75">
        <v>0</v>
      </c>
      <c r="E127" s="75">
        <v>0</v>
      </c>
      <c r="F127" s="75">
        <v>2000177.7450999999</v>
      </c>
      <c r="G127" s="75">
        <v>152433932.68740001</v>
      </c>
      <c r="H127" s="74" t="s">
        <v>120</v>
      </c>
      <c r="I127" s="74" t="s">
        <v>138</v>
      </c>
      <c r="J127" s="74" t="s">
        <v>116</v>
      </c>
      <c r="K127" s="75">
        <v>76.210193349481003</v>
      </c>
      <c r="L127" s="75">
        <v>0</v>
      </c>
      <c r="M127" s="74" t="s">
        <v>122</v>
      </c>
      <c r="N127" s="74" t="s">
        <v>135</v>
      </c>
      <c r="O127" s="74" t="s">
        <v>121</v>
      </c>
      <c r="P127" s="76">
        <v>45231</v>
      </c>
      <c r="Q127" s="76">
        <v>45232</v>
      </c>
      <c r="R127" s="75">
        <v>0</v>
      </c>
      <c r="S127" s="74" t="s">
        <v>116</v>
      </c>
      <c r="T127" s="74" t="s">
        <v>116</v>
      </c>
      <c r="U127" s="74" t="s">
        <v>142</v>
      </c>
      <c r="V127" s="77">
        <v>45200.155692939814</v>
      </c>
      <c r="W127" s="74" t="s">
        <v>116</v>
      </c>
      <c r="X127" s="74" t="s">
        <v>116</v>
      </c>
      <c r="Y127" s="77">
        <v>45231</v>
      </c>
      <c r="Z127" s="77">
        <v>45261</v>
      </c>
      <c r="AA127" s="77">
        <v>45261.894100578698</v>
      </c>
      <c r="AB127" s="74" t="s">
        <v>118</v>
      </c>
      <c r="AC127" s="74" t="s">
        <v>116</v>
      </c>
    </row>
    <row r="128" spans="1:29" s="96" customFormat="1" hidden="1" outlineLevel="7" collapsed="1" x14ac:dyDescent="0.25">
      <c r="A128" s="100" t="s">
        <v>291</v>
      </c>
      <c r="B128" s="92">
        <v>-1853787.26</v>
      </c>
      <c r="C128" s="92">
        <v>-135977244.65028</v>
      </c>
      <c r="D128" s="92">
        <v>0</v>
      </c>
      <c r="E128" s="92">
        <v>0</v>
      </c>
      <c r="F128" s="92">
        <v>-1853787.26</v>
      </c>
      <c r="G128" s="92">
        <v>-135977244.65028</v>
      </c>
      <c r="H128" s="93" t="s">
        <v>120</v>
      </c>
      <c r="I128" s="93" t="s">
        <v>138</v>
      </c>
      <c r="J128" s="93" t="s">
        <v>116</v>
      </c>
      <c r="K128" s="92">
        <v>73.351051430939293</v>
      </c>
      <c r="L128" s="92">
        <v>0</v>
      </c>
      <c r="M128" s="93" t="s">
        <v>122</v>
      </c>
      <c r="N128" s="93" t="s">
        <v>135</v>
      </c>
      <c r="O128" s="93" t="s">
        <v>121</v>
      </c>
      <c r="P128" s="94">
        <v>45231</v>
      </c>
      <c r="Q128" s="94">
        <v>45232</v>
      </c>
      <c r="R128" s="92">
        <v>0</v>
      </c>
      <c r="S128" s="93" t="s">
        <v>116</v>
      </c>
      <c r="T128" s="93" t="s">
        <v>116</v>
      </c>
      <c r="U128" s="93" t="s">
        <v>142</v>
      </c>
      <c r="V128" s="95">
        <v>45200.155692939814</v>
      </c>
      <c r="W128" s="93" t="s">
        <v>146</v>
      </c>
      <c r="X128" s="95">
        <v>45231.15533966435</v>
      </c>
      <c r="Y128" s="95">
        <v>45231</v>
      </c>
      <c r="Z128" s="95">
        <v>45261</v>
      </c>
      <c r="AA128" s="95">
        <v>45261.894100578698</v>
      </c>
      <c r="AB128" s="93" t="s">
        <v>118</v>
      </c>
      <c r="AC128" s="93" t="s">
        <v>116</v>
      </c>
    </row>
    <row r="129" spans="1:29" s="78" customFormat="1" hidden="1" outlineLevel="7" collapsed="1" x14ac:dyDescent="0.25">
      <c r="A129" s="101" t="s">
        <v>116</v>
      </c>
      <c r="B129" s="75">
        <v>-1853787.26</v>
      </c>
      <c r="C129" s="75">
        <v>-135977244.65028</v>
      </c>
      <c r="D129" s="75">
        <v>0</v>
      </c>
      <c r="E129" s="75">
        <v>0</v>
      </c>
      <c r="F129" s="75">
        <v>-1853787.26</v>
      </c>
      <c r="G129" s="75">
        <v>-135977244.65028</v>
      </c>
      <c r="H129" s="74" t="s">
        <v>120</v>
      </c>
      <c r="I129" s="74" t="s">
        <v>138</v>
      </c>
      <c r="J129" s="74" t="s">
        <v>116</v>
      </c>
      <c r="K129" s="75">
        <v>73.351051430939293</v>
      </c>
      <c r="L129" s="75">
        <v>0</v>
      </c>
      <c r="M129" s="74" t="s">
        <v>122</v>
      </c>
      <c r="N129" s="74" t="s">
        <v>135</v>
      </c>
      <c r="O129" s="74" t="s">
        <v>121</v>
      </c>
      <c r="P129" s="76">
        <v>45231</v>
      </c>
      <c r="Q129" s="76">
        <v>45232</v>
      </c>
      <c r="R129" s="75">
        <v>0</v>
      </c>
      <c r="S129" s="74" t="s">
        <v>116</v>
      </c>
      <c r="T129" s="74" t="s">
        <v>116</v>
      </c>
      <c r="U129" s="74" t="s">
        <v>142</v>
      </c>
      <c r="V129" s="77">
        <v>45200.155692939814</v>
      </c>
      <c r="W129" s="74" t="s">
        <v>146</v>
      </c>
      <c r="X129" s="77">
        <v>45231.15533966435</v>
      </c>
      <c r="Y129" s="77">
        <v>45231</v>
      </c>
      <c r="Z129" s="77">
        <v>45261</v>
      </c>
      <c r="AA129" s="77">
        <v>45261.894100578698</v>
      </c>
      <c r="AB129" s="74" t="s">
        <v>118</v>
      </c>
      <c r="AC129" s="74" t="s">
        <v>116</v>
      </c>
    </row>
    <row r="130" spans="1:29" s="107" customFormat="1" hidden="1" outlineLevel="7" collapsed="1" x14ac:dyDescent="0.25">
      <c r="A130" s="102" t="s">
        <v>173</v>
      </c>
      <c r="B130" s="103">
        <v>-25683.869699999999</v>
      </c>
      <c r="C130" s="103">
        <v>-806693.79</v>
      </c>
      <c r="D130" s="103">
        <v>0</v>
      </c>
      <c r="E130" s="103">
        <v>0</v>
      </c>
      <c r="F130" s="103">
        <v>-25683.869699999999</v>
      </c>
      <c r="G130" s="103">
        <v>-806693.79</v>
      </c>
      <c r="H130" s="104" t="s">
        <v>120</v>
      </c>
      <c r="I130" s="104" t="s">
        <v>138</v>
      </c>
      <c r="J130" s="104" t="s">
        <v>116</v>
      </c>
      <c r="K130" s="103">
        <v>31.408576644507701</v>
      </c>
      <c r="L130" s="103">
        <v>0</v>
      </c>
      <c r="M130" s="104" t="s">
        <v>122</v>
      </c>
      <c r="N130" s="104" t="s">
        <v>135</v>
      </c>
      <c r="O130" s="104" t="s">
        <v>121</v>
      </c>
      <c r="P130" s="105">
        <v>45231</v>
      </c>
      <c r="Q130" s="105">
        <v>45232</v>
      </c>
      <c r="R130" s="103">
        <v>0</v>
      </c>
      <c r="S130" s="104" t="s">
        <v>116</v>
      </c>
      <c r="T130" s="104" t="s">
        <v>116</v>
      </c>
      <c r="U130" s="104" t="s">
        <v>142</v>
      </c>
      <c r="V130" s="106">
        <v>45200.155692939814</v>
      </c>
      <c r="W130" s="104" t="s">
        <v>116</v>
      </c>
      <c r="X130" s="104" t="s">
        <v>116</v>
      </c>
      <c r="Y130" s="106">
        <v>45231</v>
      </c>
      <c r="Z130" s="106">
        <v>45261</v>
      </c>
      <c r="AA130" s="106">
        <v>45261.894100578698</v>
      </c>
      <c r="AB130" s="104" t="s">
        <v>118</v>
      </c>
      <c r="AC130" s="104" t="s">
        <v>116</v>
      </c>
    </row>
    <row r="131" spans="1:29" s="78" customFormat="1" hidden="1" outlineLevel="7" collapsed="1" x14ac:dyDescent="0.25">
      <c r="A131" s="101" t="s">
        <v>116</v>
      </c>
      <c r="B131" s="75">
        <v>-25683.869699999999</v>
      </c>
      <c r="C131" s="75">
        <v>-806693.79</v>
      </c>
      <c r="D131" s="75">
        <v>0</v>
      </c>
      <c r="E131" s="75">
        <v>0</v>
      </c>
      <c r="F131" s="75">
        <v>-25683.869699999999</v>
      </c>
      <c r="G131" s="75">
        <v>-806693.79</v>
      </c>
      <c r="H131" s="74" t="s">
        <v>120</v>
      </c>
      <c r="I131" s="74" t="s">
        <v>138</v>
      </c>
      <c r="J131" s="74" t="s">
        <v>116</v>
      </c>
      <c r="K131" s="75">
        <v>31.408576644507701</v>
      </c>
      <c r="L131" s="75">
        <v>0</v>
      </c>
      <c r="M131" s="74" t="s">
        <v>122</v>
      </c>
      <c r="N131" s="74" t="s">
        <v>135</v>
      </c>
      <c r="O131" s="74" t="s">
        <v>121</v>
      </c>
      <c r="P131" s="76">
        <v>45231</v>
      </c>
      <c r="Q131" s="76">
        <v>45232</v>
      </c>
      <c r="R131" s="75">
        <v>0</v>
      </c>
      <c r="S131" s="74" t="s">
        <v>116</v>
      </c>
      <c r="T131" s="74" t="s">
        <v>116</v>
      </c>
      <c r="U131" s="74" t="s">
        <v>142</v>
      </c>
      <c r="V131" s="77">
        <v>45200.155692939814</v>
      </c>
      <c r="W131" s="74" t="s">
        <v>116</v>
      </c>
      <c r="X131" s="74" t="s">
        <v>116</v>
      </c>
      <c r="Y131" s="77">
        <v>45231</v>
      </c>
      <c r="Z131" s="77">
        <v>45261</v>
      </c>
      <c r="AA131" s="77">
        <v>45261.894100578698</v>
      </c>
      <c r="AB131" s="74" t="s">
        <v>118</v>
      </c>
      <c r="AC131" s="74" t="s">
        <v>116</v>
      </c>
    </row>
    <row r="132" spans="1:29" s="113" customFormat="1" outlineLevel="2" collapsed="1" x14ac:dyDescent="0.25">
      <c r="A132" s="108" t="s">
        <v>176</v>
      </c>
      <c r="B132" s="109">
        <v>0</v>
      </c>
      <c r="C132" s="109">
        <v>0</v>
      </c>
      <c r="D132" s="109">
        <v>0</v>
      </c>
      <c r="E132" s="109">
        <v>0</v>
      </c>
      <c r="F132" s="109">
        <v>0</v>
      </c>
      <c r="G132" s="109">
        <v>0</v>
      </c>
      <c r="H132" s="110" t="s">
        <v>120</v>
      </c>
      <c r="I132" s="110" t="s">
        <v>176</v>
      </c>
      <c r="J132" s="110" t="s">
        <v>116</v>
      </c>
      <c r="K132" s="109">
        <v>0</v>
      </c>
      <c r="L132" s="109">
        <v>0</v>
      </c>
      <c r="M132" s="110" t="s">
        <v>122</v>
      </c>
      <c r="N132" s="110" t="s">
        <v>135</v>
      </c>
      <c r="O132" s="110" t="s">
        <v>121</v>
      </c>
      <c r="P132" s="111">
        <v>45231</v>
      </c>
      <c r="Q132" s="111">
        <v>45232</v>
      </c>
      <c r="R132" s="109">
        <v>0</v>
      </c>
      <c r="S132" s="110" t="s">
        <v>116</v>
      </c>
      <c r="T132" s="110" t="s">
        <v>116</v>
      </c>
      <c r="U132" s="110" t="s">
        <v>142</v>
      </c>
      <c r="V132" s="112">
        <v>45200.155692939814</v>
      </c>
      <c r="W132" s="110" t="s">
        <v>116</v>
      </c>
      <c r="X132" s="110" t="s">
        <v>116</v>
      </c>
      <c r="Y132" s="112">
        <v>45231</v>
      </c>
      <c r="Z132" s="112">
        <v>45261</v>
      </c>
      <c r="AA132" s="112">
        <v>45261.894100578698</v>
      </c>
      <c r="AB132" s="110" t="s">
        <v>118</v>
      </c>
      <c r="AC132" s="110" t="s">
        <v>116</v>
      </c>
    </row>
    <row r="133" spans="1:29" s="96" customFormat="1" hidden="1" outlineLevel="3" collapsed="1" x14ac:dyDescent="0.25">
      <c r="A133" s="91" t="s">
        <v>122</v>
      </c>
      <c r="B133" s="92">
        <v>0</v>
      </c>
      <c r="C133" s="92">
        <v>0</v>
      </c>
      <c r="D133" s="92">
        <v>0</v>
      </c>
      <c r="E133" s="92">
        <v>0</v>
      </c>
      <c r="F133" s="92">
        <v>0</v>
      </c>
      <c r="G133" s="92">
        <v>0</v>
      </c>
      <c r="H133" s="93" t="s">
        <v>120</v>
      </c>
      <c r="I133" s="93" t="s">
        <v>176</v>
      </c>
      <c r="J133" s="93" t="s">
        <v>116</v>
      </c>
      <c r="K133" s="92">
        <v>0</v>
      </c>
      <c r="L133" s="92">
        <v>0</v>
      </c>
      <c r="M133" s="93" t="s">
        <v>122</v>
      </c>
      <c r="N133" s="93" t="s">
        <v>135</v>
      </c>
      <c r="O133" s="93" t="s">
        <v>121</v>
      </c>
      <c r="P133" s="94">
        <v>45231</v>
      </c>
      <c r="Q133" s="94">
        <v>45232</v>
      </c>
      <c r="R133" s="92">
        <v>0</v>
      </c>
      <c r="S133" s="93" t="s">
        <v>116</v>
      </c>
      <c r="T133" s="93" t="s">
        <v>116</v>
      </c>
      <c r="U133" s="93" t="s">
        <v>142</v>
      </c>
      <c r="V133" s="95">
        <v>45200.155692939814</v>
      </c>
      <c r="W133" s="93" t="s">
        <v>116</v>
      </c>
      <c r="X133" s="93" t="s">
        <v>116</v>
      </c>
      <c r="Y133" s="95">
        <v>45231</v>
      </c>
      <c r="Z133" s="95">
        <v>45261</v>
      </c>
      <c r="AA133" s="95">
        <v>45261.894100578698</v>
      </c>
      <c r="AB133" s="93" t="s">
        <v>118</v>
      </c>
      <c r="AC133" s="93" t="s">
        <v>116</v>
      </c>
    </row>
    <row r="134" spans="1:29" s="78" customFormat="1" hidden="1" outlineLevel="4" collapsed="1" x14ac:dyDescent="0.25">
      <c r="A134" s="97" t="s">
        <v>121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v>0</v>
      </c>
      <c r="H134" s="74" t="s">
        <v>120</v>
      </c>
      <c r="I134" s="74" t="s">
        <v>176</v>
      </c>
      <c r="J134" s="74" t="s">
        <v>116</v>
      </c>
      <c r="K134" s="75">
        <v>0</v>
      </c>
      <c r="L134" s="75">
        <v>0</v>
      </c>
      <c r="M134" s="74" t="s">
        <v>122</v>
      </c>
      <c r="N134" s="74" t="s">
        <v>135</v>
      </c>
      <c r="O134" s="74" t="s">
        <v>121</v>
      </c>
      <c r="P134" s="76">
        <v>45231</v>
      </c>
      <c r="Q134" s="76">
        <v>45232</v>
      </c>
      <c r="R134" s="75">
        <v>0</v>
      </c>
      <c r="S134" s="74" t="s">
        <v>116</v>
      </c>
      <c r="T134" s="74" t="s">
        <v>116</v>
      </c>
      <c r="U134" s="74" t="s">
        <v>142</v>
      </c>
      <c r="V134" s="77">
        <v>45200.155692939814</v>
      </c>
      <c r="W134" s="74" t="s">
        <v>116</v>
      </c>
      <c r="X134" s="74" t="s">
        <v>116</v>
      </c>
      <c r="Y134" s="77">
        <v>45231</v>
      </c>
      <c r="Z134" s="77">
        <v>45261</v>
      </c>
      <c r="AA134" s="77">
        <v>45261.894100578698</v>
      </c>
      <c r="AB134" s="74" t="s">
        <v>118</v>
      </c>
      <c r="AC134" s="74" t="s">
        <v>116</v>
      </c>
    </row>
    <row r="135" spans="1:29" s="84" customFormat="1" hidden="1" outlineLevel="5" collapsed="1" x14ac:dyDescent="0.25">
      <c r="A135" s="98" t="s">
        <v>116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v>0</v>
      </c>
      <c r="H135" s="81" t="s">
        <v>120</v>
      </c>
      <c r="I135" s="81" t="s">
        <v>176</v>
      </c>
      <c r="J135" s="81" t="s">
        <v>116</v>
      </c>
      <c r="K135" s="80">
        <v>0</v>
      </c>
      <c r="L135" s="80">
        <v>0</v>
      </c>
      <c r="M135" s="81" t="s">
        <v>122</v>
      </c>
      <c r="N135" s="81" t="s">
        <v>135</v>
      </c>
      <c r="O135" s="81" t="s">
        <v>121</v>
      </c>
      <c r="P135" s="82">
        <v>45231</v>
      </c>
      <c r="Q135" s="82">
        <v>45232</v>
      </c>
      <c r="R135" s="80">
        <v>0</v>
      </c>
      <c r="S135" s="81" t="s">
        <v>116</v>
      </c>
      <c r="T135" s="81" t="s">
        <v>116</v>
      </c>
      <c r="U135" s="81" t="s">
        <v>142</v>
      </c>
      <c r="V135" s="83">
        <v>45200.155692939814</v>
      </c>
      <c r="W135" s="81" t="s">
        <v>116</v>
      </c>
      <c r="X135" s="81" t="s">
        <v>116</v>
      </c>
      <c r="Y135" s="83">
        <v>45231</v>
      </c>
      <c r="Z135" s="83">
        <v>45261</v>
      </c>
      <c r="AA135" s="83">
        <v>45261.894100578698</v>
      </c>
      <c r="AB135" s="81" t="s">
        <v>118</v>
      </c>
      <c r="AC135" s="81" t="s">
        <v>116</v>
      </c>
    </row>
    <row r="136" spans="1:29" s="90" customFormat="1" hidden="1" outlineLevel="6" collapsed="1" x14ac:dyDescent="0.25">
      <c r="A136" s="99" t="s">
        <v>116</v>
      </c>
      <c r="B136" s="86">
        <v>0</v>
      </c>
      <c r="C136" s="86">
        <v>0</v>
      </c>
      <c r="D136" s="86">
        <v>0</v>
      </c>
      <c r="E136" s="86">
        <v>0</v>
      </c>
      <c r="F136" s="86">
        <v>0</v>
      </c>
      <c r="G136" s="86">
        <v>0</v>
      </c>
      <c r="H136" s="87" t="s">
        <v>120</v>
      </c>
      <c r="I136" s="87" t="s">
        <v>176</v>
      </c>
      <c r="J136" s="87" t="s">
        <v>116</v>
      </c>
      <c r="K136" s="86">
        <v>0</v>
      </c>
      <c r="L136" s="86">
        <v>0</v>
      </c>
      <c r="M136" s="87" t="s">
        <v>122</v>
      </c>
      <c r="N136" s="87" t="s">
        <v>135</v>
      </c>
      <c r="O136" s="87" t="s">
        <v>121</v>
      </c>
      <c r="P136" s="88">
        <v>45231</v>
      </c>
      <c r="Q136" s="88">
        <v>45232</v>
      </c>
      <c r="R136" s="86">
        <v>0</v>
      </c>
      <c r="S136" s="87" t="s">
        <v>116</v>
      </c>
      <c r="T136" s="87" t="s">
        <v>116</v>
      </c>
      <c r="U136" s="87" t="s">
        <v>142</v>
      </c>
      <c r="V136" s="89">
        <v>45200.155692939814</v>
      </c>
      <c r="W136" s="87" t="s">
        <v>116</v>
      </c>
      <c r="X136" s="87" t="s">
        <v>116</v>
      </c>
      <c r="Y136" s="89">
        <v>45231</v>
      </c>
      <c r="Z136" s="89">
        <v>45261</v>
      </c>
      <c r="AA136" s="89">
        <v>45261.894100578698</v>
      </c>
      <c r="AB136" s="87" t="s">
        <v>118</v>
      </c>
      <c r="AC136" s="87" t="s">
        <v>116</v>
      </c>
    </row>
    <row r="137" spans="1:29" s="96" customFormat="1" hidden="1" outlineLevel="7" collapsed="1" x14ac:dyDescent="0.25">
      <c r="A137" s="100" t="s">
        <v>179</v>
      </c>
      <c r="B137" s="92">
        <v>629180.46</v>
      </c>
      <c r="C137" s="92">
        <v>49082787.120800003</v>
      </c>
      <c r="D137" s="92">
        <v>0</v>
      </c>
      <c r="E137" s="92">
        <v>0</v>
      </c>
      <c r="F137" s="92">
        <v>629180.46</v>
      </c>
      <c r="G137" s="92">
        <v>49082787.120800003</v>
      </c>
      <c r="H137" s="93" t="s">
        <v>120</v>
      </c>
      <c r="I137" s="93" t="s">
        <v>176</v>
      </c>
      <c r="J137" s="93" t="s">
        <v>116</v>
      </c>
      <c r="K137" s="92">
        <v>78.010666638948095</v>
      </c>
      <c r="L137" s="92">
        <v>0</v>
      </c>
      <c r="M137" s="93" t="s">
        <v>122</v>
      </c>
      <c r="N137" s="93" t="s">
        <v>135</v>
      </c>
      <c r="O137" s="93" t="s">
        <v>121</v>
      </c>
      <c r="P137" s="94">
        <v>45231</v>
      </c>
      <c r="Q137" s="94">
        <v>45232</v>
      </c>
      <c r="R137" s="92">
        <v>0</v>
      </c>
      <c r="S137" s="93" t="s">
        <v>116</v>
      </c>
      <c r="T137" s="93" t="s">
        <v>116</v>
      </c>
      <c r="U137" s="93" t="s">
        <v>142</v>
      </c>
      <c r="V137" s="95">
        <v>45200.155692939814</v>
      </c>
      <c r="W137" s="93" t="s">
        <v>116</v>
      </c>
      <c r="X137" s="93" t="s">
        <v>116</v>
      </c>
      <c r="Y137" s="95">
        <v>45231</v>
      </c>
      <c r="Z137" s="95">
        <v>45261</v>
      </c>
      <c r="AA137" s="95">
        <v>45261.894100578698</v>
      </c>
      <c r="AB137" s="93" t="s">
        <v>118</v>
      </c>
      <c r="AC137" s="93" t="s">
        <v>116</v>
      </c>
    </row>
    <row r="138" spans="1:29" s="78" customFormat="1" hidden="1" outlineLevel="7" collapsed="1" x14ac:dyDescent="0.25">
      <c r="A138" s="101" t="s">
        <v>116</v>
      </c>
      <c r="B138" s="75">
        <v>629180.46</v>
      </c>
      <c r="C138" s="75">
        <v>49082787.120800003</v>
      </c>
      <c r="D138" s="75">
        <v>0</v>
      </c>
      <c r="E138" s="75">
        <v>0</v>
      </c>
      <c r="F138" s="75">
        <v>629180.46</v>
      </c>
      <c r="G138" s="75">
        <v>49082787.120800003</v>
      </c>
      <c r="H138" s="74" t="s">
        <v>120</v>
      </c>
      <c r="I138" s="74" t="s">
        <v>176</v>
      </c>
      <c r="J138" s="74" t="s">
        <v>116</v>
      </c>
      <c r="K138" s="75">
        <v>78.010666638948095</v>
      </c>
      <c r="L138" s="75">
        <v>0</v>
      </c>
      <c r="M138" s="74" t="s">
        <v>122</v>
      </c>
      <c r="N138" s="74" t="s">
        <v>135</v>
      </c>
      <c r="O138" s="74" t="s">
        <v>121</v>
      </c>
      <c r="P138" s="76">
        <v>45231</v>
      </c>
      <c r="Q138" s="76">
        <v>45232</v>
      </c>
      <c r="R138" s="75">
        <v>0</v>
      </c>
      <c r="S138" s="74" t="s">
        <v>116</v>
      </c>
      <c r="T138" s="74" t="s">
        <v>116</v>
      </c>
      <c r="U138" s="74" t="s">
        <v>142</v>
      </c>
      <c r="V138" s="77">
        <v>45200.155692939814</v>
      </c>
      <c r="W138" s="74" t="s">
        <v>116</v>
      </c>
      <c r="X138" s="74" t="s">
        <v>116</v>
      </c>
      <c r="Y138" s="77">
        <v>45231</v>
      </c>
      <c r="Z138" s="77">
        <v>45261</v>
      </c>
      <c r="AA138" s="77">
        <v>45261.894100578698</v>
      </c>
      <c r="AB138" s="74" t="s">
        <v>118</v>
      </c>
      <c r="AC138" s="74" t="s">
        <v>116</v>
      </c>
    </row>
    <row r="139" spans="1:29" s="107" customFormat="1" hidden="1" outlineLevel="7" collapsed="1" x14ac:dyDescent="0.25">
      <c r="A139" s="102" t="s">
        <v>177</v>
      </c>
      <c r="B139" s="103">
        <v>-655462.11</v>
      </c>
      <c r="C139" s="103">
        <v>-50995005.500799999</v>
      </c>
      <c r="D139" s="103">
        <v>0</v>
      </c>
      <c r="E139" s="103">
        <v>0</v>
      </c>
      <c r="F139" s="103">
        <v>-655462.11</v>
      </c>
      <c r="G139" s="103">
        <v>-50995005.500799999</v>
      </c>
      <c r="H139" s="104" t="s">
        <v>120</v>
      </c>
      <c r="I139" s="104" t="s">
        <v>176</v>
      </c>
      <c r="J139" s="104" t="s">
        <v>116</v>
      </c>
      <c r="K139" s="103">
        <v>77.800081381973399</v>
      </c>
      <c r="L139" s="103">
        <v>0</v>
      </c>
      <c r="M139" s="104" t="s">
        <v>122</v>
      </c>
      <c r="N139" s="104" t="s">
        <v>135</v>
      </c>
      <c r="O139" s="104" t="s">
        <v>121</v>
      </c>
      <c r="P139" s="105">
        <v>45231</v>
      </c>
      <c r="Q139" s="105">
        <v>45232</v>
      </c>
      <c r="R139" s="103">
        <v>0</v>
      </c>
      <c r="S139" s="104" t="s">
        <v>116</v>
      </c>
      <c r="T139" s="104" t="s">
        <v>116</v>
      </c>
      <c r="U139" s="104" t="s">
        <v>142</v>
      </c>
      <c r="V139" s="106">
        <v>45200.155692939814</v>
      </c>
      <c r="W139" s="104" t="s">
        <v>116</v>
      </c>
      <c r="X139" s="104" t="s">
        <v>116</v>
      </c>
      <c r="Y139" s="106">
        <v>45231</v>
      </c>
      <c r="Z139" s="106">
        <v>45261</v>
      </c>
      <c r="AA139" s="106">
        <v>45261.894100578698</v>
      </c>
      <c r="AB139" s="104" t="s">
        <v>118</v>
      </c>
      <c r="AC139" s="104" t="s">
        <v>116</v>
      </c>
    </row>
    <row r="140" spans="1:29" s="78" customFormat="1" hidden="1" outlineLevel="7" collapsed="1" x14ac:dyDescent="0.25">
      <c r="A140" s="101" t="s">
        <v>116</v>
      </c>
      <c r="B140" s="75">
        <v>-655462.11</v>
      </c>
      <c r="C140" s="75">
        <v>-50995005.500799999</v>
      </c>
      <c r="D140" s="75">
        <v>0</v>
      </c>
      <c r="E140" s="75">
        <v>0</v>
      </c>
      <c r="F140" s="75">
        <v>-655462.11</v>
      </c>
      <c r="G140" s="75">
        <v>-50995005.500799999</v>
      </c>
      <c r="H140" s="74" t="s">
        <v>120</v>
      </c>
      <c r="I140" s="74" t="s">
        <v>176</v>
      </c>
      <c r="J140" s="74" t="s">
        <v>116</v>
      </c>
      <c r="K140" s="75">
        <v>77.800081381973399</v>
      </c>
      <c r="L140" s="75">
        <v>0</v>
      </c>
      <c r="M140" s="74" t="s">
        <v>122</v>
      </c>
      <c r="N140" s="74" t="s">
        <v>135</v>
      </c>
      <c r="O140" s="74" t="s">
        <v>121</v>
      </c>
      <c r="P140" s="76">
        <v>45231</v>
      </c>
      <c r="Q140" s="76">
        <v>45232</v>
      </c>
      <c r="R140" s="75">
        <v>0</v>
      </c>
      <c r="S140" s="74" t="s">
        <v>116</v>
      </c>
      <c r="T140" s="74" t="s">
        <v>116</v>
      </c>
      <c r="U140" s="74" t="s">
        <v>142</v>
      </c>
      <c r="V140" s="77">
        <v>45200.155692939814</v>
      </c>
      <c r="W140" s="74" t="s">
        <v>116</v>
      </c>
      <c r="X140" s="74" t="s">
        <v>116</v>
      </c>
      <c r="Y140" s="77">
        <v>45231</v>
      </c>
      <c r="Z140" s="77">
        <v>45261</v>
      </c>
      <c r="AA140" s="77">
        <v>45261.894100578698</v>
      </c>
      <c r="AB140" s="74" t="s">
        <v>118</v>
      </c>
      <c r="AC140" s="74" t="s">
        <v>116</v>
      </c>
    </row>
    <row r="141" spans="1:29" s="96" customFormat="1" hidden="1" outlineLevel="7" collapsed="1" x14ac:dyDescent="0.25">
      <c r="A141" s="100" t="s">
        <v>178</v>
      </c>
      <c r="B141" s="92">
        <v>26281.65</v>
      </c>
      <c r="C141" s="92">
        <v>1912218.38</v>
      </c>
      <c r="D141" s="92">
        <v>0</v>
      </c>
      <c r="E141" s="92">
        <v>0</v>
      </c>
      <c r="F141" s="92">
        <v>26281.65</v>
      </c>
      <c r="G141" s="92">
        <v>1912218.38</v>
      </c>
      <c r="H141" s="93" t="s">
        <v>120</v>
      </c>
      <c r="I141" s="93" t="s">
        <v>176</v>
      </c>
      <c r="J141" s="93" t="s">
        <v>116</v>
      </c>
      <c r="K141" s="92">
        <v>72.758688286313799</v>
      </c>
      <c r="L141" s="92">
        <v>0</v>
      </c>
      <c r="M141" s="93" t="s">
        <v>122</v>
      </c>
      <c r="N141" s="93" t="s">
        <v>135</v>
      </c>
      <c r="O141" s="93" t="s">
        <v>121</v>
      </c>
      <c r="P141" s="94">
        <v>45231</v>
      </c>
      <c r="Q141" s="94">
        <v>45232</v>
      </c>
      <c r="R141" s="92">
        <v>0</v>
      </c>
      <c r="S141" s="93" t="s">
        <v>116</v>
      </c>
      <c r="T141" s="93" t="s">
        <v>116</v>
      </c>
      <c r="U141" s="93" t="s">
        <v>142</v>
      </c>
      <c r="V141" s="95">
        <v>45200.155692939814</v>
      </c>
      <c r="W141" s="93" t="s">
        <v>116</v>
      </c>
      <c r="X141" s="93" t="s">
        <v>116</v>
      </c>
      <c r="Y141" s="95">
        <v>45231</v>
      </c>
      <c r="Z141" s="95">
        <v>45261</v>
      </c>
      <c r="AA141" s="95">
        <v>45261.894100578698</v>
      </c>
      <c r="AB141" s="93" t="s">
        <v>118</v>
      </c>
      <c r="AC141" s="93" t="s">
        <v>116</v>
      </c>
    </row>
    <row r="142" spans="1:29" s="78" customFormat="1" hidden="1" outlineLevel="7" collapsed="1" x14ac:dyDescent="0.25">
      <c r="A142" s="101" t="s">
        <v>116</v>
      </c>
      <c r="B142" s="75">
        <v>26281.65</v>
      </c>
      <c r="C142" s="75">
        <v>1912218.38</v>
      </c>
      <c r="D142" s="75">
        <v>0</v>
      </c>
      <c r="E142" s="75">
        <v>0</v>
      </c>
      <c r="F142" s="75">
        <v>26281.65</v>
      </c>
      <c r="G142" s="75">
        <v>1912218.38</v>
      </c>
      <c r="H142" s="74" t="s">
        <v>120</v>
      </c>
      <c r="I142" s="74" t="s">
        <v>176</v>
      </c>
      <c r="J142" s="74" t="s">
        <v>116</v>
      </c>
      <c r="K142" s="75">
        <v>72.758688286313799</v>
      </c>
      <c r="L142" s="75">
        <v>0</v>
      </c>
      <c r="M142" s="74" t="s">
        <v>122</v>
      </c>
      <c r="N142" s="74" t="s">
        <v>135</v>
      </c>
      <c r="O142" s="74" t="s">
        <v>121</v>
      </c>
      <c r="P142" s="76">
        <v>45231</v>
      </c>
      <c r="Q142" s="76">
        <v>45232</v>
      </c>
      <c r="R142" s="75">
        <v>0</v>
      </c>
      <c r="S142" s="74" t="s">
        <v>116</v>
      </c>
      <c r="T142" s="74" t="s">
        <v>116</v>
      </c>
      <c r="U142" s="74" t="s">
        <v>142</v>
      </c>
      <c r="V142" s="77">
        <v>45200.155692939814</v>
      </c>
      <c r="W142" s="74" t="s">
        <v>116</v>
      </c>
      <c r="X142" s="74" t="s">
        <v>116</v>
      </c>
      <c r="Y142" s="77">
        <v>45231</v>
      </c>
      <c r="Z142" s="77">
        <v>45261</v>
      </c>
      <c r="AA142" s="77">
        <v>45261.894100578698</v>
      </c>
      <c r="AB142" s="74" t="s">
        <v>118</v>
      </c>
      <c r="AC142" s="74" t="s">
        <v>116</v>
      </c>
    </row>
    <row r="143" spans="1:29" s="90" customFormat="1" outlineLevel="2" collapsed="1" x14ac:dyDescent="0.25">
      <c r="A143" s="85" t="s">
        <v>180</v>
      </c>
      <c r="B143" s="86">
        <v>133149.98209999999</v>
      </c>
      <c r="C143" s="86">
        <v>12131391.740099</v>
      </c>
      <c r="D143" s="86">
        <v>0</v>
      </c>
      <c r="E143" s="86">
        <v>0</v>
      </c>
      <c r="F143" s="86">
        <v>133149.98209999999</v>
      </c>
      <c r="G143" s="86">
        <v>12131391.740099</v>
      </c>
      <c r="H143" s="87" t="s">
        <v>116</v>
      </c>
      <c r="I143" s="87" t="s">
        <v>180</v>
      </c>
      <c r="J143" s="87" t="s">
        <v>116</v>
      </c>
      <c r="K143" s="86">
        <v>91.110727532715202</v>
      </c>
      <c r="L143" s="86">
        <v>0</v>
      </c>
      <c r="M143" s="87" t="s">
        <v>116</v>
      </c>
      <c r="N143" s="87" t="s">
        <v>135</v>
      </c>
      <c r="O143" s="87" t="s">
        <v>116</v>
      </c>
      <c r="P143" s="88" t="s">
        <v>116</v>
      </c>
      <c r="Q143" s="88" t="s">
        <v>116</v>
      </c>
      <c r="R143" s="86">
        <v>0</v>
      </c>
      <c r="S143" s="87" t="s">
        <v>116</v>
      </c>
      <c r="T143" s="87" t="s">
        <v>116</v>
      </c>
      <c r="U143" s="87" t="s">
        <v>116</v>
      </c>
      <c r="V143" s="87" t="s">
        <v>116</v>
      </c>
      <c r="W143" s="87" t="s">
        <v>116</v>
      </c>
      <c r="X143" s="87" t="s">
        <v>116</v>
      </c>
      <c r="Y143" s="89">
        <v>45231</v>
      </c>
      <c r="Z143" s="89">
        <v>45261</v>
      </c>
      <c r="AA143" s="89">
        <v>45261.894100578698</v>
      </c>
      <c r="AB143" s="87" t="s">
        <v>118</v>
      </c>
      <c r="AC143" s="87" t="s">
        <v>116</v>
      </c>
    </row>
    <row r="144" spans="1:29" s="96" customFormat="1" hidden="1" outlineLevel="3" collapsed="1" x14ac:dyDescent="0.25">
      <c r="A144" s="91" t="s">
        <v>136</v>
      </c>
      <c r="B144" s="92">
        <v>-52414</v>
      </c>
      <c r="C144" s="92">
        <v>-4771653.74</v>
      </c>
      <c r="D144" s="92">
        <v>0</v>
      </c>
      <c r="E144" s="92">
        <v>0</v>
      </c>
      <c r="F144" s="92">
        <v>-52414</v>
      </c>
      <c r="G144" s="92">
        <v>-4771653.74</v>
      </c>
      <c r="H144" s="93" t="s">
        <v>292</v>
      </c>
      <c r="I144" s="93" t="s">
        <v>180</v>
      </c>
      <c r="J144" s="93" t="s">
        <v>293</v>
      </c>
      <c r="K144" s="92">
        <v>91.037771206166298</v>
      </c>
      <c r="L144" s="92">
        <v>0</v>
      </c>
      <c r="M144" s="93" t="s">
        <v>136</v>
      </c>
      <c r="N144" s="93" t="s">
        <v>135</v>
      </c>
      <c r="O144" s="93" t="s">
        <v>111</v>
      </c>
      <c r="P144" s="94" t="s">
        <v>116</v>
      </c>
      <c r="Q144" s="94" t="s">
        <v>116</v>
      </c>
      <c r="R144" s="92">
        <v>0</v>
      </c>
      <c r="S144" s="93" t="s">
        <v>140</v>
      </c>
      <c r="T144" s="93" t="s">
        <v>141</v>
      </c>
      <c r="U144" s="93" t="s">
        <v>114</v>
      </c>
      <c r="V144" s="95">
        <v>45261.793644560181</v>
      </c>
      <c r="W144" s="93" t="s">
        <v>115</v>
      </c>
      <c r="X144" s="95">
        <v>45261.794082326393</v>
      </c>
      <c r="Y144" s="95">
        <v>45231</v>
      </c>
      <c r="Z144" s="95">
        <v>45261</v>
      </c>
      <c r="AA144" s="95">
        <v>45261.894100578698</v>
      </c>
      <c r="AB144" s="93" t="s">
        <v>118</v>
      </c>
      <c r="AC144" s="93" t="s">
        <v>116</v>
      </c>
    </row>
    <row r="145" spans="1:29" s="78" customFormat="1" hidden="1" outlineLevel="4" collapsed="1" x14ac:dyDescent="0.25">
      <c r="A145" s="97" t="s">
        <v>111</v>
      </c>
      <c r="B145" s="75">
        <v>-52414</v>
      </c>
      <c r="C145" s="75">
        <v>-4771653.74</v>
      </c>
      <c r="D145" s="75">
        <v>0</v>
      </c>
      <c r="E145" s="75">
        <v>0</v>
      </c>
      <c r="F145" s="75">
        <v>-52414</v>
      </c>
      <c r="G145" s="75">
        <v>-4771653.74</v>
      </c>
      <c r="H145" s="74" t="s">
        <v>292</v>
      </c>
      <c r="I145" s="74" t="s">
        <v>180</v>
      </c>
      <c r="J145" s="74" t="s">
        <v>293</v>
      </c>
      <c r="K145" s="75">
        <v>91.037771206166298</v>
      </c>
      <c r="L145" s="75">
        <v>0</v>
      </c>
      <c r="M145" s="74" t="s">
        <v>136</v>
      </c>
      <c r="N145" s="74" t="s">
        <v>135</v>
      </c>
      <c r="O145" s="74" t="s">
        <v>111</v>
      </c>
      <c r="P145" s="76" t="s">
        <v>116</v>
      </c>
      <c r="Q145" s="76" t="s">
        <v>116</v>
      </c>
      <c r="R145" s="75">
        <v>0</v>
      </c>
      <c r="S145" s="74" t="s">
        <v>140</v>
      </c>
      <c r="T145" s="74" t="s">
        <v>141</v>
      </c>
      <c r="U145" s="74" t="s">
        <v>114</v>
      </c>
      <c r="V145" s="77">
        <v>45261.793644560181</v>
      </c>
      <c r="W145" s="74" t="s">
        <v>115</v>
      </c>
      <c r="X145" s="77">
        <v>45261.794082326393</v>
      </c>
      <c r="Y145" s="77">
        <v>45231</v>
      </c>
      <c r="Z145" s="77">
        <v>45261</v>
      </c>
      <c r="AA145" s="77">
        <v>45261.894100578698</v>
      </c>
      <c r="AB145" s="74" t="s">
        <v>118</v>
      </c>
      <c r="AC145" s="74" t="s">
        <v>116</v>
      </c>
    </row>
    <row r="146" spans="1:29" s="84" customFormat="1" hidden="1" outlineLevel="5" collapsed="1" x14ac:dyDescent="0.25">
      <c r="A146" s="98" t="s">
        <v>116</v>
      </c>
      <c r="B146" s="80">
        <v>-52414</v>
      </c>
      <c r="C146" s="80">
        <v>-4771653.74</v>
      </c>
      <c r="D146" s="80">
        <v>0</v>
      </c>
      <c r="E146" s="80">
        <v>0</v>
      </c>
      <c r="F146" s="80">
        <v>-52414</v>
      </c>
      <c r="G146" s="80">
        <v>-4771653.74</v>
      </c>
      <c r="H146" s="81" t="s">
        <v>292</v>
      </c>
      <c r="I146" s="81" t="s">
        <v>180</v>
      </c>
      <c r="J146" s="81" t="s">
        <v>293</v>
      </c>
      <c r="K146" s="80">
        <v>91.037771206166298</v>
      </c>
      <c r="L146" s="80">
        <v>0</v>
      </c>
      <c r="M146" s="81" t="s">
        <v>136</v>
      </c>
      <c r="N146" s="81" t="s">
        <v>135</v>
      </c>
      <c r="O146" s="81" t="s">
        <v>111</v>
      </c>
      <c r="P146" s="82" t="s">
        <v>116</v>
      </c>
      <c r="Q146" s="82" t="s">
        <v>116</v>
      </c>
      <c r="R146" s="80">
        <v>0</v>
      </c>
      <c r="S146" s="81" t="s">
        <v>140</v>
      </c>
      <c r="T146" s="81" t="s">
        <v>141</v>
      </c>
      <c r="U146" s="81" t="s">
        <v>114</v>
      </c>
      <c r="V146" s="83">
        <v>45261.793644560181</v>
      </c>
      <c r="W146" s="81" t="s">
        <v>115</v>
      </c>
      <c r="X146" s="83">
        <v>45261.794082326393</v>
      </c>
      <c r="Y146" s="83">
        <v>45231</v>
      </c>
      <c r="Z146" s="83">
        <v>45261</v>
      </c>
      <c r="AA146" s="83">
        <v>45261.894100578698</v>
      </c>
      <c r="AB146" s="81" t="s">
        <v>118</v>
      </c>
      <c r="AC146" s="81" t="s">
        <v>116</v>
      </c>
    </row>
    <row r="147" spans="1:29" s="90" customFormat="1" hidden="1" outlineLevel="6" collapsed="1" x14ac:dyDescent="0.25">
      <c r="A147" s="99" t="s">
        <v>293</v>
      </c>
      <c r="B147" s="86">
        <v>-52414</v>
      </c>
      <c r="C147" s="86">
        <v>-4771653.74</v>
      </c>
      <c r="D147" s="86">
        <v>0</v>
      </c>
      <c r="E147" s="86">
        <v>0</v>
      </c>
      <c r="F147" s="86">
        <v>-52414</v>
      </c>
      <c r="G147" s="86">
        <v>-4771653.74</v>
      </c>
      <c r="H147" s="87" t="s">
        <v>292</v>
      </c>
      <c r="I147" s="87" t="s">
        <v>180</v>
      </c>
      <c r="J147" s="87" t="s">
        <v>293</v>
      </c>
      <c r="K147" s="86">
        <v>91.037771206166298</v>
      </c>
      <c r="L147" s="86">
        <v>0</v>
      </c>
      <c r="M147" s="87" t="s">
        <v>136</v>
      </c>
      <c r="N147" s="87" t="s">
        <v>135</v>
      </c>
      <c r="O147" s="87" t="s">
        <v>111</v>
      </c>
      <c r="P147" s="88" t="s">
        <v>116</v>
      </c>
      <c r="Q147" s="88" t="s">
        <v>116</v>
      </c>
      <c r="R147" s="86">
        <v>0</v>
      </c>
      <c r="S147" s="87" t="s">
        <v>140</v>
      </c>
      <c r="T147" s="87" t="s">
        <v>141</v>
      </c>
      <c r="U147" s="87" t="s">
        <v>114</v>
      </c>
      <c r="V147" s="89">
        <v>45261.793644560181</v>
      </c>
      <c r="W147" s="87" t="s">
        <v>115</v>
      </c>
      <c r="X147" s="89">
        <v>45261.794082326393</v>
      </c>
      <c r="Y147" s="89">
        <v>45231</v>
      </c>
      <c r="Z147" s="89">
        <v>45261</v>
      </c>
      <c r="AA147" s="89">
        <v>45261.894100578698</v>
      </c>
      <c r="AB147" s="87" t="s">
        <v>118</v>
      </c>
      <c r="AC147" s="87" t="s">
        <v>116</v>
      </c>
    </row>
    <row r="148" spans="1:29" s="96" customFormat="1" hidden="1" outlineLevel="7" collapsed="1" x14ac:dyDescent="0.25">
      <c r="A148" s="100" t="s">
        <v>294</v>
      </c>
      <c r="B148" s="92">
        <v>-20819</v>
      </c>
      <c r="C148" s="92">
        <v>-1896834.22</v>
      </c>
      <c r="D148" s="92">
        <v>0</v>
      </c>
      <c r="E148" s="92">
        <v>0</v>
      </c>
      <c r="F148" s="92">
        <v>-20819</v>
      </c>
      <c r="G148" s="92">
        <v>-1896834.22</v>
      </c>
      <c r="H148" s="93" t="s">
        <v>292</v>
      </c>
      <c r="I148" s="93" t="s">
        <v>180</v>
      </c>
      <c r="J148" s="93" t="s">
        <v>293</v>
      </c>
      <c r="K148" s="92">
        <v>91.110726739997105</v>
      </c>
      <c r="L148" s="92">
        <v>0</v>
      </c>
      <c r="M148" s="93" t="s">
        <v>136</v>
      </c>
      <c r="N148" s="93" t="s">
        <v>135</v>
      </c>
      <c r="O148" s="93" t="s">
        <v>111</v>
      </c>
      <c r="P148" s="94" t="s">
        <v>116</v>
      </c>
      <c r="Q148" s="94" t="s">
        <v>116</v>
      </c>
      <c r="R148" s="92">
        <v>0</v>
      </c>
      <c r="S148" s="93" t="s">
        <v>140</v>
      </c>
      <c r="T148" s="93" t="s">
        <v>141</v>
      </c>
      <c r="U148" s="93" t="s">
        <v>114</v>
      </c>
      <c r="V148" s="95">
        <v>45261.793644560181</v>
      </c>
      <c r="W148" s="93" t="s">
        <v>115</v>
      </c>
      <c r="X148" s="95">
        <v>45261.794082326393</v>
      </c>
      <c r="Y148" s="95">
        <v>45231</v>
      </c>
      <c r="Z148" s="95">
        <v>45261</v>
      </c>
      <c r="AA148" s="95">
        <v>45261.894100578698</v>
      </c>
      <c r="AB148" s="93" t="s">
        <v>118</v>
      </c>
      <c r="AC148" s="93" t="s">
        <v>116</v>
      </c>
    </row>
    <row r="149" spans="1:29" s="78" customFormat="1" hidden="1" outlineLevel="7" collapsed="1" x14ac:dyDescent="0.25">
      <c r="A149" s="101" t="s">
        <v>116</v>
      </c>
      <c r="B149" s="75">
        <v>-3305</v>
      </c>
      <c r="C149" s="75">
        <v>-301120.95</v>
      </c>
      <c r="D149" s="75">
        <v>0</v>
      </c>
      <c r="E149" s="75">
        <v>0</v>
      </c>
      <c r="F149" s="75">
        <v>-3305</v>
      </c>
      <c r="G149" s="75">
        <v>-301120.95</v>
      </c>
      <c r="H149" s="74" t="s">
        <v>292</v>
      </c>
      <c r="I149" s="74" t="s">
        <v>180</v>
      </c>
      <c r="J149" s="74" t="s">
        <v>293</v>
      </c>
      <c r="K149" s="75">
        <v>91.110726172466002</v>
      </c>
      <c r="L149" s="75">
        <v>0</v>
      </c>
      <c r="M149" s="74" t="s">
        <v>136</v>
      </c>
      <c r="N149" s="74" t="s">
        <v>135</v>
      </c>
      <c r="O149" s="74" t="s">
        <v>111</v>
      </c>
      <c r="P149" s="76">
        <v>45257</v>
      </c>
      <c r="Q149" s="76">
        <v>45257.000694444447</v>
      </c>
      <c r="R149" s="75">
        <v>0</v>
      </c>
      <c r="S149" s="74" t="s">
        <v>140</v>
      </c>
      <c r="T149" s="74" t="s">
        <v>141</v>
      </c>
      <c r="U149" s="74" t="s">
        <v>114</v>
      </c>
      <c r="V149" s="77">
        <v>45261.793644560181</v>
      </c>
      <c r="W149" s="74" t="s">
        <v>115</v>
      </c>
      <c r="X149" s="77">
        <v>45261.794082326393</v>
      </c>
      <c r="Y149" s="77">
        <v>45231</v>
      </c>
      <c r="Z149" s="77">
        <v>45261</v>
      </c>
      <c r="AA149" s="77">
        <v>45261.894100578698</v>
      </c>
      <c r="AB149" s="74" t="s">
        <v>118</v>
      </c>
      <c r="AC149" s="74" t="s">
        <v>116</v>
      </c>
    </row>
    <row r="150" spans="1:29" s="128" customFormat="1" hidden="1" outlineLevel="7" collapsed="1" x14ac:dyDescent="0.25">
      <c r="A150" s="123" t="s">
        <v>116</v>
      </c>
      <c r="B150" s="124">
        <v>-3243</v>
      </c>
      <c r="C150" s="124">
        <v>-295472.09000000003</v>
      </c>
      <c r="D150" s="124">
        <v>0</v>
      </c>
      <c r="E150" s="124">
        <v>0</v>
      </c>
      <c r="F150" s="124">
        <v>-3243</v>
      </c>
      <c r="G150" s="124">
        <v>-295472.09000000003</v>
      </c>
      <c r="H150" s="125" t="s">
        <v>292</v>
      </c>
      <c r="I150" s="125" t="s">
        <v>180</v>
      </c>
      <c r="J150" s="125" t="s">
        <v>293</v>
      </c>
      <c r="K150" s="124">
        <v>91.110727721245794</v>
      </c>
      <c r="L150" s="124">
        <v>0</v>
      </c>
      <c r="M150" s="125" t="s">
        <v>136</v>
      </c>
      <c r="N150" s="125" t="s">
        <v>135</v>
      </c>
      <c r="O150" s="125" t="s">
        <v>111</v>
      </c>
      <c r="P150" s="126">
        <v>45256</v>
      </c>
      <c r="Q150" s="126">
        <v>45256.000694444447</v>
      </c>
      <c r="R150" s="124">
        <v>0</v>
      </c>
      <c r="S150" s="125" t="s">
        <v>140</v>
      </c>
      <c r="T150" s="125" t="s">
        <v>141</v>
      </c>
      <c r="U150" s="125" t="s">
        <v>114</v>
      </c>
      <c r="V150" s="127">
        <v>45261.793644560181</v>
      </c>
      <c r="W150" s="125" t="s">
        <v>115</v>
      </c>
      <c r="X150" s="127">
        <v>45261.794082326393</v>
      </c>
      <c r="Y150" s="127">
        <v>45231</v>
      </c>
      <c r="Z150" s="127">
        <v>45261</v>
      </c>
      <c r="AA150" s="127">
        <v>45261.894100578698</v>
      </c>
      <c r="AB150" s="125" t="s">
        <v>118</v>
      </c>
      <c r="AC150" s="125" t="s">
        <v>116</v>
      </c>
    </row>
    <row r="151" spans="1:29" s="78" customFormat="1" hidden="1" outlineLevel="7" collapsed="1" x14ac:dyDescent="0.25">
      <c r="A151" s="101" t="s">
        <v>116</v>
      </c>
      <c r="B151" s="75">
        <v>-3223</v>
      </c>
      <c r="C151" s="75">
        <v>-293649.87</v>
      </c>
      <c r="D151" s="75">
        <v>0</v>
      </c>
      <c r="E151" s="75">
        <v>0</v>
      </c>
      <c r="F151" s="75">
        <v>-3223</v>
      </c>
      <c r="G151" s="75">
        <v>-293649.87</v>
      </c>
      <c r="H151" s="74" t="s">
        <v>292</v>
      </c>
      <c r="I151" s="74" t="s">
        <v>180</v>
      </c>
      <c r="J151" s="74" t="s">
        <v>293</v>
      </c>
      <c r="K151" s="75">
        <v>91.110726031647502</v>
      </c>
      <c r="L151" s="75">
        <v>0</v>
      </c>
      <c r="M151" s="74" t="s">
        <v>136</v>
      </c>
      <c r="N151" s="74" t="s">
        <v>135</v>
      </c>
      <c r="O151" s="74" t="s">
        <v>111</v>
      </c>
      <c r="P151" s="76">
        <v>45253</v>
      </c>
      <c r="Q151" s="76">
        <v>45253.000694444447</v>
      </c>
      <c r="R151" s="75">
        <v>0</v>
      </c>
      <c r="S151" s="74" t="s">
        <v>140</v>
      </c>
      <c r="T151" s="74" t="s">
        <v>141</v>
      </c>
      <c r="U151" s="74" t="s">
        <v>114</v>
      </c>
      <c r="V151" s="77">
        <v>45261.793644560181</v>
      </c>
      <c r="W151" s="74" t="s">
        <v>115</v>
      </c>
      <c r="X151" s="77">
        <v>45261.794082326393</v>
      </c>
      <c r="Y151" s="77">
        <v>45231</v>
      </c>
      <c r="Z151" s="77">
        <v>45261</v>
      </c>
      <c r="AA151" s="77">
        <v>45261.894100578698</v>
      </c>
      <c r="AB151" s="74" t="s">
        <v>118</v>
      </c>
      <c r="AC151" s="74" t="s">
        <v>116</v>
      </c>
    </row>
    <row r="152" spans="1:29" s="128" customFormat="1" hidden="1" outlineLevel="7" collapsed="1" x14ac:dyDescent="0.25">
      <c r="A152" s="123" t="s">
        <v>116</v>
      </c>
      <c r="B152" s="124">
        <v>-3192</v>
      </c>
      <c r="C152" s="124">
        <v>-290825.44</v>
      </c>
      <c r="D152" s="124">
        <v>0</v>
      </c>
      <c r="E152" s="124">
        <v>0</v>
      </c>
      <c r="F152" s="124">
        <v>-3192</v>
      </c>
      <c r="G152" s="124">
        <v>-290825.44</v>
      </c>
      <c r="H152" s="125" t="s">
        <v>292</v>
      </c>
      <c r="I152" s="125" t="s">
        <v>180</v>
      </c>
      <c r="J152" s="125" t="s">
        <v>293</v>
      </c>
      <c r="K152" s="124">
        <v>91.110726817042604</v>
      </c>
      <c r="L152" s="124">
        <v>0</v>
      </c>
      <c r="M152" s="125" t="s">
        <v>136</v>
      </c>
      <c r="N152" s="125" t="s">
        <v>135</v>
      </c>
      <c r="O152" s="125" t="s">
        <v>111</v>
      </c>
      <c r="P152" s="126">
        <v>45255</v>
      </c>
      <c r="Q152" s="126">
        <v>45255.000694444447</v>
      </c>
      <c r="R152" s="124">
        <v>0</v>
      </c>
      <c r="S152" s="125" t="s">
        <v>140</v>
      </c>
      <c r="T152" s="125" t="s">
        <v>141</v>
      </c>
      <c r="U152" s="125" t="s">
        <v>114</v>
      </c>
      <c r="V152" s="127">
        <v>45261.793644560181</v>
      </c>
      <c r="W152" s="125" t="s">
        <v>115</v>
      </c>
      <c r="X152" s="127">
        <v>45261.794082326393</v>
      </c>
      <c r="Y152" s="127">
        <v>45231</v>
      </c>
      <c r="Z152" s="127">
        <v>45261</v>
      </c>
      <c r="AA152" s="127">
        <v>45261.894100578698</v>
      </c>
      <c r="AB152" s="125" t="s">
        <v>118</v>
      </c>
      <c r="AC152" s="125" t="s">
        <v>116</v>
      </c>
    </row>
    <row r="153" spans="1:29" s="78" customFormat="1" hidden="1" outlineLevel="7" collapsed="1" x14ac:dyDescent="0.25">
      <c r="A153" s="101" t="s">
        <v>116</v>
      </c>
      <c r="B153" s="75">
        <v>-3187</v>
      </c>
      <c r="C153" s="75">
        <v>-290369.89</v>
      </c>
      <c r="D153" s="75">
        <v>0</v>
      </c>
      <c r="E153" s="75">
        <v>0</v>
      </c>
      <c r="F153" s="75">
        <v>-3187</v>
      </c>
      <c r="G153" s="75">
        <v>-290369.89</v>
      </c>
      <c r="H153" s="74" t="s">
        <v>292</v>
      </c>
      <c r="I153" s="74" t="s">
        <v>180</v>
      </c>
      <c r="J153" s="74" t="s">
        <v>293</v>
      </c>
      <c r="K153" s="75">
        <v>91.110727957326603</v>
      </c>
      <c r="L153" s="75">
        <v>0</v>
      </c>
      <c r="M153" s="74" t="s">
        <v>136</v>
      </c>
      <c r="N153" s="74" t="s">
        <v>135</v>
      </c>
      <c r="O153" s="74" t="s">
        <v>111</v>
      </c>
      <c r="P153" s="76">
        <v>45258</v>
      </c>
      <c r="Q153" s="76">
        <v>45258.000694444447</v>
      </c>
      <c r="R153" s="75">
        <v>0</v>
      </c>
      <c r="S153" s="74" t="s">
        <v>140</v>
      </c>
      <c r="T153" s="74" t="s">
        <v>141</v>
      </c>
      <c r="U153" s="74" t="s">
        <v>114</v>
      </c>
      <c r="V153" s="77">
        <v>45261.793644560181</v>
      </c>
      <c r="W153" s="74" t="s">
        <v>115</v>
      </c>
      <c r="X153" s="77">
        <v>45261.794082326393</v>
      </c>
      <c r="Y153" s="77">
        <v>45231</v>
      </c>
      <c r="Z153" s="77">
        <v>45261</v>
      </c>
      <c r="AA153" s="77">
        <v>45261.894100578698</v>
      </c>
      <c r="AB153" s="74" t="s">
        <v>118</v>
      </c>
      <c r="AC153" s="74" t="s">
        <v>116</v>
      </c>
    </row>
    <row r="154" spans="1:29" s="128" customFormat="1" hidden="1" outlineLevel="7" collapsed="1" x14ac:dyDescent="0.25">
      <c r="A154" s="123" t="s">
        <v>116</v>
      </c>
      <c r="B154" s="124">
        <v>-3167</v>
      </c>
      <c r="C154" s="124">
        <v>-288547.67</v>
      </c>
      <c r="D154" s="124">
        <v>0</v>
      </c>
      <c r="E154" s="124">
        <v>0</v>
      </c>
      <c r="F154" s="124">
        <v>-3167</v>
      </c>
      <c r="G154" s="124">
        <v>-288547.67</v>
      </c>
      <c r="H154" s="125" t="s">
        <v>292</v>
      </c>
      <c r="I154" s="125" t="s">
        <v>180</v>
      </c>
      <c r="J154" s="125" t="s">
        <v>293</v>
      </c>
      <c r="K154" s="124">
        <v>91.110726239343194</v>
      </c>
      <c r="L154" s="124">
        <v>0</v>
      </c>
      <c r="M154" s="125" t="s">
        <v>136</v>
      </c>
      <c r="N154" s="125" t="s">
        <v>135</v>
      </c>
      <c r="O154" s="125" t="s">
        <v>111</v>
      </c>
      <c r="P154" s="126">
        <v>45254</v>
      </c>
      <c r="Q154" s="126">
        <v>45254.000694444447</v>
      </c>
      <c r="R154" s="124">
        <v>0</v>
      </c>
      <c r="S154" s="125" t="s">
        <v>140</v>
      </c>
      <c r="T154" s="125" t="s">
        <v>141</v>
      </c>
      <c r="U154" s="125" t="s">
        <v>114</v>
      </c>
      <c r="V154" s="127">
        <v>45261.793644560181</v>
      </c>
      <c r="W154" s="125" t="s">
        <v>115</v>
      </c>
      <c r="X154" s="127">
        <v>45261.794082326393</v>
      </c>
      <c r="Y154" s="127">
        <v>45231</v>
      </c>
      <c r="Z154" s="127">
        <v>45261</v>
      </c>
      <c r="AA154" s="127">
        <v>45261.894100578698</v>
      </c>
      <c r="AB154" s="125" t="s">
        <v>118</v>
      </c>
      <c r="AC154" s="125" t="s">
        <v>116</v>
      </c>
    </row>
    <row r="155" spans="1:29" s="78" customFormat="1" hidden="1" outlineLevel="7" collapsed="1" x14ac:dyDescent="0.25">
      <c r="A155" s="101" t="s">
        <v>116</v>
      </c>
      <c r="B155" s="75">
        <v>-1406</v>
      </c>
      <c r="C155" s="75">
        <v>-128101.68</v>
      </c>
      <c r="D155" s="75">
        <v>0</v>
      </c>
      <c r="E155" s="75">
        <v>0</v>
      </c>
      <c r="F155" s="75">
        <v>-1406</v>
      </c>
      <c r="G155" s="75">
        <v>-128101.68</v>
      </c>
      <c r="H155" s="74" t="s">
        <v>292</v>
      </c>
      <c r="I155" s="74" t="s">
        <v>180</v>
      </c>
      <c r="J155" s="74" t="s">
        <v>293</v>
      </c>
      <c r="K155" s="75">
        <v>91.110725462304401</v>
      </c>
      <c r="L155" s="75">
        <v>0</v>
      </c>
      <c r="M155" s="74" t="s">
        <v>136</v>
      </c>
      <c r="N155" s="74" t="s">
        <v>135</v>
      </c>
      <c r="O155" s="74" t="s">
        <v>111</v>
      </c>
      <c r="P155" s="76">
        <v>45252</v>
      </c>
      <c r="Q155" s="76">
        <v>45252.000694444447</v>
      </c>
      <c r="R155" s="75">
        <v>0</v>
      </c>
      <c r="S155" s="74" t="s">
        <v>140</v>
      </c>
      <c r="T155" s="74" t="s">
        <v>141</v>
      </c>
      <c r="U155" s="74" t="s">
        <v>114</v>
      </c>
      <c r="V155" s="77">
        <v>45261.793644560181</v>
      </c>
      <c r="W155" s="74" t="s">
        <v>115</v>
      </c>
      <c r="X155" s="77">
        <v>45261.794082326393</v>
      </c>
      <c r="Y155" s="77">
        <v>45231</v>
      </c>
      <c r="Z155" s="77">
        <v>45261</v>
      </c>
      <c r="AA155" s="77">
        <v>45261.894100578698</v>
      </c>
      <c r="AB155" s="74" t="s">
        <v>118</v>
      </c>
      <c r="AC155" s="74" t="s">
        <v>116</v>
      </c>
    </row>
    <row r="156" spans="1:29" s="128" customFormat="1" hidden="1" outlineLevel="7" collapsed="1" x14ac:dyDescent="0.25">
      <c r="A156" s="123" t="s">
        <v>116</v>
      </c>
      <c r="B156" s="124">
        <v>-96</v>
      </c>
      <c r="C156" s="124">
        <v>-8746.6299999999992</v>
      </c>
      <c r="D156" s="124">
        <v>0</v>
      </c>
      <c r="E156" s="124">
        <v>0</v>
      </c>
      <c r="F156" s="124">
        <v>-96</v>
      </c>
      <c r="G156" s="124">
        <v>-8746.6299999999992</v>
      </c>
      <c r="H156" s="125" t="s">
        <v>292</v>
      </c>
      <c r="I156" s="125" t="s">
        <v>180</v>
      </c>
      <c r="J156" s="125" t="s">
        <v>293</v>
      </c>
      <c r="K156" s="124">
        <v>91.110729166666601</v>
      </c>
      <c r="L156" s="124">
        <v>0</v>
      </c>
      <c r="M156" s="125" t="s">
        <v>136</v>
      </c>
      <c r="N156" s="125" t="s">
        <v>135</v>
      </c>
      <c r="O156" s="125" t="s">
        <v>111</v>
      </c>
      <c r="P156" s="126">
        <v>45259</v>
      </c>
      <c r="Q156" s="126">
        <v>45259.000694444447</v>
      </c>
      <c r="R156" s="124">
        <v>0</v>
      </c>
      <c r="S156" s="125" t="s">
        <v>140</v>
      </c>
      <c r="T156" s="125" t="s">
        <v>141</v>
      </c>
      <c r="U156" s="125" t="s">
        <v>114</v>
      </c>
      <c r="V156" s="127">
        <v>45261.793644560181</v>
      </c>
      <c r="W156" s="125" t="s">
        <v>115</v>
      </c>
      <c r="X156" s="127">
        <v>45261.794082326393</v>
      </c>
      <c r="Y156" s="127">
        <v>45231</v>
      </c>
      <c r="Z156" s="127">
        <v>45261</v>
      </c>
      <c r="AA156" s="127">
        <v>45261.894100578698</v>
      </c>
      <c r="AB156" s="125" t="s">
        <v>118</v>
      </c>
      <c r="AC156" s="125" t="s">
        <v>116</v>
      </c>
    </row>
    <row r="157" spans="1:29" s="107" customFormat="1" hidden="1" outlineLevel="7" collapsed="1" x14ac:dyDescent="0.25">
      <c r="A157" s="102" t="s">
        <v>295</v>
      </c>
      <c r="B157" s="103">
        <v>-31595</v>
      </c>
      <c r="C157" s="103">
        <v>-2874819.52</v>
      </c>
      <c r="D157" s="103">
        <v>0</v>
      </c>
      <c r="E157" s="103">
        <v>0</v>
      </c>
      <c r="F157" s="103">
        <v>-31595</v>
      </c>
      <c r="G157" s="103">
        <v>-2874819.52</v>
      </c>
      <c r="H157" s="104" t="s">
        <v>292</v>
      </c>
      <c r="I157" s="104" t="s">
        <v>180</v>
      </c>
      <c r="J157" s="104" t="s">
        <v>293</v>
      </c>
      <c r="K157" s="103">
        <v>90.989698369995196</v>
      </c>
      <c r="L157" s="103">
        <v>0</v>
      </c>
      <c r="M157" s="104" t="s">
        <v>136</v>
      </c>
      <c r="N157" s="104" t="s">
        <v>135</v>
      </c>
      <c r="O157" s="104" t="s">
        <v>111</v>
      </c>
      <c r="P157" s="105" t="s">
        <v>116</v>
      </c>
      <c r="Q157" s="105" t="s">
        <v>116</v>
      </c>
      <c r="R157" s="103">
        <v>0</v>
      </c>
      <c r="S157" s="104" t="s">
        <v>140</v>
      </c>
      <c r="T157" s="104" t="s">
        <v>141</v>
      </c>
      <c r="U157" s="104" t="s">
        <v>114</v>
      </c>
      <c r="V157" s="106">
        <v>45261.793644560181</v>
      </c>
      <c r="W157" s="104" t="s">
        <v>115</v>
      </c>
      <c r="X157" s="106">
        <v>45261.794082326393</v>
      </c>
      <c r="Y157" s="106">
        <v>45231</v>
      </c>
      <c r="Z157" s="106">
        <v>45261</v>
      </c>
      <c r="AA157" s="106">
        <v>45261.894100578698</v>
      </c>
      <c r="AB157" s="104" t="s">
        <v>118</v>
      </c>
      <c r="AC157" s="104" t="s">
        <v>116</v>
      </c>
    </row>
    <row r="158" spans="1:29" s="78" customFormat="1" hidden="1" outlineLevel="7" collapsed="1" x14ac:dyDescent="0.25">
      <c r="A158" s="101" t="s">
        <v>116</v>
      </c>
      <c r="B158" s="75">
        <v>-3504</v>
      </c>
      <c r="C158" s="75">
        <v>-318827.90000000002</v>
      </c>
      <c r="D158" s="75">
        <v>0</v>
      </c>
      <c r="E158" s="75">
        <v>0</v>
      </c>
      <c r="F158" s="75">
        <v>-3504</v>
      </c>
      <c r="G158" s="75">
        <v>-318827.90000000002</v>
      </c>
      <c r="H158" s="74" t="s">
        <v>292</v>
      </c>
      <c r="I158" s="74" t="s">
        <v>180</v>
      </c>
      <c r="J158" s="74" t="s">
        <v>293</v>
      </c>
      <c r="K158" s="75">
        <v>90.989697488584497</v>
      </c>
      <c r="L158" s="75">
        <v>0</v>
      </c>
      <c r="M158" s="74" t="s">
        <v>136</v>
      </c>
      <c r="N158" s="74" t="s">
        <v>135</v>
      </c>
      <c r="O158" s="74" t="s">
        <v>111</v>
      </c>
      <c r="P158" s="76">
        <v>45240</v>
      </c>
      <c r="Q158" s="76">
        <v>45240.000694444447</v>
      </c>
      <c r="R158" s="75">
        <v>0</v>
      </c>
      <c r="S158" s="74" t="s">
        <v>140</v>
      </c>
      <c r="T158" s="74" t="s">
        <v>141</v>
      </c>
      <c r="U158" s="74" t="s">
        <v>114</v>
      </c>
      <c r="V158" s="77">
        <v>45261.793644560181</v>
      </c>
      <c r="W158" s="74" t="s">
        <v>115</v>
      </c>
      <c r="X158" s="77">
        <v>45261.794082326393</v>
      </c>
      <c r="Y158" s="77">
        <v>45231</v>
      </c>
      <c r="Z158" s="77">
        <v>45261</v>
      </c>
      <c r="AA158" s="77">
        <v>45261.894100578698</v>
      </c>
      <c r="AB158" s="74" t="s">
        <v>118</v>
      </c>
      <c r="AC158" s="74" t="s">
        <v>116</v>
      </c>
    </row>
    <row r="159" spans="1:29" s="128" customFormat="1" hidden="1" outlineLevel="7" collapsed="1" x14ac:dyDescent="0.25">
      <c r="A159" s="123" t="s">
        <v>116</v>
      </c>
      <c r="B159" s="124">
        <v>-3191</v>
      </c>
      <c r="C159" s="124">
        <v>-290348.13</v>
      </c>
      <c r="D159" s="124">
        <v>0</v>
      </c>
      <c r="E159" s="124">
        <v>0</v>
      </c>
      <c r="F159" s="124">
        <v>-3191</v>
      </c>
      <c r="G159" s="124">
        <v>-290348.13</v>
      </c>
      <c r="H159" s="125" t="s">
        <v>292</v>
      </c>
      <c r="I159" s="125" t="s">
        <v>180</v>
      </c>
      <c r="J159" s="125" t="s">
        <v>293</v>
      </c>
      <c r="K159" s="124">
        <v>90.989699153870305</v>
      </c>
      <c r="L159" s="124">
        <v>0</v>
      </c>
      <c r="M159" s="125" t="s">
        <v>136</v>
      </c>
      <c r="N159" s="125" t="s">
        <v>135</v>
      </c>
      <c r="O159" s="125" t="s">
        <v>111</v>
      </c>
      <c r="P159" s="126">
        <v>45243</v>
      </c>
      <c r="Q159" s="126">
        <v>45243.000694444447</v>
      </c>
      <c r="R159" s="124">
        <v>0</v>
      </c>
      <c r="S159" s="125" t="s">
        <v>140</v>
      </c>
      <c r="T159" s="125" t="s">
        <v>141</v>
      </c>
      <c r="U159" s="125" t="s">
        <v>114</v>
      </c>
      <c r="V159" s="127">
        <v>45261.793644560181</v>
      </c>
      <c r="W159" s="125" t="s">
        <v>115</v>
      </c>
      <c r="X159" s="127">
        <v>45261.794082326393</v>
      </c>
      <c r="Y159" s="127">
        <v>45231</v>
      </c>
      <c r="Z159" s="127">
        <v>45261</v>
      </c>
      <c r="AA159" s="127">
        <v>45261.894100578698</v>
      </c>
      <c r="AB159" s="125" t="s">
        <v>118</v>
      </c>
      <c r="AC159" s="125" t="s">
        <v>116</v>
      </c>
    </row>
    <row r="160" spans="1:29" s="78" customFormat="1" hidden="1" outlineLevel="7" collapsed="1" x14ac:dyDescent="0.25">
      <c r="A160" s="101" t="s">
        <v>116</v>
      </c>
      <c r="B160" s="75">
        <v>-3154</v>
      </c>
      <c r="C160" s="75">
        <v>-286981.51</v>
      </c>
      <c r="D160" s="75">
        <v>0</v>
      </c>
      <c r="E160" s="75">
        <v>0</v>
      </c>
      <c r="F160" s="75">
        <v>-3154</v>
      </c>
      <c r="G160" s="75">
        <v>-286981.51</v>
      </c>
      <c r="H160" s="74" t="s">
        <v>292</v>
      </c>
      <c r="I160" s="74" t="s">
        <v>180</v>
      </c>
      <c r="J160" s="74" t="s">
        <v>293</v>
      </c>
      <c r="K160" s="75">
        <v>90.989698795180701</v>
      </c>
      <c r="L160" s="75">
        <v>0</v>
      </c>
      <c r="M160" s="74" t="s">
        <v>136</v>
      </c>
      <c r="N160" s="74" t="s">
        <v>135</v>
      </c>
      <c r="O160" s="74" t="s">
        <v>111</v>
      </c>
      <c r="P160" s="76">
        <v>45242</v>
      </c>
      <c r="Q160" s="76">
        <v>45242.000694444447</v>
      </c>
      <c r="R160" s="75">
        <v>0</v>
      </c>
      <c r="S160" s="74" t="s">
        <v>140</v>
      </c>
      <c r="T160" s="74" t="s">
        <v>141</v>
      </c>
      <c r="U160" s="74" t="s">
        <v>114</v>
      </c>
      <c r="V160" s="77">
        <v>45261.793644560181</v>
      </c>
      <c r="W160" s="74" t="s">
        <v>115</v>
      </c>
      <c r="X160" s="77">
        <v>45261.794082326393</v>
      </c>
      <c r="Y160" s="77">
        <v>45231</v>
      </c>
      <c r="Z160" s="77">
        <v>45261</v>
      </c>
      <c r="AA160" s="77">
        <v>45261.894100578698</v>
      </c>
      <c r="AB160" s="74" t="s">
        <v>118</v>
      </c>
      <c r="AC160" s="74" t="s">
        <v>116</v>
      </c>
    </row>
    <row r="161" spans="1:29" s="128" customFormat="1" hidden="1" outlineLevel="7" collapsed="1" x14ac:dyDescent="0.25">
      <c r="A161" s="123" t="s">
        <v>116</v>
      </c>
      <c r="B161" s="124">
        <v>-3137</v>
      </c>
      <c r="C161" s="124">
        <v>-285434.68</v>
      </c>
      <c r="D161" s="124">
        <v>0</v>
      </c>
      <c r="E161" s="124">
        <v>0</v>
      </c>
      <c r="F161" s="124">
        <v>-3137</v>
      </c>
      <c r="G161" s="124">
        <v>-285434.68</v>
      </c>
      <c r="H161" s="125" t="s">
        <v>292</v>
      </c>
      <c r="I161" s="125" t="s">
        <v>180</v>
      </c>
      <c r="J161" s="125" t="s">
        <v>293</v>
      </c>
      <c r="K161" s="124">
        <v>90.989697162894501</v>
      </c>
      <c r="L161" s="124">
        <v>0</v>
      </c>
      <c r="M161" s="125" t="s">
        <v>136</v>
      </c>
      <c r="N161" s="125" t="s">
        <v>135</v>
      </c>
      <c r="O161" s="125" t="s">
        <v>111</v>
      </c>
      <c r="P161" s="126">
        <v>45245</v>
      </c>
      <c r="Q161" s="126">
        <v>45245.000694444447</v>
      </c>
      <c r="R161" s="124">
        <v>0</v>
      </c>
      <c r="S161" s="125" t="s">
        <v>140</v>
      </c>
      <c r="T161" s="125" t="s">
        <v>141</v>
      </c>
      <c r="U161" s="125" t="s">
        <v>114</v>
      </c>
      <c r="V161" s="127">
        <v>45261.793644560181</v>
      </c>
      <c r="W161" s="125" t="s">
        <v>115</v>
      </c>
      <c r="X161" s="127">
        <v>45261.794082326393</v>
      </c>
      <c r="Y161" s="127">
        <v>45231</v>
      </c>
      <c r="Z161" s="127">
        <v>45261</v>
      </c>
      <c r="AA161" s="127">
        <v>45261.894100578698</v>
      </c>
      <c r="AB161" s="125" t="s">
        <v>118</v>
      </c>
      <c r="AC161" s="125" t="s">
        <v>116</v>
      </c>
    </row>
    <row r="162" spans="1:29" s="78" customFormat="1" hidden="1" outlineLevel="7" collapsed="1" x14ac:dyDescent="0.25">
      <c r="A162" s="101" t="s">
        <v>116</v>
      </c>
      <c r="B162" s="75">
        <v>-3132</v>
      </c>
      <c r="C162" s="75">
        <v>-284979.74</v>
      </c>
      <c r="D162" s="75">
        <v>0</v>
      </c>
      <c r="E162" s="75">
        <v>0</v>
      </c>
      <c r="F162" s="75">
        <v>-3132</v>
      </c>
      <c r="G162" s="75">
        <v>-284979.74</v>
      </c>
      <c r="H162" s="74" t="s">
        <v>292</v>
      </c>
      <c r="I162" s="74" t="s">
        <v>180</v>
      </c>
      <c r="J162" s="74" t="s">
        <v>293</v>
      </c>
      <c r="K162" s="75">
        <v>90.989699872286096</v>
      </c>
      <c r="L162" s="75">
        <v>0</v>
      </c>
      <c r="M162" s="74" t="s">
        <v>136</v>
      </c>
      <c r="N162" s="74" t="s">
        <v>135</v>
      </c>
      <c r="O162" s="74" t="s">
        <v>111</v>
      </c>
      <c r="P162" s="76">
        <v>45244</v>
      </c>
      <c r="Q162" s="76">
        <v>45244.000694444447</v>
      </c>
      <c r="R162" s="75">
        <v>0</v>
      </c>
      <c r="S162" s="74" t="s">
        <v>140</v>
      </c>
      <c r="T162" s="74" t="s">
        <v>141</v>
      </c>
      <c r="U162" s="74" t="s">
        <v>114</v>
      </c>
      <c r="V162" s="77">
        <v>45261.793644560181</v>
      </c>
      <c r="W162" s="74" t="s">
        <v>115</v>
      </c>
      <c r="X162" s="77">
        <v>45261.794082326393</v>
      </c>
      <c r="Y162" s="77">
        <v>45231</v>
      </c>
      <c r="Z162" s="77">
        <v>45261</v>
      </c>
      <c r="AA162" s="77">
        <v>45261.894100578698</v>
      </c>
      <c r="AB162" s="74" t="s">
        <v>118</v>
      </c>
      <c r="AC162" s="74" t="s">
        <v>116</v>
      </c>
    </row>
    <row r="163" spans="1:29" s="128" customFormat="1" hidden="1" outlineLevel="7" collapsed="1" x14ac:dyDescent="0.25">
      <c r="A163" s="123" t="s">
        <v>116</v>
      </c>
      <c r="B163" s="124">
        <v>-3061</v>
      </c>
      <c r="C163" s="124">
        <v>-278519.46999999997</v>
      </c>
      <c r="D163" s="124">
        <v>0</v>
      </c>
      <c r="E163" s="124">
        <v>0</v>
      </c>
      <c r="F163" s="124">
        <v>-3061</v>
      </c>
      <c r="G163" s="124">
        <v>-278519.46999999997</v>
      </c>
      <c r="H163" s="125" t="s">
        <v>292</v>
      </c>
      <c r="I163" s="125" t="s">
        <v>180</v>
      </c>
      <c r="J163" s="125" t="s">
        <v>293</v>
      </c>
      <c r="K163" s="124">
        <v>90.989699444625899</v>
      </c>
      <c r="L163" s="124">
        <v>0</v>
      </c>
      <c r="M163" s="125" t="s">
        <v>136</v>
      </c>
      <c r="N163" s="125" t="s">
        <v>135</v>
      </c>
      <c r="O163" s="125" t="s">
        <v>111</v>
      </c>
      <c r="P163" s="126">
        <v>45241</v>
      </c>
      <c r="Q163" s="126">
        <v>45241.000694444447</v>
      </c>
      <c r="R163" s="124">
        <v>0</v>
      </c>
      <c r="S163" s="125" t="s">
        <v>140</v>
      </c>
      <c r="T163" s="125" t="s">
        <v>141</v>
      </c>
      <c r="U163" s="125" t="s">
        <v>114</v>
      </c>
      <c r="V163" s="127">
        <v>45261.793644560181</v>
      </c>
      <c r="W163" s="125" t="s">
        <v>115</v>
      </c>
      <c r="X163" s="127">
        <v>45261.794082326393</v>
      </c>
      <c r="Y163" s="127">
        <v>45231</v>
      </c>
      <c r="Z163" s="127">
        <v>45261</v>
      </c>
      <c r="AA163" s="127">
        <v>45261.894100578698</v>
      </c>
      <c r="AB163" s="125" t="s">
        <v>118</v>
      </c>
      <c r="AC163" s="125" t="s">
        <v>116</v>
      </c>
    </row>
    <row r="164" spans="1:29" s="78" customFormat="1" hidden="1" outlineLevel="7" collapsed="1" x14ac:dyDescent="0.25">
      <c r="A164" s="101" t="s">
        <v>116</v>
      </c>
      <c r="B164" s="75">
        <v>-2911</v>
      </c>
      <c r="C164" s="75">
        <v>-264871.01</v>
      </c>
      <c r="D164" s="75">
        <v>0</v>
      </c>
      <c r="E164" s="75">
        <v>0</v>
      </c>
      <c r="F164" s="75">
        <v>-2911</v>
      </c>
      <c r="G164" s="75">
        <v>-264871.01</v>
      </c>
      <c r="H164" s="74" t="s">
        <v>292</v>
      </c>
      <c r="I164" s="74" t="s">
        <v>180</v>
      </c>
      <c r="J164" s="74" t="s">
        <v>293</v>
      </c>
      <c r="K164" s="75">
        <v>90.989697698385399</v>
      </c>
      <c r="L164" s="75">
        <v>0</v>
      </c>
      <c r="M164" s="74" t="s">
        <v>136</v>
      </c>
      <c r="N164" s="74" t="s">
        <v>135</v>
      </c>
      <c r="O164" s="74" t="s">
        <v>111</v>
      </c>
      <c r="P164" s="76">
        <v>45246</v>
      </c>
      <c r="Q164" s="76">
        <v>45246.000694444447</v>
      </c>
      <c r="R164" s="75">
        <v>0</v>
      </c>
      <c r="S164" s="74" t="s">
        <v>140</v>
      </c>
      <c r="T164" s="74" t="s">
        <v>141</v>
      </c>
      <c r="U164" s="74" t="s">
        <v>114</v>
      </c>
      <c r="V164" s="77">
        <v>45261.793644560181</v>
      </c>
      <c r="W164" s="74" t="s">
        <v>115</v>
      </c>
      <c r="X164" s="77">
        <v>45261.794082326393</v>
      </c>
      <c r="Y164" s="77">
        <v>45231</v>
      </c>
      <c r="Z164" s="77">
        <v>45261</v>
      </c>
      <c r="AA164" s="77">
        <v>45261.894100578698</v>
      </c>
      <c r="AB164" s="74" t="s">
        <v>118</v>
      </c>
      <c r="AC164" s="74" t="s">
        <v>116</v>
      </c>
    </row>
    <row r="165" spans="1:29" s="128" customFormat="1" hidden="1" outlineLevel="7" collapsed="1" x14ac:dyDescent="0.25">
      <c r="A165" s="123" t="s">
        <v>116</v>
      </c>
      <c r="B165" s="124">
        <v>-2550</v>
      </c>
      <c r="C165" s="124">
        <v>-232023.73</v>
      </c>
      <c r="D165" s="124">
        <v>0</v>
      </c>
      <c r="E165" s="124">
        <v>0</v>
      </c>
      <c r="F165" s="124">
        <v>-2550</v>
      </c>
      <c r="G165" s="124">
        <v>-232023.73</v>
      </c>
      <c r="H165" s="125" t="s">
        <v>292</v>
      </c>
      <c r="I165" s="125" t="s">
        <v>180</v>
      </c>
      <c r="J165" s="125" t="s">
        <v>293</v>
      </c>
      <c r="K165" s="124">
        <v>90.989698039215696</v>
      </c>
      <c r="L165" s="124">
        <v>0</v>
      </c>
      <c r="M165" s="125" t="s">
        <v>136</v>
      </c>
      <c r="N165" s="125" t="s">
        <v>135</v>
      </c>
      <c r="O165" s="125" t="s">
        <v>111</v>
      </c>
      <c r="P165" s="126">
        <v>45239</v>
      </c>
      <c r="Q165" s="126">
        <v>45239.000694444447</v>
      </c>
      <c r="R165" s="124">
        <v>0</v>
      </c>
      <c r="S165" s="125" t="s">
        <v>140</v>
      </c>
      <c r="T165" s="125" t="s">
        <v>141</v>
      </c>
      <c r="U165" s="125" t="s">
        <v>114</v>
      </c>
      <c r="V165" s="127">
        <v>45261.793644560181</v>
      </c>
      <c r="W165" s="125" t="s">
        <v>115</v>
      </c>
      <c r="X165" s="127">
        <v>45261.794082326393</v>
      </c>
      <c r="Y165" s="127">
        <v>45231</v>
      </c>
      <c r="Z165" s="127">
        <v>45261</v>
      </c>
      <c r="AA165" s="127">
        <v>45261.894100578698</v>
      </c>
      <c r="AB165" s="125" t="s">
        <v>118</v>
      </c>
      <c r="AC165" s="125" t="s">
        <v>116</v>
      </c>
    </row>
    <row r="166" spans="1:29" s="78" customFormat="1" hidden="1" outlineLevel="7" collapsed="1" x14ac:dyDescent="0.25">
      <c r="A166" s="101" t="s">
        <v>116</v>
      </c>
      <c r="B166" s="75">
        <v>-2160</v>
      </c>
      <c r="C166" s="75">
        <v>-196537.75</v>
      </c>
      <c r="D166" s="75">
        <v>0</v>
      </c>
      <c r="E166" s="75">
        <v>0</v>
      </c>
      <c r="F166" s="75">
        <v>-2160</v>
      </c>
      <c r="G166" s="75">
        <v>-196537.75</v>
      </c>
      <c r="H166" s="74" t="s">
        <v>292</v>
      </c>
      <c r="I166" s="74" t="s">
        <v>180</v>
      </c>
      <c r="J166" s="74" t="s">
        <v>293</v>
      </c>
      <c r="K166" s="75">
        <v>90.989699074074096</v>
      </c>
      <c r="L166" s="75">
        <v>0</v>
      </c>
      <c r="M166" s="74" t="s">
        <v>136</v>
      </c>
      <c r="N166" s="74" t="s">
        <v>135</v>
      </c>
      <c r="O166" s="74" t="s">
        <v>111</v>
      </c>
      <c r="P166" s="76">
        <v>45233</v>
      </c>
      <c r="Q166" s="76">
        <v>45233.000694444447</v>
      </c>
      <c r="R166" s="75">
        <v>0</v>
      </c>
      <c r="S166" s="74" t="s">
        <v>140</v>
      </c>
      <c r="T166" s="74" t="s">
        <v>141</v>
      </c>
      <c r="U166" s="74" t="s">
        <v>114</v>
      </c>
      <c r="V166" s="77">
        <v>45261.793644560181</v>
      </c>
      <c r="W166" s="74" t="s">
        <v>115</v>
      </c>
      <c r="X166" s="77">
        <v>45261.794082326393</v>
      </c>
      <c r="Y166" s="77">
        <v>45231</v>
      </c>
      <c r="Z166" s="77">
        <v>45261</v>
      </c>
      <c r="AA166" s="77">
        <v>45261.894100578698</v>
      </c>
      <c r="AB166" s="74" t="s">
        <v>118</v>
      </c>
      <c r="AC166" s="74" t="s">
        <v>116</v>
      </c>
    </row>
    <row r="167" spans="1:29" s="128" customFormat="1" hidden="1" outlineLevel="7" collapsed="1" x14ac:dyDescent="0.25">
      <c r="A167" s="123" t="s">
        <v>116</v>
      </c>
      <c r="B167" s="124">
        <v>-1855</v>
      </c>
      <c r="C167" s="124">
        <v>-168785.89</v>
      </c>
      <c r="D167" s="124">
        <v>0</v>
      </c>
      <c r="E167" s="124">
        <v>0</v>
      </c>
      <c r="F167" s="124">
        <v>-1855</v>
      </c>
      <c r="G167" s="124">
        <v>-168785.89</v>
      </c>
      <c r="H167" s="125" t="s">
        <v>292</v>
      </c>
      <c r="I167" s="125" t="s">
        <v>180</v>
      </c>
      <c r="J167" s="125" t="s">
        <v>293</v>
      </c>
      <c r="K167" s="124">
        <v>90.989698113207595</v>
      </c>
      <c r="L167" s="124">
        <v>0</v>
      </c>
      <c r="M167" s="125" t="s">
        <v>136</v>
      </c>
      <c r="N167" s="125" t="s">
        <v>135</v>
      </c>
      <c r="O167" s="125" t="s">
        <v>111</v>
      </c>
      <c r="P167" s="126">
        <v>45247</v>
      </c>
      <c r="Q167" s="126">
        <v>45247.000694444447</v>
      </c>
      <c r="R167" s="124">
        <v>0</v>
      </c>
      <c r="S167" s="125" t="s">
        <v>140</v>
      </c>
      <c r="T167" s="125" t="s">
        <v>141</v>
      </c>
      <c r="U167" s="125" t="s">
        <v>114</v>
      </c>
      <c r="V167" s="127">
        <v>45261.793644560181</v>
      </c>
      <c r="W167" s="125" t="s">
        <v>115</v>
      </c>
      <c r="X167" s="127">
        <v>45261.794082326393</v>
      </c>
      <c r="Y167" s="127">
        <v>45231</v>
      </c>
      <c r="Z167" s="127">
        <v>45261</v>
      </c>
      <c r="AA167" s="127">
        <v>45261.894100578698</v>
      </c>
      <c r="AB167" s="125" t="s">
        <v>118</v>
      </c>
      <c r="AC167" s="125" t="s">
        <v>116</v>
      </c>
    </row>
    <row r="168" spans="1:29" s="78" customFormat="1" hidden="1" outlineLevel="7" collapsed="1" x14ac:dyDescent="0.25">
      <c r="A168" s="101" t="s">
        <v>116</v>
      </c>
      <c r="B168" s="75">
        <v>-1495</v>
      </c>
      <c r="C168" s="75">
        <v>-136029.6</v>
      </c>
      <c r="D168" s="75">
        <v>0</v>
      </c>
      <c r="E168" s="75">
        <v>0</v>
      </c>
      <c r="F168" s="75">
        <v>-1495</v>
      </c>
      <c r="G168" s="75">
        <v>-136029.6</v>
      </c>
      <c r="H168" s="74" t="s">
        <v>292</v>
      </c>
      <c r="I168" s="74" t="s">
        <v>180</v>
      </c>
      <c r="J168" s="74" t="s">
        <v>293</v>
      </c>
      <c r="K168" s="75">
        <v>90.989698996655505</v>
      </c>
      <c r="L168" s="75">
        <v>0</v>
      </c>
      <c r="M168" s="74" t="s">
        <v>136</v>
      </c>
      <c r="N168" s="74" t="s">
        <v>135</v>
      </c>
      <c r="O168" s="74" t="s">
        <v>111</v>
      </c>
      <c r="P168" s="76">
        <v>45238</v>
      </c>
      <c r="Q168" s="76">
        <v>45238.000694444447</v>
      </c>
      <c r="R168" s="75">
        <v>0</v>
      </c>
      <c r="S168" s="74" t="s">
        <v>140</v>
      </c>
      <c r="T168" s="74" t="s">
        <v>141</v>
      </c>
      <c r="U168" s="74" t="s">
        <v>114</v>
      </c>
      <c r="V168" s="77">
        <v>45261.793644560181</v>
      </c>
      <c r="W168" s="74" t="s">
        <v>115</v>
      </c>
      <c r="X168" s="77">
        <v>45261.794082326393</v>
      </c>
      <c r="Y168" s="77">
        <v>45231</v>
      </c>
      <c r="Z168" s="77">
        <v>45261</v>
      </c>
      <c r="AA168" s="77">
        <v>45261.894100578698</v>
      </c>
      <c r="AB168" s="74" t="s">
        <v>118</v>
      </c>
      <c r="AC168" s="74" t="s">
        <v>116</v>
      </c>
    </row>
    <row r="169" spans="1:29" s="128" customFormat="1" hidden="1" outlineLevel="7" collapsed="1" x14ac:dyDescent="0.25">
      <c r="A169" s="123" t="s">
        <v>116</v>
      </c>
      <c r="B169" s="124">
        <v>-761</v>
      </c>
      <c r="C169" s="124">
        <v>-69243.16</v>
      </c>
      <c r="D169" s="124">
        <v>0</v>
      </c>
      <c r="E169" s="124">
        <v>0</v>
      </c>
      <c r="F169" s="124">
        <v>-761</v>
      </c>
      <c r="G169" s="124">
        <v>-69243.16</v>
      </c>
      <c r="H169" s="125" t="s">
        <v>292</v>
      </c>
      <c r="I169" s="125" t="s">
        <v>180</v>
      </c>
      <c r="J169" s="125" t="s">
        <v>293</v>
      </c>
      <c r="K169" s="124">
        <v>90.989697766097194</v>
      </c>
      <c r="L169" s="124">
        <v>0</v>
      </c>
      <c r="M169" s="125" t="s">
        <v>136</v>
      </c>
      <c r="N169" s="125" t="s">
        <v>135</v>
      </c>
      <c r="O169" s="125" t="s">
        <v>111</v>
      </c>
      <c r="P169" s="126">
        <v>45251</v>
      </c>
      <c r="Q169" s="126">
        <v>45251.000694444447</v>
      </c>
      <c r="R169" s="124">
        <v>0</v>
      </c>
      <c r="S169" s="125" t="s">
        <v>140</v>
      </c>
      <c r="T169" s="125" t="s">
        <v>141</v>
      </c>
      <c r="U169" s="125" t="s">
        <v>114</v>
      </c>
      <c r="V169" s="127">
        <v>45261.793644560181</v>
      </c>
      <c r="W169" s="125" t="s">
        <v>115</v>
      </c>
      <c r="X169" s="127">
        <v>45261.794082326393</v>
      </c>
      <c r="Y169" s="127">
        <v>45231</v>
      </c>
      <c r="Z169" s="127">
        <v>45261</v>
      </c>
      <c r="AA169" s="127">
        <v>45261.894100578698</v>
      </c>
      <c r="AB169" s="125" t="s">
        <v>118</v>
      </c>
      <c r="AC169" s="125" t="s">
        <v>116</v>
      </c>
    </row>
    <row r="170" spans="1:29" s="78" customFormat="1" hidden="1" outlineLevel="7" collapsed="1" x14ac:dyDescent="0.25">
      <c r="A170" s="101" t="s">
        <v>116</v>
      </c>
      <c r="B170" s="75">
        <v>-684</v>
      </c>
      <c r="C170" s="75">
        <v>-62236.95</v>
      </c>
      <c r="D170" s="75">
        <v>0</v>
      </c>
      <c r="E170" s="75">
        <v>0</v>
      </c>
      <c r="F170" s="75">
        <v>-684</v>
      </c>
      <c r="G170" s="75">
        <v>-62236.95</v>
      </c>
      <c r="H170" s="74" t="s">
        <v>292</v>
      </c>
      <c r="I170" s="74" t="s">
        <v>180</v>
      </c>
      <c r="J170" s="74" t="s">
        <v>293</v>
      </c>
      <c r="K170" s="75">
        <v>90.989692982456106</v>
      </c>
      <c r="L170" s="75">
        <v>0</v>
      </c>
      <c r="M170" s="74" t="s">
        <v>136</v>
      </c>
      <c r="N170" s="74" t="s">
        <v>135</v>
      </c>
      <c r="O170" s="74" t="s">
        <v>111</v>
      </c>
      <c r="P170" s="76">
        <v>45237</v>
      </c>
      <c r="Q170" s="76">
        <v>45237.000694444447</v>
      </c>
      <c r="R170" s="75">
        <v>0</v>
      </c>
      <c r="S170" s="74" t="s">
        <v>140</v>
      </c>
      <c r="T170" s="74" t="s">
        <v>141</v>
      </c>
      <c r="U170" s="74" t="s">
        <v>114</v>
      </c>
      <c r="V170" s="77">
        <v>45261.793644560181</v>
      </c>
      <c r="W170" s="74" t="s">
        <v>115</v>
      </c>
      <c r="X170" s="77">
        <v>45261.794082326393</v>
      </c>
      <c r="Y170" s="77">
        <v>45231</v>
      </c>
      <c r="Z170" s="77">
        <v>45261</v>
      </c>
      <c r="AA170" s="77">
        <v>45261.894100578698</v>
      </c>
      <c r="AB170" s="74" t="s">
        <v>118</v>
      </c>
      <c r="AC170" s="74" t="s">
        <v>116</v>
      </c>
    </row>
    <row r="171" spans="1:29" s="107" customFormat="1" hidden="1" outlineLevel="3" collapsed="1" x14ac:dyDescent="0.25">
      <c r="A171" s="122" t="s">
        <v>122</v>
      </c>
      <c r="B171" s="103">
        <v>185563.98209999999</v>
      </c>
      <c r="C171" s="103">
        <v>16903045.480099</v>
      </c>
      <c r="D171" s="103">
        <v>0</v>
      </c>
      <c r="E171" s="103">
        <v>0</v>
      </c>
      <c r="F171" s="103">
        <v>185563.98209999999</v>
      </c>
      <c r="G171" s="103">
        <v>16903045.480099</v>
      </c>
      <c r="H171" s="104" t="s">
        <v>116</v>
      </c>
      <c r="I171" s="104" t="s">
        <v>180</v>
      </c>
      <c r="J171" s="104" t="s">
        <v>116</v>
      </c>
      <c r="K171" s="103">
        <v>91.0901204469194</v>
      </c>
      <c r="L171" s="103">
        <v>0</v>
      </c>
      <c r="M171" s="104" t="s">
        <v>122</v>
      </c>
      <c r="N171" s="104" t="s">
        <v>135</v>
      </c>
      <c r="O171" s="104" t="s">
        <v>116</v>
      </c>
      <c r="P171" s="105" t="s">
        <v>116</v>
      </c>
      <c r="Q171" s="105" t="s">
        <v>116</v>
      </c>
      <c r="R171" s="103">
        <v>0</v>
      </c>
      <c r="S171" s="104" t="s">
        <v>116</v>
      </c>
      <c r="T171" s="104" t="s">
        <v>116</v>
      </c>
      <c r="U171" s="104" t="s">
        <v>116</v>
      </c>
      <c r="V171" s="104" t="s">
        <v>116</v>
      </c>
      <c r="W171" s="104" t="s">
        <v>116</v>
      </c>
      <c r="X171" s="104" t="s">
        <v>116</v>
      </c>
      <c r="Y171" s="106">
        <v>45231</v>
      </c>
      <c r="Z171" s="106">
        <v>45261</v>
      </c>
      <c r="AA171" s="106">
        <v>45261.894100578698</v>
      </c>
      <c r="AB171" s="104" t="s">
        <v>118</v>
      </c>
      <c r="AC171" s="104" t="s">
        <v>116</v>
      </c>
    </row>
    <row r="172" spans="1:29" s="78" customFormat="1" hidden="1" outlineLevel="4" collapsed="1" x14ac:dyDescent="0.25">
      <c r="A172" s="97" t="s">
        <v>121</v>
      </c>
      <c r="B172" s="75">
        <v>173619.0091</v>
      </c>
      <c r="C172" s="75">
        <v>15797541.319709999</v>
      </c>
      <c r="D172" s="75">
        <v>0</v>
      </c>
      <c r="E172" s="75">
        <v>0</v>
      </c>
      <c r="F172" s="75">
        <v>173619.0091</v>
      </c>
      <c r="G172" s="75">
        <v>15797541.319709999</v>
      </c>
      <c r="H172" s="74" t="s">
        <v>120</v>
      </c>
      <c r="I172" s="74" t="s">
        <v>180</v>
      </c>
      <c r="J172" s="74" t="s">
        <v>116</v>
      </c>
      <c r="K172" s="75">
        <v>90.989698660306402</v>
      </c>
      <c r="L172" s="75">
        <v>0</v>
      </c>
      <c r="M172" s="74" t="s">
        <v>122</v>
      </c>
      <c r="N172" s="74" t="s">
        <v>135</v>
      </c>
      <c r="O172" s="74" t="s">
        <v>121</v>
      </c>
      <c r="P172" s="76">
        <v>45231</v>
      </c>
      <c r="Q172" s="76">
        <v>45232</v>
      </c>
      <c r="R172" s="75">
        <v>0</v>
      </c>
      <c r="S172" s="74" t="s">
        <v>116</v>
      </c>
      <c r="T172" s="74" t="s">
        <v>116</v>
      </c>
      <c r="U172" s="74" t="s">
        <v>142</v>
      </c>
      <c r="V172" s="77">
        <v>45200.155692939814</v>
      </c>
      <c r="W172" s="74" t="s">
        <v>116</v>
      </c>
      <c r="X172" s="74" t="s">
        <v>116</v>
      </c>
      <c r="Y172" s="77">
        <v>45231</v>
      </c>
      <c r="Z172" s="77">
        <v>45261</v>
      </c>
      <c r="AA172" s="77">
        <v>45261.894100578698</v>
      </c>
      <c r="AB172" s="74" t="s">
        <v>118</v>
      </c>
      <c r="AC172" s="74" t="s">
        <v>116</v>
      </c>
    </row>
    <row r="173" spans="1:29" s="84" customFormat="1" hidden="1" outlineLevel="5" collapsed="1" x14ac:dyDescent="0.25">
      <c r="A173" s="98" t="s">
        <v>116</v>
      </c>
      <c r="B173" s="80">
        <v>173619.0091</v>
      </c>
      <c r="C173" s="80">
        <v>15797541.319709999</v>
      </c>
      <c r="D173" s="80">
        <v>0</v>
      </c>
      <c r="E173" s="80">
        <v>0</v>
      </c>
      <c r="F173" s="80">
        <v>173619.0091</v>
      </c>
      <c r="G173" s="80">
        <v>15797541.319709999</v>
      </c>
      <c r="H173" s="81" t="s">
        <v>120</v>
      </c>
      <c r="I173" s="81" t="s">
        <v>180</v>
      </c>
      <c r="J173" s="81" t="s">
        <v>116</v>
      </c>
      <c r="K173" s="80">
        <v>90.989698660306402</v>
      </c>
      <c r="L173" s="80">
        <v>0</v>
      </c>
      <c r="M173" s="81" t="s">
        <v>122</v>
      </c>
      <c r="N173" s="81" t="s">
        <v>135</v>
      </c>
      <c r="O173" s="81" t="s">
        <v>121</v>
      </c>
      <c r="P173" s="82">
        <v>45231</v>
      </c>
      <c r="Q173" s="82">
        <v>45232</v>
      </c>
      <c r="R173" s="80">
        <v>0</v>
      </c>
      <c r="S173" s="81" t="s">
        <v>116</v>
      </c>
      <c r="T173" s="81" t="s">
        <v>116</v>
      </c>
      <c r="U173" s="81" t="s">
        <v>142</v>
      </c>
      <c r="V173" s="83">
        <v>45200.155692939814</v>
      </c>
      <c r="W173" s="81" t="s">
        <v>116</v>
      </c>
      <c r="X173" s="81" t="s">
        <v>116</v>
      </c>
      <c r="Y173" s="83">
        <v>45231</v>
      </c>
      <c r="Z173" s="83">
        <v>45261</v>
      </c>
      <c r="AA173" s="83">
        <v>45261.894100578698</v>
      </c>
      <c r="AB173" s="81" t="s">
        <v>118</v>
      </c>
      <c r="AC173" s="81" t="s">
        <v>116</v>
      </c>
    </row>
    <row r="174" spans="1:29" s="90" customFormat="1" hidden="1" outlineLevel="6" collapsed="1" x14ac:dyDescent="0.25">
      <c r="A174" s="99" t="s">
        <v>116</v>
      </c>
      <c r="B174" s="86">
        <v>173619.0091</v>
      </c>
      <c r="C174" s="86">
        <v>15797541.319709999</v>
      </c>
      <c r="D174" s="86">
        <v>0</v>
      </c>
      <c r="E174" s="86">
        <v>0</v>
      </c>
      <c r="F174" s="86">
        <v>173619.0091</v>
      </c>
      <c r="G174" s="86">
        <v>15797541.319709999</v>
      </c>
      <c r="H174" s="87" t="s">
        <v>120</v>
      </c>
      <c r="I174" s="87" t="s">
        <v>180</v>
      </c>
      <c r="J174" s="87" t="s">
        <v>116</v>
      </c>
      <c r="K174" s="86">
        <v>90.989698660306402</v>
      </c>
      <c r="L174" s="86">
        <v>0</v>
      </c>
      <c r="M174" s="87" t="s">
        <v>122</v>
      </c>
      <c r="N174" s="87" t="s">
        <v>135</v>
      </c>
      <c r="O174" s="87" t="s">
        <v>121</v>
      </c>
      <c r="P174" s="88">
        <v>45231</v>
      </c>
      <c r="Q174" s="88">
        <v>45232</v>
      </c>
      <c r="R174" s="86">
        <v>0</v>
      </c>
      <c r="S174" s="87" t="s">
        <v>116</v>
      </c>
      <c r="T174" s="87" t="s">
        <v>116</v>
      </c>
      <c r="U174" s="87" t="s">
        <v>142</v>
      </c>
      <c r="V174" s="89">
        <v>45200.155692939814</v>
      </c>
      <c r="W174" s="87" t="s">
        <v>116</v>
      </c>
      <c r="X174" s="87" t="s">
        <v>116</v>
      </c>
      <c r="Y174" s="89">
        <v>45231</v>
      </c>
      <c r="Z174" s="89">
        <v>45261</v>
      </c>
      <c r="AA174" s="89">
        <v>45261.894100578698</v>
      </c>
      <c r="AB174" s="87" t="s">
        <v>118</v>
      </c>
      <c r="AC174" s="87" t="s">
        <v>116</v>
      </c>
    </row>
    <row r="175" spans="1:29" s="96" customFormat="1" hidden="1" outlineLevel="7" collapsed="1" x14ac:dyDescent="0.25">
      <c r="A175" s="100" t="s">
        <v>182</v>
      </c>
      <c r="B175" s="92">
        <v>-55854.682800000002</v>
      </c>
      <c r="C175" s="92">
        <v>-5314712.9392299997</v>
      </c>
      <c r="D175" s="92">
        <v>0</v>
      </c>
      <c r="E175" s="92">
        <v>0</v>
      </c>
      <c r="F175" s="92">
        <v>-55854.682800000002</v>
      </c>
      <c r="G175" s="92">
        <v>-5314712.9392299997</v>
      </c>
      <c r="H175" s="93" t="s">
        <v>120</v>
      </c>
      <c r="I175" s="93" t="s">
        <v>180</v>
      </c>
      <c r="J175" s="93" t="s">
        <v>116</v>
      </c>
      <c r="K175" s="92">
        <v>95.152504191286894</v>
      </c>
      <c r="L175" s="92">
        <v>0</v>
      </c>
      <c r="M175" s="93" t="s">
        <v>122</v>
      </c>
      <c r="N175" s="93" t="s">
        <v>135</v>
      </c>
      <c r="O175" s="93" t="s">
        <v>121</v>
      </c>
      <c r="P175" s="94">
        <v>45231</v>
      </c>
      <c r="Q175" s="94">
        <v>45232</v>
      </c>
      <c r="R175" s="92">
        <v>0</v>
      </c>
      <c r="S175" s="93" t="s">
        <v>116</v>
      </c>
      <c r="T175" s="93" t="s">
        <v>116</v>
      </c>
      <c r="U175" s="93" t="s">
        <v>142</v>
      </c>
      <c r="V175" s="95">
        <v>45200.155692939814</v>
      </c>
      <c r="W175" s="93" t="s">
        <v>116</v>
      </c>
      <c r="X175" s="93" t="s">
        <v>116</v>
      </c>
      <c r="Y175" s="95">
        <v>45231</v>
      </c>
      <c r="Z175" s="95">
        <v>45261</v>
      </c>
      <c r="AA175" s="95">
        <v>45261.894100578698</v>
      </c>
      <c r="AB175" s="93" t="s">
        <v>118</v>
      </c>
      <c r="AC175" s="93" t="s">
        <v>116</v>
      </c>
    </row>
    <row r="176" spans="1:29" s="78" customFormat="1" hidden="1" outlineLevel="7" collapsed="1" x14ac:dyDescent="0.25">
      <c r="A176" s="101" t="s">
        <v>116</v>
      </c>
      <c r="B176" s="75">
        <v>-55854.682800000002</v>
      </c>
      <c r="C176" s="75">
        <v>-5314712.9392299997</v>
      </c>
      <c r="D176" s="75">
        <v>0</v>
      </c>
      <c r="E176" s="75">
        <v>0</v>
      </c>
      <c r="F176" s="75">
        <v>-55854.682800000002</v>
      </c>
      <c r="G176" s="75">
        <v>-5314712.9392299997</v>
      </c>
      <c r="H176" s="74" t="s">
        <v>120</v>
      </c>
      <c r="I176" s="74" t="s">
        <v>180</v>
      </c>
      <c r="J176" s="74" t="s">
        <v>116</v>
      </c>
      <c r="K176" s="75">
        <v>95.152504191286894</v>
      </c>
      <c r="L176" s="75">
        <v>0</v>
      </c>
      <c r="M176" s="74" t="s">
        <v>122</v>
      </c>
      <c r="N176" s="74" t="s">
        <v>135</v>
      </c>
      <c r="O176" s="74" t="s">
        <v>121</v>
      </c>
      <c r="P176" s="76">
        <v>45231</v>
      </c>
      <c r="Q176" s="76">
        <v>45232</v>
      </c>
      <c r="R176" s="75">
        <v>0</v>
      </c>
      <c r="S176" s="74" t="s">
        <v>116</v>
      </c>
      <c r="T176" s="74" t="s">
        <v>116</v>
      </c>
      <c r="U176" s="74" t="s">
        <v>142</v>
      </c>
      <c r="V176" s="77">
        <v>45200.155692939814</v>
      </c>
      <c r="W176" s="74" t="s">
        <v>116</v>
      </c>
      <c r="X176" s="74" t="s">
        <v>116</v>
      </c>
      <c r="Y176" s="77">
        <v>45231</v>
      </c>
      <c r="Z176" s="77">
        <v>45261</v>
      </c>
      <c r="AA176" s="77">
        <v>45261.894100578698</v>
      </c>
      <c r="AB176" s="74" t="s">
        <v>118</v>
      </c>
      <c r="AC176" s="74" t="s">
        <v>116</v>
      </c>
    </row>
    <row r="177" spans="1:29" s="107" customFormat="1" hidden="1" outlineLevel="7" collapsed="1" x14ac:dyDescent="0.25">
      <c r="A177" s="102" t="s">
        <v>296</v>
      </c>
      <c r="B177" s="103">
        <v>1859334.5552999999</v>
      </c>
      <c r="C177" s="103">
        <v>133611546.52926999</v>
      </c>
      <c r="D177" s="103">
        <v>0</v>
      </c>
      <c r="E177" s="103">
        <v>0</v>
      </c>
      <c r="F177" s="103">
        <v>1859334.5552999999</v>
      </c>
      <c r="G177" s="103">
        <v>133611546.52926999</v>
      </c>
      <c r="H177" s="104" t="s">
        <v>120</v>
      </c>
      <c r="I177" s="104" t="s">
        <v>180</v>
      </c>
      <c r="J177" s="104" t="s">
        <v>116</v>
      </c>
      <c r="K177" s="103">
        <v>71.859873817981097</v>
      </c>
      <c r="L177" s="103">
        <v>0</v>
      </c>
      <c r="M177" s="104" t="s">
        <v>122</v>
      </c>
      <c r="N177" s="104" t="s">
        <v>135</v>
      </c>
      <c r="O177" s="104" t="s">
        <v>121</v>
      </c>
      <c r="P177" s="105">
        <v>45231</v>
      </c>
      <c r="Q177" s="105">
        <v>45232</v>
      </c>
      <c r="R177" s="103">
        <v>0</v>
      </c>
      <c r="S177" s="104" t="s">
        <v>116</v>
      </c>
      <c r="T177" s="104" t="s">
        <v>116</v>
      </c>
      <c r="U177" s="104" t="s">
        <v>142</v>
      </c>
      <c r="V177" s="106">
        <v>45200.155692939814</v>
      </c>
      <c r="W177" s="104" t="s">
        <v>142</v>
      </c>
      <c r="X177" s="106">
        <v>45230.156775347219</v>
      </c>
      <c r="Y177" s="106">
        <v>45231</v>
      </c>
      <c r="Z177" s="106">
        <v>45261</v>
      </c>
      <c r="AA177" s="106">
        <v>45261.894100578698</v>
      </c>
      <c r="AB177" s="104" t="s">
        <v>118</v>
      </c>
      <c r="AC177" s="104" t="s">
        <v>116</v>
      </c>
    </row>
    <row r="178" spans="1:29" s="78" customFormat="1" hidden="1" outlineLevel="7" collapsed="1" x14ac:dyDescent="0.25">
      <c r="A178" s="101" t="s">
        <v>116</v>
      </c>
      <c r="B178" s="75">
        <v>1859334.5552999999</v>
      </c>
      <c r="C178" s="75">
        <v>133611546.52926999</v>
      </c>
      <c r="D178" s="75">
        <v>0</v>
      </c>
      <c r="E178" s="75">
        <v>0</v>
      </c>
      <c r="F178" s="75">
        <v>1859334.5552999999</v>
      </c>
      <c r="G178" s="75">
        <v>133611546.52926999</v>
      </c>
      <c r="H178" s="74" t="s">
        <v>120</v>
      </c>
      <c r="I178" s="74" t="s">
        <v>180</v>
      </c>
      <c r="J178" s="74" t="s">
        <v>116</v>
      </c>
      <c r="K178" s="75">
        <v>71.859873817981097</v>
      </c>
      <c r="L178" s="75">
        <v>0</v>
      </c>
      <c r="M178" s="74" t="s">
        <v>122</v>
      </c>
      <c r="N178" s="74" t="s">
        <v>135</v>
      </c>
      <c r="O178" s="74" t="s">
        <v>121</v>
      </c>
      <c r="P178" s="76">
        <v>45231</v>
      </c>
      <c r="Q178" s="76">
        <v>45232</v>
      </c>
      <c r="R178" s="75">
        <v>0</v>
      </c>
      <c r="S178" s="74" t="s">
        <v>116</v>
      </c>
      <c r="T178" s="74" t="s">
        <v>116</v>
      </c>
      <c r="U178" s="74" t="s">
        <v>142</v>
      </c>
      <c r="V178" s="77">
        <v>45200.155692939814</v>
      </c>
      <c r="W178" s="74" t="s">
        <v>142</v>
      </c>
      <c r="X178" s="77">
        <v>45230.156775347219</v>
      </c>
      <c r="Y178" s="77">
        <v>45231</v>
      </c>
      <c r="Z178" s="77">
        <v>45261</v>
      </c>
      <c r="AA178" s="77">
        <v>45261.894100578698</v>
      </c>
      <c r="AB178" s="74" t="s">
        <v>118</v>
      </c>
      <c r="AC178" s="74" t="s">
        <v>116</v>
      </c>
    </row>
    <row r="179" spans="1:29" s="96" customFormat="1" hidden="1" outlineLevel="7" collapsed="1" x14ac:dyDescent="0.25">
      <c r="A179" s="100" t="s">
        <v>184</v>
      </c>
      <c r="B179" s="92">
        <v>840724.41799999995</v>
      </c>
      <c r="C179" s="92">
        <v>59819156.729379997</v>
      </c>
      <c r="D179" s="92">
        <v>0</v>
      </c>
      <c r="E179" s="92">
        <v>0</v>
      </c>
      <c r="F179" s="92">
        <v>840724.41799999995</v>
      </c>
      <c r="G179" s="92">
        <v>59819156.729379997</v>
      </c>
      <c r="H179" s="93" t="s">
        <v>120</v>
      </c>
      <c r="I179" s="93" t="s">
        <v>180</v>
      </c>
      <c r="J179" s="93" t="s">
        <v>116</v>
      </c>
      <c r="K179" s="92">
        <v>71.151920235270197</v>
      </c>
      <c r="L179" s="92">
        <v>0</v>
      </c>
      <c r="M179" s="93" t="s">
        <v>122</v>
      </c>
      <c r="N179" s="93" t="s">
        <v>135</v>
      </c>
      <c r="O179" s="93" t="s">
        <v>121</v>
      </c>
      <c r="P179" s="94">
        <v>45231</v>
      </c>
      <c r="Q179" s="94">
        <v>45232</v>
      </c>
      <c r="R179" s="92">
        <v>0</v>
      </c>
      <c r="S179" s="93" t="s">
        <v>116</v>
      </c>
      <c r="T179" s="93" t="s">
        <v>116</v>
      </c>
      <c r="U179" s="93" t="s">
        <v>142</v>
      </c>
      <c r="V179" s="95">
        <v>45200.155692939814</v>
      </c>
      <c r="W179" s="93" t="s">
        <v>116</v>
      </c>
      <c r="X179" s="93" t="s">
        <v>116</v>
      </c>
      <c r="Y179" s="95">
        <v>45231</v>
      </c>
      <c r="Z179" s="95">
        <v>45261</v>
      </c>
      <c r="AA179" s="95">
        <v>45261.894100578698</v>
      </c>
      <c r="AB179" s="93" t="s">
        <v>118</v>
      </c>
      <c r="AC179" s="93" t="s">
        <v>116</v>
      </c>
    </row>
    <row r="180" spans="1:29" s="78" customFormat="1" hidden="1" outlineLevel="7" collapsed="1" x14ac:dyDescent="0.25">
      <c r="A180" s="101" t="s">
        <v>116</v>
      </c>
      <c r="B180" s="75">
        <v>840724.41799999995</v>
      </c>
      <c r="C180" s="75">
        <v>59819156.729379997</v>
      </c>
      <c r="D180" s="75">
        <v>0</v>
      </c>
      <c r="E180" s="75">
        <v>0</v>
      </c>
      <c r="F180" s="75">
        <v>840724.41799999995</v>
      </c>
      <c r="G180" s="75">
        <v>59819156.729379997</v>
      </c>
      <c r="H180" s="74" t="s">
        <v>120</v>
      </c>
      <c r="I180" s="74" t="s">
        <v>180</v>
      </c>
      <c r="J180" s="74" t="s">
        <v>116</v>
      </c>
      <c r="K180" s="75">
        <v>71.151920235270197</v>
      </c>
      <c r="L180" s="75">
        <v>0</v>
      </c>
      <c r="M180" s="74" t="s">
        <v>122</v>
      </c>
      <c r="N180" s="74" t="s">
        <v>135</v>
      </c>
      <c r="O180" s="74" t="s">
        <v>121</v>
      </c>
      <c r="P180" s="76">
        <v>45231</v>
      </c>
      <c r="Q180" s="76">
        <v>45232</v>
      </c>
      <c r="R180" s="75">
        <v>0</v>
      </c>
      <c r="S180" s="74" t="s">
        <v>116</v>
      </c>
      <c r="T180" s="74" t="s">
        <v>116</v>
      </c>
      <c r="U180" s="74" t="s">
        <v>142</v>
      </c>
      <c r="V180" s="77">
        <v>45200.155692939814</v>
      </c>
      <c r="W180" s="74" t="s">
        <v>116</v>
      </c>
      <c r="X180" s="74" t="s">
        <v>116</v>
      </c>
      <c r="Y180" s="77">
        <v>45231</v>
      </c>
      <c r="Z180" s="77">
        <v>45261</v>
      </c>
      <c r="AA180" s="77">
        <v>45261.894100578698</v>
      </c>
      <c r="AB180" s="74" t="s">
        <v>118</v>
      </c>
      <c r="AC180" s="74" t="s">
        <v>116</v>
      </c>
    </row>
    <row r="181" spans="1:29" s="107" customFormat="1" hidden="1" outlineLevel="7" collapsed="1" x14ac:dyDescent="0.25">
      <c r="A181" s="102" t="s">
        <v>297</v>
      </c>
      <c r="B181" s="103">
        <v>-4327377.9274000004</v>
      </c>
      <c r="C181" s="103">
        <v>-298652253.86291999</v>
      </c>
      <c r="D181" s="103">
        <v>0</v>
      </c>
      <c r="E181" s="103">
        <v>0</v>
      </c>
      <c r="F181" s="103">
        <v>-4327377.9274000004</v>
      </c>
      <c r="G181" s="103">
        <v>-298652253.86291999</v>
      </c>
      <c r="H181" s="104" t="s">
        <v>120</v>
      </c>
      <c r="I181" s="104" t="s">
        <v>180</v>
      </c>
      <c r="J181" s="104" t="s">
        <v>116</v>
      </c>
      <c r="K181" s="103">
        <v>69.014599342460897</v>
      </c>
      <c r="L181" s="103">
        <v>0</v>
      </c>
      <c r="M181" s="104" t="s">
        <v>122</v>
      </c>
      <c r="N181" s="104" t="s">
        <v>135</v>
      </c>
      <c r="O181" s="104" t="s">
        <v>121</v>
      </c>
      <c r="P181" s="105">
        <v>45231</v>
      </c>
      <c r="Q181" s="105">
        <v>45232</v>
      </c>
      <c r="R181" s="103">
        <v>0</v>
      </c>
      <c r="S181" s="104" t="s">
        <v>116</v>
      </c>
      <c r="T181" s="104" t="s">
        <v>116</v>
      </c>
      <c r="U181" s="104" t="s">
        <v>142</v>
      </c>
      <c r="V181" s="106">
        <v>45200.155692939814</v>
      </c>
      <c r="W181" s="104" t="s">
        <v>115</v>
      </c>
      <c r="X181" s="106">
        <v>45231.521761192133</v>
      </c>
      <c r="Y181" s="106">
        <v>45231</v>
      </c>
      <c r="Z181" s="106">
        <v>45261</v>
      </c>
      <c r="AA181" s="106">
        <v>45261.894100578698</v>
      </c>
      <c r="AB181" s="104" t="s">
        <v>118</v>
      </c>
      <c r="AC181" s="104" t="s">
        <v>116</v>
      </c>
    </row>
    <row r="182" spans="1:29" s="78" customFormat="1" hidden="1" outlineLevel="7" collapsed="1" x14ac:dyDescent="0.25">
      <c r="A182" s="101" t="s">
        <v>116</v>
      </c>
      <c r="B182" s="75">
        <v>-4327377.9274000004</v>
      </c>
      <c r="C182" s="75">
        <v>-298652253.86291999</v>
      </c>
      <c r="D182" s="75">
        <v>0</v>
      </c>
      <c r="E182" s="75">
        <v>0</v>
      </c>
      <c r="F182" s="75">
        <v>-4327377.9274000004</v>
      </c>
      <c r="G182" s="75">
        <v>-298652253.86291999</v>
      </c>
      <c r="H182" s="74" t="s">
        <v>120</v>
      </c>
      <c r="I182" s="74" t="s">
        <v>180</v>
      </c>
      <c r="J182" s="74" t="s">
        <v>116</v>
      </c>
      <c r="K182" s="75">
        <v>69.014599342460897</v>
      </c>
      <c r="L182" s="75">
        <v>0</v>
      </c>
      <c r="M182" s="74" t="s">
        <v>122</v>
      </c>
      <c r="N182" s="74" t="s">
        <v>135</v>
      </c>
      <c r="O182" s="74" t="s">
        <v>121</v>
      </c>
      <c r="P182" s="76">
        <v>45231</v>
      </c>
      <c r="Q182" s="76">
        <v>45232</v>
      </c>
      <c r="R182" s="75">
        <v>0</v>
      </c>
      <c r="S182" s="74" t="s">
        <v>116</v>
      </c>
      <c r="T182" s="74" t="s">
        <v>116</v>
      </c>
      <c r="U182" s="74" t="s">
        <v>142</v>
      </c>
      <c r="V182" s="77">
        <v>45200.155692939814</v>
      </c>
      <c r="W182" s="74" t="s">
        <v>115</v>
      </c>
      <c r="X182" s="77">
        <v>45231.521761192133</v>
      </c>
      <c r="Y182" s="77">
        <v>45231</v>
      </c>
      <c r="Z182" s="77">
        <v>45261</v>
      </c>
      <c r="AA182" s="77">
        <v>45261.894100578698</v>
      </c>
      <c r="AB182" s="74" t="s">
        <v>118</v>
      </c>
      <c r="AC182" s="74" t="s">
        <v>116</v>
      </c>
    </row>
    <row r="183" spans="1:29" s="96" customFormat="1" hidden="1" outlineLevel="7" collapsed="1" x14ac:dyDescent="0.25">
      <c r="A183" s="100" t="s">
        <v>185</v>
      </c>
      <c r="B183" s="92">
        <v>1836953.5360000001</v>
      </c>
      <c r="C183" s="92">
        <v>125036946.6039</v>
      </c>
      <c r="D183" s="92">
        <v>0</v>
      </c>
      <c r="E183" s="92">
        <v>0</v>
      </c>
      <c r="F183" s="92">
        <v>1836953.5360000001</v>
      </c>
      <c r="G183" s="92">
        <v>125036946.6039</v>
      </c>
      <c r="H183" s="93" t="s">
        <v>120</v>
      </c>
      <c r="I183" s="93" t="s">
        <v>180</v>
      </c>
      <c r="J183" s="93" t="s">
        <v>116</v>
      </c>
      <c r="K183" s="92">
        <v>68.0675608574021</v>
      </c>
      <c r="L183" s="92">
        <v>0</v>
      </c>
      <c r="M183" s="93" t="s">
        <v>122</v>
      </c>
      <c r="N183" s="93" t="s">
        <v>135</v>
      </c>
      <c r="O183" s="93" t="s">
        <v>121</v>
      </c>
      <c r="P183" s="94">
        <v>45231</v>
      </c>
      <c r="Q183" s="94">
        <v>45232</v>
      </c>
      <c r="R183" s="92">
        <v>0</v>
      </c>
      <c r="S183" s="93" t="s">
        <v>116</v>
      </c>
      <c r="T183" s="93" t="s">
        <v>116</v>
      </c>
      <c r="U183" s="93" t="s">
        <v>142</v>
      </c>
      <c r="V183" s="95">
        <v>45200.155692939814</v>
      </c>
      <c r="W183" s="93" t="s">
        <v>116</v>
      </c>
      <c r="X183" s="93" t="s">
        <v>116</v>
      </c>
      <c r="Y183" s="95">
        <v>45231</v>
      </c>
      <c r="Z183" s="95">
        <v>45261</v>
      </c>
      <c r="AA183" s="95">
        <v>45261.894100578698</v>
      </c>
      <c r="AB183" s="93" t="s">
        <v>118</v>
      </c>
      <c r="AC183" s="93" t="s">
        <v>116</v>
      </c>
    </row>
    <row r="184" spans="1:29" s="78" customFormat="1" hidden="1" outlineLevel="7" collapsed="1" x14ac:dyDescent="0.25">
      <c r="A184" s="101" t="s">
        <v>116</v>
      </c>
      <c r="B184" s="75">
        <v>1836953.5360000001</v>
      </c>
      <c r="C184" s="75">
        <v>125036946.6039</v>
      </c>
      <c r="D184" s="75">
        <v>0</v>
      </c>
      <c r="E184" s="75">
        <v>0</v>
      </c>
      <c r="F184" s="75">
        <v>1836953.5360000001</v>
      </c>
      <c r="G184" s="75">
        <v>125036946.6039</v>
      </c>
      <c r="H184" s="74" t="s">
        <v>120</v>
      </c>
      <c r="I184" s="74" t="s">
        <v>180</v>
      </c>
      <c r="J184" s="74" t="s">
        <v>116</v>
      </c>
      <c r="K184" s="75">
        <v>68.0675608574021</v>
      </c>
      <c r="L184" s="75">
        <v>0</v>
      </c>
      <c r="M184" s="74" t="s">
        <v>122</v>
      </c>
      <c r="N184" s="74" t="s">
        <v>135</v>
      </c>
      <c r="O184" s="74" t="s">
        <v>121</v>
      </c>
      <c r="P184" s="76">
        <v>45231</v>
      </c>
      <c r="Q184" s="76">
        <v>45232</v>
      </c>
      <c r="R184" s="75">
        <v>0</v>
      </c>
      <c r="S184" s="74" t="s">
        <v>116</v>
      </c>
      <c r="T184" s="74" t="s">
        <v>116</v>
      </c>
      <c r="U184" s="74" t="s">
        <v>142</v>
      </c>
      <c r="V184" s="77">
        <v>45200.155692939814</v>
      </c>
      <c r="W184" s="74" t="s">
        <v>116</v>
      </c>
      <c r="X184" s="74" t="s">
        <v>116</v>
      </c>
      <c r="Y184" s="77">
        <v>45231</v>
      </c>
      <c r="Z184" s="77">
        <v>45261</v>
      </c>
      <c r="AA184" s="77">
        <v>45261.894100578698</v>
      </c>
      <c r="AB184" s="74" t="s">
        <v>118</v>
      </c>
      <c r="AC184" s="74" t="s">
        <v>116</v>
      </c>
    </row>
    <row r="185" spans="1:29" s="107" customFormat="1" hidden="1" outlineLevel="7" collapsed="1" x14ac:dyDescent="0.25">
      <c r="A185" s="102" t="s">
        <v>183</v>
      </c>
      <c r="B185" s="103">
        <v>19839.11</v>
      </c>
      <c r="C185" s="103">
        <v>1296858.2593100001</v>
      </c>
      <c r="D185" s="103">
        <v>0</v>
      </c>
      <c r="E185" s="103">
        <v>0</v>
      </c>
      <c r="F185" s="103">
        <v>19839.11</v>
      </c>
      <c r="G185" s="103">
        <v>1296858.2593100001</v>
      </c>
      <c r="H185" s="104" t="s">
        <v>120</v>
      </c>
      <c r="I185" s="104" t="s">
        <v>180</v>
      </c>
      <c r="J185" s="104" t="s">
        <v>116</v>
      </c>
      <c r="K185" s="103">
        <v>65.368772052274494</v>
      </c>
      <c r="L185" s="103">
        <v>0</v>
      </c>
      <c r="M185" s="104" t="s">
        <v>122</v>
      </c>
      <c r="N185" s="104" t="s">
        <v>135</v>
      </c>
      <c r="O185" s="104" t="s">
        <v>121</v>
      </c>
      <c r="P185" s="105">
        <v>45231</v>
      </c>
      <c r="Q185" s="105">
        <v>45232</v>
      </c>
      <c r="R185" s="103">
        <v>0</v>
      </c>
      <c r="S185" s="104" t="s">
        <v>116</v>
      </c>
      <c r="T185" s="104" t="s">
        <v>116</v>
      </c>
      <c r="U185" s="104" t="s">
        <v>142</v>
      </c>
      <c r="V185" s="106">
        <v>45200.155692939814</v>
      </c>
      <c r="W185" s="104" t="s">
        <v>116</v>
      </c>
      <c r="X185" s="104" t="s">
        <v>116</v>
      </c>
      <c r="Y185" s="106">
        <v>45231</v>
      </c>
      <c r="Z185" s="106">
        <v>45261</v>
      </c>
      <c r="AA185" s="106">
        <v>45261.894100578698</v>
      </c>
      <c r="AB185" s="104" t="s">
        <v>118</v>
      </c>
      <c r="AC185" s="104" t="s">
        <v>116</v>
      </c>
    </row>
    <row r="186" spans="1:29" s="78" customFormat="1" hidden="1" outlineLevel="7" collapsed="1" x14ac:dyDescent="0.25">
      <c r="A186" s="101" t="s">
        <v>116</v>
      </c>
      <c r="B186" s="75">
        <v>19839.11</v>
      </c>
      <c r="C186" s="75">
        <v>1296858.2593100001</v>
      </c>
      <c r="D186" s="75">
        <v>0</v>
      </c>
      <c r="E186" s="75">
        <v>0</v>
      </c>
      <c r="F186" s="75">
        <v>19839.11</v>
      </c>
      <c r="G186" s="75">
        <v>1296858.2593100001</v>
      </c>
      <c r="H186" s="74" t="s">
        <v>120</v>
      </c>
      <c r="I186" s="74" t="s">
        <v>180</v>
      </c>
      <c r="J186" s="74" t="s">
        <v>116</v>
      </c>
      <c r="K186" s="75">
        <v>65.368772052274494</v>
      </c>
      <c r="L186" s="75">
        <v>0</v>
      </c>
      <c r="M186" s="74" t="s">
        <v>122</v>
      </c>
      <c r="N186" s="74" t="s">
        <v>135</v>
      </c>
      <c r="O186" s="74" t="s">
        <v>121</v>
      </c>
      <c r="P186" s="76">
        <v>45231</v>
      </c>
      <c r="Q186" s="76">
        <v>45232</v>
      </c>
      <c r="R186" s="75">
        <v>0</v>
      </c>
      <c r="S186" s="74" t="s">
        <v>116</v>
      </c>
      <c r="T186" s="74" t="s">
        <v>116</v>
      </c>
      <c r="U186" s="74" t="s">
        <v>142</v>
      </c>
      <c r="V186" s="77">
        <v>45200.155692939814</v>
      </c>
      <c r="W186" s="74" t="s">
        <v>116</v>
      </c>
      <c r="X186" s="74" t="s">
        <v>116</v>
      </c>
      <c r="Y186" s="77">
        <v>45231</v>
      </c>
      <c r="Z186" s="77">
        <v>45261</v>
      </c>
      <c r="AA186" s="77">
        <v>45261.894100578698</v>
      </c>
      <c r="AB186" s="74" t="s">
        <v>118</v>
      </c>
      <c r="AC186" s="74" t="s">
        <v>116</v>
      </c>
    </row>
    <row r="187" spans="1:29" s="128" customFormat="1" hidden="1" outlineLevel="4" collapsed="1" x14ac:dyDescent="0.25">
      <c r="A187" s="129" t="s">
        <v>191</v>
      </c>
      <c r="B187" s="124">
        <v>11944.973</v>
      </c>
      <c r="C187" s="124">
        <v>1105504.1603890001</v>
      </c>
      <c r="D187" s="124">
        <v>0</v>
      </c>
      <c r="E187" s="124">
        <v>0</v>
      </c>
      <c r="F187" s="124">
        <v>11944.973</v>
      </c>
      <c r="G187" s="124">
        <v>1105504.1603890001</v>
      </c>
      <c r="H187" s="125" t="s">
        <v>116</v>
      </c>
      <c r="I187" s="125" t="s">
        <v>180</v>
      </c>
      <c r="J187" s="125" t="s">
        <v>298</v>
      </c>
      <c r="K187" s="124">
        <v>92.549741250064002</v>
      </c>
      <c r="L187" s="124">
        <v>0</v>
      </c>
      <c r="M187" s="125" t="s">
        <v>122</v>
      </c>
      <c r="N187" s="125" t="s">
        <v>135</v>
      </c>
      <c r="O187" s="125" t="s">
        <v>191</v>
      </c>
      <c r="P187" s="126">
        <v>45252</v>
      </c>
      <c r="Q187" s="126">
        <v>45252.000694444447</v>
      </c>
      <c r="R187" s="124">
        <v>0</v>
      </c>
      <c r="S187" s="125" t="s">
        <v>116</v>
      </c>
      <c r="T187" s="125" t="s">
        <v>141</v>
      </c>
      <c r="U187" s="125" t="s">
        <v>146</v>
      </c>
      <c r="V187" s="127">
        <v>45261.697322835651</v>
      </c>
      <c r="W187" s="125" t="s">
        <v>146</v>
      </c>
      <c r="X187" s="127">
        <v>45261.697325925925</v>
      </c>
      <c r="Y187" s="127">
        <v>45231</v>
      </c>
      <c r="Z187" s="127">
        <v>45261</v>
      </c>
      <c r="AA187" s="127">
        <v>45261.894100578698</v>
      </c>
      <c r="AB187" s="125" t="s">
        <v>118</v>
      </c>
      <c r="AC187" s="125" t="s">
        <v>116</v>
      </c>
    </row>
    <row r="188" spans="1:29" s="84" customFormat="1" hidden="1" outlineLevel="5" collapsed="1" x14ac:dyDescent="0.25">
      <c r="A188" s="98" t="s">
        <v>299</v>
      </c>
      <c r="B188" s="80">
        <v>0</v>
      </c>
      <c r="C188" s="80">
        <v>36372.442790000001</v>
      </c>
      <c r="D188" s="80">
        <v>0</v>
      </c>
      <c r="E188" s="80">
        <v>0</v>
      </c>
      <c r="F188" s="80">
        <v>0</v>
      </c>
      <c r="G188" s="80">
        <v>36372.442790000001</v>
      </c>
      <c r="H188" s="81" t="s">
        <v>299</v>
      </c>
      <c r="I188" s="81" t="s">
        <v>180</v>
      </c>
      <c r="J188" s="81" t="s">
        <v>298</v>
      </c>
      <c r="K188" s="80">
        <v>0</v>
      </c>
      <c r="L188" s="80">
        <v>0</v>
      </c>
      <c r="M188" s="81" t="s">
        <v>122</v>
      </c>
      <c r="N188" s="81" t="s">
        <v>135</v>
      </c>
      <c r="O188" s="81" t="s">
        <v>191</v>
      </c>
      <c r="P188" s="82">
        <v>45252</v>
      </c>
      <c r="Q188" s="82">
        <v>45252.000694444447</v>
      </c>
      <c r="R188" s="80">
        <v>0</v>
      </c>
      <c r="S188" s="81" t="s">
        <v>300</v>
      </c>
      <c r="T188" s="81" t="s">
        <v>141</v>
      </c>
      <c r="U188" s="81" t="s">
        <v>146</v>
      </c>
      <c r="V188" s="83">
        <v>45261.697322835651</v>
      </c>
      <c r="W188" s="81" t="s">
        <v>146</v>
      </c>
      <c r="X188" s="83">
        <v>45261.697325925925</v>
      </c>
      <c r="Y188" s="83">
        <v>45231</v>
      </c>
      <c r="Z188" s="83">
        <v>45261</v>
      </c>
      <c r="AA188" s="83">
        <v>45261.894100578698</v>
      </c>
      <c r="AB188" s="81" t="s">
        <v>118</v>
      </c>
      <c r="AC188" s="81" t="s">
        <v>299</v>
      </c>
    </row>
    <row r="189" spans="1:29" s="90" customFormat="1" hidden="1" outlineLevel="6" collapsed="1" x14ac:dyDescent="0.25">
      <c r="A189" s="99" t="s">
        <v>298</v>
      </c>
      <c r="B189" s="86">
        <v>0</v>
      </c>
      <c r="C189" s="86">
        <v>36372.442790000001</v>
      </c>
      <c r="D189" s="86">
        <v>0</v>
      </c>
      <c r="E189" s="86">
        <v>0</v>
      </c>
      <c r="F189" s="86">
        <v>0</v>
      </c>
      <c r="G189" s="86">
        <v>36372.442790000001</v>
      </c>
      <c r="H189" s="87" t="s">
        <v>299</v>
      </c>
      <c r="I189" s="87" t="s">
        <v>180</v>
      </c>
      <c r="J189" s="87" t="s">
        <v>298</v>
      </c>
      <c r="K189" s="86">
        <v>0</v>
      </c>
      <c r="L189" s="86">
        <v>0</v>
      </c>
      <c r="M189" s="87" t="s">
        <v>122</v>
      </c>
      <c r="N189" s="87" t="s">
        <v>135</v>
      </c>
      <c r="O189" s="87" t="s">
        <v>191</v>
      </c>
      <c r="P189" s="88">
        <v>45252</v>
      </c>
      <c r="Q189" s="88">
        <v>45252.000694444447</v>
      </c>
      <c r="R189" s="86">
        <v>0</v>
      </c>
      <c r="S189" s="87" t="s">
        <v>300</v>
      </c>
      <c r="T189" s="87" t="s">
        <v>141</v>
      </c>
      <c r="U189" s="87" t="s">
        <v>146</v>
      </c>
      <c r="V189" s="89">
        <v>45261.697322835651</v>
      </c>
      <c r="W189" s="87" t="s">
        <v>146</v>
      </c>
      <c r="X189" s="89">
        <v>45261.697325925925</v>
      </c>
      <c r="Y189" s="89">
        <v>45231</v>
      </c>
      <c r="Z189" s="89">
        <v>45261</v>
      </c>
      <c r="AA189" s="89">
        <v>45261.894100578698</v>
      </c>
      <c r="AB189" s="87" t="s">
        <v>118</v>
      </c>
      <c r="AC189" s="87" t="s">
        <v>299</v>
      </c>
    </row>
    <row r="190" spans="1:29" s="96" customFormat="1" hidden="1" outlineLevel="7" collapsed="1" x14ac:dyDescent="0.25">
      <c r="A190" s="100" t="s">
        <v>301</v>
      </c>
      <c r="B190" s="92">
        <v>0</v>
      </c>
      <c r="C190" s="92">
        <v>29145.734120000001</v>
      </c>
      <c r="D190" s="92">
        <v>0</v>
      </c>
      <c r="E190" s="92">
        <v>0</v>
      </c>
      <c r="F190" s="92">
        <v>0</v>
      </c>
      <c r="G190" s="92">
        <v>29145.734120000001</v>
      </c>
      <c r="H190" s="93" t="s">
        <v>299</v>
      </c>
      <c r="I190" s="93" t="s">
        <v>180</v>
      </c>
      <c r="J190" s="93" t="s">
        <v>298</v>
      </c>
      <c r="K190" s="92">
        <v>0</v>
      </c>
      <c r="L190" s="92">
        <v>0</v>
      </c>
      <c r="M190" s="93" t="s">
        <v>122</v>
      </c>
      <c r="N190" s="93" t="s">
        <v>135</v>
      </c>
      <c r="O190" s="93" t="s">
        <v>191</v>
      </c>
      <c r="P190" s="94">
        <v>45252</v>
      </c>
      <c r="Q190" s="94">
        <v>45252.000694444447</v>
      </c>
      <c r="R190" s="92">
        <v>0</v>
      </c>
      <c r="S190" s="93" t="s">
        <v>300</v>
      </c>
      <c r="T190" s="93" t="s">
        <v>141</v>
      </c>
      <c r="U190" s="93" t="s">
        <v>146</v>
      </c>
      <c r="V190" s="95">
        <v>45261.697322835651</v>
      </c>
      <c r="W190" s="93" t="s">
        <v>146</v>
      </c>
      <c r="X190" s="95">
        <v>45261.697325925925</v>
      </c>
      <c r="Y190" s="95">
        <v>45231</v>
      </c>
      <c r="Z190" s="95">
        <v>45261</v>
      </c>
      <c r="AA190" s="95">
        <v>45261.894100578698</v>
      </c>
      <c r="AB190" s="93" t="s">
        <v>118</v>
      </c>
      <c r="AC190" s="93" t="s">
        <v>299</v>
      </c>
    </row>
    <row r="191" spans="1:29" s="78" customFormat="1" hidden="1" outlineLevel="7" collapsed="1" x14ac:dyDescent="0.25">
      <c r="A191" s="101" t="s">
        <v>116</v>
      </c>
      <c r="B191" s="75">
        <v>0</v>
      </c>
      <c r="C191" s="75">
        <v>29145.734120000001</v>
      </c>
      <c r="D191" s="75">
        <v>0</v>
      </c>
      <c r="E191" s="75">
        <v>0</v>
      </c>
      <c r="F191" s="75">
        <v>0</v>
      </c>
      <c r="G191" s="75">
        <v>29145.734120000001</v>
      </c>
      <c r="H191" s="74" t="s">
        <v>299</v>
      </c>
      <c r="I191" s="74" t="s">
        <v>180</v>
      </c>
      <c r="J191" s="74" t="s">
        <v>298</v>
      </c>
      <c r="K191" s="75">
        <v>0</v>
      </c>
      <c r="L191" s="75">
        <v>0</v>
      </c>
      <c r="M191" s="74" t="s">
        <v>122</v>
      </c>
      <c r="N191" s="74" t="s">
        <v>135</v>
      </c>
      <c r="O191" s="74" t="s">
        <v>191</v>
      </c>
      <c r="P191" s="76">
        <v>45252</v>
      </c>
      <c r="Q191" s="76">
        <v>45252.000694444447</v>
      </c>
      <c r="R191" s="75">
        <v>0</v>
      </c>
      <c r="S191" s="74" t="s">
        <v>300</v>
      </c>
      <c r="T191" s="74" t="s">
        <v>141</v>
      </c>
      <c r="U191" s="74" t="s">
        <v>146</v>
      </c>
      <c r="V191" s="77">
        <v>45261.697322835651</v>
      </c>
      <c r="W191" s="74" t="s">
        <v>146</v>
      </c>
      <c r="X191" s="77">
        <v>45261.697325925925</v>
      </c>
      <c r="Y191" s="77">
        <v>45231</v>
      </c>
      <c r="Z191" s="77">
        <v>45261</v>
      </c>
      <c r="AA191" s="77">
        <v>45261.894100578698</v>
      </c>
      <c r="AB191" s="74" t="s">
        <v>118</v>
      </c>
      <c r="AC191" s="74" t="s">
        <v>299</v>
      </c>
    </row>
    <row r="192" spans="1:29" s="107" customFormat="1" hidden="1" outlineLevel="7" collapsed="1" x14ac:dyDescent="0.25">
      <c r="A192" s="102" t="s">
        <v>302</v>
      </c>
      <c r="B192" s="103">
        <v>0</v>
      </c>
      <c r="C192" s="103">
        <v>23471.871950000001</v>
      </c>
      <c r="D192" s="103">
        <v>0</v>
      </c>
      <c r="E192" s="103">
        <v>0</v>
      </c>
      <c r="F192" s="103">
        <v>0</v>
      </c>
      <c r="G192" s="103">
        <v>23471.871950000001</v>
      </c>
      <c r="H192" s="104" t="s">
        <v>299</v>
      </c>
      <c r="I192" s="104" t="s">
        <v>180</v>
      </c>
      <c r="J192" s="104" t="s">
        <v>298</v>
      </c>
      <c r="K192" s="103">
        <v>0</v>
      </c>
      <c r="L192" s="103">
        <v>0</v>
      </c>
      <c r="M192" s="104" t="s">
        <v>122</v>
      </c>
      <c r="N192" s="104" t="s">
        <v>135</v>
      </c>
      <c r="O192" s="104" t="s">
        <v>191</v>
      </c>
      <c r="P192" s="105">
        <v>45252</v>
      </c>
      <c r="Q192" s="105">
        <v>45252.000694444447</v>
      </c>
      <c r="R192" s="103">
        <v>0</v>
      </c>
      <c r="S192" s="104" t="s">
        <v>300</v>
      </c>
      <c r="T192" s="104" t="s">
        <v>141</v>
      </c>
      <c r="U192" s="104" t="s">
        <v>146</v>
      </c>
      <c r="V192" s="106">
        <v>45261.697322835651</v>
      </c>
      <c r="W192" s="104" t="s">
        <v>146</v>
      </c>
      <c r="X192" s="106">
        <v>45261.697325925925</v>
      </c>
      <c r="Y192" s="106">
        <v>45231</v>
      </c>
      <c r="Z192" s="106">
        <v>45261</v>
      </c>
      <c r="AA192" s="106">
        <v>45261.894100578698</v>
      </c>
      <c r="AB192" s="104" t="s">
        <v>118</v>
      </c>
      <c r="AC192" s="104" t="s">
        <v>299</v>
      </c>
    </row>
    <row r="193" spans="1:29" s="78" customFormat="1" hidden="1" outlineLevel="7" collapsed="1" x14ac:dyDescent="0.25">
      <c r="A193" s="101" t="s">
        <v>116</v>
      </c>
      <c r="B193" s="75">
        <v>0</v>
      </c>
      <c r="C193" s="75">
        <v>23471.871950000001</v>
      </c>
      <c r="D193" s="75">
        <v>0</v>
      </c>
      <c r="E193" s="75">
        <v>0</v>
      </c>
      <c r="F193" s="75">
        <v>0</v>
      </c>
      <c r="G193" s="75">
        <v>23471.871950000001</v>
      </c>
      <c r="H193" s="74" t="s">
        <v>299</v>
      </c>
      <c r="I193" s="74" t="s">
        <v>180</v>
      </c>
      <c r="J193" s="74" t="s">
        <v>298</v>
      </c>
      <c r="K193" s="75">
        <v>0</v>
      </c>
      <c r="L193" s="75">
        <v>0</v>
      </c>
      <c r="M193" s="74" t="s">
        <v>122</v>
      </c>
      <c r="N193" s="74" t="s">
        <v>135</v>
      </c>
      <c r="O193" s="74" t="s">
        <v>191</v>
      </c>
      <c r="P193" s="76">
        <v>45252</v>
      </c>
      <c r="Q193" s="76">
        <v>45252.000694444447</v>
      </c>
      <c r="R193" s="75">
        <v>0</v>
      </c>
      <c r="S193" s="74" t="s">
        <v>300</v>
      </c>
      <c r="T193" s="74" t="s">
        <v>141</v>
      </c>
      <c r="U193" s="74" t="s">
        <v>146</v>
      </c>
      <c r="V193" s="77">
        <v>45261.697322835651</v>
      </c>
      <c r="W193" s="74" t="s">
        <v>146</v>
      </c>
      <c r="X193" s="77">
        <v>45261.697325925925</v>
      </c>
      <c r="Y193" s="77">
        <v>45231</v>
      </c>
      <c r="Z193" s="77">
        <v>45261</v>
      </c>
      <c r="AA193" s="77">
        <v>45261.894100578698</v>
      </c>
      <c r="AB193" s="74" t="s">
        <v>118</v>
      </c>
      <c r="AC193" s="74" t="s">
        <v>299</v>
      </c>
    </row>
    <row r="194" spans="1:29" s="96" customFormat="1" hidden="1" outlineLevel="7" collapsed="1" x14ac:dyDescent="0.25">
      <c r="A194" s="100" t="s">
        <v>303</v>
      </c>
      <c r="B194" s="92">
        <v>0</v>
      </c>
      <c r="C194" s="92">
        <v>-16245.163280000001</v>
      </c>
      <c r="D194" s="92">
        <v>0</v>
      </c>
      <c r="E194" s="92">
        <v>0</v>
      </c>
      <c r="F194" s="92">
        <v>0</v>
      </c>
      <c r="G194" s="92">
        <v>-16245.163280000001</v>
      </c>
      <c r="H194" s="93" t="s">
        <v>299</v>
      </c>
      <c r="I194" s="93" t="s">
        <v>180</v>
      </c>
      <c r="J194" s="93" t="s">
        <v>298</v>
      </c>
      <c r="K194" s="92">
        <v>0</v>
      </c>
      <c r="L194" s="92">
        <v>0</v>
      </c>
      <c r="M194" s="93" t="s">
        <v>122</v>
      </c>
      <c r="N194" s="93" t="s">
        <v>135</v>
      </c>
      <c r="O194" s="93" t="s">
        <v>191</v>
      </c>
      <c r="P194" s="94">
        <v>45252</v>
      </c>
      <c r="Q194" s="94">
        <v>45252.000694444447</v>
      </c>
      <c r="R194" s="92">
        <v>0</v>
      </c>
      <c r="S194" s="93" t="s">
        <v>300</v>
      </c>
      <c r="T194" s="93" t="s">
        <v>141</v>
      </c>
      <c r="U194" s="93" t="s">
        <v>146</v>
      </c>
      <c r="V194" s="95">
        <v>45261.697322835651</v>
      </c>
      <c r="W194" s="93" t="s">
        <v>146</v>
      </c>
      <c r="X194" s="95">
        <v>45261.697325925925</v>
      </c>
      <c r="Y194" s="95">
        <v>45231</v>
      </c>
      <c r="Z194" s="95">
        <v>45261</v>
      </c>
      <c r="AA194" s="95">
        <v>45261.894100578698</v>
      </c>
      <c r="AB194" s="93" t="s">
        <v>118</v>
      </c>
      <c r="AC194" s="93" t="s">
        <v>299</v>
      </c>
    </row>
    <row r="195" spans="1:29" s="78" customFormat="1" hidden="1" outlineLevel="7" collapsed="1" x14ac:dyDescent="0.25">
      <c r="A195" s="101" t="s">
        <v>116</v>
      </c>
      <c r="B195" s="75">
        <v>0</v>
      </c>
      <c r="C195" s="75">
        <v>-16245.163280000001</v>
      </c>
      <c r="D195" s="75">
        <v>0</v>
      </c>
      <c r="E195" s="75">
        <v>0</v>
      </c>
      <c r="F195" s="75">
        <v>0</v>
      </c>
      <c r="G195" s="75">
        <v>-16245.163280000001</v>
      </c>
      <c r="H195" s="74" t="s">
        <v>299</v>
      </c>
      <c r="I195" s="74" t="s">
        <v>180</v>
      </c>
      <c r="J195" s="74" t="s">
        <v>298</v>
      </c>
      <c r="K195" s="75">
        <v>0</v>
      </c>
      <c r="L195" s="75">
        <v>0</v>
      </c>
      <c r="M195" s="74" t="s">
        <v>122</v>
      </c>
      <c r="N195" s="74" t="s">
        <v>135</v>
      </c>
      <c r="O195" s="74" t="s">
        <v>191</v>
      </c>
      <c r="P195" s="76">
        <v>45252</v>
      </c>
      <c r="Q195" s="76">
        <v>45252.000694444447</v>
      </c>
      <c r="R195" s="75">
        <v>0</v>
      </c>
      <c r="S195" s="74" t="s">
        <v>300</v>
      </c>
      <c r="T195" s="74" t="s">
        <v>141</v>
      </c>
      <c r="U195" s="74" t="s">
        <v>146</v>
      </c>
      <c r="V195" s="77">
        <v>45261.697322835651</v>
      </c>
      <c r="W195" s="74" t="s">
        <v>146</v>
      </c>
      <c r="X195" s="77">
        <v>45261.697325925925</v>
      </c>
      <c r="Y195" s="77">
        <v>45231</v>
      </c>
      <c r="Z195" s="77">
        <v>45261</v>
      </c>
      <c r="AA195" s="77">
        <v>45261.894100578698</v>
      </c>
      <c r="AB195" s="74" t="s">
        <v>118</v>
      </c>
      <c r="AC195" s="74" t="s">
        <v>299</v>
      </c>
    </row>
    <row r="196" spans="1:29" s="119" customFormat="1" hidden="1" outlineLevel="5" collapsed="1" x14ac:dyDescent="0.25">
      <c r="A196" s="120" t="s">
        <v>304</v>
      </c>
      <c r="B196" s="115">
        <v>0</v>
      </c>
      <c r="C196" s="115">
        <v>1334.74621</v>
      </c>
      <c r="D196" s="115">
        <v>0</v>
      </c>
      <c r="E196" s="115">
        <v>0</v>
      </c>
      <c r="F196" s="115">
        <v>0</v>
      </c>
      <c r="G196" s="115">
        <v>1334.74621</v>
      </c>
      <c r="H196" s="116" t="s">
        <v>304</v>
      </c>
      <c r="I196" s="116" t="s">
        <v>180</v>
      </c>
      <c r="J196" s="116" t="s">
        <v>298</v>
      </c>
      <c r="K196" s="115">
        <v>0</v>
      </c>
      <c r="L196" s="115">
        <v>0</v>
      </c>
      <c r="M196" s="116" t="s">
        <v>122</v>
      </c>
      <c r="N196" s="116" t="s">
        <v>135</v>
      </c>
      <c r="O196" s="116" t="s">
        <v>191</v>
      </c>
      <c r="P196" s="117">
        <v>45252</v>
      </c>
      <c r="Q196" s="117">
        <v>45252.000694444447</v>
      </c>
      <c r="R196" s="115">
        <v>0</v>
      </c>
      <c r="S196" s="116" t="s">
        <v>305</v>
      </c>
      <c r="T196" s="116" t="s">
        <v>141</v>
      </c>
      <c r="U196" s="116" t="s">
        <v>146</v>
      </c>
      <c r="V196" s="118">
        <v>45261.697322835651</v>
      </c>
      <c r="W196" s="116" t="s">
        <v>146</v>
      </c>
      <c r="X196" s="118">
        <v>45261.697325925925</v>
      </c>
      <c r="Y196" s="118">
        <v>45231</v>
      </c>
      <c r="Z196" s="118">
        <v>45261</v>
      </c>
      <c r="AA196" s="118">
        <v>45261.894100578698</v>
      </c>
      <c r="AB196" s="116" t="s">
        <v>118</v>
      </c>
      <c r="AC196" s="116" t="s">
        <v>304</v>
      </c>
    </row>
    <row r="197" spans="1:29" s="90" customFormat="1" hidden="1" outlineLevel="6" collapsed="1" x14ac:dyDescent="0.25">
      <c r="A197" s="99" t="s">
        <v>298</v>
      </c>
      <c r="B197" s="86">
        <v>0</v>
      </c>
      <c r="C197" s="86">
        <v>1334.74621</v>
      </c>
      <c r="D197" s="86">
        <v>0</v>
      </c>
      <c r="E197" s="86">
        <v>0</v>
      </c>
      <c r="F197" s="86">
        <v>0</v>
      </c>
      <c r="G197" s="86">
        <v>1334.74621</v>
      </c>
      <c r="H197" s="87" t="s">
        <v>304</v>
      </c>
      <c r="I197" s="87" t="s">
        <v>180</v>
      </c>
      <c r="J197" s="87" t="s">
        <v>298</v>
      </c>
      <c r="K197" s="86">
        <v>0</v>
      </c>
      <c r="L197" s="86">
        <v>0</v>
      </c>
      <c r="M197" s="87" t="s">
        <v>122</v>
      </c>
      <c r="N197" s="87" t="s">
        <v>135</v>
      </c>
      <c r="O197" s="87" t="s">
        <v>191</v>
      </c>
      <c r="P197" s="88">
        <v>45252</v>
      </c>
      <c r="Q197" s="88">
        <v>45252.000694444447</v>
      </c>
      <c r="R197" s="86">
        <v>0</v>
      </c>
      <c r="S197" s="87" t="s">
        <v>305</v>
      </c>
      <c r="T197" s="87" t="s">
        <v>141</v>
      </c>
      <c r="U197" s="87" t="s">
        <v>146</v>
      </c>
      <c r="V197" s="89">
        <v>45261.697322835651</v>
      </c>
      <c r="W197" s="87" t="s">
        <v>146</v>
      </c>
      <c r="X197" s="89">
        <v>45261.697325925925</v>
      </c>
      <c r="Y197" s="89">
        <v>45231</v>
      </c>
      <c r="Z197" s="89">
        <v>45261</v>
      </c>
      <c r="AA197" s="89">
        <v>45261.894100578698</v>
      </c>
      <c r="AB197" s="87" t="s">
        <v>118</v>
      </c>
      <c r="AC197" s="87" t="s">
        <v>304</v>
      </c>
    </row>
    <row r="198" spans="1:29" s="96" customFormat="1" hidden="1" outlineLevel="7" collapsed="1" x14ac:dyDescent="0.25">
      <c r="A198" s="100" t="s">
        <v>306</v>
      </c>
      <c r="B198" s="92">
        <v>0</v>
      </c>
      <c r="C198" s="92">
        <v>1334.74621</v>
      </c>
      <c r="D198" s="92">
        <v>0</v>
      </c>
      <c r="E198" s="92">
        <v>0</v>
      </c>
      <c r="F198" s="92">
        <v>0</v>
      </c>
      <c r="G198" s="92">
        <v>1334.74621</v>
      </c>
      <c r="H198" s="93" t="s">
        <v>304</v>
      </c>
      <c r="I198" s="93" t="s">
        <v>180</v>
      </c>
      <c r="J198" s="93" t="s">
        <v>298</v>
      </c>
      <c r="K198" s="92">
        <v>0</v>
      </c>
      <c r="L198" s="92">
        <v>0</v>
      </c>
      <c r="M198" s="93" t="s">
        <v>122</v>
      </c>
      <c r="N198" s="93" t="s">
        <v>135</v>
      </c>
      <c r="O198" s="93" t="s">
        <v>191</v>
      </c>
      <c r="P198" s="94">
        <v>45252</v>
      </c>
      <c r="Q198" s="94">
        <v>45252.000694444447</v>
      </c>
      <c r="R198" s="92">
        <v>0</v>
      </c>
      <c r="S198" s="93" t="s">
        <v>305</v>
      </c>
      <c r="T198" s="93" t="s">
        <v>141</v>
      </c>
      <c r="U198" s="93" t="s">
        <v>146</v>
      </c>
      <c r="V198" s="95">
        <v>45261.697322835651</v>
      </c>
      <c r="W198" s="93" t="s">
        <v>146</v>
      </c>
      <c r="X198" s="95">
        <v>45261.697325925925</v>
      </c>
      <c r="Y198" s="95">
        <v>45231</v>
      </c>
      <c r="Z198" s="95">
        <v>45261</v>
      </c>
      <c r="AA198" s="95">
        <v>45261.894100578698</v>
      </c>
      <c r="AB198" s="93" t="s">
        <v>118</v>
      </c>
      <c r="AC198" s="93" t="s">
        <v>304</v>
      </c>
    </row>
    <row r="199" spans="1:29" s="78" customFormat="1" hidden="1" outlineLevel="7" collapsed="1" x14ac:dyDescent="0.25">
      <c r="A199" s="101" t="s">
        <v>116</v>
      </c>
      <c r="B199" s="75">
        <v>0</v>
      </c>
      <c r="C199" s="75">
        <v>1334.74621</v>
      </c>
      <c r="D199" s="75">
        <v>0</v>
      </c>
      <c r="E199" s="75">
        <v>0</v>
      </c>
      <c r="F199" s="75">
        <v>0</v>
      </c>
      <c r="G199" s="75">
        <v>1334.74621</v>
      </c>
      <c r="H199" s="74" t="s">
        <v>304</v>
      </c>
      <c r="I199" s="74" t="s">
        <v>180</v>
      </c>
      <c r="J199" s="74" t="s">
        <v>298</v>
      </c>
      <c r="K199" s="75">
        <v>0</v>
      </c>
      <c r="L199" s="75">
        <v>0</v>
      </c>
      <c r="M199" s="74" t="s">
        <v>122</v>
      </c>
      <c r="N199" s="74" t="s">
        <v>135</v>
      </c>
      <c r="O199" s="74" t="s">
        <v>191</v>
      </c>
      <c r="P199" s="76">
        <v>45252</v>
      </c>
      <c r="Q199" s="76">
        <v>45252.000694444447</v>
      </c>
      <c r="R199" s="75">
        <v>0</v>
      </c>
      <c r="S199" s="74" t="s">
        <v>305</v>
      </c>
      <c r="T199" s="74" t="s">
        <v>141</v>
      </c>
      <c r="U199" s="74" t="s">
        <v>146</v>
      </c>
      <c r="V199" s="77">
        <v>45261.697322835651</v>
      </c>
      <c r="W199" s="74" t="s">
        <v>146</v>
      </c>
      <c r="X199" s="77">
        <v>45261.697325925925</v>
      </c>
      <c r="Y199" s="77">
        <v>45231</v>
      </c>
      <c r="Z199" s="77">
        <v>45261</v>
      </c>
      <c r="AA199" s="77">
        <v>45261.894100578698</v>
      </c>
      <c r="AB199" s="74" t="s">
        <v>118</v>
      </c>
      <c r="AC199" s="74" t="s">
        <v>304</v>
      </c>
    </row>
    <row r="200" spans="1:29" s="84" customFormat="1" hidden="1" outlineLevel="5" collapsed="1" x14ac:dyDescent="0.25">
      <c r="A200" s="98" t="s">
        <v>116</v>
      </c>
      <c r="B200" s="80">
        <v>11944.973</v>
      </c>
      <c r="C200" s="80">
        <v>1067796.9713890001</v>
      </c>
      <c r="D200" s="80">
        <v>0</v>
      </c>
      <c r="E200" s="80">
        <v>0</v>
      </c>
      <c r="F200" s="80">
        <v>11944.973</v>
      </c>
      <c r="G200" s="80">
        <v>1067796.9713890001</v>
      </c>
      <c r="H200" s="81" t="s">
        <v>307</v>
      </c>
      <c r="I200" s="81" t="s">
        <v>180</v>
      </c>
      <c r="J200" s="81" t="s">
        <v>298</v>
      </c>
      <c r="K200" s="80">
        <v>89.393000000000001</v>
      </c>
      <c r="L200" s="80">
        <v>0</v>
      </c>
      <c r="M200" s="81" t="s">
        <v>122</v>
      </c>
      <c r="N200" s="81" t="s">
        <v>135</v>
      </c>
      <c r="O200" s="81" t="s">
        <v>191</v>
      </c>
      <c r="P200" s="82">
        <v>45252</v>
      </c>
      <c r="Q200" s="82">
        <v>45252.000694444447</v>
      </c>
      <c r="R200" s="80">
        <v>0</v>
      </c>
      <c r="S200" s="81" t="s">
        <v>305</v>
      </c>
      <c r="T200" s="81" t="s">
        <v>141</v>
      </c>
      <c r="U200" s="81" t="s">
        <v>146</v>
      </c>
      <c r="V200" s="83">
        <v>45261.697322835651</v>
      </c>
      <c r="W200" s="81" t="s">
        <v>146</v>
      </c>
      <c r="X200" s="83">
        <v>45261.697325925925</v>
      </c>
      <c r="Y200" s="83">
        <v>45231</v>
      </c>
      <c r="Z200" s="83">
        <v>45261</v>
      </c>
      <c r="AA200" s="83">
        <v>45261.894100578698</v>
      </c>
      <c r="AB200" s="81" t="s">
        <v>118</v>
      </c>
      <c r="AC200" s="81" t="s">
        <v>116</v>
      </c>
    </row>
    <row r="201" spans="1:29" s="90" customFormat="1" hidden="1" outlineLevel="6" collapsed="1" x14ac:dyDescent="0.25">
      <c r="A201" s="99" t="s">
        <v>298</v>
      </c>
      <c r="B201" s="86">
        <v>11944.973</v>
      </c>
      <c r="C201" s="86">
        <v>1067796.9713890001</v>
      </c>
      <c r="D201" s="86">
        <v>0</v>
      </c>
      <c r="E201" s="86">
        <v>0</v>
      </c>
      <c r="F201" s="86">
        <v>11944.973</v>
      </c>
      <c r="G201" s="86">
        <v>1067796.9713890001</v>
      </c>
      <c r="H201" s="87" t="s">
        <v>307</v>
      </c>
      <c r="I201" s="87" t="s">
        <v>180</v>
      </c>
      <c r="J201" s="87" t="s">
        <v>298</v>
      </c>
      <c r="K201" s="86">
        <v>89.393000000000001</v>
      </c>
      <c r="L201" s="86">
        <v>0</v>
      </c>
      <c r="M201" s="87" t="s">
        <v>122</v>
      </c>
      <c r="N201" s="87" t="s">
        <v>135</v>
      </c>
      <c r="O201" s="87" t="s">
        <v>191</v>
      </c>
      <c r="P201" s="88">
        <v>45252</v>
      </c>
      <c r="Q201" s="88">
        <v>45252.000694444447</v>
      </c>
      <c r="R201" s="86">
        <v>0</v>
      </c>
      <c r="S201" s="87" t="s">
        <v>305</v>
      </c>
      <c r="T201" s="87" t="s">
        <v>141</v>
      </c>
      <c r="U201" s="87" t="s">
        <v>146</v>
      </c>
      <c r="V201" s="89">
        <v>45261.697322835651</v>
      </c>
      <c r="W201" s="87" t="s">
        <v>146</v>
      </c>
      <c r="X201" s="89">
        <v>45261.697325925925</v>
      </c>
      <c r="Y201" s="89">
        <v>45231</v>
      </c>
      <c r="Z201" s="89">
        <v>45261</v>
      </c>
      <c r="AA201" s="89">
        <v>45261.894100578698</v>
      </c>
      <c r="AB201" s="87" t="s">
        <v>118</v>
      </c>
      <c r="AC201" s="87" t="s">
        <v>116</v>
      </c>
    </row>
    <row r="202" spans="1:29" s="96" customFormat="1" hidden="1" outlineLevel="7" collapsed="1" x14ac:dyDescent="0.25">
      <c r="A202" s="100" t="s">
        <v>308</v>
      </c>
      <c r="B202" s="92">
        <v>11944.973</v>
      </c>
      <c r="C202" s="92">
        <v>1067796.9713890001</v>
      </c>
      <c r="D202" s="92">
        <v>0</v>
      </c>
      <c r="E202" s="92">
        <v>0</v>
      </c>
      <c r="F202" s="92">
        <v>11944.973</v>
      </c>
      <c r="G202" s="92">
        <v>1067796.9713890001</v>
      </c>
      <c r="H202" s="93" t="s">
        <v>307</v>
      </c>
      <c r="I202" s="93" t="s">
        <v>180</v>
      </c>
      <c r="J202" s="93" t="s">
        <v>298</v>
      </c>
      <c r="K202" s="92">
        <v>89.393000000000001</v>
      </c>
      <c r="L202" s="92">
        <v>0</v>
      </c>
      <c r="M202" s="93" t="s">
        <v>122</v>
      </c>
      <c r="N202" s="93" t="s">
        <v>135</v>
      </c>
      <c r="O202" s="93" t="s">
        <v>191</v>
      </c>
      <c r="P202" s="94">
        <v>45252</v>
      </c>
      <c r="Q202" s="94">
        <v>45252.000694444447</v>
      </c>
      <c r="R202" s="92">
        <v>0</v>
      </c>
      <c r="S202" s="93" t="s">
        <v>305</v>
      </c>
      <c r="T202" s="93" t="s">
        <v>141</v>
      </c>
      <c r="U202" s="93" t="s">
        <v>146</v>
      </c>
      <c r="V202" s="95">
        <v>45261.697322835651</v>
      </c>
      <c r="W202" s="93" t="s">
        <v>146</v>
      </c>
      <c r="X202" s="95">
        <v>45261.697325925925</v>
      </c>
      <c r="Y202" s="95">
        <v>45231</v>
      </c>
      <c r="Z202" s="95">
        <v>45261</v>
      </c>
      <c r="AA202" s="95">
        <v>45261.894100578698</v>
      </c>
      <c r="AB202" s="93" t="s">
        <v>118</v>
      </c>
      <c r="AC202" s="93" t="s">
        <v>116</v>
      </c>
    </row>
    <row r="203" spans="1:29" s="78" customFormat="1" hidden="1" outlineLevel="7" collapsed="1" x14ac:dyDescent="0.25">
      <c r="A203" s="101" t="s">
        <v>116</v>
      </c>
      <c r="B203" s="75">
        <v>11944.973</v>
      </c>
      <c r="C203" s="75">
        <v>1067796.9713890001</v>
      </c>
      <c r="D203" s="75">
        <v>0</v>
      </c>
      <c r="E203" s="75">
        <v>0</v>
      </c>
      <c r="F203" s="75">
        <v>11944.973</v>
      </c>
      <c r="G203" s="75">
        <v>1067796.9713890001</v>
      </c>
      <c r="H203" s="74" t="s">
        <v>307</v>
      </c>
      <c r="I203" s="74" t="s">
        <v>180</v>
      </c>
      <c r="J203" s="74" t="s">
        <v>298</v>
      </c>
      <c r="K203" s="75">
        <v>89.393000000000001</v>
      </c>
      <c r="L203" s="75">
        <v>0</v>
      </c>
      <c r="M203" s="74" t="s">
        <v>122</v>
      </c>
      <c r="N203" s="74" t="s">
        <v>135</v>
      </c>
      <c r="O203" s="74" t="s">
        <v>191</v>
      </c>
      <c r="P203" s="76">
        <v>45252</v>
      </c>
      <c r="Q203" s="76">
        <v>45252.000694444447</v>
      </c>
      <c r="R203" s="75">
        <v>0</v>
      </c>
      <c r="S203" s="74" t="s">
        <v>305</v>
      </c>
      <c r="T203" s="74" t="s">
        <v>141</v>
      </c>
      <c r="U203" s="74" t="s">
        <v>146</v>
      </c>
      <c r="V203" s="77">
        <v>45261.697322835651</v>
      </c>
      <c r="W203" s="74" t="s">
        <v>146</v>
      </c>
      <c r="X203" s="77">
        <v>45261.697325925925</v>
      </c>
      <c r="Y203" s="77">
        <v>45231</v>
      </c>
      <c r="Z203" s="77">
        <v>45261</v>
      </c>
      <c r="AA203" s="77">
        <v>45261.894100578698</v>
      </c>
      <c r="AB203" s="74" t="s">
        <v>118</v>
      </c>
      <c r="AC203" s="74" t="s">
        <v>116</v>
      </c>
    </row>
    <row r="204" spans="1:29" s="113" customFormat="1" outlineLevel="2" collapsed="1" x14ac:dyDescent="0.25">
      <c r="A204" s="108" t="s">
        <v>187</v>
      </c>
      <c r="B204" s="109">
        <v>0</v>
      </c>
      <c r="C204" s="109">
        <v>0</v>
      </c>
      <c r="D204" s="109">
        <v>0</v>
      </c>
      <c r="E204" s="109">
        <v>0</v>
      </c>
      <c r="F204" s="109">
        <v>0</v>
      </c>
      <c r="G204" s="109">
        <v>0</v>
      </c>
      <c r="H204" s="110" t="s">
        <v>120</v>
      </c>
      <c r="I204" s="110" t="s">
        <v>187</v>
      </c>
      <c r="J204" s="110" t="s">
        <v>116</v>
      </c>
      <c r="K204" s="109">
        <v>0</v>
      </c>
      <c r="L204" s="109">
        <v>0</v>
      </c>
      <c r="M204" s="110" t="s">
        <v>122</v>
      </c>
      <c r="N204" s="110" t="s">
        <v>135</v>
      </c>
      <c r="O204" s="110" t="s">
        <v>121</v>
      </c>
      <c r="P204" s="111">
        <v>45231</v>
      </c>
      <c r="Q204" s="111">
        <v>45232</v>
      </c>
      <c r="R204" s="109">
        <v>0</v>
      </c>
      <c r="S204" s="110" t="s">
        <v>116</v>
      </c>
      <c r="T204" s="110" t="s">
        <v>116</v>
      </c>
      <c r="U204" s="110" t="s">
        <v>142</v>
      </c>
      <c r="V204" s="112">
        <v>45200.155692939814</v>
      </c>
      <c r="W204" s="110" t="s">
        <v>116</v>
      </c>
      <c r="X204" s="110" t="s">
        <v>116</v>
      </c>
      <c r="Y204" s="112">
        <v>45231</v>
      </c>
      <c r="Z204" s="112">
        <v>45261</v>
      </c>
      <c r="AA204" s="112">
        <v>45261.894100578698</v>
      </c>
      <c r="AB204" s="110" t="s">
        <v>118</v>
      </c>
      <c r="AC204" s="110" t="s">
        <v>116</v>
      </c>
    </row>
    <row r="205" spans="1:29" s="96" customFormat="1" outlineLevel="3" collapsed="1" x14ac:dyDescent="0.25">
      <c r="A205" s="91" t="s">
        <v>122</v>
      </c>
      <c r="B205" s="92">
        <v>0</v>
      </c>
      <c r="C205" s="92">
        <v>0</v>
      </c>
      <c r="D205" s="92">
        <v>0</v>
      </c>
      <c r="E205" s="92">
        <v>0</v>
      </c>
      <c r="F205" s="92">
        <v>0</v>
      </c>
      <c r="G205" s="92">
        <v>0</v>
      </c>
      <c r="H205" s="93" t="s">
        <v>120</v>
      </c>
      <c r="I205" s="93" t="s">
        <v>187</v>
      </c>
      <c r="J205" s="93" t="s">
        <v>116</v>
      </c>
      <c r="K205" s="92">
        <v>0</v>
      </c>
      <c r="L205" s="92">
        <v>0</v>
      </c>
      <c r="M205" s="93" t="s">
        <v>122</v>
      </c>
      <c r="N205" s="93" t="s">
        <v>135</v>
      </c>
      <c r="O205" s="93" t="s">
        <v>121</v>
      </c>
      <c r="P205" s="94">
        <v>45231</v>
      </c>
      <c r="Q205" s="94">
        <v>45232</v>
      </c>
      <c r="R205" s="92">
        <v>0</v>
      </c>
      <c r="S205" s="93" t="s">
        <v>116</v>
      </c>
      <c r="T205" s="93" t="s">
        <v>116</v>
      </c>
      <c r="U205" s="93" t="s">
        <v>142</v>
      </c>
      <c r="V205" s="95">
        <v>45200.155692939814</v>
      </c>
      <c r="W205" s="93" t="s">
        <v>116</v>
      </c>
      <c r="X205" s="93" t="s">
        <v>116</v>
      </c>
      <c r="Y205" s="95">
        <v>45231</v>
      </c>
      <c r="Z205" s="95">
        <v>45261</v>
      </c>
      <c r="AA205" s="95">
        <v>45261.894100578698</v>
      </c>
      <c r="AB205" s="93" t="s">
        <v>118</v>
      </c>
      <c r="AC205" s="93" t="s">
        <v>116</v>
      </c>
    </row>
    <row r="206" spans="1:29" s="78" customFormat="1" outlineLevel="4" collapsed="1" x14ac:dyDescent="0.25">
      <c r="A206" s="97" t="s">
        <v>121</v>
      </c>
      <c r="B206" s="75">
        <v>0</v>
      </c>
      <c r="C206" s="75">
        <v>0</v>
      </c>
      <c r="D206" s="75">
        <v>0</v>
      </c>
      <c r="E206" s="75">
        <v>0</v>
      </c>
      <c r="F206" s="75">
        <v>0</v>
      </c>
      <c r="G206" s="75">
        <v>0</v>
      </c>
      <c r="H206" s="74" t="s">
        <v>120</v>
      </c>
      <c r="I206" s="74" t="s">
        <v>187</v>
      </c>
      <c r="J206" s="74" t="s">
        <v>116</v>
      </c>
      <c r="K206" s="75">
        <v>0</v>
      </c>
      <c r="L206" s="75">
        <v>0</v>
      </c>
      <c r="M206" s="74" t="s">
        <v>122</v>
      </c>
      <c r="N206" s="74" t="s">
        <v>135</v>
      </c>
      <c r="O206" s="74" t="s">
        <v>121</v>
      </c>
      <c r="P206" s="76">
        <v>45231</v>
      </c>
      <c r="Q206" s="76">
        <v>45232</v>
      </c>
      <c r="R206" s="75">
        <v>0</v>
      </c>
      <c r="S206" s="74" t="s">
        <v>116</v>
      </c>
      <c r="T206" s="74" t="s">
        <v>116</v>
      </c>
      <c r="U206" s="74" t="s">
        <v>142</v>
      </c>
      <c r="V206" s="77">
        <v>45200.155692939814</v>
      </c>
      <c r="W206" s="74" t="s">
        <v>116</v>
      </c>
      <c r="X206" s="74" t="s">
        <v>116</v>
      </c>
      <c r="Y206" s="77">
        <v>45231</v>
      </c>
      <c r="Z206" s="77">
        <v>45261</v>
      </c>
      <c r="AA206" s="77">
        <v>45261.894100578698</v>
      </c>
      <c r="AB206" s="74" t="s">
        <v>118</v>
      </c>
      <c r="AC206" s="74" t="s">
        <v>116</v>
      </c>
    </row>
    <row r="207" spans="1:29" s="84" customFormat="1" outlineLevel="5" collapsed="1" x14ac:dyDescent="0.25">
      <c r="A207" s="98" t="s">
        <v>116</v>
      </c>
      <c r="B207" s="80">
        <v>0</v>
      </c>
      <c r="C207" s="80">
        <v>0</v>
      </c>
      <c r="D207" s="80">
        <v>0</v>
      </c>
      <c r="E207" s="80">
        <v>0</v>
      </c>
      <c r="F207" s="80">
        <v>0</v>
      </c>
      <c r="G207" s="80">
        <v>0</v>
      </c>
      <c r="H207" s="81" t="s">
        <v>120</v>
      </c>
      <c r="I207" s="81" t="s">
        <v>187</v>
      </c>
      <c r="J207" s="81" t="s">
        <v>116</v>
      </c>
      <c r="K207" s="80">
        <v>0</v>
      </c>
      <c r="L207" s="80">
        <v>0</v>
      </c>
      <c r="M207" s="81" t="s">
        <v>122</v>
      </c>
      <c r="N207" s="81" t="s">
        <v>135</v>
      </c>
      <c r="O207" s="81" t="s">
        <v>121</v>
      </c>
      <c r="P207" s="82">
        <v>45231</v>
      </c>
      <c r="Q207" s="82">
        <v>45232</v>
      </c>
      <c r="R207" s="80">
        <v>0</v>
      </c>
      <c r="S207" s="81" t="s">
        <v>116</v>
      </c>
      <c r="T207" s="81" t="s">
        <v>116</v>
      </c>
      <c r="U207" s="81" t="s">
        <v>142</v>
      </c>
      <c r="V207" s="83">
        <v>45200.155692939814</v>
      </c>
      <c r="W207" s="81" t="s">
        <v>116</v>
      </c>
      <c r="X207" s="81" t="s">
        <v>116</v>
      </c>
      <c r="Y207" s="83">
        <v>45231</v>
      </c>
      <c r="Z207" s="83">
        <v>45261</v>
      </c>
      <c r="AA207" s="83">
        <v>45261.894100578698</v>
      </c>
      <c r="AB207" s="81" t="s">
        <v>118</v>
      </c>
      <c r="AC207" s="81" t="s">
        <v>116</v>
      </c>
    </row>
    <row r="208" spans="1:29" s="90" customFormat="1" outlineLevel="6" collapsed="1" x14ac:dyDescent="0.25">
      <c r="A208" s="99" t="s">
        <v>116</v>
      </c>
      <c r="B208" s="86">
        <v>0</v>
      </c>
      <c r="C208" s="86">
        <v>0</v>
      </c>
      <c r="D208" s="86">
        <v>0</v>
      </c>
      <c r="E208" s="86">
        <v>0</v>
      </c>
      <c r="F208" s="86">
        <v>0</v>
      </c>
      <c r="G208" s="86">
        <v>0</v>
      </c>
      <c r="H208" s="87" t="s">
        <v>120</v>
      </c>
      <c r="I208" s="87" t="s">
        <v>187</v>
      </c>
      <c r="J208" s="87" t="s">
        <v>116</v>
      </c>
      <c r="K208" s="86">
        <v>0</v>
      </c>
      <c r="L208" s="86">
        <v>0</v>
      </c>
      <c r="M208" s="87" t="s">
        <v>122</v>
      </c>
      <c r="N208" s="87" t="s">
        <v>135</v>
      </c>
      <c r="O208" s="87" t="s">
        <v>121</v>
      </c>
      <c r="P208" s="88">
        <v>45231</v>
      </c>
      <c r="Q208" s="88">
        <v>45232</v>
      </c>
      <c r="R208" s="86">
        <v>0</v>
      </c>
      <c r="S208" s="87" t="s">
        <v>116</v>
      </c>
      <c r="T208" s="87" t="s">
        <v>116</v>
      </c>
      <c r="U208" s="87" t="s">
        <v>142</v>
      </c>
      <c r="V208" s="89">
        <v>45200.155692939814</v>
      </c>
      <c r="W208" s="87" t="s">
        <v>116</v>
      </c>
      <c r="X208" s="87" t="s">
        <v>116</v>
      </c>
      <c r="Y208" s="89">
        <v>45231</v>
      </c>
      <c r="Z208" s="89">
        <v>45261</v>
      </c>
      <c r="AA208" s="89">
        <v>45261.894100578698</v>
      </c>
      <c r="AB208" s="87" t="s">
        <v>118</v>
      </c>
      <c r="AC208" s="87" t="s">
        <v>116</v>
      </c>
    </row>
    <row r="209" spans="1:29" s="96" customFormat="1" outlineLevel="7" collapsed="1" x14ac:dyDescent="0.25">
      <c r="A209" s="100" t="s">
        <v>189</v>
      </c>
      <c r="B209" s="92">
        <v>84601.495999999999</v>
      </c>
      <c r="C209" s="92">
        <v>5894825.7536899997</v>
      </c>
      <c r="D209" s="92">
        <v>0</v>
      </c>
      <c r="E209" s="92">
        <v>0</v>
      </c>
      <c r="F209" s="92">
        <v>84601.495999999999</v>
      </c>
      <c r="G209" s="92">
        <v>5894825.7536899997</v>
      </c>
      <c r="H209" s="93" t="s">
        <v>120</v>
      </c>
      <c r="I209" s="93" t="s">
        <v>187</v>
      </c>
      <c r="J209" s="93" t="s">
        <v>116</v>
      </c>
      <c r="K209" s="92">
        <v>69.677559291504707</v>
      </c>
      <c r="L209" s="92">
        <v>0</v>
      </c>
      <c r="M209" s="93" t="s">
        <v>122</v>
      </c>
      <c r="N209" s="93" t="s">
        <v>135</v>
      </c>
      <c r="O209" s="93" t="s">
        <v>121</v>
      </c>
      <c r="P209" s="94">
        <v>45231</v>
      </c>
      <c r="Q209" s="94">
        <v>45232</v>
      </c>
      <c r="R209" s="92">
        <v>0</v>
      </c>
      <c r="S209" s="93" t="s">
        <v>116</v>
      </c>
      <c r="T209" s="93" t="s">
        <v>116</v>
      </c>
      <c r="U209" s="93" t="s">
        <v>142</v>
      </c>
      <c r="V209" s="95">
        <v>45200.155692939814</v>
      </c>
      <c r="W209" s="93" t="s">
        <v>116</v>
      </c>
      <c r="X209" s="93" t="s">
        <v>116</v>
      </c>
      <c r="Y209" s="95">
        <v>45231</v>
      </c>
      <c r="Z209" s="95">
        <v>45261</v>
      </c>
      <c r="AA209" s="95">
        <v>45261.894100578698</v>
      </c>
      <c r="AB209" s="93" t="s">
        <v>118</v>
      </c>
      <c r="AC209" s="93" t="s">
        <v>116</v>
      </c>
    </row>
    <row r="210" spans="1:29" s="78" customFormat="1" outlineLevel="7" collapsed="1" x14ac:dyDescent="0.25">
      <c r="A210" s="101" t="s">
        <v>116</v>
      </c>
      <c r="B210" s="75">
        <v>84601.495999999999</v>
      </c>
      <c r="C210" s="75">
        <v>5894825.7536899997</v>
      </c>
      <c r="D210" s="75">
        <v>0</v>
      </c>
      <c r="E210" s="75">
        <v>0</v>
      </c>
      <c r="F210" s="75">
        <v>84601.495999999999</v>
      </c>
      <c r="G210" s="75">
        <v>5894825.7536899997</v>
      </c>
      <c r="H210" s="74" t="s">
        <v>120</v>
      </c>
      <c r="I210" s="74" t="s">
        <v>187</v>
      </c>
      <c r="J210" s="74" t="s">
        <v>116</v>
      </c>
      <c r="K210" s="75">
        <v>69.677559291504707</v>
      </c>
      <c r="L210" s="75">
        <v>0</v>
      </c>
      <c r="M210" s="74" t="s">
        <v>122</v>
      </c>
      <c r="N210" s="74" t="s">
        <v>135</v>
      </c>
      <c r="O210" s="74" t="s">
        <v>121</v>
      </c>
      <c r="P210" s="76">
        <v>45231</v>
      </c>
      <c r="Q210" s="76">
        <v>45232</v>
      </c>
      <c r="R210" s="75">
        <v>0</v>
      </c>
      <c r="S210" s="74" t="s">
        <v>116</v>
      </c>
      <c r="T210" s="74" t="s">
        <v>116</v>
      </c>
      <c r="U210" s="74" t="s">
        <v>142</v>
      </c>
      <c r="V210" s="77">
        <v>45200.155692939814</v>
      </c>
      <c r="W210" s="74" t="s">
        <v>116</v>
      </c>
      <c r="X210" s="74" t="s">
        <v>116</v>
      </c>
      <c r="Y210" s="77">
        <v>45231</v>
      </c>
      <c r="Z210" s="77">
        <v>45261</v>
      </c>
      <c r="AA210" s="77">
        <v>45261.894100578698</v>
      </c>
      <c r="AB210" s="74" t="s">
        <v>118</v>
      </c>
      <c r="AC210" s="74" t="s">
        <v>116</v>
      </c>
    </row>
    <row r="211" spans="1:29" s="107" customFormat="1" outlineLevel="7" collapsed="1" x14ac:dyDescent="0.25">
      <c r="A211" s="102" t="s">
        <v>188</v>
      </c>
      <c r="B211" s="103">
        <v>-212057.56899999999</v>
      </c>
      <c r="C211" s="103">
        <v>-14637270.957040001</v>
      </c>
      <c r="D211" s="103">
        <v>0</v>
      </c>
      <c r="E211" s="103">
        <v>0</v>
      </c>
      <c r="F211" s="103">
        <v>-212057.56899999999</v>
      </c>
      <c r="G211" s="103">
        <v>-14637270.957040001</v>
      </c>
      <c r="H211" s="104" t="s">
        <v>120</v>
      </c>
      <c r="I211" s="104" t="s">
        <v>187</v>
      </c>
      <c r="J211" s="104" t="s">
        <v>116</v>
      </c>
      <c r="K211" s="103">
        <v>69.024987063960893</v>
      </c>
      <c r="L211" s="103">
        <v>0</v>
      </c>
      <c r="M211" s="104" t="s">
        <v>122</v>
      </c>
      <c r="N211" s="104" t="s">
        <v>135</v>
      </c>
      <c r="O211" s="104" t="s">
        <v>121</v>
      </c>
      <c r="P211" s="105">
        <v>45231</v>
      </c>
      <c r="Q211" s="105">
        <v>45232</v>
      </c>
      <c r="R211" s="103">
        <v>0</v>
      </c>
      <c r="S211" s="104" t="s">
        <v>116</v>
      </c>
      <c r="T211" s="104" t="s">
        <v>116</v>
      </c>
      <c r="U211" s="104" t="s">
        <v>142</v>
      </c>
      <c r="V211" s="106">
        <v>45200.155692939814</v>
      </c>
      <c r="W211" s="104" t="s">
        <v>116</v>
      </c>
      <c r="X211" s="104" t="s">
        <v>116</v>
      </c>
      <c r="Y211" s="106">
        <v>45231</v>
      </c>
      <c r="Z211" s="106">
        <v>45261</v>
      </c>
      <c r="AA211" s="106">
        <v>45261.894100578698</v>
      </c>
      <c r="AB211" s="104" t="s">
        <v>118</v>
      </c>
      <c r="AC211" s="104" t="s">
        <v>116</v>
      </c>
    </row>
    <row r="212" spans="1:29" s="78" customFormat="1" outlineLevel="7" collapsed="1" x14ac:dyDescent="0.25">
      <c r="A212" s="101" t="s">
        <v>116</v>
      </c>
      <c r="B212" s="75">
        <v>-212057.56899999999</v>
      </c>
      <c r="C212" s="75">
        <v>-14637270.957040001</v>
      </c>
      <c r="D212" s="75">
        <v>0</v>
      </c>
      <c r="E212" s="75">
        <v>0</v>
      </c>
      <c r="F212" s="75">
        <v>-212057.56899999999</v>
      </c>
      <c r="G212" s="75">
        <v>-14637270.957040001</v>
      </c>
      <c r="H212" s="74" t="s">
        <v>120</v>
      </c>
      <c r="I212" s="74" t="s">
        <v>187</v>
      </c>
      <c r="J212" s="74" t="s">
        <v>116</v>
      </c>
      <c r="K212" s="75">
        <v>69.024987063960893</v>
      </c>
      <c r="L212" s="75">
        <v>0</v>
      </c>
      <c r="M212" s="74" t="s">
        <v>122</v>
      </c>
      <c r="N212" s="74" t="s">
        <v>135</v>
      </c>
      <c r="O212" s="74" t="s">
        <v>121</v>
      </c>
      <c r="P212" s="76">
        <v>45231</v>
      </c>
      <c r="Q212" s="76">
        <v>45232</v>
      </c>
      <c r="R212" s="75">
        <v>0</v>
      </c>
      <c r="S212" s="74" t="s">
        <v>116</v>
      </c>
      <c r="T212" s="74" t="s">
        <v>116</v>
      </c>
      <c r="U212" s="74" t="s">
        <v>142</v>
      </c>
      <c r="V212" s="77">
        <v>45200.155692939814</v>
      </c>
      <c r="W212" s="74" t="s">
        <v>116</v>
      </c>
      <c r="X212" s="74" t="s">
        <v>116</v>
      </c>
      <c r="Y212" s="77">
        <v>45231</v>
      </c>
      <c r="Z212" s="77">
        <v>45261</v>
      </c>
      <c r="AA212" s="77">
        <v>45261.894100578698</v>
      </c>
      <c r="AB212" s="74" t="s">
        <v>118</v>
      </c>
      <c r="AC212" s="74" t="s">
        <v>116</v>
      </c>
    </row>
    <row r="213" spans="1:29" s="96" customFormat="1" outlineLevel="7" collapsed="1" x14ac:dyDescent="0.25">
      <c r="A213" s="100" t="s">
        <v>190</v>
      </c>
      <c r="B213" s="92">
        <v>127456.073</v>
      </c>
      <c r="C213" s="92">
        <v>8742445.2033500001</v>
      </c>
      <c r="D213" s="92">
        <v>0</v>
      </c>
      <c r="E213" s="92">
        <v>0</v>
      </c>
      <c r="F213" s="92">
        <v>127456.073</v>
      </c>
      <c r="G213" s="92">
        <v>8742445.2033500001</v>
      </c>
      <c r="H213" s="93" t="s">
        <v>120</v>
      </c>
      <c r="I213" s="93" t="s">
        <v>187</v>
      </c>
      <c r="J213" s="93" t="s">
        <v>116</v>
      </c>
      <c r="K213" s="92">
        <v>68.591829306948796</v>
      </c>
      <c r="L213" s="92">
        <v>0</v>
      </c>
      <c r="M213" s="93" t="s">
        <v>122</v>
      </c>
      <c r="N213" s="93" t="s">
        <v>135</v>
      </c>
      <c r="O213" s="93" t="s">
        <v>121</v>
      </c>
      <c r="P213" s="94">
        <v>45231</v>
      </c>
      <c r="Q213" s="94">
        <v>45232</v>
      </c>
      <c r="R213" s="92">
        <v>0</v>
      </c>
      <c r="S213" s="93" t="s">
        <v>116</v>
      </c>
      <c r="T213" s="93" t="s">
        <v>116</v>
      </c>
      <c r="U213" s="93" t="s">
        <v>142</v>
      </c>
      <c r="V213" s="95">
        <v>45200.155692939814</v>
      </c>
      <c r="W213" s="93" t="s">
        <v>116</v>
      </c>
      <c r="X213" s="93" t="s">
        <v>116</v>
      </c>
      <c r="Y213" s="95">
        <v>45231</v>
      </c>
      <c r="Z213" s="95">
        <v>45261</v>
      </c>
      <c r="AA213" s="95">
        <v>45261.894100578698</v>
      </c>
      <c r="AB213" s="93" t="s">
        <v>118</v>
      </c>
      <c r="AC213" s="93" t="s">
        <v>116</v>
      </c>
    </row>
    <row r="214" spans="1:29" s="78" customFormat="1" outlineLevel="7" collapsed="1" x14ac:dyDescent="0.25">
      <c r="A214" s="101" t="s">
        <v>116</v>
      </c>
      <c r="B214" s="75">
        <v>127456.073</v>
      </c>
      <c r="C214" s="75">
        <v>8742445.2033500001</v>
      </c>
      <c r="D214" s="75">
        <v>0</v>
      </c>
      <c r="E214" s="75">
        <v>0</v>
      </c>
      <c r="F214" s="75">
        <v>127456.073</v>
      </c>
      <c r="G214" s="75">
        <v>8742445.2033500001</v>
      </c>
      <c r="H214" s="74" t="s">
        <v>120</v>
      </c>
      <c r="I214" s="74" t="s">
        <v>187</v>
      </c>
      <c r="J214" s="74" t="s">
        <v>116</v>
      </c>
      <c r="K214" s="75">
        <v>68.591829306948796</v>
      </c>
      <c r="L214" s="75">
        <v>0</v>
      </c>
      <c r="M214" s="74" t="s">
        <v>122</v>
      </c>
      <c r="N214" s="74" t="s">
        <v>135</v>
      </c>
      <c r="O214" s="74" t="s">
        <v>121</v>
      </c>
      <c r="P214" s="76">
        <v>45231</v>
      </c>
      <c r="Q214" s="76">
        <v>45232</v>
      </c>
      <c r="R214" s="75">
        <v>0</v>
      </c>
      <c r="S214" s="74" t="s">
        <v>116</v>
      </c>
      <c r="T214" s="74" t="s">
        <v>116</v>
      </c>
      <c r="U214" s="74" t="s">
        <v>142</v>
      </c>
      <c r="V214" s="77">
        <v>45200.155692939814</v>
      </c>
      <c r="W214" s="74" t="s">
        <v>116</v>
      </c>
      <c r="X214" s="74" t="s">
        <v>116</v>
      </c>
      <c r="Y214" s="77">
        <v>45231</v>
      </c>
      <c r="Z214" s="77">
        <v>45261</v>
      </c>
      <c r="AA214" s="77">
        <v>45261.894100578698</v>
      </c>
      <c r="AB214" s="74" t="s">
        <v>118</v>
      </c>
      <c r="AC214" s="74" t="s">
        <v>116</v>
      </c>
    </row>
    <row r="215" spans="1:29" s="84" customFormat="1" outlineLevel="1" x14ac:dyDescent="0.25">
      <c r="A215" s="79" t="s">
        <v>216</v>
      </c>
      <c r="B215" s="80">
        <v>0</v>
      </c>
      <c r="C215" s="80">
        <v>0</v>
      </c>
      <c r="D215" s="80">
        <v>0</v>
      </c>
      <c r="E215" s="80">
        <v>0</v>
      </c>
      <c r="F215" s="80">
        <v>0</v>
      </c>
      <c r="G215" s="80">
        <v>0</v>
      </c>
      <c r="H215" s="81" t="s">
        <v>120</v>
      </c>
      <c r="I215" s="81" t="s">
        <v>217</v>
      </c>
      <c r="J215" s="81" t="s">
        <v>116</v>
      </c>
      <c r="K215" s="80">
        <v>0</v>
      </c>
      <c r="L215" s="80">
        <v>0</v>
      </c>
      <c r="M215" s="81" t="s">
        <v>122</v>
      </c>
      <c r="N215" s="81" t="s">
        <v>216</v>
      </c>
      <c r="O215" s="81" t="s">
        <v>121</v>
      </c>
      <c r="P215" s="82">
        <v>45231</v>
      </c>
      <c r="Q215" s="82">
        <v>45232</v>
      </c>
      <c r="R215" s="80">
        <v>0</v>
      </c>
      <c r="S215" s="81" t="s">
        <v>116</v>
      </c>
      <c r="T215" s="81" t="s">
        <v>116</v>
      </c>
      <c r="U215" s="81" t="s">
        <v>142</v>
      </c>
      <c r="V215" s="83">
        <v>45200.155692939814</v>
      </c>
      <c r="W215" s="81" t="s">
        <v>116</v>
      </c>
      <c r="X215" s="81" t="s">
        <v>116</v>
      </c>
      <c r="Y215" s="83">
        <v>45231</v>
      </c>
      <c r="Z215" s="83">
        <v>45261</v>
      </c>
      <c r="AA215" s="83">
        <v>45261.894100578698</v>
      </c>
      <c r="AB215" s="81" t="s">
        <v>118</v>
      </c>
      <c r="AC215" s="81" t="s">
        <v>116</v>
      </c>
    </row>
    <row r="216" spans="1:29" s="90" customFormat="1" hidden="1" outlineLevel="2" collapsed="1" x14ac:dyDescent="0.25">
      <c r="A216" s="85" t="s">
        <v>217</v>
      </c>
      <c r="B216" s="86">
        <v>0</v>
      </c>
      <c r="C216" s="86">
        <v>0</v>
      </c>
      <c r="D216" s="86">
        <v>0</v>
      </c>
      <c r="E216" s="86">
        <v>0</v>
      </c>
      <c r="F216" s="86">
        <v>0</v>
      </c>
      <c r="G216" s="86">
        <v>0</v>
      </c>
      <c r="H216" s="87" t="s">
        <v>120</v>
      </c>
      <c r="I216" s="87" t="s">
        <v>217</v>
      </c>
      <c r="J216" s="87" t="s">
        <v>116</v>
      </c>
      <c r="K216" s="86">
        <v>0</v>
      </c>
      <c r="L216" s="86">
        <v>0</v>
      </c>
      <c r="M216" s="87" t="s">
        <v>122</v>
      </c>
      <c r="N216" s="87" t="s">
        <v>216</v>
      </c>
      <c r="O216" s="87" t="s">
        <v>121</v>
      </c>
      <c r="P216" s="88">
        <v>45231</v>
      </c>
      <c r="Q216" s="88">
        <v>45232</v>
      </c>
      <c r="R216" s="86">
        <v>0</v>
      </c>
      <c r="S216" s="87" t="s">
        <v>116</v>
      </c>
      <c r="T216" s="87" t="s">
        <v>116</v>
      </c>
      <c r="U216" s="87" t="s">
        <v>142</v>
      </c>
      <c r="V216" s="89">
        <v>45200.155692939814</v>
      </c>
      <c r="W216" s="87" t="s">
        <v>116</v>
      </c>
      <c r="X216" s="87" t="s">
        <v>116</v>
      </c>
      <c r="Y216" s="89">
        <v>45231</v>
      </c>
      <c r="Z216" s="89">
        <v>45261</v>
      </c>
      <c r="AA216" s="89">
        <v>45261.894100578698</v>
      </c>
      <c r="AB216" s="87" t="s">
        <v>118</v>
      </c>
      <c r="AC216" s="87" t="s">
        <v>116</v>
      </c>
    </row>
    <row r="217" spans="1:29" s="96" customFormat="1" hidden="1" outlineLevel="3" collapsed="1" x14ac:dyDescent="0.25">
      <c r="A217" s="91" t="s">
        <v>122</v>
      </c>
      <c r="B217" s="92">
        <v>0</v>
      </c>
      <c r="C217" s="92">
        <v>0</v>
      </c>
      <c r="D217" s="92">
        <v>0</v>
      </c>
      <c r="E217" s="92">
        <v>0</v>
      </c>
      <c r="F217" s="92">
        <v>0</v>
      </c>
      <c r="G217" s="92">
        <v>0</v>
      </c>
      <c r="H217" s="93" t="s">
        <v>120</v>
      </c>
      <c r="I217" s="93" t="s">
        <v>217</v>
      </c>
      <c r="J217" s="93" t="s">
        <v>116</v>
      </c>
      <c r="K217" s="92">
        <v>0</v>
      </c>
      <c r="L217" s="92">
        <v>0</v>
      </c>
      <c r="M217" s="93" t="s">
        <v>122</v>
      </c>
      <c r="N217" s="93" t="s">
        <v>216</v>
      </c>
      <c r="O217" s="93" t="s">
        <v>121</v>
      </c>
      <c r="P217" s="94">
        <v>45231</v>
      </c>
      <c r="Q217" s="94">
        <v>45232</v>
      </c>
      <c r="R217" s="92">
        <v>0</v>
      </c>
      <c r="S217" s="93" t="s">
        <v>116</v>
      </c>
      <c r="T217" s="93" t="s">
        <v>116</v>
      </c>
      <c r="U217" s="93" t="s">
        <v>142</v>
      </c>
      <c r="V217" s="95">
        <v>45200.155692939814</v>
      </c>
      <c r="W217" s="93" t="s">
        <v>116</v>
      </c>
      <c r="X217" s="93" t="s">
        <v>116</v>
      </c>
      <c r="Y217" s="95">
        <v>45231</v>
      </c>
      <c r="Z217" s="95">
        <v>45261</v>
      </c>
      <c r="AA217" s="95">
        <v>45261.894100578698</v>
      </c>
      <c r="AB217" s="93" t="s">
        <v>118</v>
      </c>
      <c r="AC217" s="93" t="s">
        <v>116</v>
      </c>
    </row>
    <row r="218" spans="1:29" s="78" customFormat="1" hidden="1" outlineLevel="4" collapsed="1" x14ac:dyDescent="0.25">
      <c r="A218" s="97" t="s">
        <v>121</v>
      </c>
      <c r="B218" s="75">
        <v>0</v>
      </c>
      <c r="C218" s="75">
        <v>0</v>
      </c>
      <c r="D218" s="75">
        <v>0</v>
      </c>
      <c r="E218" s="75">
        <v>0</v>
      </c>
      <c r="F218" s="75">
        <v>0</v>
      </c>
      <c r="G218" s="75">
        <v>0</v>
      </c>
      <c r="H218" s="74" t="s">
        <v>120</v>
      </c>
      <c r="I218" s="74" t="s">
        <v>217</v>
      </c>
      <c r="J218" s="74" t="s">
        <v>116</v>
      </c>
      <c r="K218" s="75">
        <v>0</v>
      </c>
      <c r="L218" s="75">
        <v>0</v>
      </c>
      <c r="M218" s="74" t="s">
        <v>122</v>
      </c>
      <c r="N218" s="74" t="s">
        <v>216</v>
      </c>
      <c r="O218" s="74" t="s">
        <v>121</v>
      </c>
      <c r="P218" s="76">
        <v>45231</v>
      </c>
      <c r="Q218" s="76">
        <v>45232</v>
      </c>
      <c r="R218" s="75">
        <v>0</v>
      </c>
      <c r="S218" s="74" t="s">
        <v>116</v>
      </c>
      <c r="T218" s="74" t="s">
        <v>116</v>
      </c>
      <c r="U218" s="74" t="s">
        <v>142</v>
      </c>
      <c r="V218" s="77">
        <v>45200.155692939814</v>
      </c>
      <c r="W218" s="74" t="s">
        <v>116</v>
      </c>
      <c r="X218" s="74" t="s">
        <v>116</v>
      </c>
      <c r="Y218" s="77">
        <v>45231</v>
      </c>
      <c r="Z218" s="77">
        <v>45261</v>
      </c>
      <c r="AA218" s="77">
        <v>45261.894100578698</v>
      </c>
      <c r="AB218" s="74" t="s">
        <v>118</v>
      </c>
      <c r="AC218" s="74" t="s">
        <v>116</v>
      </c>
    </row>
    <row r="219" spans="1:29" s="84" customFormat="1" hidden="1" outlineLevel="5" collapsed="1" x14ac:dyDescent="0.25">
      <c r="A219" s="98" t="s">
        <v>116</v>
      </c>
      <c r="B219" s="80">
        <v>0</v>
      </c>
      <c r="C219" s="80">
        <v>0</v>
      </c>
      <c r="D219" s="80">
        <v>0</v>
      </c>
      <c r="E219" s="80">
        <v>0</v>
      </c>
      <c r="F219" s="80">
        <v>0</v>
      </c>
      <c r="G219" s="80">
        <v>0</v>
      </c>
      <c r="H219" s="81" t="s">
        <v>120</v>
      </c>
      <c r="I219" s="81" t="s">
        <v>217</v>
      </c>
      <c r="J219" s="81" t="s">
        <v>116</v>
      </c>
      <c r="K219" s="80">
        <v>0</v>
      </c>
      <c r="L219" s="80">
        <v>0</v>
      </c>
      <c r="M219" s="81" t="s">
        <v>122</v>
      </c>
      <c r="N219" s="81" t="s">
        <v>216</v>
      </c>
      <c r="O219" s="81" t="s">
        <v>121</v>
      </c>
      <c r="P219" s="82">
        <v>45231</v>
      </c>
      <c r="Q219" s="82">
        <v>45232</v>
      </c>
      <c r="R219" s="80">
        <v>0</v>
      </c>
      <c r="S219" s="81" t="s">
        <v>116</v>
      </c>
      <c r="T219" s="81" t="s">
        <v>116</v>
      </c>
      <c r="U219" s="81" t="s">
        <v>142</v>
      </c>
      <c r="V219" s="83">
        <v>45200.155692939814</v>
      </c>
      <c r="W219" s="81" t="s">
        <v>116</v>
      </c>
      <c r="X219" s="81" t="s">
        <v>116</v>
      </c>
      <c r="Y219" s="83">
        <v>45231</v>
      </c>
      <c r="Z219" s="83">
        <v>45261</v>
      </c>
      <c r="AA219" s="83">
        <v>45261.894100578698</v>
      </c>
      <c r="AB219" s="81" t="s">
        <v>118</v>
      </c>
      <c r="AC219" s="81" t="s">
        <v>116</v>
      </c>
    </row>
    <row r="220" spans="1:29" s="90" customFormat="1" hidden="1" outlineLevel="6" collapsed="1" x14ac:dyDescent="0.25">
      <c r="A220" s="99" t="s">
        <v>116</v>
      </c>
      <c r="B220" s="86">
        <v>0</v>
      </c>
      <c r="C220" s="86">
        <v>0</v>
      </c>
      <c r="D220" s="86">
        <v>0</v>
      </c>
      <c r="E220" s="86">
        <v>0</v>
      </c>
      <c r="F220" s="86">
        <v>0</v>
      </c>
      <c r="G220" s="86">
        <v>0</v>
      </c>
      <c r="H220" s="87" t="s">
        <v>120</v>
      </c>
      <c r="I220" s="87" t="s">
        <v>217</v>
      </c>
      <c r="J220" s="87" t="s">
        <v>116</v>
      </c>
      <c r="K220" s="86">
        <v>0</v>
      </c>
      <c r="L220" s="86">
        <v>0</v>
      </c>
      <c r="M220" s="87" t="s">
        <v>122</v>
      </c>
      <c r="N220" s="87" t="s">
        <v>216</v>
      </c>
      <c r="O220" s="87" t="s">
        <v>121</v>
      </c>
      <c r="P220" s="88">
        <v>45231</v>
      </c>
      <c r="Q220" s="88">
        <v>45232</v>
      </c>
      <c r="R220" s="86">
        <v>0</v>
      </c>
      <c r="S220" s="87" t="s">
        <v>116</v>
      </c>
      <c r="T220" s="87" t="s">
        <v>116</v>
      </c>
      <c r="U220" s="87" t="s">
        <v>142</v>
      </c>
      <c r="V220" s="89">
        <v>45200.155692939814</v>
      </c>
      <c r="W220" s="87" t="s">
        <v>116</v>
      </c>
      <c r="X220" s="87" t="s">
        <v>116</v>
      </c>
      <c r="Y220" s="89">
        <v>45231</v>
      </c>
      <c r="Z220" s="89">
        <v>45261</v>
      </c>
      <c r="AA220" s="89">
        <v>45261.894100578698</v>
      </c>
      <c r="AB220" s="87" t="s">
        <v>118</v>
      </c>
      <c r="AC220" s="87" t="s">
        <v>116</v>
      </c>
    </row>
    <row r="221" spans="1:29" s="96" customFormat="1" hidden="1" outlineLevel="7" collapsed="1" x14ac:dyDescent="0.25">
      <c r="A221" s="100" t="s">
        <v>152</v>
      </c>
      <c r="B221" s="92">
        <v>0</v>
      </c>
      <c r="C221" s="92">
        <v>0</v>
      </c>
      <c r="D221" s="92">
        <v>0</v>
      </c>
      <c r="E221" s="92">
        <v>0</v>
      </c>
      <c r="F221" s="92">
        <v>0</v>
      </c>
      <c r="G221" s="92">
        <v>0</v>
      </c>
      <c r="H221" s="93" t="s">
        <v>120</v>
      </c>
      <c r="I221" s="93" t="s">
        <v>217</v>
      </c>
      <c r="J221" s="93" t="s">
        <v>116</v>
      </c>
      <c r="K221" s="92">
        <v>0</v>
      </c>
      <c r="L221" s="92">
        <v>0</v>
      </c>
      <c r="M221" s="93" t="s">
        <v>122</v>
      </c>
      <c r="N221" s="93" t="s">
        <v>216</v>
      </c>
      <c r="O221" s="93" t="s">
        <v>121</v>
      </c>
      <c r="P221" s="94">
        <v>45231</v>
      </c>
      <c r="Q221" s="94">
        <v>45232</v>
      </c>
      <c r="R221" s="92">
        <v>0</v>
      </c>
      <c r="S221" s="93" t="s">
        <v>116</v>
      </c>
      <c r="T221" s="93" t="s">
        <v>116</v>
      </c>
      <c r="U221" s="93" t="s">
        <v>142</v>
      </c>
      <c r="V221" s="95">
        <v>45200.155692939814</v>
      </c>
      <c r="W221" s="93" t="s">
        <v>116</v>
      </c>
      <c r="X221" s="93" t="s">
        <v>116</v>
      </c>
      <c r="Y221" s="95">
        <v>45231</v>
      </c>
      <c r="Z221" s="95">
        <v>45261</v>
      </c>
      <c r="AA221" s="95">
        <v>45261.894100578698</v>
      </c>
      <c r="AB221" s="93" t="s">
        <v>118</v>
      </c>
      <c r="AC221" s="93" t="s">
        <v>116</v>
      </c>
    </row>
    <row r="222" spans="1:29" s="78" customFormat="1" hidden="1" outlineLevel="7" collapsed="1" x14ac:dyDescent="0.25">
      <c r="A222" s="101" t="s">
        <v>116</v>
      </c>
      <c r="B222" s="75">
        <v>0</v>
      </c>
      <c r="C222" s="75">
        <v>0</v>
      </c>
      <c r="D222" s="75">
        <v>0</v>
      </c>
      <c r="E222" s="75">
        <v>0</v>
      </c>
      <c r="F222" s="75">
        <v>0</v>
      </c>
      <c r="G222" s="75">
        <v>0</v>
      </c>
      <c r="H222" s="74" t="s">
        <v>120</v>
      </c>
      <c r="I222" s="74" t="s">
        <v>217</v>
      </c>
      <c r="J222" s="74" t="s">
        <v>116</v>
      </c>
      <c r="K222" s="75">
        <v>0</v>
      </c>
      <c r="L222" s="75">
        <v>0</v>
      </c>
      <c r="M222" s="74" t="s">
        <v>122</v>
      </c>
      <c r="N222" s="74" t="s">
        <v>216</v>
      </c>
      <c r="O222" s="74" t="s">
        <v>121</v>
      </c>
      <c r="P222" s="76">
        <v>45231</v>
      </c>
      <c r="Q222" s="76">
        <v>45232</v>
      </c>
      <c r="R222" s="75">
        <v>0</v>
      </c>
      <c r="S222" s="74" t="s">
        <v>116</v>
      </c>
      <c r="T222" s="74" t="s">
        <v>116</v>
      </c>
      <c r="U222" s="74" t="s">
        <v>142</v>
      </c>
      <c r="V222" s="77">
        <v>45200.155692939814</v>
      </c>
      <c r="W222" s="74" t="s">
        <v>116</v>
      </c>
      <c r="X222" s="74" t="s">
        <v>116</v>
      </c>
      <c r="Y222" s="77">
        <v>45231</v>
      </c>
      <c r="Z222" s="77">
        <v>45261</v>
      </c>
      <c r="AA222" s="77">
        <v>45261.894100578698</v>
      </c>
      <c r="AB222" s="74" t="s">
        <v>118</v>
      </c>
      <c r="AC222" s="74" t="s">
        <v>116</v>
      </c>
    </row>
    <row r="223" spans="1:29" s="119" customFormat="1" outlineLevel="1" collapsed="1" x14ac:dyDescent="0.25">
      <c r="A223" s="114" t="s">
        <v>218</v>
      </c>
      <c r="B223" s="115">
        <v>0</v>
      </c>
      <c r="C223" s="115">
        <v>0</v>
      </c>
      <c r="D223" s="115">
        <v>0</v>
      </c>
      <c r="E223" s="115">
        <v>0</v>
      </c>
      <c r="F223" s="115">
        <v>0</v>
      </c>
      <c r="G223" s="115">
        <v>0</v>
      </c>
      <c r="H223" s="116" t="s">
        <v>120</v>
      </c>
      <c r="I223" s="116" t="s">
        <v>219</v>
      </c>
      <c r="J223" s="116" t="s">
        <v>116</v>
      </c>
      <c r="K223" s="115">
        <v>0</v>
      </c>
      <c r="L223" s="115">
        <v>0</v>
      </c>
      <c r="M223" s="116" t="s">
        <v>122</v>
      </c>
      <c r="N223" s="116" t="s">
        <v>218</v>
      </c>
      <c r="O223" s="116" t="s">
        <v>121</v>
      </c>
      <c r="P223" s="117">
        <v>45231</v>
      </c>
      <c r="Q223" s="117">
        <v>45232</v>
      </c>
      <c r="R223" s="115">
        <v>0</v>
      </c>
      <c r="S223" s="116" t="s">
        <v>116</v>
      </c>
      <c r="T223" s="116" t="s">
        <v>116</v>
      </c>
      <c r="U223" s="116" t="s">
        <v>142</v>
      </c>
      <c r="V223" s="118">
        <v>45200.155692939814</v>
      </c>
      <c r="W223" s="116" t="s">
        <v>116</v>
      </c>
      <c r="X223" s="116" t="s">
        <v>116</v>
      </c>
      <c r="Y223" s="118">
        <v>45231</v>
      </c>
      <c r="Z223" s="118">
        <v>45261</v>
      </c>
      <c r="AA223" s="118">
        <v>45261.894100578698</v>
      </c>
      <c r="AB223" s="116" t="s">
        <v>118</v>
      </c>
      <c r="AC223" s="116" t="s">
        <v>116</v>
      </c>
    </row>
    <row r="224" spans="1:29" s="90" customFormat="1" hidden="1" outlineLevel="2" collapsed="1" x14ac:dyDescent="0.25">
      <c r="A224" s="85" t="s">
        <v>219</v>
      </c>
      <c r="B224" s="86">
        <v>0</v>
      </c>
      <c r="C224" s="86">
        <v>0</v>
      </c>
      <c r="D224" s="86">
        <v>0</v>
      </c>
      <c r="E224" s="86">
        <v>0</v>
      </c>
      <c r="F224" s="86">
        <v>0</v>
      </c>
      <c r="G224" s="86">
        <v>0</v>
      </c>
      <c r="H224" s="87" t="s">
        <v>120</v>
      </c>
      <c r="I224" s="87" t="s">
        <v>219</v>
      </c>
      <c r="J224" s="87" t="s">
        <v>116</v>
      </c>
      <c r="K224" s="86">
        <v>0</v>
      </c>
      <c r="L224" s="86">
        <v>0</v>
      </c>
      <c r="M224" s="87" t="s">
        <v>122</v>
      </c>
      <c r="N224" s="87" t="s">
        <v>218</v>
      </c>
      <c r="O224" s="87" t="s">
        <v>121</v>
      </c>
      <c r="P224" s="88">
        <v>45231</v>
      </c>
      <c r="Q224" s="88">
        <v>45232</v>
      </c>
      <c r="R224" s="86">
        <v>0</v>
      </c>
      <c r="S224" s="87" t="s">
        <v>116</v>
      </c>
      <c r="T224" s="87" t="s">
        <v>116</v>
      </c>
      <c r="U224" s="87" t="s">
        <v>142</v>
      </c>
      <c r="V224" s="89">
        <v>45200.155692939814</v>
      </c>
      <c r="W224" s="87" t="s">
        <v>116</v>
      </c>
      <c r="X224" s="87" t="s">
        <v>116</v>
      </c>
      <c r="Y224" s="89">
        <v>45231</v>
      </c>
      <c r="Z224" s="89">
        <v>45261</v>
      </c>
      <c r="AA224" s="89">
        <v>45261.894100578698</v>
      </c>
      <c r="AB224" s="87" t="s">
        <v>118</v>
      </c>
      <c r="AC224" s="87" t="s">
        <v>116</v>
      </c>
    </row>
    <row r="225" spans="1:29" s="96" customFormat="1" hidden="1" outlineLevel="3" collapsed="1" x14ac:dyDescent="0.25">
      <c r="A225" s="91" t="s">
        <v>122</v>
      </c>
      <c r="B225" s="92">
        <v>0</v>
      </c>
      <c r="C225" s="92">
        <v>0</v>
      </c>
      <c r="D225" s="92">
        <v>0</v>
      </c>
      <c r="E225" s="92">
        <v>0</v>
      </c>
      <c r="F225" s="92">
        <v>0</v>
      </c>
      <c r="G225" s="92">
        <v>0</v>
      </c>
      <c r="H225" s="93" t="s">
        <v>120</v>
      </c>
      <c r="I225" s="93" t="s">
        <v>219</v>
      </c>
      <c r="J225" s="93" t="s">
        <v>116</v>
      </c>
      <c r="K225" s="92">
        <v>0</v>
      </c>
      <c r="L225" s="92">
        <v>0</v>
      </c>
      <c r="M225" s="93" t="s">
        <v>122</v>
      </c>
      <c r="N225" s="93" t="s">
        <v>218</v>
      </c>
      <c r="O225" s="93" t="s">
        <v>121</v>
      </c>
      <c r="P225" s="94">
        <v>45231</v>
      </c>
      <c r="Q225" s="94">
        <v>45232</v>
      </c>
      <c r="R225" s="92">
        <v>0</v>
      </c>
      <c r="S225" s="93" t="s">
        <v>116</v>
      </c>
      <c r="T225" s="93" t="s">
        <v>116</v>
      </c>
      <c r="U225" s="93" t="s">
        <v>142</v>
      </c>
      <c r="V225" s="95">
        <v>45200.155692939814</v>
      </c>
      <c r="W225" s="93" t="s">
        <v>116</v>
      </c>
      <c r="X225" s="93" t="s">
        <v>116</v>
      </c>
      <c r="Y225" s="95">
        <v>45231</v>
      </c>
      <c r="Z225" s="95">
        <v>45261</v>
      </c>
      <c r="AA225" s="95">
        <v>45261.894100578698</v>
      </c>
      <c r="AB225" s="93" t="s">
        <v>118</v>
      </c>
      <c r="AC225" s="93" t="s">
        <v>116</v>
      </c>
    </row>
    <row r="226" spans="1:29" s="78" customFormat="1" hidden="1" outlineLevel="4" collapsed="1" x14ac:dyDescent="0.25">
      <c r="A226" s="97" t="s">
        <v>121</v>
      </c>
      <c r="B226" s="75">
        <v>0</v>
      </c>
      <c r="C226" s="75">
        <v>0</v>
      </c>
      <c r="D226" s="75">
        <v>0</v>
      </c>
      <c r="E226" s="75">
        <v>0</v>
      </c>
      <c r="F226" s="75">
        <v>0</v>
      </c>
      <c r="G226" s="75">
        <v>0</v>
      </c>
      <c r="H226" s="74" t="s">
        <v>120</v>
      </c>
      <c r="I226" s="74" t="s">
        <v>219</v>
      </c>
      <c r="J226" s="74" t="s">
        <v>116</v>
      </c>
      <c r="K226" s="75">
        <v>0</v>
      </c>
      <c r="L226" s="75">
        <v>0</v>
      </c>
      <c r="M226" s="74" t="s">
        <v>122</v>
      </c>
      <c r="N226" s="74" t="s">
        <v>218</v>
      </c>
      <c r="O226" s="74" t="s">
        <v>121</v>
      </c>
      <c r="P226" s="76">
        <v>45231</v>
      </c>
      <c r="Q226" s="76">
        <v>45232</v>
      </c>
      <c r="R226" s="75">
        <v>0</v>
      </c>
      <c r="S226" s="74" t="s">
        <v>116</v>
      </c>
      <c r="T226" s="74" t="s">
        <v>116</v>
      </c>
      <c r="U226" s="74" t="s">
        <v>142</v>
      </c>
      <c r="V226" s="77">
        <v>45200.155692939814</v>
      </c>
      <c r="W226" s="74" t="s">
        <v>116</v>
      </c>
      <c r="X226" s="74" t="s">
        <v>116</v>
      </c>
      <c r="Y226" s="77">
        <v>45231</v>
      </c>
      <c r="Z226" s="77">
        <v>45261</v>
      </c>
      <c r="AA226" s="77">
        <v>45261.894100578698</v>
      </c>
      <c r="AB226" s="74" t="s">
        <v>118</v>
      </c>
      <c r="AC226" s="74" t="s">
        <v>116</v>
      </c>
    </row>
    <row r="227" spans="1:29" s="84" customFormat="1" hidden="1" outlineLevel="5" collapsed="1" x14ac:dyDescent="0.25">
      <c r="A227" s="98" t="s">
        <v>116</v>
      </c>
      <c r="B227" s="80">
        <v>0</v>
      </c>
      <c r="C227" s="80">
        <v>0</v>
      </c>
      <c r="D227" s="80">
        <v>0</v>
      </c>
      <c r="E227" s="80">
        <v>0</v>
      </c>
      <c r="F227" s="80">
        <v>0</v>
      </c>
      <c r="G227" s="80">
        <v>0</v>
      </c>
      <c r="H227" s="81" t="s">
        <v>120</v>
      </c>
      <c r="I227" s="81" t="s">
        <v>219</v>
      </c>
      <c r="J227" s="81" t="s">
        <v>116</v>
      </c>
      <c r="K227" s="80">
        <v>0</v>
      </c>
      <c r="L227" s="80">
        <v>0</v>
      </c>
      <c r="M227" s="81" t="s">
        <v>122</v>
      </c>
      <c r="N227" s="81" t="s">
        <v>218</v>
      </c>
      <c r="O227" s="81" t="s">
        <v>121</v>
      </c>
      <c r="P227" s="82">
        <v>45231</v>
      </c>
      <c r="Q227" s="82">
        <v>45232</v>
      </c>
      <c r="R227" s="80">
        <v>0</v>
      </c>
      <c r="S227" s="81" t="s">
        <v>116</v>
      </c>
      <c r="T227" s="81" t="s">
        <v>116</v>
      </c>
      <c r="U227" s="81" t="s">
        <v>142</v>
      </c>
      <c r="V227" s="83">
        <v>45200.155692939814</v>
      </c>
      <c r="W227" s="81" t="s">
        <v>116</v>
      </c>
      <c r="X227" s="81" t="s">
        <v>116</v>
      </c>
      <c r="Y227" s="83">
        <v>45231</v>
      </c>
      <c r="Z227" s="83">
        <v>45261</v>
      </c>
      <c r="AA227" s="83">
        <v>45261.894100578698</v>
      </c>
      <c r="AB227" s="81" t="s">
        <v>118</v>
      </c>
      <c r="AC227" s="81" t="s">
        <v>116</v>
      </c>
    </row>
    <row r="228" spans="1:29" s="90" customFormat="1" hidden="1" outlineLevel="6" collapsed="1" x14ac:dyDescent="0.25">
      <c r="A228" s="99" t="s">
        <v>116</v>
      </c>
      <c r="B228" s="86">
        <v>0</v>
      </c>
      <c r="C228" s="86">
        <v>0</v>
      </c>
      <c r="D228" s="86">
        <v>0</v>
      </c>
      <c r="E228" s="86">
        <v>0</v>
      </c>
      <c r="F228" s="86">
        <v>0</v>
      </c>
      <c r="G228" s="86">
        <v>0</v>
      </c>
      <c r="H228" s="87" t="s">
        <v>120</v>
      </c>
      <c r="I228" s="87" t="s">
        <v>219</v>
      </c>
      <c r="J228" s="87" t="s">
        <v>116</v>
      </c>
      <c r="K228" s="86">
        <v>0</v>
      </c>
      <c r="L228" s="86">
        <v>0</v>
      </c>
      <c r="M228" s="87" t="s">
        <v>122</v>
      </c>
      <c r="N228" s="87" t="s">
        <v>218</v>
      </c>
      <c r="O228" s="87" t="s">
        <v>121</v>
      </c>
      <c r="P228" s="88">
        <v>45231</v>
      </c>
      <c r="Q228" s="88">
        <v>45232</v>
      </c>
      <c r="R228" s="86">
        <v>0</v>
      </c>
      <c r="S228" s="87" t="s">
        <v>116</v>
      </c>
      <c r="T228" s="87" t="s">
        <v>116</v>
      </c>
      <c r="U228" s="87" t="s">
        <v>142</v>
      </c>
      <c r="V228" s="89">
        <v>45200.155692939814</v>
      </c>
      <c r="W228" s="87" t="s">
        <v>116</v>
      </c>
      <c r="X228" s="87" t="s">
        <v>116</v>
      </c>
      <c r="Y228" s="89">
        <v>45231</v>
      </c>
      <c r="Z228" s="89">
        <v>45261</v>
      </c>
      <c r="AA228" s="89">
        <v>45261.894100578698</v>
      </c>
      <c r="AB228" s="87" t="s">
        <v>118</v>
      </c>
      <c r="AC228" s="87" t="s">
        <v>116</v>
      </c>
    </row>
    <row r="229" spans="1:29" s="96" customFormat="1" hidden="1" outlineLevel="7" collapsed="1" x14ac:dyDescent="0.25">
      <c r="A229" s="100" t="s">
        <v>220</v>
      </c>
      <c r="B229" s="92">
        <v>-104687.046</v>
      </c>
      <c r="C229" s="92">
        <v>-6485693.7464500004</v>
      </c>
      <c r="D229" s="92">
        <v>0</v>
      </c>
      <c r="E229" s="92">
        <v>0</v>
      </c>
      <c r="F229" s="92">
        <v>-104687.046</v>
      </c>
      <c r="G229" s="92">
        <v>-6485693.7464500004</v>
      </c>
      <c r="H229" s="93" t="s">
        <v>120</v>
      </c>
      <c r="I229" s="93" t="s">
        <v>219</v>
      </c>
      <c r="J229" s="93" t="s">
        <v>116</v>
      </c>
      <c r="K229" s="92">
        <v>61.9531641617818</v>
      </c>
      <c r="L229" s="92">
        <v>0</v>
      </c>
      <c r="M229" s="93" t="s">
        <v>122</v>
      </c>
      <c r="N229" s="93" t="s">
        <v>218</v>
      </c>
      <c r="O229" s="93" t="s">
        <v>121</v>
      </c>
      <c r="P229" s="94">
        <v>45231</v>
      </c>
      <c r="Q229" s="94">
        <v>45232</v>
      </c>
      <c r="R229" s="92">
        <v>0</v>
      </c>
      <c r="S229" s="93" t="s">
        <v>116</v>
      </c>
      <c r="T229" s="93" t="s">
        <v>116</v>
      </c>
      <c r="U229" s="93" t="s">
        <v>142</v>
      </c>
      <c r="V229" s="95">
        <v>45200.155692939814</v>
      </c>
      <c r="W229" s="93" t="s">
        <v>116</v>
      </c>
      <c r="X229" s="93" t="s">
        <v>116</v>
      </c>
      <c r="Y229" s="95">
        <v>45231</v>
      </c>
      <c r="Z229" s="95">
        <v>45261</v>
      </c>
      <c r="AA229" s="95">
        <v>45261.894100578698</v>
      </c>
      <c r="AB229" s="93" t="s">
        <v>118</v>
      </c>
      <c r="AC229" s="93" t="s">
        <v>116</v>
      </c>
    </row>
    <row r="230" spans="1:29" s="78" customFormat="1" hidden="1" outlineLevel="7" collapsed="1" x14ac:dyDescent="0.25">
      <c r="A230" s="101" t="s">
        <v>116</v>
      </c>
      <c r="B230" s="75">
        <v>-70293.695999999996</v>
      </c>
      <c r="C230" s="75">
        <v>-4354916.8878300004</v>
      </c>
      <c r="D230" s="75">
        <v>0</v>
      </c>
      <c r="E230" s="75">
        <v>0</v>
      </c>
      <c r="F230" s="75">
        <v>-70293.695999999996</v>
      </c>
      <c r="G230" s="75">
        <v>-4354916.8878300004</v>
      </c>
      <c r="H230" s="74" t="s">
        <v>120</v>
      </c>
      <c r="I230" s="74" t="s">
        <v>219</v>
      </c>
      <c r="J230" s="74" t="s">
        <v>116</v>
      </c>
      <c r="K230" s="75">
        <v>61.9531641618332</v>
      </c>
      <c r="L230" s="75">
        <v>0</v>
      </c>
      <c r="M230" s="74" t="s">
        <v>122</v>
      </c>
      <c r="N230" s="74" t="s">
        <v>218</v>
      </c>
      <c r="O230" s="74" t="s">
        <v>121</v>
      </c>
      <c r="P230" s="76">
        <v>45231</v>
      </c>
      <c r="Q230" s="76">
        <v>45232</v>
      </c>
      <c r="R230" s="75">
        <v>0</v>
      </c>
      <c r="S230" s="74" t="s">
        <v>116</v>
      </c>
      <c r="T230" s="74" t="s">
        <v>116</v>
      </c>
      <c r="U230" s="74" t="s">
        <v>142</v>
      </c>
      <c r="V230" s="77">
        <v>45200.155692939814</v>
      </c>
      <c r="W230" s="74" t="s">
        <v>116</v>
      </c>
      <c r="X230" s="74" t="s">
        <v>116</v>
      </c>
      <c r="Y230" s="77">
        <v>45231</v>
      </c>
      <c r="Z230" s="77">
        <v>45261</v>
      </c>
      <c r="AA230" s="77">
        <v>45261.894100578698</v>
      </c>
      <c r="AB230" s="74" t="s">
        <v>118</v>
      </c>
      <c r="AC230" s="74" t="s">
        <v>116</v>
      </c>
    </row>
    <row r="231" spans="1:29" s="128" customFormat="1" hidden="1" outlineLevel="7" collapsed="1" x14ac:dyDescent="0.25">
      <c r="A231" s="123" t="s">
        <v>116</v>
      </c>
      <c r="B231" s="124">
        <v>-34393.35</v>
      </c>
      <c r="C231" s="124">
        <v>-2130776.8586200001</v>
      </c>
      <c r="D231" s="124">
        <v>0</v>
      </c>
      <c r="E231" s="124">
        <v>0</v>
      </c>
      <c r="F231" s="124">
        <v>-34393.35</v>
      </c>
      <c r="G231" s="124">
        <v>-2130776.8586200001</v>
      </c>
      <c r="H231" s="125" t="s">
        <v>120</v>
      </c>
      <c r="I231" s="125" t="s">
        <v>219</v>
      </c>
      <c r="J231" s="125" t="s">
        <v>116</v>
      </c>
      <c r="K231" s="124">
        <v>61.953164161676597</v>
      </c>
      <c r="L231" s="124">
        <v>0</v>
      </c>
      <c r="M231" s="125" t="s">
        <v>122</v>
      </c>
      <c r="N231" s="125" t="s">
        <v>218</v>
      </c>
      <c r="O231" s="125" t="s">
        <v>121</v>
      </c>
      <c r="P231" s="126">
        <v>45231</v>
      </c>
      <c r="Q231" s="126">
        <v>45232</v>
      </c>
      <c r="R231" s="124">
        <v>0</v>
      </c>
      <c r="S231" s="125" t="s">
        <v>116</v>
      </c>
      <c r="T231" s="125" t="s">
        <v>116</v>
      </c>
      <c r="U231" s="125" t="s">
        <v>142</v>
      </c>
      <c r="V231" s="127">
        <v>45200.155692939814</v>
      </c>
      <c r="W231" s="125" t="s">
        <v>116</v>
      </c>
      <c r="X231" s="125" t="s">
        <v>116</v>
      </c>
      <c r="Y231" s="127">
        <v>45231</v>
      </c>
      <c r="Z231" s="127">
        <v>45261</v>
      </c>
      <c r="AA231" s="127">
        <v>45261.894100578698</v>
      </c>
      <c r="AB231" s="125" t="s">
        <v>118</v>
      </c>
      <c r="AC231" s="125" t="s">
        <v>116</v>
      </c>
    </row>
    <row r="232" spans="1:29" s="107" customFormat="1" hidden="1" outlineLevel="7" collapsed="1" x14ac:dyDescent="0.25">
      <c r="A232" s="102" t="s">
        <v>224</v>
      </c>
      <c r="B232" s="103">
        <v>146976</v>
      </c>
      <c r="C232" s="103">
        <v>9053984.4145599995</v>
      </c>
      <c r="D232" s="103">
        <v>0</v>
      </c>
      <c r="E232" s="103">
        <v>0</v>
      </c>
      <c r="F232" s="103">
        <v>146976</v>
      </c>
      <c r="G232" s="103">
        <v>9053984.4145599995</v>
      </c>
      <c r="H232" s="104" t="s">
        <v>120</v>
      </c>
      <c r="I232" s="104" t="s">
        <v>219</v>
      </c>
      <c r="J232" s="104" t="s">
        <v>116</v>
      </c>
      <c r="K232" s="103">
        <v>61.601788146091899</v>
      </c>
      <c r="L232" s="103">
        <v>0</v>
      </c>
      <c r="M232" s="104" t="s">
        <v>122</v>
      </c>
      <c r="N232" s="104" t="s">
        <v>218</v>
      </c>
      <c r="O232" s="104" t="s">
        <v>121</v>
      </c>
      <c r="P232" s="105">
        <v>45231</v>
      </c>
      <c r="Q232" s="105">
        <v>45232</v>
      </c>
      <c r="R232" s="103">
        <v>0</v>
      </c>
      <c r="S232" s="104" t="s">
        <v>116</v>
      </c>
      <c r="T232" s="104" t="s">
        <v>116</v>
      </c>
      <c r="U232" s="104" t="s">
        <v>142</v>
      </c>
      <c r="V232" s="106">
        <v>45200.155692939814</v>
      </c>
      <c r="W232" s="104" t="s">
        <v>116</v>
      </c>
      <c r="X232" s="104" t="s">
        <v>116</v>
      </c>
      <c r="Y232" s="106">
        <v>45231</v>
      </c>
      <c r="Z232" s="106">
        <v>45261</v>
      </c>
      <c r="AA232" s="106">
        <v>45261.894100578698</v>
      </c>
      <c r="AB232" s="104" t="s">
        <v>118</v>
      </c>
      <c r="AC232" s="104" t="s">
        <v>116</v>
      </c>
    </row>
    <row r="233" spans="1:29" s="78" customFormat="1" hidden="1" outlineLevel="7" collapsed="1" x14ac:dyDescent="0.25">
      <c r="A233" s="101" t="s">
        <v>116</v>
      </c>
      <c r="B233" s="75">
        <v>146976</v>
      </c>
      <c r="C233" s="75">
        <v>9053984.4145599995</v>
      </c>
      <c r="D233" s="75">
        <v>0</v>
      </c>
      <c r="E233" s="75">
        <v>0</v>
      </c>
      <c r="F233" s="75">
        <v>146976</v>
      </c>
      <c r="G233" s="75">
        <v>9053984.4145599995</v>
      </c>
      <c r="H233" s="74" t="s">
        <v>120</v>
      </c>
      <c r="I233" s="74" t="s">
        <v>219</v>
      </c>
      <c r="J233" s="74" t="s">
        <v>116</v>
      </c>
      <c r="K233" s="75">
        <v>61.601788146091899</v>
      </c>
      <c r="L233" s="75">
        <v>0</v>
      </c>
      <c r="M233" s="74" t="s">
        <v>122</v>
      </c>
      <c r="N233" s="74" t="s">
        <v>218</v>
      </c>
      <c r="O233" s="74" t="s">
        <v>121</v>
      </c>
      <c r="P233" s="76">
        <v>45231</v>
      </c>
      <c r="Q233" s="76">
        <v>45232</v>
      </c>
      <c r="R233" s="75">
        <v>0</v>
      </c>
      <c r="S233" s="74" t="s">
        <v>116</v>
      </c>
      <c r="T233" s="74" t="s">
        <v>116</v>
      </c>
      <c r="U233" s="74" t="s">
        <v>142</v>
      </c>
      <c r="V233" s="77">
        <v>45200.155692939814</v>
      </c>
      <c r="W233" s="74" t="s">
        <v>116</v>
      </c>
      <c r="X233" s="74" t="s">
        <v>116</v>
      </c>
      <c r="Y233" s="77">
        <v>45231</v>
      </c>
      <c r="Z233" s="77">
        <v>45261</v>
      </c>
      <c r="AA233" s="77">
        <v>45261.894100578698</v>
      </c>
      <c r="AB233" s="74" t="s">
        <v>118</v>
      </c>
      <c r="AC233" s="74" t="s">
        <v>116</v>
      </c>
    </row>
    <row r="234" spans="1:29" s="96" customFormat="1" hidden="1" outlineLevel="7" collapsed="1" x14ac:dyDescent="0.25">
      <c r="A234" s="100" t="s">
        <v>223</v>
      </c>
      <c r="B234" s="92">
        <v>61036</v>
      </c>
      <c r="C234" s="92">
        <v>3757988.2900399999</v>
      </c>
      <c r="D234" s="92">
        <v>0</v>
      </c>
      <c r="E234" s="92">
        <v>0</v>
      </c>
      <c r="F234" s="92">
        <v>61036</v>
      </c>
      <c r="G234" s="92">
        <v>3757988.2900399999</v>
      </c>
      <c r="H234" s="93" t="s">
        <v>120</v>
      </c>
      <c r="I234" s="93" t="s">
        <v>219</v>
      </c>
      <c r="J234" s="93" t="s">
        <v>116</v>
      </c>
      <c r="K234" s="92">
        <v>61.5700289999345</v>
      </c>
      <c r="L234" s="92">
        <v>0</v>
      </c>
      <c r="M234" s="93" t="s">
        <v>122</v>
      </c>
      <c r="N234" s="93" t="s">
        <v>218</v>
      </c>
      <c r="O234" s="93" t="s">
        <v>121</v>
      </c>
      <c r="P234" s="94">
        <v>45231</v>
      </c>
      <c r="Q234" s="94">
        <v>45232</v>
      </c>
      <c r="R234" s="92">
        <v>0</v>
      </c>
      <c r="S234" s="93" t="s">
        <v>116</v>
      </c>
      <c r="T234" s="93" t="s">
        <v>116</v>
      </c>
      <c r="U234" s="93" t="s">
        <v>142</v>
      </c>
      <c r="V234" s="95">
        <v>45200.155692939814</v>
      </c>
      <c r="W234" s="93" t="s">
        <v>116</v>
      </c>
      <c r="X234" s="93" t="s">
        <v>116</v>
      </c>
      <c r="Y234" s="95">
        <v>45231</v>
      </c>
      <c r="Z234" s="95">
        <v>45261</v>
      </c>
      <c r="AA234" s="95">
        <v>45261.894100578698</v>
      </c>
      <c r="AB234" s="93" t="s">
        <v>118</v>
      </c>
      <c r="AC234" s="93" t="s">
        <v>116</v>
      </c>
    </row>
    <row r="235" spans="1:29" s="78" customFormat="1" hidden="1" outlineLevel="7" collapsed="1" x14ac:dyDescent="0.25">
      <c r="A235" s="101" t="s">
        <v>116</v>
      </c>
      <c r="B235" s="75">
        <v>61036</v>
      </c>
      <c r="C235" s="75">
        <v>3757988.2900399999</v>
      </c>
      <c r="D235" s="75">
        <v>0</v>
      </c>
      <c r="E235" s="75">
        <v>0</v>
      </c>
      <c r="F235" s="75">
        <v>61036</v>
      </c>
      <c r="G235" s="75">
        <v>3757988.2900399999</v>
      </c>
      <c r="H235" s="74" t="s">
        <v>120</v>
      </c>
      <c r="I235" s="74" t="s">
        <v>219</v>
      </c>
      <c r="J235" s="74" t="s">
        <v>116</v>
      </c>
      <c r="K235" s="75">
        <v>61.5700289999345</v>
      </c>
      <c r="L235" s="75">
        <v>0</v>
      </c>
      <c r="M235" s="74" t="s">
        <v>122</v>
      </c>
      <c r="N235" s="74" t="s">
        <v>218</v>
      </c>
      <c r="O235" s="74" t="s">
        <v>121</v>
      </c>
      <c r="P235" s="76">
        <v>45231</v>
      </c>
      <c r="Q235" s="76">
        <v>45232</v>
      </c>
      <c r="R235" s="75">
        <v>0</v>
      </c>
      <c r="S235" s="74" t="s">
        <v>116</v>
      </c>
      <c r="T235" s="74" t="s">
        <v>116</v>
      </c>
      <c r="U235" s="74" t="s">
        <v>142</v>
      </c>
      <c r="V235" s="77">
        <v>45200.155692939814</v>
      </c>
      <c r="W235" s="74" t="s">
        <v>116</v>
      </c>
      <c r="X235" s="74" t="s">
        <v>116</v>
      </c>
      <c r="Y235" s="77">
        <v>45231</v>
      </c>
      <c r="Z235" s="77">
        <v>45261</v>
      </c>
      <c r="AA235" s="77">
        <v>45261.894100578698</v>
      </c>
      <c r="AB235" s="74" t="s">
        <v>118</v>
      </c>
      <c r="AC235" s="74" t="s">
        <v>116</v>
      </c>
    </row>
    <row r="236" spans="1:29" s="107" customFormat="1" hidden="1" outlineLevel="7" collapsed="1" x14ac:dyDescent="0.25">
      <c r="A236" s="102" t="s">
        <v>221</v>
      </c>
      <c r="B236" s="103">
        <v>-104430.91499999999</v>
      </c>
      <c r="C236" s="103">
        <v>-6397875.5281499997</v>
      </c>
      <c r="D236" s="103">
        <v>0</v>
      </c>
      <c r="E236" s="103">
        <v>0</v>
      </c>
      <c r="F236" s="103">
        <v>-104430.91499999999</v>
      </c>
      <c r="G236" s="103">
        <v>-6397875.5281499997</v>
      </c>
      <c r="H236" s="104" t="s">
        <v>120</v>
      </c>
      <c r="I236" s="104" t="s">
        <v>219</v>
      </c>
      <c r="J236" s="104" t="s">
        <v>116</v>
      </c>
      <c r="K236" s="103">
        <v>61.264191050609902</v>
      </c>
      <c r="L236" s="103">
        <v>0</v>
      </c>
      <c r="M236" s="104" t="s">
        <v>122</v>
      </c>
      <c r="N236" s="104" t="s">
        <v>218</v>
      </c>
      <c r="O236" s="104" t="s">
        <v>121</v>
      </c>
      <c r="P236" s="105">
        <v>45231</v>
      </c>
      <c r="Q236" s="105">
        <v>45232</v>
      </c>
      <c r="R236" s="103">
        <v>0</v>
      </c>
      <c r="S236" s="104" t="s">
        <v>116</v>
      </c>
      <c r="T236" s="104" t="s">
        <v>116</v>
      </c>
      <c r="U236" s="104" t="s">
        <v>142</v>
      </c>
      <c r="V236" s="106">
        <v>45200.155692939814</v>
      </c>
      <c r="W236" s="104" t="s">
        <v>116</v>
      </c>
      <c r="X236" s="104" t="s">
        <v>116</v>
      </c>
      <c r="Y236" s="106">
        <v>45231</v>
      </c>
      <c r="Z236" s="106">
        <v>45261</v>
      </c>
      <c r="AA236" s="106">
        <v>45261.894100578698</v>
      </c>
      <c r="AB236" s="104" t="s">
        <v>118</v>
      </c>
      <c r="AC236" s="104" t="s">
        <v>116</v>
      </c>
    </row>
    <row r="237" spans="1:29" s="78" customFormat="1" hidden="1" outlineLevel="7" collapsed="1" x14ac:dyDescent="0.25">
      <c r="A237" s="101" t="s">
        <v>116</v>
      </c>
      <c r="B237" s="75">
        <v>-104430.91499999999</v>
      </c>
      <c r="C237" s="75">
        <v>-6397875.5281499997</v>
      </c>
      <c r="D237" s="75">
        <v>0</v>
      </c>
      <c r="E237" s="75">
        <v>0</v>
      </c>
      <c r="F237" s="75">
        <v>-104430.91499999999</v>
      </c>
      <c r="G237" s="75">
        <v>-6397875.5281499997</v>
      </c>
      <c r="H237" s="74" t="s">
        <v>120</v>
      </c>
      <c r="I237" s="74" t="s">
        <v>219</v>
      </c>
      <c r="J237" s="74" t="s">
        <v>116</v>
      </c>
      <c r="K237" s="75">
        <v>61.264191050609902</v>
      </c>
      <c r="L237" s="75">
        <v>0</v>
      </c>
      <c r="M237" s="74" t="s">
        <v>122</v>
      </c>
      <c r="N237" s="74" t="s">
        <v>218</v>
      </c>
      <c r="O237" s="74" t="s">
        <v>121</v>
      </c>
      <c r="P237" s="76">
        <v>45231</v>
      </c>
      <c r="Q237" s="76">
        <v>45232</v>
      </c>
      <c r="R237" s="75">
        <v>0</v>
      </c>
      <c r="S237" s="74" t="s">
        <v>116</v>
      </c>
      <c r="T237" s="74" t="s">
        <v>116</v>
      </c>
      <c r="U237" s="74" t="s">
        <v>142</v>
      </c>
      <c r="V237" s="77">
        <v>45200.155692939814</v>
      </c>
      <c r="W237" s="74" t="s">
        <v>116</v>
      </c>
      <c r="X237" s="74" t="s">
        <v>116</v>
      </c>
      <c r="Y237" s="77">
        <v>45231</v>
      </c>
      <c r="Z237" s="77">
        <v>45261</v>
      </c>
      <c r="AA237" s="77">
        <v>45261.894100578698</v>
      </c>
      <c r="AB237" s="74" t="s">
        <v>118</v>
      </c>
      <c r="AC237" s="74" t="s">
        <v>116</v>
      </c>
    </row>
    <row r="238" spans="1:29" s="96" customFormat="1" hidden="1" outlineLevel="7" collapsed="1" x14ac:dyDescent="0.25">
      <c r="A238" s="100" t="s">
        <v>222</v>
      </c>
      <c r="B238" s="92">
        <v>3301.7950000000001</v>
      </c>
      <c r="C238" s="92">
        <v>71596.570000000007</v>
      </c>
      <c r="D238" s="92">
        <v>0</v>
      </c>
      <c r="E238" s="92">
        <v>0</v>
      </c>
      <c r="F238" s="92">
        <v>3301.7950000000001</v>
      </c>
      <c r="G238" s="92">
        <v>71596.570000000007</v>
      </c>
      <c r="H238" s="93" t="s">
        <v>120</v>
      </c>
      <c r="I238" s="93" t="s">
        <v>219</v>
      </c>
      <c r="J238" s="93" t="s">
        <v>116</v>
      </c>
      <c r="K238" s="92">
        <v>21.684135447536899</v>
      </c>
      <c r="L238" s="92">
        <v>0</v>
      </c>
      <c r="M238" s="93" t="s">
        <v>122</v>
      </c>
      <c r="N238" s="93" t="s">
        <v>218</v>
      </c>
      <c r="O238" s="93" t="s">
        <v>121</v>
      </c>
      <c r="P238" s="94">
        <v>45231</v>
      </c>
      <c r="Q238" s="94">
        <v>45232</v>
      </c>
      <c r="R238" s="92">
        <v>0</v>
      </c>
      <c r="S238" s="93" t="s">
        <v>116</v>
      </c>
      <c r="T238" s="93" t="s">
        <v>116</v>
      </c>
      <c r="U238" s="93" t="s">
        <v>142</v>
      </c>
      <c r="V238" s="95">
        <v>45200.155692939814</v>
      </c>
      <c r="W238" s="93" t="s">
        <v>116</v>
      </c>
      <c r="X238" s="93" t="s">
        <v>116</v>
      </c>
      <c r="Y238" s="95">
        <v>45231</v>
      </c>
      <c r="Z238" s="95">
        <v>45261</v>
      </c>
      <c r="AA238" s="95">
        <v>45261.894100578698</v>
      </c>
      <c r="AB238" s="93" t="s">
        <v>118</v>
      </c>
      <c r="AC238" s="93" t="s">
        <v>116</v>
      </c>
    </row>
    <row r="239" spans="1:29" s="78" customFormat="1" hidden="1" outlineLevel="7" collapsed="1" x14ac:dyDescent="0.25">
      <c r="A239" s="101" t="s">
        <v>116</v>
      </c>
      <c r="B239" s="75">
        <v>3301.7950000000001</v>
      </c>
      <c r="C239" s="75">
        <v>71596.570000000007</v>
      </c>
      <c r="D239" s="75">
        <v>0</v>
      </c>
      <c r="E239" s="75">
        <v>0</v>
      </c>
      <c r="F239" s="75">
        <v>3301.7950000000001</v>
      </c>
      <c r="G239" s="75">
        <v>71596.570000000007</v>
      </c>
      <c r="H239" s="74" t="s">
        <v>120</v>
      </c>
      <c r="I239" s="74" t="s">
        <v>219</v>
      </c>
      <c r="J239" s="74" t="s">
        <v>116</v>
      </c>
      <c r="K239" s="75">
        <v>21.684135447536899</v>
      </c>
      <c r="L239" s="75">
        <v>0</v>
      </c>
      <c r="M239" s="74" t="s">
        <v>122</v>
      </c>
      <c r="N239" s="74" t="s">
        <v>218</v>
      </c>
      <c r="O239" s="74" t="s">
        <v>121</v>
      </c>
      <c r="P239" s="76">
        <v>45231</v>
      </c>
      <c r="Q239" s="76">
        <v>45232</v>
      </c>
      <c r="R239" s="75">
        <v>0</v>
      </c>
      <c r="S239" s="74" t="s">
        <v>116</v>
      </c>
      <c r="T239" s="74" t="s">
        <v>116</v>
      </c>
      <c r="U239" s="74" t="s">
        <v>142</v>
      </c>
      <c r="V239" s="77">
        <v>45200.155692939814</v>
      </c>
      <c r="W239" s="74" t="s">
        <v>116</v>
      </c>
      <c r="X239" s="74" t="s">
        <v>116</v>
      </c>
      <c r="Y239" s="77">
        <v>45231</v>
      </c>
      <c r="Z239" s="77">
        <v>45261</v>
      </c>
      <c r="AA239" s="77">
        <v>45261.894100578698</v>
      </c>
      <c r="AB239" s="74" t="s">
        <v>118</v>
      </c>
      <c r="AC239" s="74" t="s">
        <v>116</v>
      </c>
    </row>
    <row r="240" spans="1:29" s="107" customFormat="1" hidden="1" outlineLevel="7" collapsed="1" x14ac:dyDescent="0.25">
      <c r="A240" s="102" t="s">
        <v>152</v>
      </c>
      <c r="B240" s="103">
        <v>-2195.8339999999998</v>
      </c>
      <c r="C240" s="103">
        <v>0</v>
      </c>
      <c r="D240" s="103">
        <v>0</v>
      </c>
      <c r="E240" s="103">
        <v>0</v>
      </c>
      <c r="F240" s="103">
        <v>-2195.8339999999998</v>
      </c>
      <c r="G240" s="103">
        <v>0</v>
      </c>
      <c r="H240" s="104" t="s">
        <v>120</v>
      </c>
      <c r="I240" s="104" t="s">
        <v>219</v>
      </c>
      <c r="J240" s="104" t="s">
        <v>116</v>
      </c>
      <c r="K240" s="103">
        <v>0</v>
      </c>
      <c r="L240" s="103">
        <v>0</v>
      </c>
      <c r="M240" s="104" t="s">
        <v>122</v>
      </c>
      <c r="N240" s="104" t="s">
        <v>218</v>
      </c>
      <c r="O240" s="104" t="s">
        <v>121</v>
      </c>
      <c r="P240" s="105">
        <v>45231</v>
      </c>
      <c r="Q240" s="105">
        <v>45232</v>
      </c>
      <c r="R240" s="103">
        <v>0</v>
      </c>
      <c r="S240" s="104" t="s">
        <v>116</v>
      </c>
      <c r="T240" s="104" t="s">
        <v>116</v>
      </c>
      <c r="U240" s="104" t="s">
        <v>142</v>
      </c>
      <c r="V240" s="106">
        <v>45200.155692939814</v>
      </c>
      <c r="W240" s="104" t="s">
        <v>116</v>
      </c>
      <c r="X240" s="104" t="s">
        <v>116</v>
      </c>
      <c r="Y240" s="106">
        <v>45231</v>
      </c>
      <c r="Z240" s="106">
        <v>45261</v>
      </c>
      <c r="AA240" s="106">
        <v>45261.894100578698</v>
      </c>
      <c r="AB240" s="104" t="s">
        <v>118</v>
      </c>
      <c r="AC240" s="104" t="s">
        <v>116</v>
      </c>
    </row>
    <row r="241" spans="1:29" s="78" customFormat="1" hidden="1" outlineLevel="7" collapsed="1" x14ac:dyDescent="0.25">
      <c r="A241" s="101" t="s">
        <v>116</v>
      </c>
      <c r="B241" s="75">
        <v>-2195.8339999999998</v>
      </c>
      <c r="C241" s="75">
        <v>0</v>
      </c>
      <c r="D241" s="75">
        <v>0</v>
      </c>
      <c r="E241" s="75">
        <v>0</v>
      </c>
      <c r="F241" s="75">
        <v>-2195.8339999999998</v>
      </c>
      <c r="G241" s="75">
        <v>0</v>
      </c>
      <c r="H241" s="74" t="s">
        <v>120</v>
      </c>
      <c r="I241" s="74" t="s">
        <v>219</v>
      </c>
      <c r="J241" s="74" t="s">
        <v>116</v>
      </c>
      <c r="K241" s="75">
        <v>0</v>
      </c>
      <c r="L241" s="75">
        <v>0</v>
      </c>
      <c r="M241" s="74" t="s">
        <v>122</v>
      </c>
      <c r="N241" s="74" t="s">
        <v>218</v>
      </c>
      <c r="O241" s="74" t="s">
        <v>121</v>
      </c>
      <c r="P241" s="76">
        <v>45231</v>
      </c>
      <c r="Q241" s="76">
        <v>45232</v>
      </c>
      <c r="R241" s="75">
        <v>0</v>
      </c>
      <c r="S241" s="74" t="s">
        <v>116</v>
      </c>
      <c r="T241" s="74" t="s">
        <v>116</v>
      </c>
      <c r="U241" s="74" t="s">
        <v>142</v>
      </c>
      <c r="V241" s="77">
        <v>45200.155692939814</v>
      </c>
      <c r="W241" s="74" t="s">
        <v>116</v>
      </c>
      <c r="X241" s="74" t="s">
        <v>116</v>
      </c>
      <c r="Y241" s="77">
        <v>45231</v>
      </c>
      <c r="Z241" s="77">
        <v>45261</v>
      </c>
      <c r="AA241" s="77">
        <v>45261.894100578698</v>
      </c>
      <c r="AB241" s="74" t="s">
        <v>118</v>
      </c>
      <c r="AC241" s="74" t="s">
        <v>116</v>
      </c>
    </row>
    <row r="242" spans="1:29" s="84" customFormat="1" outlineLevel="1" collapsed="1" x14ac:dyDescent="0.25">
      <c r="A242" s="79" t="s">
        <v>110</v>
      </c>
      <c r="B242" s="80">
        <v>0</v>
      </c>
      <c r="C242" s="80">
        <v>0</v>
      </c>
      <c r="D242" s="80">
        <v>0</v>
      </c>
      <c r="E242" s="80">
        <v>0</v>
      </c>
      <c r="F242" s="80">
        <v>0</v>
      </c>
      <c r="G242" s="80">
        <v>0</v>
      </c>
      <c r="H242" s="81" t="s">
        <v>120</v>
      </c>
      <c r="I242" s="81" t="s">
        <v>225</v>
      </c>
      <c r="J242" s="81" t="s">
        <v>116</v>
      </c>
      <c r="K242" s="80">
        <v>0</v>
      </c>
      <c r="L242" s="80">
        <v>0</v>
      </c>
      <c r="M242" s="81" t="s">
        <v>127</v>
      </c>
      <c r="N242" s="81" t="s">
        <v>110</v>
      </c>
      <c r="O242" s="81" t="s">
        <v>121</v>
      </c>
      <c r="P242" s="82">
        <v>45231</v>
      </c>
      <c r="Q242" s="82">
        <v>45232</v>
      </c>
      <c r="R242" s="80">
        <v>0</v>
      </c>
      <c r="S242" s="81" t="s">
        <v>116</v>
      </c>
      <c r="T242" s="81" t="s">
        <v>116</v>
      </c>
      <c r="U242" s="81" t="s">
        <v>142</v>
      </c>
      <c r="V242" s="83">
        <v>45200.155692939814</v>
      </c>
      <c r="W242" s="81" t="s">
        <v>116</v>
      </c>
      <c r="X242" s="81" t="s">
        <v>116</v>
      </c>
      <c r="Y242" s="83">
        <v>45231</v>
      </c>
      <c r="Z242" s="83">
        <v>45261</v>
      </c>
      <c r="AA242" s="83">
        <v>45261.894100578698</v>
      </c>
      <c r="AB242" s="81" t="s">
        <v>118</v>
      </c>
      <c r="AC242" s="81" t="s">
        <v>116</v>
      </c>
    </row>
    <row r="243" spans="1:29" s="90" customFormat="1" hidden="1" outlineLevel="2" collapsed="1" x14ac:dyDescent="0.25">
      <c r="A243" s="85" t="s">
        <v>225</v>
      </c>
      <c r="B243" s="86">
        <v>0</v>
      </c>
      <c r="C243" s="86">
        <v>0</v>
      </c>
      <c r="D243" s="86">
        <v>0</v>
      </c>
      <c r="E243" s="86">
        <v>0</v>
      </c>
      <c r="F243" s="86">
        <v>0</v>
      </c>
      <c r="G243" s="86">
        <v>0</v>
      </c>
      <c r="H243" s="87" t="s">
        <v>120</v>
      </c>
      <c r="I243" s="87" t="s">
        <v>225</v>
      </c>
      <c r="J243" s="87" t="s">
        <v>116</v>
      </c>
      <c r="K243" s="86">
        <v>0</v>
      </c>
      <c r="L243" s="86">
        <v>0</v>
      </c>
      <c r="M243" s="87" t="s">
        <v>127</v>
      </c>
      <c r="N243" s="87" t="s">
        <v>110</v>
      </c>
      <c r="O243" s="87" t="s">
        <v>121</v>
      </c>
      <c r="P243" s="88">
        <v>45231</v>
      </c>
      <c r="Q243" s="88">
        <v>45232</v>
      </c>
      <c r="R243" s="86">
        <v>0</v>
      </c>
      <c r="S243" s="87" t="s">
        <v>116</v>
      </c>
      <c r="T243" s="87" t="s">
        <v>116</v>
      </c>
      <c r="U243" s="87" t="s">
        <v>142</v>
      </c>
      <c r="V243" s="89">
        <v>45200.155692939814</v>
      </c>
      <c r="W243" s="87" t="s">
        <v>116</v>
      </c>
      <c r="X243" s="87" t="s">
        <v>116</v>
      </c>
      <c r="Y243" s="89">
        <v>45231</v>
      </c>
      <c r="Z243" s="89">
        <v>45261</v>
      </c>
      <c r="AA243" s="89">
        <v>45261.894100578698</v>
      </c>
      <c r="AB243" s="87" t="s">
        <v>118</v>
      </c>
      <c r="AC243" s="87" t="s">
        <v>116</v>
      </c>
    </row>
    <row r="244" spans="1:29" s="96" customFormat="1" hidden="1" outlineLevel="3" collapsed="1" x14ac:dyDescent="0.25">
      <c r="A244" s="91" t="s">
        <v>127</v>
      </c>
      <c r="B244" s="92">
        <v>0</v>
      </c>
      <c r="C244" s="92">
        <v>0</v>
      </c>
      <c r="D244" s="92">
        <v>0</v>
      </c>
      <c r="E244" s="92">
        <v>0</v>
      </c>
      <c r="F244" s="92">
        <v>0</v>
      </c>
      <c r="G244" s="92">
        <v>0</v>
      </c>
      <c r="H244" s="93" t="s">
        <v>120</v>
      </c>
      <c r="I244" s="93" t="s">
        <v>225</v>
      </c>
      <c r="J244" s="93" t="s">
        <v>116</v>
      </c>
      <c r="K244" s="92">
        <v>0</v>
      </c>
      <c r="L244" s="92">
        <v>0</v>
      </c>
      <c r="M244" s="93" t="s">
        <v>127</v>
      </c>
      <c r="N244" s="93" t="s">
        <v>110</v>
      </c>
      <c r="O244" s="93" t="s">
        <v>121</v>
      </c>
      <c r="P244" s="94">
        <v>45231</v>
      </c>
      <c r="Q244" s="94">
        <v>45232</v>
      </c>
      <c r="R244" s="92">
        <v>0</v>
      </c>
      <c r="S244" s="93" t="s">
        <v>116</v>
      </c>
      <c r="T244" s="93" t="s">
        <v>116</v>
      </c>
      <c r="U244" s="93" t="s">
        <v>142</v>
      </c>
      <c r="V244" s="95">
        <v>45200.155692939814</v>
      </c>
      <c r="W244" s="93" t="s">
        <v>116</v>
      </c>
      <c r="X244" s="93" t="s">
        <v>116</v>
      </c>
      <c r="Y244" s="95">
        <v>45231</v>
      </c>
      <c r="Z244" s="95">
        <v>45261</v>
      </c>
      <c r="AA244" s="95">
        <v>45261.894100578698</v>
      </c>
      <c r="AB244" s="93" t="s">
        <v>118</v>
      </c>
      <c r="AC244" s="93" t="s">
        <v>116</v>
      </c>
    </row>
    <row r="245" spans="1:29" s="78" customFormat="1" hidden="1" outlineLevel="4" collapsed="1" x14ac:dyDescent="0.25">
      <c r="A245" s="97" t="s">
        <v>121</v>
      </c>
      <c r="B245" s="75">
        <v>0</v>
      </c>
      <c r="C245" s="75">
        <v>0</v>
      </c>
      <c r="D245" s="75">
        <v>0</v>
      </c>
      <c r="E245" s="75">
        <v>0</v>
      </c>
      <c r="F245" s="75">
        <v>0</v>
      </c>
      <c r="G245" s="75">
        <v>0</v>
      </c>
      <c r="H245" s="74" t="s">
        <v>120</v>
      </c>
      <c r="I245" s="74" t="s">
        <v>225</v>
      </c>
      <c r="J245" s="74" t="s">
        <v>116</v>
      </c>
      <c r="K245" s="75">
        <v>0</v>
      </c>
      <c r="L245" s="75">
        <v>0</v>
      </c>
      <c r="M245" s="74" t="s">
        <v>127</v>
      </c>
      <c r="N245" s="74" t="s">
        <v>110</v>
      </c>
      <c r="O245" s="74" t="s">
        <v>121</v>
      </c>
      <c r="P245" s="76">
        <v>45231</v>
      </c>
      <c r="Q245" s="76">
        <v>45232</v>
      </c>
      <c r="R245" s="75">
        <v>0</v>
      </c>
      <c r="S245" s="74" t="s">
        <v>116</v>
      </c>
      <c r="T245" s="74" t="s">
        <v>116</v>
      </c>
      <c r="U245" s="74" t="s">
        <v>142</v>
      </c>
      <c r="V245" s="77">
        <v>45200.155692939814</v>
      </c>
      <c r="W245" s="74" t="s">
        <v>116</v>
      </c>
      <c r="X245" s="74" t="s">
        <v>116</v>
      </c>
      <c r="Y245" s="77">
        <v>45231</v>
      </c>
      <c r="Z245" s="77">
        <v>45261</v>
      </c>
      <c r="AA245" s="77">
        <v>45261.894100578698</v>
      </c>
      <c r="AB245" s="74" t="s">
        <v>118</v>
      </c>
      <c r="AC245" s="74" t="s">
        <v>116</v>
      </c>
    </row>
    <row r="246" spans="1:29" s="84" customFormat="1" hidden="1" outlineLevel="5" collapsed="1" x14ac:dyDescent="0.25">
      <c r="A246" s="98" t="s">
        <v>116</v>
      </c>
      <c r="B246" s="80">
        <v>0</v>
      </c>
      <c r="C246" s="80">
        <v>0</v>
      </c>
      <c r="D246" s="80">
        <v>0</v>
      </c>
      <c r="E246" s="80">
        <v>0</v>
      </c>
      <c r="F246" s="80">
        <v>0</v>
      </c>
      <c r="G246" s="80">
        <v>0</v>
      </c>
      <c r="H246" s="81" t="s">
        <v>120</v>
      </c>
      <c r="I246" s="81" t="s">
        <v>225</v>
      </c>
      <c r="J246" s="81" t="s">
        <v>116</v>
      </c>
      <c r="K246" s="80">
        <v>0</v>
      </c>
      <c r="L246" s="80">
        <v>0</v>
      </c>
      <c r="M246" s="81" t="s">
        <v>127</v>
      </c>
      <c r="N246" s="81" t="s">
        <v>110</v>
      </c>
      <c r="O246" s="81" t="s">
        <v>121</v>
      </c>
      <c r="P246" s="82">
        <v>45231</v>
      </c>
      <c r="Q246" s="82">
        <v>45232</v>
      </c>
      <c r="R246" s="80">
        <v>0</v>
      </c>
      <c r="S246" s="81" t="s">
        <v>116</v>
      </c>
      <c r="T246" s="81" t="s">
        <v>116</v>
      </c>
      <c r="U246" s="81" t="s">
        <v>142</v>
      </c>
      <c r="V246" s="83">
        <v>45200.155692939814</v>
      </c>
      <c r="W246" s="81" t="s">
        <v>116</v>
      </c>
      <c r="X246" s="81" t="s">
        <v>116</v>
      </c>
      <c r="Y246" s="83">
        <v>45231</v>
      </c>
      <c r="Z246" s="83">
        <v>45261</v>
      </c>
      <c r="AA246" s="83">
        <v>45261.894100578698</v>
      </c>
      <c r="AB246" s="81" t="s">
        <v>118</v>
      </c>
      <c r="AC246" s="81" t="s">
        <v>116</v>
      </c>
    </row>
    <row r="247" spans="1:29" s="90" customFormat="1" hidden="1" outlineLevel="6" collapsed="1" x14ac:dyDescent="0.25">
      <c r="A247" s="99" t="s">
        <v>116</v>
      </c>
      <c r="B247" s="86">
        <v>0</v>
      </c>
      <c r="C247" s="86">
        <v>0</v>
      </c>
      <c r="D247" s="86">
        <v>0</v>
      </c>
      <c r="E247" s="86">
        <v>0</v>
      </c>
      <c r="F247" s="86">
        <v>0</v>
      </c>
      <c r="G247" s="86">
        <v>0</v>
      </c>
      <c r="H247" s="87" t="s">
        <v>120</v>
      </c>
      <c r="I247" s="87" t="s">
        <v>225</v>
      </c>
      <c r="J247" s="87" t="s">
        <v>116</v>
      </c>
      <c r="K247" s="86">
        <v>0</v>
      </c>
      <c r="L247" s="86">
        <v>0</v>
      </c>
      <c r="M247" s="87" t="s">
        <v>127</v>
      </c>
      <c r="N247" s="87" t="s">
        <v>110</v>
      </c>
      <c r="O247" s="87" t="s">
        <v>121</v>
      </c>
      <c r="P247" s="88">
        <v>45231</v>
      </c>
      <c r="Q247" s="88">
        <v>45232</v>
      </c>
      <c r="R247" s="86">
        <v>0</v>
      </c>
      <c r="S247" s="87" t="s">
        <v>116</v>
      </c>
      <c r="T247" s="87" t="s">
        <v>116</v>
      </c>
      <c r="U247" s="87" t="s">
        <v>142</v>
      </c>
      <c r="V247" s="89">
        <v>45200.155692939814</v>
      </c>
      <c r="W247" s="87" t="s">
        <v>116</v>
      </c>
      <c r="X247" s="87" t="s">
        <v>116</v>
      </c>
      <c r="Y247" s="89">
        <v>45231</v>
      </c>
      <c r="Z247" s="89">
        <v>45261</v>
      </c>
      <c r="AA247" s="89">
        <v>45261.894100578698</v>
      </c>
      <c r="AB247" s="87" t="s">
        <v>118</v>
      </c>
      <c r="AC247" s="87" t="s">
        <v>116</v>
      </c>
    </row>
    <row r="248" spans="1:29" s="96" customFormat="1" hidden="1" outlineLevel="7" collapsed="1" x14ac:dyDescent="0.25">
      <c r="A248" s="100" t="s">
        <v>227</v>
      </c>
      <c r="B248" s="92">
        <v>233652.24299999999</v>
      </c>
      <c r="C248" s="92">
        <v>19838138.97656</v>
      </c>
      <c r="D248" s="92">
        <v>0</v>
      </c>
      <c r="E248" s="92">
        <v>0</v>
      </c>
      <c r="F248" s="92">
        <v>233652.24299999999</v>
      </c>
      <c r="G248" s="92">
        <v>19838138.97656</v>
      </c>
      <c r="H248" s="93" t="s">
        <v>120</v>
      </c>
      <c r="I248" s="93" t="s">
        <v>225</v>
      </c>
      <c r="J248" s="93" t="s">
        <v>116</v>
      </c>
      <c r="K248" s="92">
        <v>84.904551832442706</v>
      </c>
      <c r="L248" s="92">
        <v>0</v>
      </c>
      <c r="M248" s="93" t="s">
        <v>127</v>
      </c>
      <c r="N248" s="93" t="s">
        <v>110</v>
      </c>
      <c r="O248" s="93" t="s">
        <v>121</v>
      </c>
      <c r="P248" s="94">
        <v>45231</v>
      </c>
      <c r="Q248" s="94">
        <v>45232</v>
      </c>
      <c r="R248" s="92">
        <v>0</v>
      </c>
      <c r="S248" s="93" t="s">
        <v>116</v>
      </c>
      <c r="T248" s="93" t="s">
        <v>116</v>
      </c>
      <c r="U248" s="93" t="s">
        <v>142</v>
      </c>
      <c r="V248" s="95">
        <v>45200.155692939814</v>
      </c>
      <c r="W248" s="93" t="s">
        <v>116</v>
      </c>
      <c r="X248" s="93" t="s">
        <v>116</v>
      </c>
      <c r="Y248" s="95">
        <v>45231</v>
      </c>
      <c r="Z248" s="95">
        <v>45261</v>
      </c>
      <c r="AA248" s="95">
        <v>45261.894100578698</v>
      </c>
      <c r="AB248" s="93" t="s">
        <v>118</v>
      </c>
      <c r="AC248" s="93" t="s">
        <v>116</v>
      </c>
    </row>
    <row r="249" spans="1:29" s="78" customFormat="1" hidden="1" outlineLevel="7" collapsed="1" x14ac:dyDescent="0.25">
      <c r="A249" s="101" t="s">
        <v>116</v>
      </c>
      <c r="B249" s="75">
        <v>233652.24299999999</v>
      </c>
      <c r="C249" s="75">
        <v>19838138.97656</v>
      </c>
      <c r="D249" s="75">
        <v>0</v>
      </c>
      <c r="E249" s="75">
        <v>0</v>
      </c>
      <c r="F249" s="75">
        <v>233652.24299999999</v>
      </c>
      <c r="G249" s="75">
        <v>19838138.97656</v>
      </c>
      <c r="H249" s="74" t="s">
        <v>120</v>
      </c>
      <c r="I249" s="74" t="s">
        <v>225</v>
      </c>
      <c r="J249" s="74" t="s">
        <v>116</v>
      </c>
      <c r="K249" s="75">
        <v>84.904551832442706</v>
      </c>
      <c r="L249" s="75">
        <v>0</v>
      </c>
      <c r="M249" s="74" t="s">
        <v>127</v>
      </c>
      <c r="N249" s="74" t="s">
        <v>110</v>
      </c>
      <c r="O249" s="74" t="s">
        <v>121</v>
      </c>
      <c r="P249" s="76">
        <v>45231</v>
      </c>
      <c r="Q249" s="76">
        <v>45232</v>
      </c>
      <c r="R249" s="75">
        <v>0</v>
      </c>
      <c r="S249" s="74" t="s">
        <v>116</v>
      </c>
      <c r="T249" s="74" t="s">
        <v>116</v>
      </c>
      <c r="U249" s="74" t="s">
        <v>142</v>
      </c>
      <c r="V249" s="77">
        <v>45200.155692939814</v>
      </c>
      <c r="W249" s="74" t="s">
        <v>116</v>
      </c>
      <c r="X249" s="74" t="s">
        <v>116</v>
      </c>
      <c r="Y249" s="77">
        <v>45231</v>
      </c>
      <c r="Z249" s="77">
        <v>45261</v>
      </c>
      <c r="AA249" s="77">
        <v>45261.894100578698</v>
      </c>
      <c r="AB249" s="74" t="s">
        <v>118</v>
      </c>
      <c r="AC249" s="74" t="s">
        <v>116</v>
      </c>
    </row>
    <row r="250" spans="1:29" s="107" customFormat="1" hidden="1" outlineLevel="7" collapsed="1" x14ac:dyDescent="0.25">
      <c r="A250" s="102" t="s">
        <v>226</v>
      </c>
      <c r="B250" s="103">
        <v>-888385.49199999997</v>
      </c>
      <c r="C250" s="103">
        <v>-61790289.02922</v>
      </c>
      <c r="D250" s="103">
        <v>0</v>
      </c>
      <c r="E250" s="103">
        <v>0</v>
      </c>
      <c r="F250" s="103">
        <v>-888385.49199999997</v>
      </c>
      <c r="G250" s="103">
        <v>-61790289.02922</v>
      </c>
      <c r="H250" s="104" t="s">
        <v>120</v>
      </c>
      <c r="I250" s="104" t="s">
        <v>225</v>
      </c>
      <c r="J250" s="104" t="s">
        <v>116</v>
      </c>
      <c r="K250" s="103">
        <v>69.553464780377098</v>
      </c>
      <c r="L250" s="103">
        <v>0</v>
      </c>
      <c r="M250" s="104" t="s">
        <v>127</v>
      </c>
      <c r="N250" s="104" t="s">
        <v>110</v>
      </c>
      <c r="O250" s="104" t="s">
        <v>121</v>
      </c>
      <c r="P250" s="105">
        <v>45231</v>
      </c>
      <c r="Q250" s="105">
        <v>45232</v>
      </c>
      <c r="R250" s="103">
        <v>0</v>
      </c>
      <c r="S250" s="104" t="s">
        <v>116</v>
      </c>
      <c r="T250" s="104" t="s">
        <v>116</v>
      </c>
      <c r="U250" s="104" t="s">
        <v>142</v>
      </c>
      <c r="V250" s="106">
        <v>45200.155692939814</v>
      </c>
      <c r="W250" s="104" t="s">
        <v>116</v>
      </c>
      <c r="X250" s="104" t="s">
        <v>116</v>
      </c>
      <c r="Y250" s="106">
        <v>45231</v>
      </c>
      <c r="Z250" s="106">
        <v>45261</v>
      </c>
      <c r="AA250" s="106">
        <v>45261.894100578698</v>
      </c>
      <c r="AB250" s="104" t="s">
        <v>118</v>
      </c>
      <c r="AC250" s="104" t="s">
        <v>116</v>
      </c>
    </row>
    <row r="251" spans="1:29" s="78" customFormat="1" hidden="1" outlineLevel="7" collapsed="1" x14ac:dyDescent="0.25">
      <c r="A251" s="101" t="s">
        <v>116</v>
      </c>
      <c r="B251" s="75">
        <v>-888385.49199999997</v>
      </c>
      <c r="C251" s="75">
        <v>-61790289.02922</v>
      </c>
      <c r="D251" s="75">
        <v>0</v>
      </c>
      <c r="E251" s="75">
        <v>0</v>
      </c>
      <c r="F251" s="75">
        <v>-888385.49199999997</v>
      </c>
      <c r="G251" s="75">
        <v>-61790289.02922</v>
      </c>
      <c r="H251" s="74" t="s">
        <v>120</v>
      </c>
      <c r="I251" s="74" t="s">
        <v>225</v>
      </c>
      <c r="J251" s="74" t="s">
        <v>116</v>
      </c>
      <c r="K251" s="75">
        <v>69.553464780377098</v>
      </c>
      <c r="L251" s="75">
        <v>0</v>
      </c>
      <c r="M251" s="74" t="s">
        <v>127</v>
      </c>
      <c r="N251" s="74" t="s">
        <v>110</v>
      </c>
      <c r="O251" s="74" t="s">
        <v>121</v>
      </c>
      <c r="P251" s="76">
        <v>45231</v>
      </c>
      <c r="Q251" s="76">
        <v>45232</v>
      </c>
      <c r="R251" s="75">
        <v>0</v>
      </c>
      <c r="S251" s="74" t="s">
        <v>116</v>
      </c>
      <c r="T251" s="74" t="s">
        <v>116</v>
      </c>
      <c r="U251" s="74" t="s">
        <v>142</v>
      </c>
      <c r="V251" s="77">
        <v>45200.155692939814</v>
      </c>
      <c r="W251" s="74" t="s">
        <v>116</v>
      </c>
      <c r="X251" s="74" t="s">
        <v>116</v>
      </c>
      <c r="Y251" s="77">
        <v>45231</v>
      </c>
      <c r="Z251" s="77">
        <v>45261</v>
      </c>
      <c r="AA251" s="77">
        <v>45261.894100578698</v>
      </c>
      <c r="AB251" s="74" t="s">
        <v>118</v>
      </c>
      <c r="AC251" s="74" t="s">
        <v>116</v>
      </c>
    </row>
    <row r="252" spans="1:29" s="96" customFormat="1" hidden="1" outlineLevel="7" collapsed="1" x14ac:dyDescent="0.25">
      <c r="A252" s="100" t="s">
        <v>228</v>
      </c>
      <c r="B252" s="92">
        <v>654733.24899999995</v>
      </c>
      <c r="C252" s="92">
        <v>42231875.412660003</v>
      </c>
      <c r="D252" s="92">
        <v>0</v>
      </c>
      <c r="E252" s="92">
        <v>0</v>
      </c>
      <c r="F252" s="92">
        <v>654733.24899999995</v>
      </c>
      <c r="G252" s="92">
        <v>42231875.412660003</v>
      </c>
      <c r="H252" s="93" t="s">
        <v>120</v>
      </c>
      <c r="I252" s="93" t="s">
        <v>225</v>
      </c>
      <c r="J252" s="93" t="s">
        <v>116</v>
      </c>
      <c r="K252" s="92">
        <v>64.502414498060702</v>
      </c>
      <c r="L252" s="92">
        <v>0</v>
      </c>
      <c r="M252" s="93" t="s">
        <v>127</v>
      </c>
      <c r="N252" s="93" t="s">
        <v>110</v>
      </c>
      <c r="O252" s="93" t="s">
        <v>121</v>
      </c>
      <c r="P252" s="94">
        <v>45231</v>
      </c>
      <c r="Q252" s="94">
        <v>45232</v>
      </c>
      <c r="R252" s="92">
        <v>0</v>
      </c>
      <c r="S252" s="93" t="s">
        <v>116</v>
      </c>
      <c r="T252" s="93" t="s">
        <v>116</v>
      </c>
      <c r="U252" s="93" t="s">
        <v>142</v>
      </c>
      <c r="V252" s="95">
        <v>45200.155692939814</v>
      </c>
      <c r="W252" s="93" t="s">
        <v>116</v>
      </c>
      <c r="X252" s="93" t="s">
        <v>116</v>
      </c>
      <c r="Y252" s="95">
        <v>45231</v>
      </c>
      <c r="Z252" s="95">
        <v>45261</v>
      </c>
      <c r="AA252" s="95">
        <v>45261.894100578698</v>
      </c>
      <c r="AB252" s="93" t="s">
        <v>118</v>
      </c>
      <c r="AC252" s="93" t="s">
        <v>116</v>
      </c>
    </row>
    <row r="253" spans="1:29" s="78" customFormat="1" hidden="1" outlineLevel="7" collapsed="1" x14ac:dyDescent="0.25">
      <c r="A253" s="101" t="s">
        <v>116</v>
      </c>
      <c r="B253" s="75">
        <v>654733.24899999995</v>
      </c>
      <c r="C253" s="75">
        <v>42231875.412660003</v>
      </c>
      <c r="D253" s="75">
        <v>0</v>
      </c>
      <c r="E253" s="75">
        <v>0</v>
      </c>
      <c r="F253" s="75">
        <v>654733.24899999995</v>
      </c>
      <c r="G253" s="75">
        <v>42231875.412660003</v>
      </c>
      <c r="H253" s="74" t="s">
        <v>120</v>
      </c>
      <c r="I253" s="74" t="s">
        <v>225</v>
      </c>
      <c r="J253" s="74" t="s">
        <v>116</v>
      </c>
      <c r="K253" s="75">
        <v>64.502414498060702</v>
      </c>
      <c r="L253" s="75">
        <v>0</v>
      </c>
      <c r="M253" s="74" t="s">
        <v>127</v>
      </c>
      <c r="N253" s="74" t="s">
        <v>110</v>
      </c>
      <c r="O253" s="74" t="s">
        <v>121</v>
      </c>
      <c r="P253" s="76">
        <v>45231</v>
      </c>
      <c r="Q253" s="76">
        <v>45232</v>
      </c>
      <c r="R253" s="75">
        <v>0</v>
      </c>
      <c r="S253" s="74" t="s">
        <v>116</v>
      </c>
      <c r="T253" s="74" t="s">
        <v>116</v>
      </c>
      <c r="U253" s="74" t="s">
        <v>142</v>
      </c>
      <c r="V253" s="77">
        <v>45200.155692939814</v>
      </c>
      <c r="W253" s="74" t="s">
        <v>116</v>
      </c>
      <c r="X253" s="74" t="s">
        <v>116</v>
      </c>
      <c r="Y253" s="77">
        <v>45231</v>
      </c>
      <c r="Z253" s="77">
        <v>45261</v>
      </c>
      <c r="AA253" s="77">
        <v>45261.894100578698</v>
      </c>
      <c r="AB253" s="74" t="s">
        <v>118</v>
      </c>
      <c r="AC253" s="74" t="s">
        <v>116</v>
      </c>
    </row>
    <row r="254" spans="1:29" s="107" customFormat="1" hidden="1" outlineLevel="7" collapsed="1" x14ac:dyDescent="0.25">
      <c r="A254" s="102" t="s">
        <v>152</v>
      </c>
      <c r="B254" s="103">
        <v>0</v>
      </c>
      <c r="C254" s="103">
        <v>-279725.36</v>
      </c>
      <c r="D254" s="103">
        <v>0</v>
      </c>
      <c r="E254" s="103">
        <v>0</v>
      </c>
      <c r="F254" s="103">
        <v>0</v>
      </c>
      <c r="G254" s="103">
        <v>-279725.36</v>
      </c>
      <c r="H254" s="104" t="s">
        <v>120</v>
      </c>
      <c r="I254" s="104" t="s">
        <v>225</v>
      </c>
      <c r="J254" s="104" t="s">
        <v>116</v>
      </c>
      <c r="K254" s="103">
        <v>0</v>
      </c>
      <c r="L254" s="103">
        <v>0</v>
      </c>
      <c r="M254" s="104" t="s">
        <v>127</v>
      </c>
      <c r="N254" s="104" t="s">
        <v>110</v>
      </c>
      <c r="O254" s="104" t="s">
        <v>121</v>
      </c>
      <c r="P254" s="105">
        <v>45231</v>
      </c>
      <c r="Q254" s="105">
        <v>45232</v>
      </c>
      <c r="R254" s="103">
        <v>0</v>
      </c>
      <c r="S254" s="104" t="s">
        <v>116</v>
      </c>
      <c r="T254" s="104" t="s">
        <v>116</v>
      </c>
      <c r="U254" s="104" t="s">
        <v>142</v>
      </c>
      <c r="V254" s="106">
        <v>45200.155692939814</v>
      </c>
      <c r="W254" s="104" t="s">
        <v>116</v>
      </c>
      <c r="X254" s="104" t="s">
        <v>116</v>
      </c>
      <c r="Y254" s="106">
        <v>45231</v>
      </c>
      <c r="Z254" s="106">
        <v>45261</v>
      </c>
      <c r="AA254" s="106">
        <v>45261.894100578698</v>
      </c>
      <c r="AB254" s="104" t="s">
        <v>118</v>
      </c>
      <c r="AC254" s="104" t="s">
        <v>116</v>
      </c>
    </row>
    <row r="255" spans="1:29" s="78" customFormat="1" hidden="1" outlineLevel="7" collapsed="1" x14ac:dyDescent="0.25">
      <c r="A255" s="101" t="s">
        <v>116</v>
      </c>
      <c r="B255" s="75">
        <v>0</v>
      </c>
      <c r="C255" s="75">
        <v>-279725.36</v>
      </c>
      <c r="D255" s="75">
        <v>0</v>
      </c>
      <c r="E255" s="75">
        <v>0</v>
      </c>
      <c r="F255" s="75">
        <v>0</v>
      </c>
      <c r="G255" s="75">
        <v>-279725.36</v>
      </c>
      <c r="H255" s="74" t="s">
        <v>120</v>
      </c>
      <c r="I255" s="74" t="s">
        <v>225</v>
      </c>
      <c r="J255" s="74" t="s">
        <v>116</v>
      </c>
      <c r="K255" s="75">
        <v>0</v>
      </c>
      <c r="L255" s="75">
        <v>0</v>
      </c>
      <c r="M255" s="74" t="s">
        <v>127</v>
      </c>
      <c r="N255" s="74" t="s">
        <v>110</v>
      </c>
      <c r="O255" s="74" t="s">
        <v>121</v>
      </c>
      <c r="P255" s="76">
        <v>45231</v>
      </c>
      <c r="Q255" s="76">
        <v>45232</v>
      </c>
      <c r="R255" s="75">
        <v>0</v>
      </c>
      <c r="S255" s="74" t="s">
        <v>116</v>
      </c>
      <c r="T255" s="74" t="s">
        <v>116</v>
      </c>
      <c r="U255" s="74" t="s">
        <v>142</v>
      </c>
      <c r="V255" s="77">
        <v>45200.155692939814</v>
      </c>
      <c r="W255" s="74" t="s">
        <v>116</v>
      </c>
      <c r="X255" s="74" t="s">
        <v>116</v>
      </c>
      <c r="Y255" s="77">
        <v>45231</v>
      </c>
      <c r="Z255" s="77">
        <v>45261</v>
      </c>
      <c r="AA255" s="77">
        <v>45261.894100578698</v>
      </c>
      <c r="AB255" s="74" t="s">
        <v>118</v>
      </c>
      <c r="AC255" s="74" t="s">
        <v>116</v>
      </c>
    </row>
    <row r="256" spans="1:29" s="119" customFormat="1" outlineLevel="1" collapsed="1" x14ac:dyDescent="0.25">
      <c r="A256" s="114" t="s">
        <v>229</v>
      </c>
      <c r="B256" s="115">
        <v>0</v>
      </c>
      <c r="C256" s="115">
        <v>0</v>
      </c>
      <c r="D256" s="115">
        <v>0</v>
      </c>
      <c r="E256" s="115">
        <v>0</v>
      </c>
      <c r="F256" s="115">
        <v>0</v>
      </c>
      <c r="G256" s="115">
        <v>0</v>
      </c>
      <c r="H256" s="116" t="s">
        <v>120</v>
      </c>
      <c r="I256" s="116" t="s">
        <v>116</v>
      </c>
      <c r="J256" s="116" t="s">
        <v>116</v>
      </c>
      <c r="K256" s="115">
        <v>0</v>
      </c>
      <c r="L256" s="115">
        <v>0</v>
      </c>
      <c r="M256" s="116" t="s">
        <v>116</v>
      </c>
      <c r="N256" s="116" t="s">
        <v>229</v>
      </c>
      <c r="O256" s="116" t="s">
        <v>121</v>
      </c>
      <c r="P256" s="117">
        <v>45231</v>
      </c>
      <c r="Q256" s="117">
        <v>45232</v>
      </c>
      <c r="R256" s="115">
        <v>0</v>
      </c>
      <c r="S256" s="116" t="s">
        <v>116</v>
      </c>
      <c r="T256" s="116" t="s">
        <v>116</v>
      </c>
      <c r="U256" s="116" t="s">
        <v>142</v>
      </c>
      <c r="V256" s="118">
        <v>45200.155692939814</v>
      </c>
      <c r="W256" s="116" t="s">
        <v>116</v>
      </c>
      <c r="X256" s="116" t="s">
        <v>116</v>
      </c>
      <c r="Y256" s="118">
        <v>45231</v>
      </c>
      <c r="Z256" s="118">
        <v>45261</v>
      </c>
      <c r="AA256" s="118">
        <v>45261.894100578698</v>
      </c>
      <c r="AB256" s="116" t="s">
        <v>118</v>
      </c>
      <c r="AC256" s="116" t="s">
        <v>116</v>
      </c>
    </row>
    <row r="257" spans="1:29" s="90" customFormat="1" hidden="1" outlineLevel="2" collapsed="1" x14ac:dyDescent="0.25">
      <c r="A257" s="85" t="s">
        <v>230</v>
      </c>
      <c r="B257" s="86">
        <v>0</v>
      </c>
      <c r="C257" s="86">
        <v>0</v>
      </c>
      <c r="D257" s="86">
        <v>0</v>
      </c>
      <c r="E257" s="86">
        <v>0</v>
      </c>
      <c r="F257" s="86">
        <v>0</v>
      </c>
      <c r="G257" s="86">
        <v>0</v>
      </c>
      <c r="H257" s="87" t="s">
        <v>120</v>
      </c>
      <c r="I257" s="87" t="s">
        <v>230</v>
      </c>
      <c r="J257" s="87" t="s">
        <v>116</v>
      </c>
      <c r="K257" s="86">
        <v>0</v>
      </c>
      <c r="L257" s="86">
        <v>0</v>
      </c>
      <c r="M257" s="87" t="s">
        <v>122</v>
      </c>
      <c r="N257" s="87" t="s">
        <v>229</v>
      </c>
      <c r="O257" s="87" t="s">
        <v>121</v>
      </c>
      <c r="P257" s="88">
        <v>45231</v>
      </c>
      <c r="Q257" s="88">
        <v>45232</v>
      </c>
      <c r="R257" s="86">
        <v>0</v>
      </c>
      <c r="S257" s="87" t="s">
        <v>116</v>
      </c>
      <c r="T257" s="87" t="s">
        <v>116</v>
      </c>
      <c r="U257" s="87" t="s">
        <v>142</v>
      </c>
      <c r="V257" s="89">
        <v>45200.155692939814</v>
      </c>
      <c r="W257" s="87" t="s">
        <v>116</v>
      </c>
      <c r="X257" s="87" t="s">
        <v>116</v>
      </c>
      <c r="Y257" s="89">
        <v>45231</v>
      </c>
      <c r="Z257" s="89">
        <v>45261</v>
      </c>
      <c r="AA257" s="89">
        <v>45261.894100578698</v>
      </c>
      <c r="AB257" s="87" t="s">
        <v>118</v>
      </c>
      <c r="AC257" s="87" t="s">
        <v>116</v>
      </c>
    </row>
    <row r="258" spans="1:29" s="96" customFormat="1" hidden="1" outlineLevel="3" collapsed="1" x14ac:dyDescent="0.25">
      <c r="A258" s="91" t="s">
        <v>122</v>
      </c>
      <c r="B258" s="92">
        <v>0</v>
      </c>
      <c r="C258" s="92">
        <v>0</v>
      </c>
      <c r="D258" s="92">
        <v>0</v>
      </c>
      <c r="E258" s="92">
        <v>0</v>
      </c>
      <c r="F258" s="92">
        <v>0</v>
      </c>
      <c r="G258" s="92">
        <v>0</v>
      </c>
      <c r="H258" s="93" t="s">
        <v>120</v>
      </c>
      <c r="I258" s="93" t="s">
        <v>230</v>
      </c>
      <c r="J258" s="93" t="s">
        <v>116</v>
      </c>
      <c r="K258" s="92">
        <v>0</v>
      </c>
      <c r="L258" s="92">
        <v>0</v>
      </c>
      <c r="M258" s="93" t="s">
        <v>122</v>
      </c>
      <c r="N258" s="93" t="s">
        <v>229</v>
      </c>
      <c r="O258" s="93" t="s">
        <v>121</v>
      </c>
      <c r="P258" s="94">
        <v>45231</v>
      </c>
      <c r="Q258" s="94">
        <v>45232</v>
      </c>
      <c r="R258" s="92">
        <v>0</v>
      </c>
      <c r="S258" s="93" t="s">
        <v>116</v>
      </c>
      <c r="T258" s="93" t="s">
        <v>116</v>
      </c>
      <c r="U258" s="93" t="s">
        <v>142</v>
      </c>
      <c r="V258" s="95">
        <v>45200.155692939814</v>
      </c>
      <c r="W258" s="93" t="s">
        <v>116</v>
      </c>
      <c r="X258" s="93" t="s">
        <v>116</v>
      </c>
      <c r="Y258" s="95">
        <v>45231</v>
      </c>
      <c r="Z258" s="95">
        <v>45261</v>
      </c>
      <c r="AA258" s="95">
        <v>45261.894100578698</v>
      </c>
      <c r="AB258" s="93" t="s">
        <v>118</v>
      </c>
      <c r="AC258" s="93" t="s">
        <v>116</v>
      </c>
    </row>
    <row r="259" spans="1:29" s="78" customFormat="1" hidden="1" outlineLevel="4" collapsed="1" x14ac:dyDescent="0.25">
      <c r="A259" s="97" t="s">
        <v>121</v>
      </c>
      <c r="B259" s="75">
        <v>0</v>
      </c>
      <c r="C259" s="75">
        <v>0</v>
      </c>
      <c r="D259" s="75">
        <v>0</v>
      </c>
      <c r="E259" s="75">
        <v>0</v>
      </c>
      <c r="F259" s="75">
        <v>0</v>
      </c>
      <c r="G259" s="75">
        <v>0</v>
      </c>
      <c r="H259" s="74" t="s">
        <v>120</v>
      </c>
      <c r="I259" s="74" t="s">
        <v>230</v>
      </c>
      <c r="J259" s="74" t="s">
        <v>116</v>
      </c>
      <c r="K259" s="75">
        <v>0</v>
      </c>
      <c r="L259" s="75">
        <v>0</v>
      </c>
      <c r="M259" s="74" t="s">
        <v>122</v>
      </c>
      <c r="N259" s="74" t="s">
        <v>229</v>
      </c>
      <c r="O259" s="74" t="s">
        <v>121</v>
      </c>
      <c r="P259" s="76">
        <v>45231</v>
      </c>
      <c r="Q259" s="76">
        <v>45232</v>
      </c>
      <c r="R259" s="75">
        <v>0</v>
      </c>
      <c r="S259" s="74" t="s">
        <v>116</v>
      </c>
      <c r="T259" s="74" t="s">
        <v>116</v>
      </c>
      <c r="U259" s="74" t="s">
        <v>142</v>
      </c>
      <c r="V259" s="77">
        <v>45200.155692939814</v>
      </c>
      <c r="W259" s="74" t="s">
        <v>116</v>
      </c>
      <c r="X259" s="74" t="s">
        <v>116</v>
      </c>
      <c r="Y259" s="77">
        <v>45231</v>
      </c>
      <c r="Z259" s="77">
        <v>45261</v>
      </c>
      <c r="AA259" s="77">
        <v>45261.894100578698</v>
      </c>
      <c r="AB259" s="74" t="s">
        <v>118</v>
      </c>
      <c r="AC259" s="74" t="s">
        <v>116</v>
      </c>
    </row>
    <row r="260" spans="1:29" s="84" customFormat="1" hidden="1" outlineLevel="5" collapsed="1" x14ac:dyDescent="0.25">
      <c r="A260" s="98" t="s">
        <v>116</v>
      </c>
      <c r="B260" s="80">
        <v>0</v>
      </c>
      <c r="C260" s="80">
        <v>0</v>
      </c>
      <c r="D260" s="80">
        <v>0</v>
      </c>
      <c r="E260" s="80">
        <v>0</v>
      </c>
      <c r="F260" s="80">
        <v>0</v>
      </c>
      <c r="G260" s="80">
        <v>0</v>
      </c>
      <c r="H260" s="81" t="s">
        <v>120</v>
      </c>
      <c r="I260" s="81" t="s">
        <v>230</v>
      </c>
      <c r="J260" s="81" t="s">
        <v>116</v>
      </c>
      <c r="K260" s="80">
        <v>0</v>
      </c>
      <c r="L260" s="80">
        <v>0</v>
      </c>
      <c r="M260" s="81" t="s">
        <v>122</v>
      </c>
      <c r="N260" s="81" t="s">
        <v>229</v>
      </c>
      <c r="O260" s="81" t="s">
        <v>121</v>
      </c>
      <c r="P260" s="82">
        <v>45231</v>
      </c>
      <c r="Q260" s="82">
        <v>45232</v>
      </c>
      <c r="R260" s="80">
        <v>0</v>
      </c>
      <c r="S260" s="81" t="s">
        <v>116</v>
      </c>
      <c r="T260" s="81" t="s">
        <v>116</v>
      </c>
      <c r="U260" s="81" t="s">
        <v>142</v>
      </c>
      <c r="V260" s="83">
        <v>45200.155692939814</v>
      </c>
      <c r="W260" s="81" t="s">
        <v>116</v>
      </c>
      <c r="X260" s="81" t="s">
        <v>116</v>
      </c>
      <c r="Y260" s="83">
        <v>45231</v>
      </c>
      <c r="Z260" s="83">
        <v>45261</v>
      </c>
      <c r="AA260" s="83">
        <v>45261.894100578698</v>
      </c>
      <c r="AB260" s="81" t="s">
        <v>118</v>
      </c>
      <c r="AC260" s="81" t="s">
        <v>116</v>
      </c>
    </row>
    <row r="261" spans="1:29" s="90" customFormat="1" hidden="1" outlineLevel="6" collapsed="1" x14ac:dyDescent="0.25">
      <c r="A261" s="99" t="s">
        <v>116</v>
      </c>
      <c r="B261" s="86">
        <v>0</v>
      </c>
      <c r="C261" s="86">
        <v>0</v>
      </c>
      <c r="D261" s="86">
        <v>0</v>
      </c>
      <c r="E261" s="86">
        <v>0</v>
      </c>
      <c r="F261" s="86">
        <v>0</v>
      </c>
      <c r="G261" s="86">
        <v>0</v>
      </c>
      <c r="H261" s="87" t="s">
        <v>120</v>
      </c>
      <c r="I261" s="87" t="s">
        <v>230</v>
      </c>
      <c r="J261" s="87" t="s">
        <v>116</v>
      </c>
      <c r="K261" s="86">
        <v>0</v>
      </c>
      <c r="L261" s="86">
        <v>0</v>
      </c>
      <c r="M261" s="87" t="s">
        <v>122</v>
      </c>
      <c r="N261" s="87" t="s">
        <v>229</v>
      </c>
      <c r="O261" s="87" t="s">
        <v>121</v>
      </c>
      <c r="P261" s="88">
        <v>45231</v>
      </c>
      <c r="Q261" s="88">
        <v>45232</v>
      </c>
      <c r="R261" s="86">
        <v>0</v>
      </c>
      <c r="S261" s="87" t="s">
        <v>116</v>
      </c>
      <c r="T261" s="87" t="s">
        <v>116</v>
      </c>
      <c r="U261" s="87" t="s">
        <v>142</v>
      </c>
      <c r="V261" s="89">
        <v>45200.155692939814</v>
      </c>
      <c r="W261" s="87" t="s">
        <v>116</v>
      </c>
      <c r="X261" s="87" t="s">
        <v>116</v>
      </c>
      <c r="Y261" s="89">
        <v>45231</v>
      </c>
      <c r="Z261" s="89">
        <v>45261</v>
      </c>
      <c r="AA261" s="89">
        <v>45261.894100578698</v>
      </c>
      <c r="AB261" s="87" t="s">
        <v>118</v>
      </c>
      <c r="AC261" s="87" t="s">
        <v>116</v>
      </c>
    </row>
    <row r="262" spans="1:29" s="96" customFormat="1" hidden="1" outlineLevel="7" collapsed="1" x14ac:dyDescent="0.25">
      <c r="A262" s="100" t="s">
        <v>152</v>
      </c>
      <c r="B262" s="92">
        <v>0</v>
      </c>
      <c r="C262" s="92">
        <v>0</v>
      </c>
      <c r="D262" s="92">
        <v>0</v>
      </c>
      <c r="E262" s="92">
        <v>0</v>
      </c>
      <c r="F262" s="92">
        <v>0</v>
      </c>
      <c r="G262" s="92">
        <v>0</v>
      </c>
      <c r="H262" s="93" t="s">
        <v>120</v>
      </c>
      <c r="I262" s="93" t="s">
        <v>230</v>
      </c>
      <c r="J262" s="93" t="s">
        <v>116</v>
      </c>
      <c r="K262" s="92">
        <v>0</v>
      </c>
      <c r="L262" s="92">
        <v>0</v>
      </c>
      <c r="M262" s="93" t="s">
        <v>122</v>
      </c>
      <c r="N262" s="93" t="s">
        <v>229</v>
      </c>
      <c r="O262" s="93" t="s">
        <v>121</v>
      </c>
      <c r="P262" s="94">
        <v>45231</v>
      </c>
      <c r="Q262" s="94">
        <v>45232</v>
      </c>
      <c r="R262" s="92">
        <v>0</v>
      </c>
      <c r="S262" s="93" t="s">
        <v>116</v>
      </c>
      <c r="T262" s="93" t="s">
        <v>116</v>
      </c>
      <c r="U262" s="93" t="s">
        <v>142</v>
      </c>
      <c r="V262" s="95">
        <v>45200.155692939814</v>
      </c>
      <c r="W262" s="93" t="s">
        <v>116</v>
      </c>
      <c r="X262" s="93" t="s">
        <v>116</v>
      </c>
      <c r="Y262" s="95">
        <v>45231</v>
      </c>
      <c r="Z262" s="95">
        <v>45261</v>
      </c>
      <c r="AA262" s="95">
        <v>45261.894100578698</v>
      </c>
      <c r="AB262" s="93" t="s">
        <v>118</v>
      </c>
      <c r="AC262" s="93" t="s">
        <v>116</v>
      </c>
    </row>
    <row r="263" spans="1:29" s="78" customFormat="1" hidden="1" outlineLevel="7" collapsed="1" x14ac:dyDescent="0.25">
      <c r="A263" s="101" t="s">
        <v>116</v>
      </c>
      <c r="B263" s="75">
        <v>0</v>
      </c>
      <c r="C263" s="75">
        <v>0</v>
      </c>
      <c r="D263" s="75">
        <v>0</v>
      </c>
      <c r="E263" s="75">
        <v>0</v>
      </c>
      <c r="F263" s="75">
        <v>0</v>
      </c>
      <c r="G263" s="75">
        <v>0</v>
      </c>
      <c r="H263" s="74" t="s">
        <v>120</v>
      </c>
      <c r="I263" s="74" t="s">
        <v>230</v>
      </c>
      <c r="J263" s="74" t="s">
        <v>116</v>
      </c>
      <c r="K263" s="75">
        <v>0</v>
      </c>
      <c r="L263" s="75">
        <v>0</v>
      </c>
      <c r="M263" s="74" t="s">
        <v>122</v>
      </c>
      <c r="N263" s="74" t="s">
        <v>229</v>
      </c>
      <c r="O263" s="74" t="s">
        <v>121</v>
      </c>
      <c r="P263" s="76">
        <v>45231</v>
      </c>
      <c r="Q263" s="76">
        <v>45232</v>
      </c>
      <c r="R263" s="75">
        <v>0</v>
      </c>
      <c r="S263" s="74" t="s">
        <v>116</v>
      </c>
      <c r="T263" s="74" t="s">
        <v>116</v>
      </c>
      <c r="U263" s="74" t="s">
        <v>142</v>
      </c>
      <c r="V263" s="77">
        <v>45200.155692939814</v>
      </c>
      <c r="W263" s="74" t="s">
        <v>116</v>
      </c>
      <c r="X263" s="74" t="s">
        <v>116</v>
      </c>
      <c r="Y263" s="77">
        <v>45231</v>
      </c>
      <c r="Z263" s="77">
        <v>45261</v>
      </c>
      <c r="AA263" s="77">
        <v>45261.894100578698</v>
      </c>
      <c r="AB263" s="74" t="s">
        <v>118</v>
      </c>
      <c r="AC263" s="74" t="s">
        <v>116</v>
      </c>
    </row>
    <row r="264" spans="1:29" s="113" customFormat="1" hidden="1" outlineLevel="2" collapsed="1" x14ac:dyDescent="0.25">
      <c r="A264" s="108" t="s">
        <v>229</v>
      </c>
      <c r="B264" s="109">
        <v>0</v>
      </c>
      <c r="C264" s="109">
        <v>0</v>
      </c>
      <c r="D264" s="109">
        <v>0</v>
      </c>
      <c r="E264" s="109">
        <v>0</v>
      </c>
      <c r="F264" s="109">
        <v>0</v>
      </c>
      <c r="G264" s="109">
        <v>0</v>
      </c>
      <c r="H264" s="110" t="s">
        <v>120</v>
      </c>
      <c r="I264" s="110" t="s">
        <v>229</v>
      </c>
      <c r="J264" s="110" t="s">
        <v>116</v>
      </c>
      <c r="K264" s="109">
        <v>0</v>
      </c>
      <c r="L264" s="109">
        <v>0</v>
      </c>
      <c r="M264" s="110" t="s">
        <v>116</v>
      </c>
      <c r="N264" s="110" t="s">
        <v>229</v>
      </c>
      <c r="O264" s="110" t="s">
        <v>121</v>
      </c>
      <c r="P264" s="111">
        <v>45231</v>
      </c>
      <c r="Q264" s="111">
        <v>45232</v>
      </c>
      <c r="R264" s="109">
        <v>0</v>
      </c>
      <c r="S264" s="110" t="s">
        <v>116</v>
      </c>
      <c r="T264" s="110" t="s">
        <v>116</v>
      </c>
      <c r="U264" s="110" t="s">
        <v>142</v>
      </c>
      <c r="V264" s="112">
        <v>45200.155692939814</v>
      </c>
      <c r="W264" s="110" t="s">
        <v>116</v>
      </c>
      <c r="X264" s="110" t="s">
        <v>116</v>
      </c>
      <c r="Y264" s="112">
        <v>45231</v>
      </c>
      <c r="Z264" s="112">
        <v>45261</v>
      </c>
      <c r="AA264" s="112">
        <v>45261.894100578698</v>
      </c>
      <c r="AB264" s="110" t="s">
        <v>118</v>
      </c>
      <c r="AC264" s="110" t="s">
        <v>116</v>
      </c>
    </row>
    <row r="265" spans="1:29" s="96" customFormat="1" hidden="1" outlineLevel="3" collapsed="1" x14ac:dyDescent="0.25">
      <c r="A265" s="91" t="s">
        <v>122</v>
      </c>
      <c r="B265" s="92">
        <v>0</v>
      </c>
      <c r="C265" s="92">
        <v>0</v>
      </c>
      <c r="D265" s="92">
        <v>0</v>
      </c>
      <c r="E265" s="92">
        <v>0</v>
      </c>
      <c r="F265" s="92">
        <v>0</v>
      </c>
      <c r="G265" s="92">
        <v>0</v>
      </c>
      <c r="H265" s="93" t="s">
        <v>120</v>
      </c>
      <c r="I265" s="93" t="s">
        <v>229</v>
      </c>
      <c r="J265" s="93" t="s">
        <v>116</v>
      </c>
      <c r="K265" s="92">
        <v>0</v>
      </c>
      <c r="L265" s="92">
        <v>0</v>
      </c>
      <c r="M265" s="93" t="s">
        <v>122</v>
      </c>
      <c r="N265" s="93" t="s">
        <v>229</v>
      </c>
      <c r="O265" s="93" t="s">
        <v>121</v>
      </c>
      <c r="P265" s="94">
        <v>45231</v>
      </c>
      <c r="Q265" s="94">
        <v>45232</v>
      </c>
      <c r="R265" s="92">
        <v>0</v>
      </c>
      <c r="S265" s="93" t="s">
        <v>116</v>
      </c>
      <c r="T265" s="93" t="s">
        <v>116</v>
      </c>
      <c r="U265" s="93" t="s">
        <v>142</v>
      </c>
      <c r="V265" s="95">
        <v>45200.155692939814</v>
      </c>
      <c r="W265" s="93" t="s">
        <v>116</v>
      </c>
      <c r="X265" s="93" t="s">
        <v>116</v>
      </c>
      <c r="Y265" s="95">
        <v>45231</v>
      </c>
      <c r="Z265" s="95">
        <v>45261</v>
      </c>
      <c r="AA265" s="95">
        <v>45261.894100578698</v>
      </c>
      <c r="AB265" s="93" t="s">
        <v>118</v>
      </c>
      <c r="AC265" s="93" t="s">
        <v>116</v>
      </c>
    </row>
    <row r="266" spans="1:29" s="78" customFormat="1" hidden="1" outlineLevel="4" collapsed="1" x14ac:dyDescent="0.25">
      <c r="A266" s="97" t="s">
        <v>121</v>
      </c>
      <c r="B266" s="75">
        <v>0</v>
      </c>
      <c r="C266" s="75">
        <v>0</v>
      </c>
      <c r="D266" s="75">
        <v>0</v>
      </c>
      <c r="E266" s="75">
        <v>0</v>
      </c>
      <c r="F266" s="75">
        <v>0</v>
      </c>
      <c r="G266" s="75">
        <v>0</v>
      </c>
      <c r="H266" s="74" t="s">
        <v>120</v>
      </c>
      <c r="I266" s="74" t="s">
        <v>229</v>
      </c>
      <c r="J266" s="74" t="s">
        <v>116</v>
      </c>
      <c r="K266" s="75">
        <v>0</v>
      </c>
      <c r="L266" s="75">
        <v>0</v>
      </c>
      <c r="M266" s="74" t="s">
        <v>122</v>
      </c>
      <c r="N266" s="74" t="s">
        <v>229</v>
      </c>
      <c r="O266" s="74" t="s">
        <v>121</v>
      </c>
      <c r="P266" s="76">
        <v>45231</v>
      </c>
      <c r="Q266" s="76">
        <v>45232</v>
      </c>
      <c r="R266" s="75">
        <v>0</v>
      </c>
      <c r="S266" s="74" t="s">
        <v>116</v>
      </c>
      <c r="T266" s="74" t="s">
        <v>116</v>
      </c>
      <c r="U266" s="74" t="s">
        <v>142</v>
      </c>
      <c r="V266" s="77">
        <v>45200.155692939814</v>
      </c>
      <c r="W266" s="74" t="s">
        <v>116</v>
      </c>
      <c r="X266" s="74" t="s">
        <v>116</v>
      </c>
      <c r="Y266" s="77">
        <v>45231</v>
      </c>
      <c r="Z266" s="77">
        <v>45261</v>
      </c>
      <c r="AA266" s="77">
        <v>45261.894100578698</v>
      </c>
      <c r="AB266" s="74" t="s">
        <v>118</v>
      </c>
      <c r="AC266" s="74" t="s">
        <v>116</v>
      </c>
    </row>
    <row r="267" spans="1:29" s="84" customFormat="1" hidden="1" outlineLevel="5" collapsed="1" x14ac:dyDescent="0.25">
      <c r="A267" s="98" t="s">
        <v>116</v>
      </c>
      <c r="B267" s="80">
        <v>0</v>
      </c>
      <c r="C267" s="80">
        <v>0</v>
      </c>
      <c r="D267" s="80">
        <v>0</v>
      </c>
      <c r="E267" s="80">
        <v>0</v>
      </c>
      <c r="F267" s="80">
        <v>0</v>
      </c>
      <c r="G267" s="80">
        <v>0</v>
      </c>
      <c r="H267" s="81" t="s">
        <v>120</v>
      </c>
      <c r="I267" s="81" t="s">
        <v>229</v>
      </c>
      <c r="J267" s="81" t="s">
        <v>116</v>
      </c>
      <c r="K267" s="80">
        <v>0</v>
      </c>
      <c r="L267" s="80">
        <v>0</v>
      </c>
      <c r="M267" s="81" t="s">
        <v>122</v>
      </c>
      <c r="N267" s="81" t="s">
        <v>229</v>
      </c>
      <c r="O267" s="81" t="s">
        <v>121</v>
      </c>
      <c r="P267" s="82">
        <v>45231</v>
      </c>
      <c r="Q267" s="82">
        <v>45232</v>
      </c>
      <c r="R267" s="80">
        <v>0</v>
      </c>
      <c r="S267" s="81" t="s">
        <v>116</v>
      </c>
      <c r="T267" s="81" t="s">
        <v>116</v>
      </c>
      <c r="U267" s="81" t="s">
        <v>142</v>
      </c>
      <c r="V267" s="83">
        <v>45200.155692939814</v>
      </c>
      <c r="W267" s="81" t="s">
        <v>116</v>
      </c>
      <c r="X267" s="81" t="s">
        <v>116</v>
      </c>
      <c r="Y267" s="83">
        <v>45231</v>
      </c>
      <c r="Z267" s="83">
        <v>45261</v>
      </c>
      <c r="AA267" s="83">
        <v>45261.894100578698</v>
      </c>
      <c r="AB267" s="81" t="s">
        <v>118</v>
      </c>
      <c r="AC267" s="81" t="s">
        <v>116</v>
      </c>
    </row>
    <row r="268" spans="1:29" s="90" customFormat="1" hidden="1" outlineLevel="6" collapsed="1" x14ac:dyDescent="0.25">
      <c r="A268" s="99" t="s">
        <v>116</v>
      </c>
      <c r="B268" s="86">
        <v>0</v>
      </c>
      <c r="C268" s="86">
        <v>0</v>
      </c>
      <c r="D268" s="86">
        <v>0</v>
      </c>
      <c r="E268" s="86">
        <v>0</v>
      </c>
      <c r="F268" s="86">
        <v>0</v>
      </c>
      <c r="G268" s="86">
        <v>0</v>
      </c>
      <c r="H268" s="87" t="s">
        <v>120</v>
      </c>
      <c r="I268" s="87" t="s">
        <v>229</v>
      </c>
      <c r="J268" s="87" t="s">
        <v>116</v>
      </c>
      <c r="K268" s="86">
        <v>0</v>
      </c>
      <c r="L268" s="86">
        <v>0</v>
      </c>
      <c r="M268" s="87" t="s">
        <v>122</v>
      </c>
      <c r="N268" s="87" t="s">
        <v>229</v>
      </c>
      <c r="O268" s="87" t="s">
        <v>121</v>
      </c>
      <c r="P268" s="88">
        <v>45231</v>
      </c>
      <c r="Q268" s="88">
        <v>45232</v>
      </c>
      <c r="R268" s="86">
        <v>0</v>
      </c>
      <c r="S268" s="87" t="s">
        <v>116</v>
      </c>
      <c r="T268" s="87" t="s">
        <v>116</v>
      </c>
      <c r="U268" s="87" t="s">
        <v>142</v>
      </c>
      <c r="V268" s="89">
        <v>45200.155692939814</v>
      </c>
      <c r="W268" s="87" t="s">
        <v>116</v>
      </c>
      <c r="X268" s="87" t="s">
        <v>116</v>
      </c>
      <c r="Y268" s="89">
        <v>45231</v>
      </c>
      <c r="Z268" s="89">
        <v>45261</v>
      </c>
      <c r="AA268" s="89">
        <v>45261.894100578698</v>
      </c>
      <c r="AB268" s="87" t="s">
        <v>118</v>
      </c>
      <c r="AC268" s="87" t="s">
        <v>116</v>
      </c>
    </row>
    <row r="269" spans="1:29" s="96" customFormat="1" hidden="1" outlineLevel="7" collapsed="1" x14ac:dyDescent="0.25">
      <c r="A269" s="100" t="s">
        <v>234</v>
      </c>
      <c r="B269" s="92">
        <v>256505.97</v>
      </c>
      <c r="C269" s="92">
        <v>15211869.05869</v>
      </c>
      <c r="D269" s="92">
        <v>0</v>
      </c>
      <c r="E269" s="92">
        <v>0</v>
      </c>
      <c r="F269" s="92">
        <v>256505.97</v>
      </c>
      <c r="G269" s="92">
        <v>15211869.05869</v>
      </c>
      <c r="H269" s="93" t="s">
        <v>120</v>
      </c>
      <c r="I269" s="93" t="s">
        <v>229</v>
      </c>
      <c r="J269" s="93" t="s">
        <v>116</v>
      </c>
      <c r="K269" s="92">
        <v>59.304152097083801</v>
      </c>
      <c r="L269" s="92">
        <v>0</v>
      </c>
      <c r="M269" s="93" t="s">
        <v>122</v>
      </c>
      <c r="N269" s="93" t="s">
        <v>229</v>
      </c>
      <c r="O269" s="93" t="s">
        <v>121</v>
      </c>
      <c r="P269" s="94">
        <v>45231</v>
      </c>
      <c r="Q269" s="94">
        <v>45232</v>
      </c>
      <c r="R269" s="92">
        <v>0</v>
      </c>
      <c r="S269" s="93" t="s">
        <v>116</v>
      </c>
      <c r="T269" s="93" t="s">
        <v>116</v>
      </c>
      <c r="U269" s="93" t="s">
        <v>142</v>
      </c>
      <c r="V269" s="95">
        <v>45200.155692939814</v>
      </c>
      <c r="W269" s="93" t="s">
        <v>116</v>
      </c>
      <c r="X269" s="93" t="s">
        <v>116</v>
      </c>
      <c r="Y269" s="95">
        <v>45231</v>
      </c>
      <c r="Z269" s="95">
        <v>45261</v>
      </c>
      <c r="AA269" s="95">
        <v>45261.894100578698</v>
      </c>
      <c r="AB269" s="93" t="s">
        <v>118</v>
      </c>
      <c r="AC269" s="93" t="s">
        <v>116</v>
      </c>
    </row>
    <row r="270" spans="1:29" s="78" customFormat="1" hidden="1" outlineLevel="7" collapsed="1" x14ac:dyDescent="0.25">
      <c r="A270" s="101" t="s">
        <v>116</v>
      </c>
      <c r="B270" s="75">
        <v>256505.97</v>
      </c>
      <c r="C270" s="75">
        <v>15211869.05869</v>
      </c>
      <c r="D270" s="75">
        <v>0</v>
      </c>
      <c r="E270" s="75">
        <v>0</v>
      </c>
      <c r="F270" s="75">
        <v>256505.97</v>
      </c>
      <c r="G270" s="75">
        <v>15211869.05869</v>
      </c>
      <c r="H270" s="74" t="s">
        <v>120</v>
      </c>
      <c r="I270" s="74" t="s">
        <v>229</v>
      </c>
      <c r="J270" s="74" t="s">
        <v>116</v>
      </c>
      <c r="K270" s="75">
        <v>59.304152097083801</v>
      </c>
      <c r="L270" s="75">
        <v>0</v>
      </c>
      <c r="M270" s="74" t="s">
        <v>122</v>
      </c>
      <c r="N270" s="74" t="s">
        <v>229</v>
      </c>
      <c r="O270" s="74" t="s">
        <v>121</v>
      </c>
      <c r="P270" s="76">
        <v>45231</v>
      </c>
      <c r="Q270" s="76">
        <v>45232</v>
      </c>
      <c r="R270" s="75">
        <v>0</v>
      </c>
      <c r="S270" s="74" t="s">
        <v>116</v>
      </c>
      <c r="T270" s="74" t="s">
        <v>116</v>
      </c>
      <c r="U270" s="74" t="s">
        <v>142</v>
      </c>
      <c r="V270" s="77">
        <v>45200.155692939814</v>
      </c>
      <c r="W270" s="74" t="s">
        <v>116</v>
      </c>
      <c r="X270" s="74" t="s">
        <v>116</v>
      </c>
      <c r="Y270" s="77">
        <v>45231</v>
      </c>
      <c r="Z270" s="77">
        <v>45261</v>
      </c>
      <c r="AA270" s="77">
        <v>45261.894100578698</v>
      </c>
      <c r="AB270" s="74" t="s">
        <v>118</v>
      </c>
      <c r="AC270" s="74" t="s">
        <v>116</v>
      </c>
    </row>
    <row r="271" spans="1:29" s="107" customFormat="1" hidden="1" outlineLevel="7" collapsed="1" x14ac:dyDescent="0.25">
      <c r="A271" s="102" t="s">
        <v>231</v>
      </c>
      <c r="B271" s="103">
        <v>-379542.94699999999</v>
      </c>
      <c r="C271" s="103">
        <v>-21632971.94796</v>
      </c>
      <c r="D271" s="103">
        <v>0</v>
      </c>
      <c r="E271" s="103">
        <v>0</v>
      </c>
      <c r="F271" s="103">
        <v>-379542.94699999999</v>
      </c>
      <c r="G271" s="103">
        <v>-21632971.94796</v>
      </c>
      <c r="H271" s="104" t="s">
        <v>120</v>
      </c>
      <c r="I271" s="104" t="s">
        <v>229</v>
      </c>
      <c r="J271" s="104" t="s">
        <v>116</v>
      </c>
      <c r="K271" s="103">
        <v>56.997428404222198</v>
      </c>
      <c r="L271" s="103">
        <v>0</v>
      </c>
      <c r="M271" s="104" t="s">
        <v>122</v>
      </c>
      <c r="N271" s="104" t="s">
        <v>229</v>
      </c>
      <c r="O271" s="104" t="s">
        <v>121</v>
      </c>
      <c r="P271" s="105">
        <v>45231</v>
      </c>
      <c r="Q271" s="105">
        <v>45232</v>
      </c>
      <c r="R271" s="103">
        <v>0</v>
      </c>
      <c r="S271" s="104" t="s">
        <v>116</v>
      </c>
      <c r="T271" s="104" t="s">
        <v>116</v>
      </c>
      <c r="U271" s="104" t="s">
        <v>142</v>
      </c>
      <c r="V271" s="106">
        <v>45200.155692939814</v>
      </c>
      <c r="W271" s="104" t="s">
        <v>116</v>
      </c>
      <c r="X271" s="104" t="s">
        <v>116</v>
      </c>
      <c r="Y271" s="106">
        <v>45231</v>
      </c>
      <c r="Z271" s="106">
        <v>45261</v>
      </c>
      <c r="AA271" s="106">
        <v>45261.894100578698</v>
      </c>
      <c r="AB271" s="104" t="s">
        <v>118</v>
      </c>
      <c r="AC271" s="104" t="s">
        <v>116</v>
      </c>
    </row>
    <row r="272" spans="1:29" s="78" customFormat="1" hidden="1" outlineLevel="7" collapsed="1" x14ac:dyDescent="0.25">
      <c r="A272" s="101" t="s">
        <v>116</v>
      </c>
      <c r="B272" s="75">
        <v>-379542.94699999999</v>
      </c>
      <c r="C272" s="75">
        <v>-21632971.94796</v>
      </c>
      <c r="D272" s="75">
        <v>0</v>
      </c>
      <c r="E272" s="75">
        <v>0</v>
      </c>
      <c r="F272" s="75">
        <v>-379542.94699999999</v>
      </c>
      <c r="G272" s="75">
        <v>-21632971.94796</v>
      </c>
      <c r="H272" s="74" t="s">
        <v>120</v>
      </c>
      <c r="I272" s="74" t="s">
        <v>229</v>
      </c>
      <c r="J272" s="74" t="s">
        <v>116</v>
      </c>
      <c r="K272" s="75">
        <v>56.997428404222198</v>
      </c>
      <c r="L272" s="75">
        <v>0</v>
      </c>
      <c r="M272" s="74" t="s">
        <v>122</v>
      </c>
      <c r="N272" s="74" t="s">
        <v>229</v>
      </c>
      <c r="O272" s="74" t="s">
        <v>121</v>
      </c>
      <c r="P272" s="76">
        <v>45231</v>
      </c>
      <c r="Q272" s="76">
        <v>45232</v>
      </c>
      <c r="R272" s="75">
        <v>0</v>
      </c>
      <c r="S272" s="74" t="s">
        <v>116</v>
      </c>
      <c r="T272" s="74" t="s">
        <v>116</v>
      </c>
      <c r="U272" s="74" t="s">
        <v>142</v>
      </c>
      <c r="V272" s="77">
        <v>45200.155692939814</v>
      </c>
      <c r="W272" s="74" t="s">
        <v>116</v>
      </c>
      <c r="X272" s="74" t="s">
        <v>116</v>
      </c>
      <c r="Y272" s="77">
        <v>45231</v>
      </c>
      <c r="Z272" s="77">
        <v>45261</v>
      </c>
      <c r="AA272" s="77">
        <v>45261.894100578698</v>
      </c>
      <c r="AB272" s="74" t="s">
        <v>118</v>
      </c>
      <c r="AC272" s="74" t="s">
        <v>116</v>
      </c>
    </row>
    <row r="273" spans="1:29" s="96" customFormat="1" hidden="1" outlineLevel="7" collapsed="1" x14ac:dyDescent="0.25">
      <c r="A273" s="100" t="s">
        <v>232</v>
      </c>
      <c r="B273" s="92">
        <v>-160178.32999999999</v>
      </c>
      <c r="C273" s="92">
        <v>-9056264.3785200007</v>
      </c>
      <c r="D273" s="92">
        <v>0</v>
      </c>
      <c r="E273" s="92">
        <v>0</v>
      </c>
      <c r="F273" s="92">
        <v>-160178.32999999999</v>
      </c>
      <c r="G273" s="92">
        <v>-9056264.3785200007</v>
      </c>
      <c r="H273" s="93" t="s">
        <v>120</v>
      </c>
      <c r="I273" s="93" t="s">
        <v>229</v>
      </c>
      <c r="J273" s="93" t="s">
        <v>116</v>
      </c>
      <c r="K273" s="92">
        <v>56.538636521681802</v>
      </c>
      <c r="L273" s="92">
        <v>0</v>
      </c>
      <c r="M273" s="93" t="s">
        <v>122</v>
      </c>
      <c r="N273" s="93" t="s">
        <v>229</v>
      </c>
      <c r="O273" s="93" t="s">
        <v>121</v>
      </c>
      <c r="P273" s="94">
        <v>45231</v>
      </c>
      <c r="Q273" s="94">
        <v>45232</v>
      </c>
      <c r="R273" s="92">
        <v>0</v>
      </c>
      <c r="S273" s="93" t="s">
        <v>116</v>
      </c>
      <c r="T273" s="93" t="s">
        <v>116</v>
      </c>
      <c r="U273" s="93" t="s">
        <v>142</v>
      </c>
      <c r="V273" s="95">
        <v>45200.155692939814</v>
      </c>
      <c r="W273" s="93" t="s">
        <v>116</v>
      </c>
      <c r="X273" s="93" t="s">
        <v>116</v>
      </c>
      <c r="Y273" s="95">
        <v>45231</v>
      </c>
      <c r="Z273" s="95">
        <v>45261</v>
      </c>
      <c r="AA273" s="95">
        <v>45261.894100578698</v>
      </c>
      <c r="AB273" s="93" t="s">
        <v>118</v>
      </c>
      <c r="AC273" s="93" t="s">
        <v>116</v>
      </c>
    </row>
    <row r="274" spans="1:29" s="78" customFormat="1" hidden="1" outlineLevel="7" collapsed="1" x14ac:dyDescent="0.25">
      <c r="A274" s="101" t="s">
        <v>116</v>
      </c>
      <c r="B274" s="75">
        <v>-160178.32999999999</v>
      </c>
      <c r="C274" s="75">
        <v>-9056264.3785200007</v>
      </c>
      <c r="D274" s="75">
        <v>0</v>
      </c>
      <c r="E274" s="75">
        <v>0</v>
      </c>
      <c r="F274" s="75">
        <v>-160178.32999999999</v>
      </c>
      <c r="G274" s="75">
        <v>-9056264.3785200007</v>
      </c>
      <c r="H274" s="74" t="s">
        <v>120</v>
      </c>
      <c r="I274" s="74" t="s">
        <v>229</v>
      </c>
      <c r="J274" s="74" t="s">
        <v>116</v>
      </c>
      <c r="K274" s="75">
        <v>56.538636521681802</v>
      </c>
      <c r="L274" s="75">
        <v>0</v>
      </c>
      <c r="M274" s="74" t="s">
        <v>122</v>
      </c>
      <c r="N274" s="74" t="s">
        <v>229</v>
      </c>
      <c r="O274" s="74" t="s">
        <v>121</v>
      </c>
      <c r="P274" s="76">
        <v>45231</v>
      </c>
      <c r="Q274" s="76">
        <v>45232</v>
      </c>
      <c r="R274" s="75">
        <v>0</v>
      </c>
      <c r="S274" s="74" t="s">
        <v>116</v>
      </c>
      <c r="T274" s="74" t="s">
        <v>116</v>
      </c>
      <c r="U274" s="74" t="s">
        <v>142</v>
      </c>
      <c r="V274" s="77">
        <v>45200.155692939814</v>
      </c>
      <c r="W274" s="74" t="s">
        <v>116</v>
      </c>
      <c r="X274" s="74" t="s">
        <v>116</v>
      </c>
      <c r="Y274" s="77">
        <v>45231</v>
      </c>
      <c r="Z274" s="77">
        <v>45261</v>
      </c>
      <c r="AA274" s="77">
        <v>45261.894100578698</v>
      </c>
      <c r="AB274" s="74" t="s">
        <v>118</v>
      </c>
      <c r="AC274" s="74" t="s">
        <v>116</v>
      </c>
    </row>
    <row r="275" spans="1:29" s="107" customFormat="1" hidden="1" outlineLevel="7" collapsed="1" x14ac:dyDescent="0.25">
      <c r="A275" s="102" t="s">
        <v>233</v>
      </c>
      <c r="B275" s="103">
        <v>-15059.303</v>
      </c>
      <c r="C275" s="103">
        <v>-835957.62474999996</v>
      </c>
      <c r="D275" s="103">
        <v>0</v>
      </c>
      <c r="E275" s="103">
        <v>0</v>
      </c>
      <c r="F275" s="103">
        <v>-15059.303</v>
      </c>
      <c r="G275" s="103">
        <v>-835957.62474999996</v>
      </c>
      <c r="H275" s="104" t="s">
        <v>120</v>
      </c>
      <c r="I275" s="104" t="s">
        <v>229</v>
      </c>
      <c r="J275" s="104" t="s">
        <v>116</v>
      </c>
      <c r="K275" s="103">
        <v>55.511043555601503</v>
      </c>
      <c r="L275" s="103">
        <v>0</v>
      </c>
      <c r="M275" s="104" t="s">
        <v>122</v>
      </c>
      <c r="N275" s="104" t="s">
        <v>229</v>
      </c>
      <c r="O275" s="104" t="s">
        <v>121</v>
      </c>
      <c r="P275" s="105">
        <v>45231</v>
      </c>
      <c r="Q275" s="105">
        <v>45232</v>
      </c>
      <c r="R275" s="103">
        <v>0</v>
      </c>
      <c r="S275" s="104" t="s">
        <v>116</v>
      </c>
      <c r="T275" s="104" t="s">
        <v>116</v>
      </c>
      <c r="U275" s="104" t="s">
        <v>142</v>
      </c>
      <c r="V275" s="106">
        <v>45200.155692939814</v>
      </c>
      <c r="W275" s="104" t="s">
        <v>116</v>
      </c>
      <c r="X275" s="104" t="s">
        <v>116</v>
      </c>
      <c r="Y275" s="106">
        <v>45231</v>
      </c>
      <c r="Z275" s="106">
        <v>45261</v>
      </c>
      <c r="AA275" s="106">
        <v>45261.894100578698</v>
      </c>
      <c r="AB275" s="104" t="s">
        <v>118</v>
      </c>
      <c r="AC275" s="104" t="s">
        <v>116</v>
      </c>
    </row>
    <row r="276" spans="1:29" s="78" customFormat="1" hidden="1" outlineLevel="7" collapsed="1" x14ac:dyDescent="0.25">
      <c r="A276" s="101" t="s">
        <v>116</v>
      </c>
      <c r="B276" s="75">
        <v>-15059.303</v>
      </c>
      <c r="C276" s="75">
        <v>-835957.62474999996</v>
      </c>
      <c r="D276" s="75">
        <v>0</v>
      </c>
      <c r="E276" s="75">
        <v>0</v>
      </c>
      <c r="F276" s="75">
        <v>-15059.303</v>
      </c>
      <c r="G276" s="75">
        <v>-835957.62474999996</v>
      </c>
      <c r="H276" s="74" t="s">
        <v>120</v>
      </c>
      <c r="I276" s="74" t="s">
        <v>229</v>
      </c>
      <c r="J276" s="74" t="s">
        <v>116</v>
      </c>
      <c r="K276" s="75">
        <v>55.511043555601503</v>
      </c>
      <c r="L276" s="75">
        <v>0</v>
      </c>
      <c r="M276" s="74" t="s">
        <v>122</v>
      </c>
      <c r="N276" s="74" t="s">
        <v>229</v>
      </c>
      <c r="O276" s="74" t="s">
        <v>121</v>
      </c>
      <c r="P276" s="76">
        <v>45231</v>
      </c>
      <c r="Q276" s="76">
        <v>45232</v>
      </c>
      <c r="R276" s="75">
        <v>0</v>
      </c>
      <c r="S276" s="74" t="s">
        <v>116</v>
      </c>
      <c r="T276" s="74" t="s">
        <v>116</v>
      </c>
      <c r="U276" s="74" t="s">
        <v>142</v>
      </c>
      <c r="V276" s="77">
        <v>45200.155692939814</v>
      </c>
      <c r="W276" s="74" t="s">
        <v>116</v>
      </c>
      <c r="X276" s="74" t="s">
        <v>116</v>
      </c>
      <c r="Y276" s="77">
        <v>45231</v>
      </c>
      <c r="Z276" s="77">
        <v>45261</v>
      </c>
      <c r="AA276" s="77">
        <v>45261.894100578698</v>
      </c>
      <c r="AB276" s="74" t="s">
        <v>118</v>
      </c>
      <c r="AC276" s="74" t="s">
        <v>116</v>
      </c>
    </row>
    <row r="277" spans="1:29" s="96" customFormat="1" hidden="1" outlineLevel="7" collapsed="1" x14ac:dyDescent="0.25">
      <c r="A277" s="100" t="s">
        <v>235</v>
      </c>
      <c r="B277" s="92">
        <v>298274.61</v>
      </c>
      <c r="C277" s="92">
        <v>16313324.89254</v>
      </c>
      <c r="D277" s="92">
        <v>0</v>
      </c>
      <c r="E277" s="92">
        <v>0</v>
      </c>
      <c r="F277" s="92">
        <v>298274.61</v>
      </c>
      <c r="G277" s="92">
        <v>16313324.89254</v>
      </c>
      <c r="H277" s="93" t="s">
        <v>120</v>
      </c>
      <c r="I277" s="93" t="s">
        <v>229</v>
      </c>
      <c r="J277" s="93" t="s">
        <v>116</v>
      </c>
      <c r="K277" s="92">
        <v>54.692301475274803</v>
      </c>
      <c r="L277" s="92">
        <v>0</v>
      </c>
      <c r="M277" s="93" t="s">
        <v>122</v>
      </c>
      <c r="N277" s="93" t="s">
        <v>229</v>
      </c>
      <c r="O277" s="93" t="s">
        <v>121</v>
      </c>
      <c r="P277" s="94">
        <v>45231</v>
      </c>
      <c r="Q277" s="94">
        <v>45232</v>
      </c>
      <c r="R277" s="92">
        <v>0</v>
      </c>
      <c r="S277" s="93" t="s">
        <v>116</v>
      </c>
      <c r="T277" s="93" t="s">
        <v>116</v>
      </c>
      <c r="U277" s="93" t="s">
        <v>142</v>
      </c>
      <c r="V277" s="95">
        <v>45200.155692939814</v>
      </c>
      <c r="W277" s="93" t="s">
        <v>116</v>
      </c>
      <c r="X277" s="93" t="s">
        <v>116</v>
      </c>
      <c r="Y277" s="95">
        <v>45231</v>
      </c>
      <c r="Z277" s="95">
        <v>45261</v>
      </c>
      <c r="AA277" s="95">
        <v>45261.894100578698</v>
      </c>
      <c r="AB277" s="93" t="s">
        <v>118</v>
      </c>
      <c r="AC277" s="93" t="s">
        <v>116</v>
      </c>
    </row>
    <row r="278" spans="1:29" s="78" customFormat="1" hidden="1" outlineLevel="7" collapsed="1" x14ac:dyDescent="0.25">
      <c r="A278" s="101" t="s">
        <v>116</v>
      </c>
      <c r="B278" s="75">
        <v>298274.61</v>
      </c>
      <c r="C278" s="75">
        <v>16313324.89254</v>
      </c>
      <c r="D278" s="75">
        <v>0</v>
      </c>
      <c r="E278" s="75">
        <v>0</v>
      </c>
      <c r="F278" s="75">
        <v>298274.61</v>
      </c>
      <c r="G278" s="75">
        <v>16313324.89254</v>
      </c>
      <c r="H278" s="74" t="s">
        <v>120</v>
      </c>
      <c r="I278" s="74" t="s">
        <v>229</v>
      </c>
      <c r="J278" s="74" t="s">
        <v>116</v>
      </c>
      <c r="K278" s="75">
        <v>54.692301475274803</v>
      </c>
      <c r="L278" s="75">
        <v>0</v>
      </c>
      <c r="M278" s="74" t="s">
        <v>122</v>
      </c>
      <c r="N278" s="74" t="s">
        <v>229</v>
      </c>
      <c r="O278" s="74" t="s">
        <v>121</v>
      </c>
      <c r="P278" s="76">
        <v>45231</v>
      </c>
      <c r="Q278" s="76">
        <v>45232</v>
      </c>
      <c r="R278" s="75">
        <v>0</v>
      </c>
      <c r="S278" s="74" t="s">
        <v>116</v>
      </c>
      <c r="T278" s="74" t="s">
        <v>116</v>
      </c>
      <c r="U278" s="74" t="s">
        <v>142</v>
      </c>
      <c r="V278" s="77">
        <v>45200.155692939814</v>
      </c>
      <c r="W278" s="74" t="s">
        <v>116</v>
      </c>
      <c r="X278" s="74" t="s">
        <v>116</v>
      </c>
      <c r="Y278" s="77">
        <v>45231</v>
      </c>
      <c r="Z278" s="77">
        <v>45261</v>
      </c>
      <c r="AA278" s="77">
        <v>45261.894100578698</v>
      </c>
      <c r="AB278" s="74" t="s">
        <v>118</v>
      </c>
      <c r="AC278" s="74" t="s">
        <v>116</v>
      </c>
    </row>
    <row r="279" spans="1:29" s="107" customFormat="1" hidden="1" outlineLevel="3" collapsed="1" x14ac:dyDescent="0.25">
      <c r="A279" s="122" t="s">
        <v>213</v>
      </c>
      <c r="B279" s="103">
        <v>0</v>
      </c>
      <c r="C279" s="103">
        <v>0</v>
      </c>
      <c r="D279" s="103">
        <v>0</v>
      </c>
      <c r="E279" s="103">
        <v>0</v>
      </c>
      <c r="F279" s="103">
        <v>0</v>
      </c>
      <c r="G279" s="103">
        <v>0</v>
      </c>
      <c r="H279" s="104" t="s">
        <v>120</v>
      </c>
      <c r="I279" s="104" t="s">
        <v>229</v>
      </c>
      <c r="J279" s="104" t="s">
        <v>116</v>
      </c>
      <c r="K279" s="103">
        <v>0</v>
      </c>
      <c r="L279" s="103">
        <v>0</v>
      </c>
      <c r="M279" s="104" t="s">
        <v>213</v>
      </c>
      <c r="N279" s="104" t="s">
        <v>229</v>
      </c>
      <c r="O279" s="104" t="s">
        <v>121</v>
      </c>
      <c r="P279" s="105">
        <v>45231</v>
      </c>
      <c r="Q279" s="105">
        <v>45232</v>
      </c>
      <c r="R279" s="103">
        <v>0</v>
      </c>
      <c r="S279" s="104" t="s">
        <v>116</v>
      </c>
      <c r="T279" s="104" t="s">
        <v>116</v>
      </c>
      <c r="U279" s="104" t="s">
        <v>142</v>
      </c>
      <c r="V279" s="106">
        <v>45200.155692939814</v>
      </c>
      <c r="W279" s="104" t="s">
        <v>116</v>
      </c>
      <c r="X279" s="104" t="s">
        <v>116</v>
      </c>
      <c r="Y279" s="106">
        <v>45231</v>
      </c>
      <c r="Z279" s="106">
        <v>45261</v>
      </c>
      <c r="AA279" s="106">
        <v>45261.894100578698</v>
      </c>
      <c r="AB279" s="104" t="s">
        <v>118</v>
      </c>
      <c r="AC279" s="104" t="s">
        <v>116</v>
      </c>
    </row>
    <row r="280" spans="1:29" s="78" customFormat="1" hidden="1" outlineLevel="4" collapsed="1" x14ac:dyDescent="0.25">
      <c r="A280" s="97" t="s">
        <v>121</v>
      </c>
      <c r="B280" s="75">
        <v>0</v>
      </c>
      <c r="C280" s="75">
        <v>0</v>
      </c>
      <c r="D280" s="75">
        <v>0</v>
      </c>
      <c r="E280" s="75">
        <v>0</v>
      </c>
      <c r="F280" s="75">
        <v>0</v>
      </c>
      <c r="G280" s="75">
        <v>0</v>
      </c>
      <c r="H280" s="74" t="s">
        <v>120</v>
      </c>
      <c r="I280" s="74" t="s">
        <v>229</v>
      </c>
      <c r="J280" s="74" t="s">
        <v>116</v>
      </c>
      <c r="K280" s="75">
        <v>0</v>
      </c>
      <c r="L280" s="75">
        <v>0</v>
      </c>
      <c r="M280" s="74" t="s">
        <v>213</v>
      </c>
      <c r="N280" s="74" t="s">
        <v>229</v>
      </c>
      <c r="O280" s="74" t="s">
        <v>121</v>
      </c>
      <c r="P280" s="76">
        <v>45231</v>
      </c>
      <c r="Q280" s="76">
        <v>45232</v>
      </c>
      <c r="R280" s="75">
        <v>0</v>
      </c>
      <c r="S280" s="74" t="s">
        <v>116</v>
      </c>
      <c r="T280" s="74" t="s">
        <v>116</v>
      </c>
      <c r="U280" s="74" t="s">
        <v>142</v>
      </c>
      <c r="V280" s="77">
        <v>45200.155692939814</v>
      </c>
      <c r="W280" s="74" t="s">
        <v>116</v>
      </c>
      <c r="X280" s="74" t="s">
        <v>116</v>
      </c>
      <c r="Y280" s="77">
        <v>45231</v>
      </c>
      <c r="Z280" s="77">
        <v>45261</v>
      </c>
      <c r="AA280" s="77">
        <v>45261.894100578698</v>
      </c>
      <c r="AB280" s="74" t="s">
        <v>118</v>
      </c>
      <c r="AC280" s="74" t="s">
        <v>116</v>
      </c>
    </row>
    <row r="281" spans="1:29" s="84" customFormat="1" hidden="1" outlineLevel="5" collapsed="1" x14ac:dyDescent="0.25">
      <c r="A281" s="98" t="s">
        <v>116</v>
      </c>
      <c r="B281" s="80">
        <v>0</v>
      </c>
      <c r="C281" s="80">
        <v>0</v>
      </c>
      <c r="D281" s="80">
        <v>0</v>
      </c>
      <c r="E281" s="80">
        <v>0</v>
      </c>
      <c r="F281" s="80">
        <v>0</v>
      </c>
      <c r="G281" s="80">
        <v>0</v>
      </c>
      <c r="H281" s="81" t="s">
        <v>120</v>
      </c>
      <c r="I281" s="81" t="s">
        <v>229</v>
      </c>
      <c r="J281" s="81" t="s">
        <v>116</v>
      </c>
      <c r="K281" s="80">
        <v>0</v>
      </c>
      <c r="L281" s="80">
        <v>0</v>
      </c>
      <c r="M281" s="81" t="s">
        <v>213</v>
      </c>
      <c r="N281" s="81" t="s">
        <v>229</v>
      </c>
      <c r="O281" s="81" t="s">
        <v>121</v>
      </c>
      <c r="P281" s="82">
        <v>45231</v>
      </c>
      <c r="Q281" s="82">
        <v>45232</v>
      </c>
      <c r="R281" s="80">
        <v>0</v>
      </c>
      <c r="S281" s="81" t="s">
        <v>116</v>
      </c>
      <c r="T281" s="81" t="s">
        <v>116</v>
      </c>
      <c r="U281" s="81" t="s">
        <v>142</v>
      </c>
      <c r="V281" s="83">
        <v>45200.155692939814</v>
      </c>
      <c r="W281" s="81" t="s">
        <v>116</v>
      </c>
      <c r="X281" s="81" t="s">
        <v>116</v>
      </c>
      <c r="Y281" s="83">
        <v>45231</v>
      </c>
      <c r="Z281" s="83">
        <v>45261</v>
      </c>
      <c r="AA281" s="83">
        <v>45261.894100578698</v>
      </c>
      <c r="AB281" s="81" t="s">
        <v>118</v>
      </c>
      <c r="AC281" s="81" t="s">
        <v>116</v>
      </c>
    </row>
    <row r="282" spans="1:29" s="90" customFormat="1" hidden="1" outlineLevel="6" collapsed="1" x14ac:dyDescent="0.25">
      <c r="A282" s="99" t="s">
        <v>116</v>
      </c>
      <c r="B282" s="86">
        <v>0</v>
      </c>
      <c r="C282" s="86">
        <v>0</v>
      </c>
      <c r="D282" s="86">
        <v>0</v>
      </c>
      <c r="E282" s="86">
        <v>0</v>
      </c>
      <c r="F282" s="86">
        <v>0</v>
      </c>
      <c r="G282" s="86">
        <v>0</v>
      </c>
      <c r="H282" s="87" t="s">
        <v>120</v>
      </c>
      <c r="I282" s="87" t="s">
        <v>229</v>
      </c>
      <c r="J282" s="87" t="s">
        <v>116</v>
      </c>
      <c r="K282" s="86">
        <v>0</v>
      </c>
      <c r="L282" s="86">
        <v>0</v>
      </c>
      <c r="M282" s="87" t="s">
        <v>213</v>
      </c>
      <c r="N282" s="87" t="s">
        <v>229</v>
      </c>
      <c r="O282" s="87" t="s">
        <v>121</v>
      </c>
      <c r="P282" s="88">
        <v>45231</v>
      </c>
      <c r="Q282" s="88">
        <v>45232</v>
      </c>
      <c r="R282" s="86">
        <v>0</v>
      </c>
      <c r="S282" s="87" t="s">
        <v>116</v>
      </c>
      <c r="T282" s="87" t="s">
        <v>116</v>
      </c>
      <c r="U282" s="87" t="s">
        <v>142</v>
      </c>
      <c r="V282" s="89">
        <v>45200.155692939814</v>
      </c>
      <c r="W282" s="87" t="s">
        <v>116</v>
      </c>
      <c r="X282" s="87" t="s">
        <v>116</v>
      </c>
      <c r="Y282" s="89">
        <v>45231</v>
      </c>
      <c r="Z282" s="89">
        <v>45261</v>
      </c>
      <c r="AA282" s="89">
        <v>45261.894100578698</v>
      </c>
      <c r="AB282" s="87" t="s">
        <v>118</v>
      </c>
      <c r="AC282" s="87" t="s">
        <v>116</v>
      </c>
    </row>
    <row r="283" spans="1:29" s="96" customFormat="1" hidden="1" outlineLevel="7" collapsed="1" x14ac:dyDescent="0.25">
      <c r="A283" s="100" t="s">
        <v>240</v>
      </c>
      <c r="B283" s="92">
        <v>237690.58100000001</v>
      </c>
      <c r="C283" s="92">
        <v>15424299.83422</v>
      </c>
      <c r="D283" s="92">
        <v>0</v>
      </c>
      <c r="E283" s="92">
        <v>0</v>
      </c>
      <c r="F283" s="92">
        <v>237690.58100000001</v>
      </c>
      <c r="G283" s="92">
        <v>15424299.83422</v>
      </c>
      <c r="H283" s="93" t="s">
        <v>120</v>
      </c>
      <c r="I283" s="93" t="s">
        <v>229</v>
      </c>
      <c r="J283" s="93" t="s">
        <v>116</v>
      </c>
      <c r="K283" s="92">
        <v>64.892347729252194</v>
      </c>
      <c r="L283" s="92">
        <v>0</v>
      </c>
      <c r="M283" s="93" t="s">
        <v>213</v>
      </c>
      <c r="N283" s="93" t="s">
        <v>229</v>
      </c>
      <c r="O283" s="93" t="s">
        <v>121</v>
      </c>
      <c r="P283" s="94">
        <v>45231</v>
      </c>
      <c r="Q283" s="94">
        <v>45232</v>
      </c>
      <c r="R283" s="92">
        <v>0</v>
      </c>
      <c r="S283" s="93" t="s">
        <v>116</v>
      </c>
      <c r="T283" s="93" t="s">
        <v>116</v>
      </c>
      <c r="U283" s="93" t="s">
        <v>142</v>
      </c>
      <c r="V283" s="95">
        <v>45200.155692939814</v>
      </c>
      <c r="W283" s="93" t="s">
        <v>116</v>
      </c>
      <c r="X283" s="93" t="s">
        <v>116</v>
      </c>
      <c r="Y283" s="95">
        <v>45231</v>
      </c>
      <c r="Z283" s="95">
        <v>45261</v>
      </c>
      <c r="AA283" s="95">
        <v>45261.894100578698</v>
      </c>
      <c r="AB283" s="93" t="s">
        <v>118</v>
      </c>
      <c r="AC283" s="93" t="s">
        <v>116</v>
      </c>
    </row>
    <row r="284" spans="1:29" s="78" customFormat="1" hidden="1" outlineLevel="7" collapsed="1" x14ac:dyDescent="0.25">
      <c r="A284" s="101" t="s">
        <v>116</v>
      </c>
      <c r="B284" s="75">
        <v>237690.58100000001</v>
      </c>
      <c r="C284" s="75">
        <v>15424299.83422</v>
      </c>
      <c r="D284" s="75">
        <v>0</v>
      </c>
      <c r="E284" s="75">
        <v>0</v>
      </c>
      <c r="F284" s="75">
        <v>237690.58100000001</v>
      </c>
      <c r="G284" s="75">
        <v>15424299.83422</v>
      </c>
      <c r="H284" s="74" t="s">
        <v>120</v>
      </c>
      <c r="I284" s="74" t="s">
        <v>229</v>
      </c>
      <c r="J284" s="74" t="s">
        <v>116</v>
      </c>
      <c r="K284" s="75">
        <v>64.892347729252194</v>
      </c>
      <c r="L284" s="75">
        <v>0</v>
      </c>
      <c r="M284" s="74" t="s">
        <v>213</v>
      </c>
      <c r="N284" s="74" t="s">
        <v>229</v>
      </c>
      <c r="O284" s="74" t="s">
        <v>121</v>
      </c>
      <c r="P284" s="76">
        <v>45231</v>
      </c>
      <c r="Q284" s="76">
        <v>45232</v>
      </c>
      <c r="R284" s="75">
        <v>0</v>
      </c>
      <c r="S284" s="74" t="s">
        <v>116</v>
      </c>
      <c r="T284" s="74" t="s">
        <v>116</v>
      </c>
      <c r="U284" s="74" t="s">
        <v>142</v>
      </c>
      <c r="V284" s="77">
        <v>45200.155692939814</v>
      </c>
      <c r="W284" s="74" t="s">
        <v>116</v>
      </c>
      <c r="X284" s="74" t="s">
        <v>116</v>
      </c>
      <c r="Y284" s="77">
        <v>45231</v>
      </c>
      <c r="Z284" s="77">
        <v>45261</v>
      </c>
      <c r="AA284" s="77">
        <v>45261.894100578698</v>
      </c>
      <c r="AB284" s="74" t="s">
        <v>118</v>
      </c>
      <c r="AC284" s="74" t="s">
        <v>116</v>
      </c>
    </row>
    <row r="285" spans="1:29" s="107" customFormat="1" hidden="1" outlineLevel="7" collapsed="1" x14ac:dyDescent="0.25">
      <c r="A285" s="102" t="s">
        <v>237</v>
      </c>
      <c r="B285" s="103">
        <v>-67410.009000000005</v>
      </c>
      <c r="C285" s="103">
        <v>-4281639.5318900002</v>
      </c>
      <c r="D285" s="103">
        <v>0</v>
      </c>
      <c r="E285" s="103">
        <v>0</v>
      </c>
      <c r="F285" s="103">
        <v>-67410.009000000005</v>
      </c>
      <c r="G285" s="103">
        <v>-4281639.5318900002</v>
      </c>
      <c r="H285" s="104" t="s">
        <v>120</v>
      </c>
      <c r="I285" s="104" t="s">
        <v>229</v>
      </c>
      <c r="J285" s="104" t="s">
        <v>116</v>
      </c>
      <c r="K285" s="103">
        <v>63.5163768022936</v>
      </c>
      <c r="L285" s="103">
        <v>0</v>
      </c>
      <c r="M285" s="104" t="s">
        <v>213</v>
      </c>
      <c r="N285" s="104" t="s">
        <v>229</v>
      </c>
      <c r="O285" s="104" t="s">
        <v>121</v>
      </c>
      <c r="P285" s="105">
        <v>45231</v>
      </c>
      <c r="Q285" s="105">
        <v>45232</v>
      </c>
      <c r="R285" s="103">
        <v>0</v>
      </c>
      <c r="S285" s="104" t="s">
        <v>116</v>
      </c>
      <c r="T285" s="104" t="s">
        <v>116</v>
      </c>
      <c r="U285" s="104" t="s">
        <v>142</v>
      </c>
      <c r="V285" s="106">
        <v>45200.155692939814</v>
      </c>
      <c r="W285" s="104" t="s">
        <v>116</v>
      </c>
      <c r="X285" s="104" t="s">
        <v>116</v>
      </c>
      <c r="Y285" s="106">
        <v>45231</v>
      </c>
      <c r="Z285" s="106">
        <v>45261</v>
      </c>
      <c r="AA285" s="106">
        <v>45261.894100578698</v>
      </c>
      <c r="AB285" s="104" t="s">
        <v>118</v>
      </c>
      <c r="AC285" s="104" t="s">
        <v>116</v>
      </c>
    </row>
    <row r="286" spans="1:29" s="78" customFormat="1" hidden="1" outlineLevel="7" collapsed="1" x14ac:dyDescent="0.25">
      <c r="A286" s="101" t="s">
        <v>116</v>
      </c>
      <c r="B286" s="75">
        <v>-67410.009000000005</v>
      </c>
      <c r="C286" s="75">
        <v>-4281639.5318900002</v>
      </c>
      <c r="D286" s="75">
        <v>0</v>
      </c>
      <c r="E286" s="75">
        <v>0</v>
      </c>
      <c r="F286" s="75">
        <v>-67410.009000000005</v>
      </c>
      <c r="G286" s="75">
        <v>-4281639.5318900002</v>
      </c>
      <c r="H286" s="74" t="s">
        <v>120</v>
      </c>
      <c r="I286" s="74" t="s">
        <v>229</v>
      </c>
      <c r="J286" s="74" t="s">
        <v>116</v>
      </c>
      <c r="K286" s="75">
        <v>63.5163768022936</v>
      </c>
      <c r="L286" s="75">
        <v>0</v>
      </c>
      <c r="M286" s="74" t="s">
        <v>213</v>
      </c>
      <c r="N286" s="74" t="s">
        <v>229</v>
      </c>
      <c r="O286" s="74" t="s">
        <v>121</v>
      </c>
      <c r="P286" s="76">
        <v>45231</v>
      </c>
      <c r="Q286" s="76">
        <v>45232</v>
      </c>
      <c r="R286" s="75">
        <v>0</v>
      </c>
      <c r="S286" s="74" t="s">
        <v>116</v>
      </c>
      <c r="T286" s="74" t="s">
        <v>116</v>
      </c>
      <c r="U286" s="74" t="s">
        <v>142</v>
      </c>
      <c r="V286" s="77">
        <v>45200.155692939814</v>
      </c>
      <c r="W286" s="74" t="s">
        <v>116</v>
      </c>
      <c r="X286" s="74" t="s">
        <v>116</v>
      </c>
      <c r="Y286" s="77">
        <v>45231</v>
      </c>
      <c r="Z286" s="77">
        <v>45261</v>
      </c>
      <c r="AA286" s="77">
        <v>45261.894100578698</v>
      </c>
      <c r="AB286" s="74" t="s">
        <v>118</v>
      </c>
      <c r="AC286" s="74" t="s">
        <v>116</v>
      </c>
    </row>
    <row r="287" spans="1:29" s="96" customFormat="1" hidden="1" outlineLevel="7" collapsed="1" x14ac:dyDescent="0.25">
      <c r="A287" s="100" t="s">
        <v>236</v>
      </c>
      <c r="B287" s="92">
        <v>-195335.94099999999</v>
      </c>
      <c r="C287" s="92">
        <v>-11148575.389590001</v>
      </c>
      <c r="D287" s="92">
        <v>0</v>
      </c>
      <c r="E287" s="92">
        <v>0</v>
      </c>
      <c r="F287" s="92">
        <v>-195335.94099999999</v>
      </c>
      <c r="G287" s="92">
        <v>-11148575.389590001</v>
      </c>
      <c r="H287" s="93" t="s">
        <v>120</v>
      </c>
      <c r="I287" s="93" t="s">
        <v>229</v>
      </c>
      <c r="J287" s="93" t="s">
        <v>116</v>
      </c>
      <c r="K287" s="92">
        <v>57.0738561092042</v>
      </c>
      <c r="L287" s="92">
        <v>0</v>
      </c>
      <c r="M287" s="93" t="s">
        <v>213</v>
      </c>
      <c r="N287" s="93" t="s">
        <v>229</v>
      </c>
      <c r="O287" s="93" t="s">
        <v>121</v>
      </c>
      <c r="P287" s="94">
        <v>45231</v>
      </c>
      <c r="Q287" s="94">
        <v>45232</v>
      </c>
      <c r="R287" s="92">
        <v>0</v>
      </c>
      <c r="S287" s="93" t="s">
        <v>116</v>
      </c>
      <c r="T287" s="93" t="s">
        <v>116</v>
      </c>
      <c r="U287" s="93" t="s">
        <v>142</v>
      </c>
      <c r="V287" s="95">
        <v>45200.155692939814</v>
      </c>
      <c r="W287" s="93" t="s">
        <v>116</v>
      </c>
      <c r="X287" s="93" t="s">
        <v>116</v>
      </c>
      <c r="Y287" s="95">
        <v>45231</v>
      </c>
      <c r="Z287" s="95">
        <v>45261</v>
      </c>
      <c r="AA287" s="95">
        <v>45261.894100578698</v>
      </c>
      <c r="AB287" s="93" t="s">
        <v>118</v>
      </c>
      <c r="AC287" s="93" t="s">
        <v>116</v>
      </c>
    </row>
    <row r="288" spans="1:29" s="78" customFormat="1" hidden="1" outlineLevel="7" collapsed="1" x14ac:dyDescent="0.25">
      <c r="A288" s="101" t="s">
        <v>116</v>
      </c>
      <c r="B288" s="75">
        <v>-195335.94099999999</v>
      </c>
      <c r="C288" s="75">
        <v>-11148575.389590001</v>
      </c>
      <c r="D288" s="75">
        <v>0</v>
      </c>
      <c r="E288" s="75">
        <v>0</v>
      </c>
      <c r="F288" s="75">
        <v>-195335.94099999999</v>
      </c>
      <c r="G288" s="75">
        <v>-11148575.389590001</v>
      </c>
      <c r="H288" s="74" t="s">
        <v>120</v>
      </c>
      <c r="I288" s="74" t="s">
        <v>229</v>
      </c>
      <c r="J288" s="74" t="s">
        <v>116</v>
      </c>
      <c r="K288" s="75">
        <v>57.0738561092042</v>
      </c>
      <c r="L288" s="75">
        <v>0</v>
      </c>
      <c r="M288" s="74" t="s">
        <v>213</v>
      </c>
      <c r="N288" s="74" t="s">
        <v>229</v>
      </c>
      <c r="O288" s="74" t="s">
        <v>121</v>
      </c>
      <c r="P288" s="76">
        <v>45231</v>
      </c>
      <c r="Q288" s="76">
        <v>45232</v>
      </c>
      <c r="R288" s="75">
        <v>0</v>
      </c>
      <c r="S288" s="74" t="s">
        <v>116</v>
      </c>
      <c r="T288" s="74" t="s">
        <v>116</v>
      </c>
      <c r="U288" s="74" t="s">
        <v>142</v>
      </c>
      <c r="V288" s="77">
        <v>45200.155692939814</v>
      </c>
      <c r="W288" s="74" t="s">
        <v>116</v>
      </c>
      <c r="X288" s="74" t="s">
        <v>116</v>
      </c>
      <c r="Y288" s="77">
        <v>45231</v>
      </c>
      <c r="Z288" s="77">
        <v>45261</v>
      </c>
      <c r="AA288" s="77">
        <v>45261.894100578698</v>
      </c>
      <c r="AB288" s="74" t="s">
        <v>118</v>
      </c>
      <c r="AC288" s="74" t="s">
        <v>116</v>
      </c>
    </row>
    <row r="289" spans="1:29" s="107" customFormat="1" hidden="1" outlineLevel="7" collapsed="1" x14ac:dyDescent="0.25">
      <c r="A289" s="102" t="s">
        <v>239</v>
      </c>
      <c r="B289" s="103">
        <v>28416.3</v>
      </c>
      <c r="C289" s="103">
        <v>592425.39800000004</v>
      </c>
      <c r="D289" s="103">
        <v>0</v>
      </c>
      <c r="E289" s="103">
        <v>0</v>
      </c>
      <c r="F289" s="103">
        <v>28416.3</v>
      </c>
      <c r="G289" s="103">
        <v>592425.39800000004</v>
      </c>
      <c r="H289" s="104" t="s">
        <v>120</v>
      </c>
      <c r="I289" s="104" t="s">
        <v>229</v>
      </c>
      <c r="J289" s="104" t="s">
        <v>116</v>
      </c>
      <c r="K289" s="103">
        <v>20.848083599905699</v>
      </c>
      <c r="L289" s="103">
        <v>0</v>
      </c>
      <c r="M289" s="104" t="s">
        <v>213</v>
      </c>
      <c r="N289" s="104" t="s">
        <v>229</v>
      </c>
      <c r="O289" s="104" t="s">
        <v>121</v>
      </c>
      <c r="P289" s="105">
        <v>45231</v>
      </c>
      <c r="Q289" s="105">
        <v>45232</v>
      </c>
      <c r="R289" s="103">
        <v>0</v>
      </c>
      <c r="S289" s="104" t="s">
        <v>116</v>
      </c>
      <c r="T289" s="104" t="s">
        <v>116</v>
      </c>
      <c r="U289" s="104" t="s">
        <v>142</v>
      </c>
      <c r="V289" s="106">
        <v>45200.155692939814</v>
      </c>
      <c r="W289" s="104" t="s">
        <v>116</v>
      </c>
      <c r="X289" s="104" t="s">
        <v>116</v>
      </c>
      <c r="Y289" s="106">
        <v>45231</v>
      </c>
      <c r="Z289" s="106">
        <v>45261</v>
      </c>
      <c r="AA289" s="106">
        <v>45261.894100578698</v>
      </c>
      <c r="AB289" s="104" t="s">
        <v>118</v>
      </c>
      <c r="AC289" s="104" t="s">
        <v>116</v>
      </c>
    </row>
    <row r="290" spans="1:29" s="78" customFormat="1" hidden="1" outlineLevel="7" collapsed="1" x14ac:dyDescent="0.25">
      <c r="A290" s="101" t="s">
        <v>116</v>
      </c>
      <c r="B290" s="75">
        <v>28416.3</v>
      </c>
      <c r="C290" s="75">
        <v>592425.39800000004</v>
      </c>
      <c r="D290" s="75">
        <v>0</v>
      </c>
      <c r="E290" s="75">
        <v>0</v>
      </c>
      <c r="F290" s="75">
        <v>28416.3</v>
      </c>
      <c r="G290" s="75">
        <v>592425.39800000004</v>
      </c>
      <c r="H290" s="74" t="s">
        <v>120</v>
      </c>
      <c r="I290" s="74" t="s">
        <v>229</v>
      </c>
      <c r="J290" s="74" t="s">
        <v>116</v>
      </c>
      <c r="K290" s="75">
        <v>20.848083599905699</v>
      </c>
      <c r="L290" s="75">
        <v>0</v>
      </c>
      <c r="M290" s="74" t="s">
        <v>213</v>
      </c>
      <c r="N290" s="74" t="s">
        <v>229</v>
      </c>
      <c r="O290" s="74" t="s">
        <v>121</v>
      </c>
      <c r="P290" s="76">
        <v>45231</v>
      </c>
      <c r="Q290" s="76">
        <v>45232</v>
      </c>
      <c r="R290" s="75">
        <v>0</v>
      </c>
      <c r="S290" s="74" t="s">
        <v>116</v>
      </c>
      <c r="T290" s="74" t="s">
        <v>116</v>
      </c>
      <c r="U290" s="74" t="s">
        <v>142</v>
      </c>
      <c r="V290" s="77">
        <v>45200.155692939814</v>
      </c>
      <c r="W290" s="74" t="s">
        <v>116</v>
      </c>
      <c r="X290" s="74" t="s">
        <v>116</v>
      </c>
      <c r="Y290" s="77">
        <v>45231</v>
      </c>
      <c r="Z290" s="77">
        <v>45261</v>
      </c>
      <c r="AA290" s="77">
        <v>45261.894100578698</v>
      </c>
      <c r="AB290" s="74" t="s">
        <v>118</v>
      </c>
      <c r="AC290" s="74" t="s">
        <v>116</v>
      </c>
    </row>
    <row r="291" spans="1:29" s="96" customFormat="1" hidden="1" outlineLevel="7" collapsed="1" x14ac:dyDescent="0.25">
      <c r="A291" s="100" t="s">
        <v>238</v>
      </c>
      <c r="B291" s="92">
        <v>-3360.931</v>
      </c>
      <c r="C291" s="92">
        <v>-586510.31073999999</v>
      </c>
      <c r="D291" s="92">
        <v>0</v>
      </c>
      <c r="E291" s="92">
        <v>0</v>
      </c>
      <c r="F291" s="92">
        <v>-3360.931</v>
      </c>
      <c r="G291" s="92">
        <v>-586510.31073999999</v>
      </c>
      <c r="H291" s="93" t="s">
        <v>120</v>
      </c>
      <c r="I291" s="93" t="s">
        <v>229</v>
      </c>
      <c r="J291" s="93" t="s">
        <v>116</v>
      </c>
      <c r="K291" s="92">
        <v>174.50828676340001</v>
      </c>
      <c r="L291" s="92">
        <v>0</v>
      </c>
      <c r="M291" s="93" t="s">
        <v>213</v>
      </c>
      <c r="N291" s="93" t="s">
        <v>229</v>
      </c>
      <c r="O291" s="93" t="s">
        <v>121</v>
      </c>
      <c r="P291" s="94">
        <v>45231</v>
      </c>
      <c r="Q291" s="94">
        <v>45232</v>
      </c>
      <c r="R291" s="92">
        <v>0</v>
      </c>
      <c r="S291" s="93" t="s">
        <v>116</v>
      </c>
      <c r="T291" s="93" t="s">
        <v>116</v>
      </c>
      <c r="U291" s="93" t="s">
        <v>142</v>
      </c>
      <c r="V291" s="95">
        <v>45200.155692939814</v>
      </c>
      <c r="W291" s="93" t="s">
        <v>116</v>
      </c>
      <c r="X291" s="93" t="s">
        <v>116</v>
      </c>
      <c r="Y291" s="95">
        <v>45231</v>
      </c>
      <c r="Z291" s="95">
        <v>45261</v>
      </c>
      <c r="AA291" s="95">
        <v>45261.894100578698</v>
      </c>
      <c r="AB291" s="93" t="s">
        <v>118</v>
      </c>
      <c r="AC291" s="93" t="s">
        <v>116</v>
      </c>
    </row>
    <row r="292" spans="1:29" s="78" customFormat="1" hidden="1" outlineLevel="7" collapsed="1" x14ac:dyDescent="0.25">
      <c r="A292" s="101" t="s">
        <v>116</v>
      </c>
      <c r="B292" s="75">
        <v>-3360.931</v>
      </c>
      <c r="C292" s="75">
        <v>-586510.31073999999</v>
      </c>
      <c r="D292" s="75">
        <v>0</v>
      </c>
      <c r="E292" s="75">
        <v>0</v>
      </c>
      <c r="F292" s="75">
        <v>-3360.931</v>
      </c>
      <c r="G292" s="75">
        <v>-586510.31073999999</v>
      </c>
      <c r="H292" s="74" t="s">
        <v>120</v>
      </c>
      <c r="I292" s="74" t="s">
        <v>229</v>
      </c>
      <c r="J292" s="74" t="s">
        <v>116</v>
      </c>
      <c r="K292" s="75">
        <v>174.50828676340001</v>
      </c>
      <c r="L292" s="75">
        <v>0</v>
      </c>
      <c r="M292" s="74" t="s">
        <v>213</v>
      </c>
      <c r="N292" s="74" t="s">
        <v>229</v>
      </c>
      <c r="O292" s="74" t="s">
        <v>121</v>
      </c>
      <c r="P292" s="76">
        <v>45231</v>
      </c>
      <c r="Q292" s="76">
        <v>45232</v>
      </c>
      <c r="R292" s="75">
        <v>0</v>
      </c>
      <c r="S292" s="74" t="s">
        <v>116</v>
      </c>
      <c r="T292" s="74" t="s">
        <v>116</v>
      </c>
      <c r="U292" s="74" t="s">
        <v>142</v>
      </c>
      <c r="V292" s="77">
        <v>45200.155692939814</v>
      </c>
      <c r="W292" s="74" t="s">
        <v>116</v>
      </c>
      <c r="X292" s="74" t="s">
        <v>116</v>
      </c>
      <c r="Y292" s="77">
        <v>45231</v>
      </c>
      <c r="Z292" s="77">
        <v>45261</v>
      </c>
      <c r="AA292" s="77">
        <v>45261.894100578698</v>
      </c>
      <c r="AB292" s="74" t="s">
        <v>118</v>
      </c>
      <c r="AC292" s="74" t="s">
        <v>116</v>
      </c>
    </row>
    <row r="293" spans="1:29" s="84" customFormat="1" outlineLevel="1" collapsed="1" x14ac:dyDescent="0.25">
      <c r="A293" s="79" t="s">
        <v>241</v>
      </c>
      <c r="B293" s="80">
        <v>0</v>
      </c>
      <c r="C293" s="80">
        <v>6.5799999999999999E-3</v>
      </c>
      <c r="D293" s="80">
        <v>0</v>
      </c>
      <c r="E293" s="80">
        <v>0</v>
      </c>
      <c r="F293" s="80">
        <v>0</v>
      </c>
      <c r="G293" s="80">
        <v>6.5799999999999999E-3</v>
      </c>
      <c r="H293" s="81" t="s">
        <v>120</v>
      </c>
      <c r="I293" s="81" t="s">
        <v>116</v>
      </c>
      <c r="J293" s="81" t="s">
        <v>116</v>
      </c>
      <c r="K293" s="80">
        <v>0</v>
      </c>
      <c r="L293" s="80">
        <v>0</v>
      </c>
      <c r="M293" s="81" t="s">
        <v>116</v>
      </c>
      <c r="N293" s="81" t="s">
        <v>241</v>
      </c>
      <c r="O293" s="81" t="s">
        <v>121</v>
      </c>
      <c r="P293" s="82">
        <v>45231</v>
      </c>
      <c r="Q293" s="82">
        <v>45232</v>
      </c>
      <c r="R293" s="80">
        <v>0</v>
      </c>
      <c r="S293" s="81" t="s">
        <v>116</v>
      </c>
      <c r="T293" s="81" t="s">
        <v>116</v>
      </c>
      <c r="U293" s="81" t="s">
        <v>142</v>
      </c>
      <c r="V293" s="83">
        <v>45200.155692939814</v>
      </c>
      <c r="W293" s="81" t="s">
        <v>116</v>
      </c>
      <c r="X293" s="81" t="s">
        <v>116</v>
      </c>
      <c r="Y293" s="83">
        <v>45231</v>
      </c>
      <c r="Z293" s="83">
        <v>45261</v>
      </c>
      <c r="AA293" s="83">
        <v>45261.894100578698</v>
      </c>
      <c r="AB293" s="81" t="s">
        <v>118</v>
      </c>
      <c r="AC293" s="81" t="s">
        <v>116</v>
      </c>
    </row>
    <row r="294" spans="1:29" s="90" customFormat="1" hidden="1" outlineLevel="2" collapsed="1" x14ac:dyDescent="0.25">
      <c r="A294" s="85" t="s">
        <v>242</v>
      </c>
      <c r="B294" s="86">
        <v>0</v>
      </c>
      <c r="C294" s="86">
        <v>0</v>
      </c>
      <c r="D294" s="86">
        <v>0</v>
      </c>
      <c r="E294" s="86">
        <v>0</v>
      </c>
      <c r="F294" s="86">
        <v>0</v>
      </c>
      <c r="G294" s="86">
        <v>0</v>
      </c>
      <c r="H294" s="87" t="s">
        <v>120</v>
      </c>
      <c r="I294" s="87" t="s">
        <v>242</v>
      </c>
      <c r="J294" s="87" t="s">
        <v>116</v>
      </c>
      <c r="K294" s="86">
        <v>0</v>
      </c>
      <c r="L294" s="86">
        <v>0</v>
      </c>
      <c r="M294" s="87" t="s">
        <v>122</v>
      </c>
      <c r="N294" s="87" t="s">
        <v>241</v>
      </c>
      <c r="O294" s="87" t="s">
        <v>121</v>
      </c>
      <c r="P294" s="88">
        <v>45231</v>
      </c>
      <c r="Q294" s="88">
        <v>45232</v>
      </c>
      <c r="R294" s="86">
        <v>0</v>
      </c>
      <c r="S294" s="87" t="s">
        <v>116</v>
      </c>
      <c r="T294" s="87" t="s">
        <v>116</v>
      </c>
      <c r="U294" s="87" t="s">
        <v>142</v>
      </c>
      <c r="V294" s="89">
        <v>45200.155692939814</v>
      </c>
      <c r="W294" s="87" t="s">
        <v>116</v>
      </c>
      <c r="X294" s="87" t="s">
        <v>116</v>
      </c>
      <c r="Y294" s="89">
        <v>45231</v>
      </c>
      <c r="Z294" s="89">
        <v>45261</v>
      </c>
      <c r="AA294" s="89">
        <v>45261.894100578698</v>
      </c>
      <c r="AB294" s="87" t="s">
        <v>118</v>
      </c>
      <c r="AC294" s="87" t="s">
        <v>116</v>
      </c>
    </row>
    <row r="295" spans="1:29" s="96" customFormat="1" hidden="1" outlineLevel="3" collapsed="1" x14ac:dyDescent="0.25">
      <c r="A295" s="91" t="s">
        <v>122</v>
      </c>
      <c r="B295" s="92">
        <v>0</v>
      </c>
      <c r="C295" s="92">
        <v>0</v>
      </c>
      <c r="D295" s="92">
        <v>0</v>
      </c>
      <c r="E295" s="92">
        <v>0</v>
      </c>
      <c r="F295" s="92">
        <v>0</v>
      </c>
      <c r="G295" s="92">
        <v>0</v>
      </c>
      <c r="H295" s="93" t="s">
        <v>120</v>
      </c>
      <c r="I295" s="93" t="s">
        <v>242</v>
      </c>
      <c r="J295" s="93" t="s">
        <v>116</v>
      </c>
      <c r="K295" s="92">
        <v>0</v>
      </c>
      <c r="L295" s="92">
        <v>0</v>
      </c>
      <c r="M295" s="93" t="s">
        <v>122</v>
      </c>
      <c r="N295" s="93" t="s">
        <v>241</v>
      </c>
      <c r="O295" s="93" t="s">
        <v>121</v>
      </c>
      <c r="P295" s="94">
        <v>45231</v>
      </c>
      <c r="Q295" s="94">
        <v>45232</v>
      </c>
      <c r="R295" s="92">
        <v>0</v>
      </c>
      <c r="S295" s="93" t="s">
        <v>116</v>
      </c>
      <c r="T295" s="93" t="s">
        <v>116</v>
      </c>
      <c r="U295" s="93" t="s">
        <v>142</v>
      </c>
      <c r="V295" s="95">
        <v>45200.155692939814</v>
      </c>
      <c r="W295" s="93" t="s">
        <v>116</v>
      </c>
      <c r="X295" s="93" t="s">
        <v>116</v>
      </c>
      <c r="Y295" s="95">
        <v>45231</v>
      </c>
      <c r="Z295" s="95">
        <v>45261</v>
      </c>
      <c r="AA295" s="95">
        <v>45261.894100578698</v>
      </c>
      <c r="AB295" s="93" t="s">
        <v>118</v>
      </c>
      <c r="AC295" s="93" t="s">
        <v>116</v>
      </c>
    </row>
    <row r="296" spans="1:29" s="78" customFormat="1" hidden="1" outlineLevel="4" collapsed="1" x14ac:dyDescent="0.25">
      <c r="A296" s="97" t="s">
        <v>121</v>
      </c>
      <c r="B296" s="75">
        <v>0</v>
      </c>
      <c r="C296" s="75">
        <v>0</v>
      </c>
      <c r="D296" s="75">
        <v>0</v>
      </c>
      <c r="E296" s="75">
        <v>0</v>
      </c>
      <c r="F296" s="75">
        <v>0</v>
      </c>
      <c r="G296" s="75">
        <v>0</v>
      </c>
      <c r="H296" s="74" t="s">
        <v>120</v>
      </c>
      <c r="I296" s="74" t="s">
        <v>242</v>
      </c>
      <c r="J296" s="74" t="s">
        <v>116</v>
      </c>
      <c r="K296" s="75">
        <v>0</v>
      </c>
      <c r="L296" s="75">
        <v>0</v>
      </c>
      <c r="M296" s="74" t="s">
        <v>122</v>
      </c>
      <c r="N296" s="74" t="s">
        <v>241</v>
      </c>
      <c r="O296" s="74" t="s">
        <v>121</v>
      </c>
      <c r="P296" s="76">
        <v>45231</v>
      </c>
      <c r="Q296" s="76">
        <v>45232</v>
      </c>
      <c r="R296" s="75">
        <v>0</v>
      </c>
      <c r="S296" s="74" t="s">
        <v>116</v>
      </c>
      <c r="T296" s="74" t="s">
        <v>116</v>
      </c>
      <c r="U296" s="74" t="s">
        <v>142</v>
      </c>
      <c r="V296" s="77">
        <v>45200.155692939814</v>
      </c>
      <c r="W296" s="74" t="s">
        <v>116</v>
      </c>
      <c r="X296" s="74" t="s">
        <v>116</v>
      </c>
      <c r="Y296" s="77">
        <v>45231</v>
      </c>
      <c r="Z296" s="77">
        <v>45261</v>
      </c>
      <c r="AA296" s="77">
        <v>45261.894100578698</v>
      </c>
      <c r="AB296" s="74" t="s">
        <v>118</v>
      </c>
      <c r="AC296" s="74" t="s">
        <v>116</v>
      </c>
    </row>
    <row r="297" spans="1:29" s="84" customFormat="1" hidden="1" outlineLevel="5" collapsed="1" x14ac:dyDescent="0.25">
      <c r="A297" s="98" t="s">
        <v>116</v>
      </c>
      <c r="B297" s="80">
        <v>0</v>
      </c>
      <c r="C297" s="80">
        <v>0</v>
      </c>
      <c r="D297" s="80">
        <v>0</v>
      </c>
      <c r="E297" s="80">
        <v>0</v>
      </c>
      <c r="F297" s="80">
        <v>0</v>
      </c>
      <c r="G297" s="80">
        <v>0</v>
      </c>
      <c r="H297" s="81" t="s">
        <v>120</v>
      </c>
      <c r="I297" s="81" t="s">
        <v>242</v>
      </c>
      <c r="J297" s="81" t="s">
        <v>116</v>
      </c>
      <c r="K297" s="80">
        <v>0</v>
      </c>
      <c r="L297" s="80">
        <v>0</v>
      </c>
      <c r="M297" s="81" t="s">
        <v>122</v>
      </c>
      <c r="N297" s="81" t="s">
        <v>241</v>
      </c>
      <c r="O297" s="81" t="s">
        <v>121</v>
      </c>
      <c r="P297" s="82">
        <v>45231</v>
      </c>
      <c r="Q297" s="82">
        <v>45232</v>
      </c>
      <c r="R297" s="80">
        <v>0</v>
      </c>
      <c r="S297" s="81" t="s">
        <v>116</v>
      </c>
      <c r="T297" s="81" t="s">
        <v>116</v>
      </c>
      <c r="U297" s="81" t="s">
        <v>142</v>
      </c>
      <c r="V297" s="83">
        <v>45200.155692939814</v>
      </c>
      <c r="W297" s="81" t="s">
        <v>116</v>
      </c>
      <c r="X297" s="81" t="s">
        <v>116</v>
      </c>
      <c r="Y297" s="83">
        <v>45231</v>
      </c>
      <c r="Z297" s="83">
        <v>45261</v>
      </c>
      <c r="AA297" s="83">
        <v>45261.894100578698</v>
      </c>
      <c r="AB297" s="81" t="s">
        <v>118</v>
      </c>
      <c r="AC297" s="81" t="s">
        <v>116</v>
      </c>
    </row>
    <row r="298" spans="1:29" s="90" customFormat="1" hidden="1" outlineLevel="6" collapsed="1" x14ac:dyDescent="0.25">
      <c r="A298" s="99" t="s">
        <v>116</v>
      </c>
      <c r="B298" s="86">
        <v>0</v>
      </c>
      <c r="C298" s="86">
        <v>0</v>
      </c>
      <c r="D298" s="86">
        <v>0</v>
      </c>
      <c r="E298" s="86">
        <v>0</v>
      </c>
      <c r="F298" s="86">
        <v>0</v>
      </c>
      <c r="G298" s="86">
        <v>0</v>
      </c>
      <c r="H298" s="87" t="s">
        <v>120</v>
      </c>
      <c r="I298" s="87" t="s">
        <v>242</v>
      </c>
      <c r="J298" s="87" t="s">
        <v>116</v>
      </c>
      <c r="K298" s="86">
        <v>0</v>
      </c>
      <c r="L298" s="86">
        <v>0</v>
      </c>
      <c r="M298" s="87" t="s">
        <v>122</v>
      </c>
      <c r="N298" s="87" t="s">
        <v>241</v>
      </c>
      <c r="O298" s="87" t="s">
        <v>121</v>
      </c>
      <c r="P298" s="88">
        <v>45231</v>
      </c>
      <c r="Q298" s="88">
        <v>45232</v>
      </c>
      <c r="R298" s="86">
        <v>0</v>
      </c>
      <c r="S298" s="87" t="s">
        <v>116</v>
      </c>
      <c r="T298" s="87" t="s">
        <v>116</v>
      </c>
      <c r="U298" s="87" t="s">
        <v>142</v>
      </c>
      <c r="V298" s="89">
        <v>45200.155692939814</v>
      </c>
      <c r="W298" s="87" t="s">
        <v>116</v>
      </c>
      <c r="X298" s="87" t="s">
        <v>116</v>
      </c>
      <c r="Y298" s="89">
        <v>45231</v>
      </c>
      <c r="Z298" s="89">
        <v>45261</v>
      </c>
      <c r="AA298" s="89">
        <v>45261.894100578698</v>
      </c>
      <c r="AB298" s="87" t="s">
        <v>118</v>
      </c>
      <c r="AC298" s="87" t="s">
        <v>116</v>
      </c>
    </row>
    <row r="299" spans="1:29" s="96" customFormat="1" hidden="1" outlineLevel="7" collapsed="1" x14ac:dyDescent="0.25">
      <c r="A299" s="100" t="s">
        <v>245</v>
      </c>
      <c r="B299" s="92">
        <v>14383.044</v>
      </c>
      <c r="C299" s="92">
        <v>1246387.21529</v>
      </c>
      <c r="D299" s="92">
        <v>0</v>
      </c>
      <c r="E299" s="92">
        <v>0</v>
      </c>
      <c r="F299" s="92">
        <v>14383.044</v>
      </c>
      <c r="G299" s="92">
        <v>1246387.21529</v>
      </c>
      <c r="H299" s="93" t="s">
        <v>120</v>
      </c>
      <c r="I299" s="93" t="s">
        <v>242</v>
      </c>
      <c r="J299" s="93" t="s">
        <v>116</v>
      </c>
      <c r="K299" s="92">
        <v>86.656705999786993</v>
      </c>
      <c r="L299" s="92">
        <v>0</v>
      </c>
      <c r="M299" s="93" t="s">
        <v>122</v>
      </c>
      <c r="N299" s="93" t="s">
        <v>241</v>
      </c>
      <c r="O299" s="93" t="s">
        <v>121</v>
      </c>
      <c r="P299" s="94">
        <v>45231</v>
      </c>
      <c r="Q299" s="94">
        <v>45232</v>
      </c>
      <c r="R299" s="92">
        <v>0</v>
      </c>
      <c r="S299" s="93" t="s">
        <v>116</v>
      </c>
      <c r="T299" s="93" t="s">
        <v>116</v>
      </c>
      <c r="U299" s="93" t="s">
        <v>142</v>
      </c>
      <c r="V299" s="95">
        <v>45200.155692939814</v>
      </c>
      <c r="W299" s="93" t="s">
        <v>116</v>
      </c>
      <c r="X299" s="93" t="s">
        <v>116</v>
      </c>
      <c r="Y299" s="95">
        <v>45231</v>
      </c>
      <c r="Z299" s="95">
        <v>45261</v>
      </c>
      <c r="AA299" s="95">
        <v>45261.894100578698</v>
      </c>
      <c r="AB299" s="93" t="s">
        <v>118</v>
      </c>
      <c r="AC299" s="93" t="s">
        <v>116</v>
      </c>
    </row>
    <row r="300" spans="1:29" s="78" customFormat="1" hidden="1" outlineLevel="7" collapsed="1" x14ac:dyDescent="0.25">
      <c r="A300" s="101" t="s">
        <v>116</v>
      </c>
      <c r="B300" s="75">
        <v>14383.044</v>
      </c>
      <c r="C300" s="75">
        <v>1246387.21529</v>
      </c>
      <c r="D300" s="75">
        <v>0</v>
      </c>
      <c r="E300" s="75">
        <v>0</v>
      </c>
      <c r="F300" s="75">
        <v>14383.044</v>
      </c>
      <c r="G300" s="75">
        <v>1246387.21529</v>
      </c>
      <c r="H300" s="74" t="s">
        <v>120</v>
      </c>
      <c r="I300" s="74" t="s">
        <v>242</v>
      </c>
      <c r="J300" s="74" t="s">
        <v>116</v>
      </c>
      <c r="K300" s="75">
        <v>86.656705999786993</v>
      </c>
      <c r="L300" s="75">
        <v>0</v>
      </c>
      <c r="M300" s="74" t="s">
        <v>122</v>
      </c>
      <c r="N300" s="74" t="s">
        <v>241</v>
      </c>
      <c r="O300" s="74" t="s">
        <v>121</v>
      </c>
      <c r="P300" s="76">
        <v>45231</v>
      </c>
      <c r="Q300" s="76">
        <v>45232</v>
      </c>
      <c r="R300" s="75">
        <v>0</v>
      </c>
      <c r="S300" s="74" t="s">
        <v>116</v>
      </c>
      <c r="T300" s="74" t="s">
        <v>116</v>
      </c>
      <c r="U300" s="74" t="s">
        <v>142</v>
      </c>
      <c r="V300" s="77">
        <v>45200.155692939814</v>
      </c>
      <c r="W300" s="74" t="s">
        <v>116</v>
      </c>
      <c r="X300" s="74" t="s">
        <v>116</v>
      </c>
      <c r="Y300" s="77">
        <v>45231</v>
      </c>
      <c r="Z300" s="77">
        <v>45261</v>
      </c>
      <c r="AA300" s="77">
        <v>45261.894100578698</v>
      </c>
      <c r="AB300" s="74" t="s">
        <v>118</v>
      </c>
      <c r="AC300" s="74" t="s">
        <v>116</v>
      </c>
    </row>
    <row r="301" spans="1:29" s="107" customFormat="1" hidden="1" outlineLevel="7" collapsed="1" x14ac:dyDescent="0.25">
      <c r="A301" s="102" t="s">
        <v>243</v>
      </c>
      <c r="B301" s="103">
        <v>-15325.51</v>
      </c>
      <c r="C301" s="103">
        <v>-1292686.80529</v>
      </c>
      <c r="D301" s="103">
        <v>0</v>
      </c>
      <c r="E301" s="103">
        <v>0</v>
      </c>
      <c r="F301" s="103">
        <v>-15325.51</v>
      </c>
      <c r="G301" s="103">
        <v>-1292686.80529</v>
      </c>
      <c r="H301" s="104" t="s">
        <v>120</v>
      </c>
      <c r="I301" s="104" t="s">
        <v>242</v>
      </c>
      <c r="J301" s="104" t="s">
        <v>116</v>
      </c>
      <c r="K301" s="103">
        <v>84.348697386905897</v>
      </c>
      <c r="L301" s="103">
        <v>0</v>
      </c>
      <c r="M301" s="104" t="s">
        <v>122</v>
      </c>
      <c r="N301" s="104" t="s">
        <v>241</v>
      </c>
      <c r="O301" s="104" t="s">
        <v>121</v>
      </c>
      <c r="P301" s="105">
        <v>45231</v>
      </c>
      <c r="Q301" s="105">
        <v>45232</v>
      </c>
      <c r="R301" s="103">
        <v>0</v>
      </c>
      <c r="S301" s="104" t="s">
        <v>116</v>
      </c>
      <c r="T301" s="104" t="s">
        <v>116</v>
      </c>
      <c r="U301" s="104" t="s">
        <v>142</v>
      </c>
      <c r="V301" s="106">
        <v>45200.155692939814</v>
      </c>
      <c r="W301" s="104" t="s">
        <v>116</v>
      </c>
      <c r="X301" s="104" t="s">
        <v>116</v>
      </c>
      <c r="Y301" s="106">
        <v>45231</v>
      </c>
      <c r="Z301" s="106">
        <v>45261</v>
      </c>
      <c r="AA301" s="106">
        <v>45261.894100578698</v>
      </c>
      <c r="AB301" s="104" t="s">
        <v>118</v>
      </c>
      <c r="AC301" s="104" t="s">
        <v>116</v>
      </c>
    </row>
    <row r="302" spans="1:29" s="78" customFormat="1" hidden="1" outlineLevel="7" collapsed="1" x14ac:dyDescent="0.25">
      <c r="A302" s="101" t="s">
        <v>116</v>
      </c>
      <c r="B302" s="75">
        <v>-15325.51</v>
      </c>
      <c r="C302" s="75">
        <v>-1292686.80529</v>
      </c>
      <c r="D302" s="75">
        <v>0</v>
      </c>
      <c r="E302" s="75">
        <v>0</v>
      </c>
      <c r="F302" s="75">
        <v>-15325.51</v>
      </c>
      <c r="G302" s="75">
        <v>-1292686.80529</v>
      </c>
      <c r="H302" s="74" t="s">
        <v>120</v>
      </c>
      <c r="I302" s="74" t="s">
        <v>242</v>
      </c>
      <c r="J302" s="74" t="s">
        <v>116</v>
      </c>
      <c r="K302" s="75">
        <v>84.348697386905897</v>
      </c>
      <c r="L302" s="75">
        <v>0</v>
      </c>
      <c r="M302" s="74" t="s">
        <v>122</v>
      </c>
      <c r="N302" s="74" t="s">
        <v>241</v>
      </c>
      <c r="O302" s="74" t="s">
        <v>121</v>
      </c>
      <c r="P302" s="76">
        <v>45231</v>
      </c>
      <c r="Q302" s="76">
        <v>45232</v>
      </c>
      <c r="R302" s="75">
        <v>0</v>
      </c>
      <c r="S302" s="74" t="s">
        <v>116</v>
      </c>
      <c r="T302" s="74" t="s">
        <v>116</v>
      </c>
      <c r="U302" s="74" t="s">
        <v>142</v>
      </c>
      <c r="V302" s="77">
        <v>45200.155692939814</v>
      </c>
      <c r="W302" s="74" t="s">
        <v>116</v>
      </c>
      <c r="X302" s="74" t="s">
        <v>116</v>
      </c>
      <c r="Y302" s="77">
        <v>45231</v>
      </c>
      <c r="Z302" s="77">
        <v>45261</v>
      </c>
      <c r="AA302" s="77">
        <v>45261.894100578698</v>
      </c>
      <c r="AB302" s="74" t="s">
        <v>118</v>
      </c>
      <c r="AC302" s="74" t="s">
        <v>116</v>
      </c>
    </row>
    <row r="303" spans="1:29" s="96" customFormat="1" hidden="1" outlineLevel="7" collapsed="1" x14ac:dyDescent="0.25">
      <c r="A303" s="100" t="s">
        <v>244</v>
      </c>
      <c r="B303" s="92">
        <v>942.46600000000001</v>
      </c>
      <c r="C303" s="92">
        <v>46299.59</v>
      </c>
      <c r="D303" s="92">
        <v>0</v>
      </c>
      <c r="E303" s="92">
        <v>0</v>
      </c>
      <c r="F303" s="92">
        <v>942.46600000000001</v>
      </c>
      <c r="G303" s="92">
        <v>46299.59</v>
      </c>
      <c r="H303" s="93" t="s">
        <v>120</v>
      </c>
      <c r="I303" s="93" t="s">
        <v>242</v>
      </c>
      <c r="J303" s="93" t="s">
        <v>116</v>
      </c>
      <c r="K303" s="92">
        <v>49.126005606568299</v>
      </c>
      <c r="L303" s="92">
        <v>0</v>
      </c>
      <c r="M303" s="93" t="s">
        <v>122</v>
      </c>
      <c r="N303" s="93" t="s">
        <v>241</v>
      </c>
      <c r="O303" s="93" t="s">
        <v>121</v>
      </c>
      <c r="P303" s="94">
        <v>45231</v>
      </c>
      <c r="Q303" s="94">
        <v>45232</v>
      </c>
      <c r="R303" s="92">
        <v>0</v>
      </c>
      <c r="S303" s="93" t="s">
        <v>116</v>
      </c>
      <c r="T303" s="93" t="s">
        <v>116</v>
      </c>
      <c r="U303" s="93" t="s">
        <v>142</v>
      </c>
      <c r="V303" s="95">
        <v>45200.155692939814</v>
      </c>
      <c r="W303" s="93" t="s">
        <v>116</v>
      </c>
      <c r="X303" s="93" t="s">
        <v>116</v>
      </c>
      <c r="Y303" s="95">
        <v>45231</v>
      </c>
      <c r="Z303" s="95">
        <v>45261</v>
      </c>
      <c r="AA303" s="95">
        <v>45261.894100578698</v>
      </c>
      <c r="AB303" s="93" t="s">
        <v>118</v>
      </c>
      <c r="AC303" s="93" t="s">
        <v>116</v>
      </c>
    </row>
    <row r="304" spans="1:29" s="78" customFormat="1" hidden="1" outlineLevel="7" collapsed="1" x14ac:dyDescent="0.25">
      <c r="A304" s="101" t="s">
        <v>116</v>
      </c>
      <c r="B304" s="75">
        <v>942.46600000000001</v>
      </c>
      <c r="C304" s="75">
        <v>46299.59</v>
      </c>
      <c r="D304" s="75">
        <v>0</v>
      </c>
      <c r="E304" s="75">
        <v>0</v>
      </c>
      <c r="F304" s="75">
        <v>942.46600000000001</v>
      </c>
      <c r="G304" s="75">
        <v>46299.59</v>
      </c>
      <c r="H304" s="74" t="s">
        <v>120</v>
      </c>
      <c r="I304" s="74" t="s">
        <v>242</v>
      </c>
      <c r="J304" s="74" t="s">
        <v>116</v>
      </c>
      <c r="K304" s="75">
        <v>49.126005606568299</v>
      </c>
      <c r="L304" s="75">
        <v>0</v>
      </c>
      <c r="M304" s="74" t="s">
        <v>122</v>
      </c>
      <c r="N304" s="74" t="s">
        <v>241</v>
      </c>
      <c r="O304" s="74" t="s">
        <v>121</v>
      </c>
      <c r="P304" s="76">
        <v>45231</v>
      </c>
      <c r="Q304" s="76">
        <v>45232</v>
      </c>
      <c r="R304" s="75">
        <v>0</v>
      </c>
      <c r="S304" s="74" t="s">
        <v>116</v>
      </c>
      <c r="T304" s="74" t="s">
        <v>116</v>
      </c>
      <c r="U304" s="74" t="s">
        <v>142</v>
      </c>
      <c r="V304" s="77">
        <v>45200.155692939814</v>
      </c>
      <c r="W304" s="74" t="s">
        <v>116</v>
      </c>
      <c r="X304" s="74" t="s">
        <v>116</v>
      </c>
      <c r="Y304" s="77">
        <v>45231</v>
      </c>
      <c r="Z304" s="77">
        <v>45261</v>
      </c>
      <c r="AA304" s="77">
        <v>45261.894100578698</v>
      </c>
      <c r="AB304" s="74" t="s">
        <v>118</v>
      </c>
      <c r="AC304" s="74" t="s">
        <v>116</v>
      </c>
    </row>
    <row r="305" spans="1:29" s="113" customFormat="1" hidden="1" outlineLevel="2" collapsed="1" x14ac:dyDescent="0.25">
      <c r="A305" s="108" t="s">
        <v>275</v>
      </c>
      <c r="B305" s="109">
        <v>0</v>
      </c>
      <c r="C305" s="109">
        <v>4.4999999999999997E-3</v>
      </c>
      <c r="D305" s="109">
        <v>0</v>
      </c>
      <c r="E305" s="109">
        <v>0</v>
      </c>
      <c r="F305" s="109">
        <v>0</v>
      </c>
      <c r="G305" s="109">
        <v>4.4999999999999997E-3</v>
      </c>
      <c r="H305" s="110" t="s">
        <v>120</v>
      </c>
      <c r="I305" s="110" t="s">
        <v>275</v>
      </c>
      <c r="J305" s="110" t="s">
        <v>116</v>
      </c>
      <c r="K305" s="109">
        <v>0</v>
      </c>
      <c r="L305" s="109">
        <v>0</v>
      </c>
      <c r="M305" s="110" t="s">
        <v>213</v>
      </c>
      <c r="N305" s="110" t="s">
        <v>241</v>
      </c>
      <c r="O305" s="110" t="s">
        <v>121</v>
      </c>
      <c r="P305" s="111">
        <v>45231</v>
      </c>
      <c r="Q305" s="111">
        <v>45232</v>
      </c>
      <c r="R305" s="109">
        <v>0</v>
      </c>
      <c r="S305" s="110" t="s">
        <v>116</v>
      </c>
      <c r="T305" s="110" t="s">
        <v>116</v>
      </c>
      <c r="U305" s="110" t="s">
        <v>142</v>
      </c>
      <c r="V305" s="112">
        <v>45200.155692939814</v>
      </c>
      <c r="W305" s="110" t="s">
        <v>116</v>
      </c>
      <c r="X305" s="110" t="s">
        <v>116</v>
      </c>
      <c r="Y305" s="112">
        <v>45231</v>
      </c>
      <c r="Z305" s="112">
        <v>45261</v>
      </c>
      <c r="AA305" s="112">
        <v>45261.894100578698</v>
      </c>
      <c r="AB305" s="110" t="s">
        <v>118</v>
      </c>
      <c r="AC305" s="110" t="s">
        <v>116</v>
      </c>
    </row>
    <row r="306" spans="1:29" s="96" customFormat="1" hidden="1" outlineLevel="3" collapsed="1" x14ac:dyDescent="0.25">
      <c r="A306" s="91" t="s">
        <v>213</v>
      </c>
      <c r="B306" s="92">
        <v>0</v>
      </c>
      <c r="C306" s="92">
        <v>4.4999999999999997E-3</v>
      </c>
      <c r="D306" s="92">
        <v>0</v>
      </c>
      <c r="E306" s="92">
        <v>0</v>
      </c>
      <c r="F306" s="92">
        <v>0</v>
      </c>
      <c r="G306" s="92">
        <v>4.4999999999999997E-3</v>
      </c>
      <c r="H306" s="93" t="s">
        <v>120</v>
      </c>
      <c r="I306" s="93" t="s">
        <v>275</v>
      </c>
      <c r="J306" s="93" t="s">
        <v>116</v>
      </c>
      <c r="K306" s="92">
        <v>0</v>
      </c>
      <c r="L306" s="92">
        <v>0</v>
      </c>
      <c r="M306" s="93" t="s">
        <v>213</v>
      </c>
      <c r="N306" s="93" t="s">
        <v>241</v>
      </c>
      <c r="O306" s="93" t="s">
        <v>121</v>
      </c>
      <c r="P306" s="94">
        <v>45231</v>
      </c>
      <c r="Q306" s="94">
        <v>45232</v>
      </c>
      <c r="R306" s="92">
        <v>0</v>
      </c>
      <c r="S306" s="93" t="s">
        <v>116</v>
      </c>
      <c r="T306" s="93" t="s">
        <v>116</v>
      </c>
      <c r="U306" s="93" t="s">
        <v>142</v>
      </c>
      <c r="V306" s="95">
        <v>45200.155692939814</v>
      </c>
      <c r="W306" s="93" t="s">
        <v>116</v>
      </c>
      <c r="X306" s="93" t="s">
        <v>116</v>
      </c>
      <c r="Y306" s="95">
        <v>45231</v>
      </c>
      <c r="Z306" s="95">
        <v>45261</v>
      </c>
      <c r="AA306" s="95">
        <v>45261.894100578698</v>
      </c>
      <c r="AB306" s="93" t="s">
        <v>118</v>
      </c>
      <c r="AC306" s="93" t="s">
        <v>116</v>
      </c>
    </row>
    <row r="307" spans="1:29" s="78" customFormat="1" hidden="1" outlineLevel="4" collapsed="1" x14ac:dyDescent="0.25">
      <c r="A307" s="97" t="s">
        <v>121</v>
      </c>
      <c r="B307" s="75">
        <v>0</v>
      </c>
      <c r="C307" s="75">
        <v>4.4999999999999997E-3</v>
      </c>
      <c r="D307" s="75">
        <v>0</v>
      </c>
      <c r="E307" s="75">
        <v>0</v>
      </c>
      <c r="F307" s="75">
        <v>0</v>
      </c>
      <c r="G307" s="75">
        <v>4.4999999999999997E-3</v>
      </c>
      <c r="H307" s="74" t="s">
        <v>120</v>
      </c>
      <c r="I307" s="74" t="s">
        <v>275</v>
      </c>
      <c r="J307" s="74" t="s">
        <v>116</v>
      </c>
      <c r="K307" s="75">
        <v>0</v>
      </c>
      <c r="L307" s="75">
        <v>0</v>
      </c>
      <c r="M307" s="74" t="s">
        <v>213</v>
      </c>
      <c r="N307" s="74" t="s">
        <v>241</v>
      </c>
      <c r="O307" s="74" t="s">
        <v>121</v>
      </c>
      <c r="P307" s="76">
        <v>45231</v>
      </c>
      <c r="Q307" s="76">
        <v>45232</v>
      </c>
      <c r="R307" s="75">
        <v>0</v>
      </c>
      <c r="S307" s="74" t="s">
        <v>116</v>
      </c>
      <c r="T307" s="74" t="s">
        <v>116</v>
      </c>
      <c r="U307" s="74" t="s">
        <v>142</v>
      </c>
      <c r="V307" s="77">
        <v>45200.155692939814</v>
      </c>
      <c r="W307" s="74" t="s">
        <v>116</v>
      </c>
      <c r="X307" s="74" t="s">
        <v>116</v>
      </c>
      <c r="Y307" s="77">
        <v>45231</v>
      </c>
      <c r="Z307" s="77">
        <v>45261</v>
      </c>
      <c r="AA307" s="77">
        <v>45261.894100578698</v>
      </c>
      <c r="AB307" s="74" t="s">
        <v>118</v>
      </c>
      <c r="AC307" s="74" t="s">
        <v>116</v>
      </c>
    </row>
    <row r="308" spans="1:29" s="84" customFormat="1" hidden="1" outlineLevel="5" collapsed="1" x14ac:dyDescent="0.25">
      <c r="A308" s="98" t="s">
        <v>116</v>
      </c>
      <c r="B308" s="80">
        <v>0</v>
      </c>
      <c r="C308" s="80">
        <v>4.4999999999999997E-3</v>
      </c>
      <c r="D308" s="80">
        <v>0</v>
      </c>
      <c r="E308" s="80">
        <v>0</v>
      </c>
      <c r="F308" s="80">
        <v>0</v>
      </c>
      <c r="G308" s="80">
        <v>4.4999999999999997E-3</v>
      </c>
      <c r="H308" s="81" t="s">
        <v>120</v>
      </c>
      <c r="I308" s="81" t="s">
        <v>275</v>
      </c>
      <c r="J308" s="81" t="s">
        <v>116</v>
      </c>
      <c r="K308" s="80">
        <v>0</v>
      </c>
      <c r="L308" s="80">
        <v>0</v>
      </c>
      <c r="M308" s="81" t="s">
        <v>213</v>
      </c>
      <c r="N308" s="81" t="s">
        <v>241</v>
      </c>
      <c r="O308" s="81" t="s">
        <v>121</v>
      </c>
      <c r="P308" s="82">
        <v>45231</v>
      </c>
      <c r="Q308" s="82">
        <v>45232</v>
      </c>
      <c r="R308" s="80">
        <v>0</v>
      </c>
      <c r="S308" s="81" t="s">
        <v>116</v>
      </c>
      <c r="T308" s="81" t="s">
        <v>116</v>
      </c>
      <c r="U308" s="81" t="s">
        <v>142</v>
      </c>
      <c r="V308" s="83">
        <v>45200.155692939814</v>
      </c>
      <c r="W308" s="81" t="s">
        <v>116</v>
      </c>
      <c r="X308" s="81" t="s">
        <v>116</v>
      </c>
      <c r="Y308" s="83">
        <v>45231</v>
      </c>
      <c r="Z308" s="83">
        <v>45261</v>
      </c>
      <c r="AA308" s="83">
        <v>45261.894100578698</v>
      </c>
      <c r="AB308" s="81" t="s">
        <v>118</v>
      </c>
      <c r="AC308" s="81" t="s">
        <v>116</v>
      </c>
    </row>
    <row r="309" spans="1:29" s="90" customFormat="1" hidden="1" outlineLevel="6" collapsed="1" x14ac:dyDescent="0.25">
      <c r="A309" s="99" t="s">
        <v>116</v>
      </c>
      <c r="B309" s="86">
        <v>0</v>
      </c>
      <c r="C309" s="86">
        <v>4.4999999999999997E-3</v>
      </c>
      <c r="D309" s="86">
        <v>0</v>
      </c>
      <c r="E309" s="86">
        <v>0</v>
      </c>
      <c r="F309" s="86">
        <v>0</v>
      </c>
      <c r="G309" s="86">
        <v>4.4999999999999997E-3</v>
      </c>
      <c r="H309" s="87" t="s">
        <v>120</v>
      </c>
      <c r="I309" s="87" t="s">
        <v>275</v>
      </c>
      <c r="J309" s="87" t="s">
        <v>116</v>
      </c>
      <c r="K309" s="86">
        <v>0</v>
      </c>
      <c r="L309" s="86">
        <v>0</v>
      </c>
      <c r="M309" s="87" t="s">
        <v>213</v>
      </c>
      <c r="N309" s="87" t="s">
        <v>241</v>
      </c>
      <c r="O309" s="87" t="s">
        <v>121</v>
      </c>
      <c r="P309" s="88">
        <v>45231</v>
      </c>
      <c r="Q309" s="88">
        <v>45232</v>
      </c>
      <c r="R309" s="86">
        <v>0</v>
      </c>
      <c r="S309" s="87" t="s">
        <v>116</v>
      </c>
      <c r="T309" s="87" t="s">
        <v>116</v>
      </c>
      <c r="U309" s="87" t="s">
        <v>142</v>
      </c>
      <c r="V309" s="89">
        <v>45200.155692939814</v>
      </c>
      <c r="W309" s="87" t="s">
        <v>116</v>
      </c>
      <c r="X309" s="87" t="s">
        <v>116</v>
      </c>
      <c r="Y309" s="89">
        <v>45231</v>
      </c>
      <c r="Z309" s="89">
        <v>45261</v>
      </c>
      <c r="AA309" s="89">
        <v>45261.894100578698</v>
      </c>
      <c r="AB309" s="87" t="s">
        <v>118</v>
      </c>
      <c r="AC309" s="87" t="s">
        <v>116</v>
      </c>
    </row>
    <row r="310" spans="1:29" s="96" customFormat="1" hidden="1" outlineLevel="7" collapsed="1" x14ac:dyDescent="0.25">
      <c r="A310" s="100" t="s">
        <v>278</v>
      </c>
      <c r="B310" s="92">
        <v>-23429.13</v>
      </c>
      <c r="C310" s="92">
        <v>-1845326.6753799999</v>
      </c>
      <c r="D310" s="92">
        <v>0</v>
      </c>
      <c r="E310" s="92">
        <v>0</v>
      </c>
      <c r="F310" s="92">
        <v>-23429.13</v>
      </c>
      <c r="G310" s="92">
        <v>-1845326.6753799999</v>
      </c>
      <c r="H310" s="93" t="s">
        <v>120</v>
      </c>
      <c r="I310" s="93" t="s">
        <v>275</v>
      </c>
      <c r="J310" s="93" t="s">
        <v>116</v>
      </c>
      <c r="K310" s="92">
        <v>78.762065658434594</v>
      </c>
      <c r="L310" s="92">
        <v>0</v>
      </c>
      <c r="M310" s="93" t="s">
        <v>213</v>
      </c>
      <c r="N310" s="93" t="s">
        <v>241</v>
      </c>
      <c r="O310" s="93" t="s">
        <v>121</v>
      </c>
      <c r="P310" s="94">
        <v>45231</v>
      </c>
      <c r="Q310" s="94">
        <v>45232</v>
      </c>
      <c r="R310" s="92">
        <v>0</v>
      </c>
      <c r="S310" s="93" t="s">
        <v>116</v>
      </c>
      <c r="T310" s="93" t="s">
        <v>116</v>
      </c>
      <c r="U310" s="93" t="s">
        <v>142</v>
      </c>
      <c r="V310" s="95">
        <v>45200.155692939814</v>
      </c>
      <c r="W310" s="93" t="s">
        <v>116</v>
      </c>
      <c r="X310" s="93" t="s">
        <v>116</v>
      </c>
      <c r="Y310" s="95">
        <v>45231</v>
      </c>
      <c r="Z310" s="95">
        <v>45261</v>
      </c>
      <c r="AA310" s="95">
        <v>45261.894100578698</v>
      </c>
      <c r="AB310" s="93" t="s">
        <v>118</v>
      </c>
      <c r="AC310" s="93" t="s">
        <v>116</v>
      </c>
    </row>
    <row r="311" spans="1:29" s="78" customFormat="1" hidden="1" outlineLevel="7" collapsed="1" x14ac:dyDescent="0.25">
      <c r="A311" s="101" t="s">
        <v>116</v>
      </c>
      <c r="B311" s="75">
        <v>-23429.13</v>
      </c>
      <c r="C311" s="75">
        <v>-1845326.6753799999</v>
      </c>
      <c r="D311" s="75">
        <v>0</v>
      </c>
      <c r="E311" s="75">
        <v>0</v>
      </c>
      <c r="F311" s="75">
        <v>-23429.13</v>
      </c>
      <c r="G311" s="75">
        <v>-1845326.6753799999</v>
      </c>
      <c r="H311" s="74" t="s">
        <v>120</v>
      </c>
      <c r="I311" s="74" t="s">
        <v>275</v>
      </c>
      <c r="J311" s="74" t="s">
        <v>116</v>
      </c>
      <c r="K311" s="75">
        <v>78.762065658434594</v>
      </c>
      <c r="L311" s="75">
        <v>0</v>
      </c>
      <c r="M311" s="74" t="s">
        <v>213</v>
      </c>
      <c r="N311" s="74" t="s">
        <v>241</v>
      </c>
      <c r="O311" s="74" t="s">
        <v>121</v>
      </c>
      <c r="P311" s="76">
        <v>45231</v>
      </c>
      <c r="Q311" s="76">
        <v>45232</v>
      </c>
      <c r="R311" s="75">
        <v>0</v>
      </c>
      <c r="S311" s="74" t="s">
        <v>116</v>
      </c>
      <c r="T311" s="74" t="s">
        <v>116</v>
      </c>
      <c r="U311" s="74" t="s">
        <v>142</v>
      </c>
      <c r="V311" s="77">
        <v>45200.155692939814</v>
      </c>
      <c r="W311" s="74" t="s">
        <v>116</v>
      </c>
      <c r="X311" s="74" t="s">
        <v>116</v>
      </c>
      <c r="Y311" s="77">
        <v>45231</v>
      </c>
      <c r="Z311" s="77">
        <v>45261</v>
      </c>
      <c r="AA311" s="77">
        <v>45261.894100578698</v>
      </c>
      <c r="AB311" s="74" t="s">
        <v>118</v>
      </c>
      <c r="AC311" s="74" t="s">
        <v>116</v>
      </c>
    </row>
    <row r="312" spans="1:29" s="107" customFormat="1" hidden="1" outlineLevel="7" collapsed="1" x14ac:dyDescent="0.25">
      <c r="A312" s="102" t="s">
        <v>280</v>
      </c>
      <c r="B312" s="103">
        <v>316777.31</v>
      </c>
      <c r="C312" s="103">
        <v>21238099.215769999</v>
      </c>
      <c r="D312" s="103">
        <v>0</v>
      </c>
      <c r="E312" s="103">
        <v>0</v>
      </c>
      <c r="F312" s="103">
        <v>316777.31</v>
      </c>
      <c r="G312" s="103">
        <v>21238099.215769999</v>
      </c>
      <c r="H312" s="104" t="s">
        <v>120</v>
      </c>
      <c r="I312" s="104" t="s">
        <v>275</v>
      </c>
      <c r="J312" s="104" t="s">
        <v>116</v>
      </c>
      <c r="K312" s="103">
        <v>67.044256470799596</v>
      </c>
      <c r="L312" s="103">
        <v>0</v>
      </c>
      <c r="M312" s="104" t="s">
        <v>213</v>
      </c>
      <c r="N312" s="104" t="s">
        <v>241</v>
      </c>
      <c r="O312" s="104" t="s">
        <v>121</v>
      </c>
      <c r="P312" s="105">
        <v>45231</v>
      </c>
      <c r="Q312" s="105">
        <v>45232</v>
      </c>
      <c r="R312" s="103">
        <v>0</v>
      </c>
      <c r="S312" s="104" t="s">
        <v>116</v>
      </c>
      <c r="T312" s="104" t="s">
        <v>116</v>
      </c>
      <c r="U312" s="104" t="s">
        <v>142</v>
      </c>
      <c r="V312" s="106">
        <v>45200.155692939814</v>
      </c>
      <c r="W312" s="104" t="s">
        <v>116</v>
      </c>
      <c r="X312" s="104" t="s">
        <v>116</v>
      </c>
      <c r="Y312" s="106">
        <v>45231</v>
      </c>
      <c r="Z312" s="106">
        <v>45261</v>
      </c>
      <c r="AA312" s="106">
        <v>45261.894100578698</v>
      </c>
      <c r="AB312" s="104" t="s">
        <v>118</v>
      </c>
      <c r="AC312" s="104" t="s">
        <v>116</v>
      </c>
    </row>
    <row r="313" spans="1:29" s="78" customFormat="1" hidden="1" outlineLevel="7" collapsed="1" x14ac:dyDescent="0.25">
      <c r="A313" s="101" t="s">
        <v>116</v>
      </c>
      <c r="B313" s="75">
        <v>316777.31</v>
      </c>
      <c r="C313" s="75">
        <v>21238099.215769999</v>
      </c>
      <c r="D313" s="75">
        <v>0</v>
      </c>
      <c r="E313" s="75">
        <v>0</v>
      </c>
      <c r="F313" s="75">
        <v>316777.31</v>
      </c>
      <c r="G313" s="75">
        <v>21238099.215769999</v>
      </c>
      <c r="H313" s="74" t="s">
        <v>120</v>
      </c>
      <c r="I313" s="74" t="s">
        <v>275</v>
      </c>
      <c r="J313" s="74" t="s">
        <v>116</v>
      </c>
      <c r="K313" s="75">
        <v>67.044256470799596</v>
      </c>
      <c r="L313" s="75">
        <v>0</v>
      </c>
      <c r="M313" s="74" t="s">
        <v>213</v>
      </c>
      <c r="N313" s="74" t="s">
        <v>241</v>
      </c>
      <c r="O313" s="74" t="s">
        <v>121</v>
      </c>
      <c r="P313" s="76">
        <v>45231</v>
      </c>
      <c r="Q313" s="76">
        <v>45232</v>
      </c>
      <c r="R313" s="75">
        <v>0</v>
      </c>
      <c r="S313" s="74" t="s">
        <v>116</v>
      </c>
      <c r="T313" s="74" t="s">
        <v>116</v>
      </c>
      <c r="U313" s="74" t="s">
        <v>142</v>
      </c>
      <c r="V313" s="77">
        <v>45200.155692939814</v>
      </c>
      <c r="W313" s="74" t="s">
        <v>116</v>
      </c>
      <c r="X313" s="74" t="s">
        <v>116</v>
      </c>
      <c r="Y313" s="77">
        <v>45231</v>
      </c>
      <c r="Z313" s="77">
        <v>45261</v>
      </c>
      <c r="AA313" s="77">
        <v>45261.894100578698</v>
      </c>
      <c r="AB313" s="74" t="s">
        <v>118</v>
      </c>
      <c r="AC313" s="74" t="s">
        <v>116</v>
      </c>
    </row>
    <row r="314" spans="1:29" s="96" customFormat="1" hidden="1" outlineLevel="7" collapsed="1" x14ac:dyDescent="0.25">
      <c r="A314" s="100" t="s">
        <v>276</v>
      </c>
      <c r="B314" s="92">
        <v>-295310.37599999999</v>
      </c>
      <c r="C314" s="92">
        <v>-17733734.981910001</v>
      </c>
      <c r="D314" s="92">
        <v>0</v>
      </c>
      <c r="E314" s="92">
        <v>0</v>
      </c>
      <c r="F314" s="92">
        <v>-295310.37599999999</v>
      </c>
      <c r="G314" s="92">
        <v>-17733734.981910001</v>
      </c>
      <c r="H314" s="93" t="s">
        <v>120</v>
      </c>
      <c r="I314" s="93" t="s">
        <v>275</v>
      </c>
      <c r="J314" s="93" t="s">
        <v>116</v>
      </c>
      <c r="K314" s="92">
        <v>60.051174706810798</v>
      </c>
      <c r="L314" s="92">
        <v>0</v>
      </c>
      <c r="M314" s="93" t="s">
        <v>213</v>
      </c>
      <c r="N314" s="93" t="s">
        <v>241</v>
      </c>
      <c r="O314" s="93" t="s">
        <v>121</v>
      </c>
      <c r="P314" s="94">
        <v>45231</v>
      </c>
      <c r="Q314" s="94">
        <v>45232</v>
      </c>
      <c r="R314" s="92">
        <v>0</v>
      </c>
      <c r="S314" s="93" t="s">
        <v>116</v>
      </c>
      <c r="T314" s="93" t="s">
        <v>116</v>
      </c>
      <c r="U314" s="93" t="s">
        <v>142</v>
      </c>
      <c r="V314" s="95">
        <v>45200.155692939814</v>
      </c>
      <c r="W314" s="93" t="s">
        <v>116</v>
      </c>
      <c r="X314" s="93" t="s">
        <v>116</v>
      </c>
      <c r="Y314" s="95">
        <v>45231</v>
      </c>
      <c r="Z314" s="95">
        <v>45261</v>
      </c>
      <c r="AA314" s="95">
        <v>45261.894100578698</v>
      </c>
      <c r="AB314" s="93" t="s">
        <v>118</v>
      </c>
      <c r="AC314" s="93" t="s">
        <v>116</v>
      </c>
    </row>
    <row r="315" spans="1:29" s="78" customFormat="1" hidden="1" outlineLevel="7" collapsed="1" x14ac:dyDescent="0.25">
      <c r="A315" s="101" t="s">
        <v>116</v>
      </c>
      <c r="B315" s="75">
        <v>-295310.37599999999</v>
      </c>
      <c r="C315" s="75">
        <v>-17733734.981910001</v>
      </c>
      <c r="D315" s="75">
        <v>0</v>
      </c>
      <c r="E315" s="75">
        <v>0</v>
      </c>
      <c r="F315" s="75">
        <v>-295310.37599999999</v>
      </c>
      <c r="G315" s="75">
        <v>-17733734.981910001</v>
      </c>
      <c r="H315" s="74" t="s">
        <v>120</v>
      </c>
      <c r="I315" s="74" t="s">
        <v>275</v>
      </c>
      <c r="J315" s="74" t="s">
        <v>116</v>
      </c>
      <c r="K315" s="75">
        <v>60.051174706810798</v>
      </c>
      <c r="L315" s="75">
        <v>0</v>
      </c>
      <c r="M315" s="74" t="s">
        <v>213</v>
      </c>
      <c r="N315" s="74" t="s">
        <v>241</v>
      </c>
      <c r="O315" s="74" t="s">
        <v>121</v>
      </c>
      <c r="P315" s="76">
        <v>45231</v>
      </c>
      <c r="Q315" s="76">
        <v>45232</v>
      </c>
      <c r="R315" s="75">
        <v>0</v>
      </c>
      <c r="S315" s="74" t="s">
        <v>116</v>
      </c>
      <c r="T315" s="74" t="s">
        <v>116</v>
      </c>
      <c r="U315" s="74" t="s">
        <v>142</v>
      </c>
      <c r="V315" s="77">
        <v>45200.155692939814</v>
      </c>
      <c r="W315" s="74" t="s">
        <v>116</v>
      </c>
      <c r="X315" s="74" t="s">
        <v>116</v>
      </c>
      <c r="Y315" s="77">
        <v>45231</v>
      </c>
      <c r="Z315" s="77">
        <v>45261</v>
      </c>
      <c r="AA315" s="77">
        <v>45261.894100578698</v>
      </c>
      <c r="AB315" s="74" t="s">
        <v>118</v>
      </c>
      <c r="AC315" s="74" t="s">
        <v>116</v>
      </c>
    </row>
    <row r="316" spans="1:29" s="107" customFormat="1" hidden="1" outlineLevel="7" collapsed="1" x14ac:dyDescent="0.25">
      <c r="A316" s="102" t="s">
        <v>277</v>
      </c>
      <c r="B316" s="103">
        <v>-58338.063000000002</v>
      </c>
      <c r="C316" s="103">
        <v>-3384703.55</v>
      </c>
      <c r="D316" s="103">
        <v>0</v>
      </c>
      <c r="E316" s="103">
        <v>0</v>
      </c>
      <c r="F316" s="103">
        <v>-58338.063000000002</v>
      </c>
      <c r="G316" s="103">
        <v>-3384703.55</v>
      </c>
      <c r="H316" s="104" t="s">
        <v>120</v>
      </c>
      <c r="I316" s="104" t="s">
        <v>275</v>
      </c>
      <c r="J316" s="104" t="s">
        <v>116</v>
      </c>
      <c r="K316" s="103">
        <v>58.0187852654621</v>
      </c>
      <c r="L316" s="103">
        <v>0</v>
      </c>
      <c r="M316" s="104" t="s">
        <v>213</v>
      </c>
      <c r="N316" s="104" t="s">
        <v>241</v>
      </c>
      <c r="O316" s="104" t="s">
        <v>121</v>
      </c>
      <c r="P316" s="105">
        <v>45231</v>
      </c>
      <c r="Q316" s="105">
        <v>45232</v>
      </c>
      <c r="R316" s="103">
        <v>0</v>
      </c>
      <c r="S316" s="104" t="s">
        <v>116</v>
      </c>
      <c r="T316" s="104" t="s">
        <v>116</v>
      </c>
      <c r="U316" s="104" t="s">
        <v>142</v>
      </c>
      <c r="V316" s="106">
        <v>45200.155692939814</v>
      </c>
      <c r="W316" s="104" t="s">
        <v>116</v>
      </c>
      <c r="X316" s="104" t="s">
        <v>116</v>
      </c>
      <c r="Y316" s="106">
        <v>45231</v>
      </c>
      <c r="Z316" s="106">
        <v>45261</v>
      </c>
      <c r="AA316" s="106">
        <v>45261.894100578698</v>
      </c>
      <c r="AB316" s="104" t="s">
        <v>118</v>
      </c>
      <c r="AC316" s="104" t="s">
        <v>116</v>
      </c>
    </row>
    <row r="317" spans="1:29" s="78" customFormat="1" hidden="1" outlineLevel="7" collapsed="1" x14ac:dyDescent="0.25">
      <c r="A317" s="101" t="s">
        <v>116</v>
      </c>
      <c r="B317" s="75">
        <v>-58338.063000000002</v>
      </c>
      <c r="C317" s="75">
        <v>-3384703.55</v>
      </c>
      <c r="D317" s="75">
        <v>0</v>
      </c>
      <c r="E317" s="75">
        <v>0</v>
      </c>
      <c r="F317" s="75">
        <v>-58338.063000000002</v>
      </c>
      <c r="G317" s="75">
        <v>-3384703.55</v>
      </c>
      <c r="H317" s="74" t="s">
        <v>120</v>
      </c>
      <c r="I317" s="74" t="s">
        <v>275</v>
      </c>
      <c r="J317" s="74" t="s">
        <v>116</v>
      </c>
      <c r="K317" s="75">
        <v>58.0187852654621</v>
      </c>
      <c r="L317" s="75">
        <v>0</v>
      </c>
      <c r="M317" s="74" t="s">
        <v>213</v>
      </c>
      <c r="N317" s="74" t="s">
        <v>241</v>
      </c>
      <c r="O317" s="74" t="s">
        <v>121</v>
      </c>
      <c r="P317" s="76">
        <v>45231</v>
      </c>
      <c r="Q317" s="76">
        <v>45232</v>
      </c>
      <c r="R317" s="75">
        <v>0</v>
      </c>
      <c r="S317" s="74" t="s">
        <v>116</v>
      </c>
      <c r="T317" s="74" t="s">
        <v>116</v>
      </c>
      <c r="U317" s="74" t="s">
        <v>142</v>
      </c>
      <c r="V317" s="77">
        <v>45200.155692939814</v>
      </c>
      <c r="W317" s="74" t="s">
        <v>116</v>
      </c>
      <c r="X317" s="74" t="s">
        <v>116</v>
      </c>
      <c r="Y317" s="77">
        <v>45231</v>
      </c>
      <c r="Z317" s="77">
        <v>45261</v>
      </c>
      <c r="AA317" s="77">
        <v>45261.894100578698</v>
      </c>
      <c r="AB317" s="74" t="s">
        <v>118</v>
      </c>
      <c r="AC317" s="74" t="s">
        <v>116</v>
      </c>
    </row>
    <row r="318" spans="1:29" s="96" customFormat="1" hidden="1" outlineLevel="7" collapsed="1" x14ac:dyDescent="0.25">
      <c r="A318" s="100" t="s">
        <v>279</v>
      </c>
      <c r="B318" s="92">
        <v>60300.258999999998</v>
      </c>
      <c r="C318" s="92">
        <v>1725665.99602</v>
      </c>
      <c r="D318" s="92">
        <v>0</v>
      </c>
      <c r="E318" s="92">
        <v>0</v>
      </c>
      <c r="F318" s="92">
        <v>60300.258999999998</v>
      </c>
      <c r="G318" s="92">
        <v>1725665.99602</v>
      </c>
      <c r="H318" s="93" t="s">
        <v>120</v>
      </c>
      <c r="I318" s="93" t="s">
        <v>275</v>
      </c>
      <c r="J318" s="93" t="s">
        <v>116</v>
      </c>
      <c r="K318" s="92">
        <v>28.617886964963098</v>
      </c>
      <c r="L318" s="92">
        <v>0</v>
      </c>
      <c r="M318" s="93" t="s">
        <v>213</v>
      </c>
      <c r="N318" s="93" t="s">
        <v>241</v>
      </c>
      <c r="O318" s="93" t="s">
        <v>121</v>
      </c>
      <c r="P318" s="94">
        <v>45231</v>
      </c>
      <c r="Q318" s="94">
        <v>45232</v>
      </c>
      <c r="R318" s="92">
        <v>0</v>
      </c>
      <c r="S318" s="93" t="s">
        <v>116</v>
      </c>
      <c r="T318" s="93" t="s">
        <v>116</v>
      </c>
      <c r="U318" s="93" t="s">
        <v>142</v>
      </c>
      <c r="V318" s="95">
        <v>45200.155692939814</v>
      </c>
      <c r="W318" s="93" t="s">
        <v>116</v>
      </c>
      <c r="X318" s="93" t="s">
        <v>116</v>
      </c>
      <c r="Y318" s="95">
        <v>45231</v>
      </c>
      <c r="Z318" s="95">
        <v>45261</v>
      </c>
      <c r="AA318" s="95">
        <v>45261.894100578698</v>
      </c>
      <c r="AB318" s="93" t="s">
        <v>118</v>
      </c>
      <c r="AC318" s="93" t="s">
        <v>116</v>
      </c>
    </row>
    <row r="319" spans="1:29" s="78" customFormat="1" hidden="1" outlineLevel="7" collapsed="1" x14ac:dyDescent="0.25">
      <c r="A319" s="101" t="s">
        <v>116</v>
      </c>
      <c r="B319" s="75">
        <v>60300.258999999998</v>
      </c>
      <c r="C319" s="75">
        <v>1725665.99602</v>
      </c>
      <c r="D319" s="75">
        <v>0</v>
      </c>
      <c r="E319" s="75">
        <v>0</v>
      </c>
      <c r="F319" s="75">
        <v>60300.258999999998</v>
      </c>
      <c r="G319" s="75">
        <v>1725665.99602</v>
      </c>
      <c r="H319" s="74" t="s">
        <v>120</v>
      </c>
      <c r="I319" s="74" t="s">
        <v>275</v>
      </c>
      <c r="J319" s="74" t="s">
        <v>116</v>
      </c>
      <c r="K319" s="75">
        <v>28.617886964963098</v>
      </c>
      <c r="L319" s="75">
        <v>0</v>
      </c>
      <c r="M319" s="74" t="s">
        <v>213</v>
      </c>
      <c r="N319" s="74" t="s">
        <v>241</v>
      </c>
      <c r="O319" s="74" t="s">
        <v>121</v>
      </c>
      <c r="P319" s="76">
        <v>45231</v>
      </c>
      <c r="Q319" s="76">
        <v>45232</v>
      </c>
      <c r="R319" s="75">
        <v>0</v>
      </c>
      <c r="S319" s="74" t="s">
        <v>116</v>
      </c>
      <c r="T319" s="74" t="s">
        <v>116</v>
      </c>
      <c r="U319" s="74" t="s">
        <v>142</v>
      </c>
      <c r="V319" s="77">
        <v>45200.155692939814</v>
      </c>
      <c r="W319" s="74" t="s">
        <v>116</v>
      </c>
      <c r="X319" s="74" t="s">
        <v>116</v>
      </c>
      <c r="Y319" s="77">
        <v>45231</v>
      </c>
      <c r="Z319" s="77">
        <v>45261</v>
      </c>
      <c r="AA319" s="77">
        <v>45261.894100578698</v>
      </c>
      <c r="AB319" s="74" t="s">
        <v>118</v>
      </c>
      <c r="AC319" s="74" t="s">
        <v>116</v>
      </c>
    </row>
    <row r="320" spans="1:29" s="90" customFormat="1" hidden="1" outlineLevel="2" collapsed="1" x14ac:dyDescent="0.25">
      <c r="A320" s="85" t="s">
        <v>281</v>
      </c>
      <c r="B320" s="86">
        <v>0</v>
      </c>
      <c r="C320" s="86">
        <v>2.0799999999999998E-3</v>
      </c>
      <c r="D320" s="86">
        <v>0</v>
      </c>
      <c r="E320" s="86">
        <v>0</v>
      </c>
      <c r="F320" s="86">
        <v>0</v>
      </c>
      <c r="G320" s="86">
        <v>2.0799999999999998E-3</v>
      </c>
      <c r="H320" s="87" t="s">
        <v>120</v>
      </c>
      <c r="I320" s="87" t="s">
        <v>281</v>
      </c>
      <c r="J320" s="87" t="s">
        <v>116</v>
      </c>
      <c r="K320" s="86">
        <v>0</v>
      </c>
      <c r="L320" s="86">
        <v>0</v>
      </c>
      <c r="M320" s="87" t="s">
        <v>213</v>
      </c>
      <c r="N320" s="87" t="s">
        <v>241</v>
      </c>
      <c r="O320" s="87" t="s">
        <v>121</v>
      </c>
      <c r="P320" s="88">
        <v>45231</v>
      </c>
      <c r="Q320" s="88">
        <v>45232</v>
      </c>
      <c r="R320" s="86">
        <v>0</v>
      </c>
      <c r="S320" s="87" t="s">
        <v>116</v>
      </c>
      <c r="T320" s="87" t="s">
        <v>116</v>
      </c>
      <c r="U320" s="87" t="s">
        <v>142</v>
      </c>
      <c r="V320" s="89">
        <v>45200.155692939814</v>
      </c>
      <c r="W320" s="87" t="s">
        <v>116</v>
      </c>
      <c r="X320" s="87" t="s">
        <v>116</v>
      </c>
      <c r="Y320" s="89">
        <v>45231</v>
      </c>
      <c r="Z320" s="89">
        <v>45261</v>
      </c>
      <c r="AA320" s="89">
        <v>45261.894100578698</v>
      </c>
      <c r="AB320" s="87" t="s">
        <v>118</v>
      </c>
      <c r="AC320" s="87" t="s">
        <v>116</v>
      </c>
    </row>
    <row r="321" spans="1:29" s="96" customFormat="1" hidden="1" outlineLevel="3" collapsed="1" x14ac:dyDescent="0.25">
      <c r="A321" s="91" t="s">
        <v>213</v>
      </c>
      <c r="B321" s="92">
        <v>0</v>
      </c>
      <c r="C321" s="92">
        <v>2.0799999999999998E-3</v>
      </c>
      <c r="D321" s="92">
        <v>0</v>
      </c>
      <c r="E321" s="92">
        <v>0</v>
      </c>
      <c r="F321" s="92">
        <v>0</v>
      </c>
      <c r="G321" s="92">
        <v>2.0799999999999998E-3</v>
      </c>
      <c r="H321" s="93" t="s">
        <v>120</v>
      </c>
      <c r="I321" s="93" t="s">
        <v>281</v>
      </c>
      <c r="J321" s="93" t="s">
        <v>116</v>
      </c>
      <c r="K321" s="92">
        <v>0</v>
      </c>
      <c r="L321" s="92">
        <v>0</v>
      </c>
      <c r="M321" s="93" t="s">
        <v>213</v>
      </c>
      <c r="N321" s="93" t="s">
        <v>241</v>
      </c>
      <c r="O321" s="93" t="s">
        <v>121</v>
      </c>
      <c r="P321" s="94">
        <v>45231</v>
      </c>
      <c r="Q321" s="94">
        <v>45232</v>
      </c>
      <c r="R321" s="92">
        <v>0</v>
      </c>
      <c r="S321" s="93" t="s">
        <v>116</v>
      </c>
      <c r="T321" s="93" t="s">
        <v>116</v>
      </c>
      <c r="U321" s="93" t="s">
        <v>142</v>
      </c>
      <c r="V321" s="95">
        <v>45200.155692939814</v>
      </c>
      <c r="W321" s="93" t="s">
        <v>116</v>
      </c>
      <c r="X321" s="93" t="s">
        <v>116</v>
      </c>
      <c r="Y321" s="95">
        <v>45231</v>
      </c>
      <c r="Z321" s="95">
        <v>45261</v>
      </c>
      <c r="AA321" s="95">
        <v>45261.894100578698</v>
      </c>
      <c r="AB321" s="93" t="s">
        <v>118</v>
      </c>
      <c r="AC321" s="93" t="s">
        <v>116</v>
      </c>
    </row>
    <row r="322" spans="1:29" s="78" customFormat="1" hidden="1" outlineLevel="4" collapsed="1" x14ac:dyDescent="0.25">
      <c r="A322" s="97" t="s">
        <v>121</v>
      </c>
      <c r="B322" s="75">
        <v>0</v>
      </c>
      <c r="C322" s="75">
        <v>2.0799999999999998E-3</v>
      </c>
      <c r="D322" s="75">
        <v>0</v>
      </c>
      <c r="E322" s="75">
        <v>0</v>
      </c>
      <c r="F322" s="75">
        <v>0</v>
      </c>
      <c r="G322" s="75">
        <v>2.0799999999999998E-3</v>
      </c>
      <c r="H322" s="74" t="s">
        <v>120</v>
      </c>
      <c r="I322" s="74" t="s">
        <v>281</v>
      </c>
      <c r="J322" s="74" t="s">
        <v>116</v>
      </c>
      <c r="K322" s="75">
        <v>0</v>
      </c>
      <c r="L322" s="75">
        <v>0</v>
      </c>
      <c r="M322" s="74" t="s">
        <v>213</v>
      </c>
      <c r="N322" s="74" t="s">
        <v>241</v>
      </c>
      <c r="O322" s="74" t="s">
        <v>121</v>
      </c>
      <c r="P322" s="76">
        <v>45231</v>
      </c>
      <c r="Q322" s="76">
        <v>45232</v>
      </c>
      <c r="R322" s="75">
        <v>0</v>
      </c>
      <c r="S322" s="74" t="s">
        <v>116</v>
      </c>
      <c r="T322" s="74" t="s">
        <v>116</v>
      </c>
      <c r="U322" s="74" t="s">
        <v>142</v>
      </c>
      <c r="V322" s="77">
        <v>45200.155692939814</v>
      </c>
      <c r="W322" s="74" t="s">
        <v>116</v>
      </c>
      <c r="X322" s="74" t="s">
        <v>116</v>
      </c>
      <c r="Y322" s="77">
        <v>45231</v>
      </c>
      <c r="Z322" s="77">
        <v>45261</v>
      </c>
      <c r="AA322" s="77">
        <v>45261.894100578698</v>
      </c>
      <c r="AB322" s="74" t="s">
        <v>118</v>
      </c>
      <c r="AC322" s="74" t="s">
        <v>116</v>
      </c>
    </row>
    <row r="323" spans="1:29" s="84" customFormat="1" hidden="1" outlineLevel="5" collapsed="1" x14ac:dyDescent="0.25">
      <c r="A323" s="98" t="s">
        <v>116</v>
      </c>
      <c r="B323" s="80">
        <v>0</v>
      </c>
      <c r="C323" s="80">
        <v>2.0799999999999998E-3</v>
      </c>
      <c r="D323" s="80">
        <v>0</v>
      </c>
      <c r="E323" s="80">
        <v>0</v>
      </c>
      <c r="F323" s="80">
        <v>0</v>
      </c>
      <c r="G323" s="80">
        <v>2.0799999999999998E-3</v>
      </c>
      <c r="H323" s="81" t="s">
        <v>120</v>
      </c>
      <c r="I323" s="81" t="s">
        <v>281</v>
      </c>
      <c r="J323" s="81" t="s">
        <v>116</v>
      </c>
      <c r="K323" s="80">
        <v>0</v>
      </c>
      <c r="L323" s="80">
        <v>0</v>
      </c>
      <c r="M323" s="81" t="s">
        <v>213</v>
      </c>
      <c r="N323" s="81" t="s">
        <v>241</v>
      </c>
      <c r="O323" s="81" t="s">
        <v>121</v>
      </c>
      <c r="P323" s="82">
        <v>45231</v>
      </c>
      <c r="Q323" s="82">
        <v>45232</v>
      </c>
      <c r="R323" s="80">
        <v>0</v>
      </c>
      <c r="S323" s="81" t="s">
        <v>116</v>
      </c>
      <c r="T323" s="81" t="s">
        <v>116</v>
      </c>
      <c r="U323" s="81" t="s">
        <v>142</v>
      </c>
      <c r="V323" s="83">
        <v>45200.155692939814</v>
      </c>
      <c r="W323" s="81" t="s">
        <v>116</v>
      </c>
      <c r="X323" s="81" t="s">
        <v>116</v>
      </c>
      <c r="Y323" s="83">
        <v>45231</v>
      </c>
      <c r="Z323" s="83">
        <v>45261</v>
      </c>
      <c r="AA323" s="83">
        <v>45261.894100578698</v>
      </c>
      <c r="AB323" s="81" t="s">
        <v>118</v>
      </c>
      <c r="AC323" s="81" t="s">
        <v>116</v>
      </c>
    </row>
    <row r="324" spans="1:29" s="90" customFormat="1" hidden="1" outlineLevel="6" collapsed="1" x14ac:dyDescent="0.25">
      <c r="A324" s="99" t="s">
        <v>116</v>
      </c>
      <c r="B324" s="86">
        <v>0</v>
      </c>
      <c r="C324" s="86">
        <v>2.0799999999999998E-3</v>
      </c>
      <c r="D324" s="86">
        <v>0</v>
      </c>
      <c r="E324" s="86">
        <v>0</v>
      </c>
      <c r="F324" s="86">
        <v>0</v>
      </c>
      <c r="G324" s="86">
        <v>2.0799999999999998E-3</v>
      </c>
      <c r="H324" s="87" t="s">
        <v>120</v>
      </c>
      <c r="I324" s="87" t="s">
        <v>281</v>
      </c>
      <c r="J324" s="87" t="s">
        <v>116</v>
      </c>
      <c r="K324" s="86">
        <v>0</v>
      </c>
      <c r="L324" s="86">
        <v>0</v>
      </c>
      <c r="M324" s="87" t="s">
        <v>213</v>
      </c>
      <c r="N324" s="87" t="s">
        <v>241</v>
      </c>
      <c r="O324" s="87" t="s">
        <v>121</v>
      </c>
      <c r="P324" s="88">
        <v>45231</v>
      </c>
      <c r="Q324" s="88">
        <v>45232</v>
      </c>
      <c r="R324" s="86">
        <v>0</v>
      </c>
      <c r="S324" s="87" t="s">
        <v>116</v>
      </c>
      <c r="T324" s="87" t="s">
        <v>116</v>
      </c>
      <c r="U324" s="87" t="s">
        <v>142</v>
      </c>
      <c r="V324" s="89">
        <v>45200.155692939814</v>
      </c>
      <c r="W324" s="87" t="s">
        <v>116</v>
      </c>
      <c r="X324" s="87" t="s">
        <v>116</v>
      </c>
      <c r="Y324" s="89">
        <v>45231</v>
      </c>
      <c r="Z324" s="89">
        <v>45261</v>
      </c>
      <c r="AA324" s="89">
        <v>45261.894100578698</v>
      </c>
      <c r="AB324" s="87" t="s">
        <v>118</v>
      </c>
      <c r="AC324" s="87" t="s">
        <v>116</v>
      </c>
    </row>
    <row r="325" spans="1:29" s="96" customFormat="1" hidden="1" outlineLevel="7" collapsed="1" x14ac:dyDescent="0.25">
      <c r="A325" s="100" t="s">
        <v>283</v>
      </c>
      <c r="B325" s="92">
        <v>-44265.445</v>
      </c>
      <c r="C325" s="92">
        <v>-3052203.76</v>
      </c>
      <c r="D325" s="92">
        <v>0</v>
      </c>
      <c r="E325" s="92">
        <v>0</v>
      </c>
      <c r="F325" s="92">
        <v>-44265.445</v>
      </c>
      <c r="G325" s="92">
        <v>-3052203.76</v>
      </c>
      <c r="H325" s="93" t="s">
        <v>120</v>
      </c>
      <c r="I325" s="93" t="s">
        <v>281</v>
      </c>
      <c r="J325" s="93" t="s">
        <v>116</v>
      </c>
      <c r="K325" s="92">
        <v>68.9522890823756</v>
      </c>
      <c r="L325" s="92">
        <v>0</v>
      </c>
      <c r="M325" s="93" t="s">
        <v>213</v>
      </c>
      <c r="N325" s="93" t="s">
        <v>241</v>
      </c>
      <c r="O325" s="93" t="s">
        <v>121</v>
      </c>
      <c r="P325" s="94">
        <v>45231</v>
      </c>
      <c r="Q325" s="94">
        <v>45232</v>
      </c>
      <c r="R325" s="92">
        <v>0</v>
      </c>
      <c r="S325" s="93" t="s">
        <v>116</v>
      </c>
      <c r="T325" s="93" t="s">
        <v>116</v>
      </c>
      <c r="U325" s="93" t="s">
        <v>142</v>
      </c>
      <c r="V325" s="95">
        <v>45200.155692939814</v>
      </c>
      <c r="W325" s="93" t="s">
        <v>116</v>
      </c>
      <c r="X325" s="93" t="s">
        <v>116</v>
      </c>
      <c r="Y325" s="95">
        <v>45231</v>
      </c>
      <c r="Z325" s="95">
        <v>45261</v>
      </c>
      <c r="AA325" s="95">
        <v>45261.894100578698</v>
      </c>
      <c r="AB325" s="93" t="s">
        <v>118</v>
      </c>
      <c r="AC325" s="93" t="s">
        <v>116</v>
      </c>
    </row>
    <row r="326" spans="1:29" s="78" customFormat="1" hidden="1" outlineLevel="7" collapsed="1" x14ac:dyDescent="0.25">
      <c r="A326" s="101" t="s">
        <v>116</v>
      </c>
      <c r="B326" s="75">
        <v>-44265.445</v>
      </c>
      <c r="C326" s="75">
        <v>-3052203.76</v>
      </c>
      <c r="D326" s="75">
        <v>0</v>
      </c>
      <c r="E326" s="75">
        <v>0</v>
      </c>
      <c r="F326" s="75">
        <v>-44265.445</v>
      </c>
      <c r="G326" s="75">
        <v>-3052203.76</v>
      </c>
      <c r="H326" s="74" t="s">
        <v>120</v>
      </c>
      <c r="I326" s="74" t="s">
        <v>281</v>
      </c>
      <c r="J326" s="74" t="s">
        <v>116</v>
      </c>
      <c r="K326" s="75">
        <v>68.9522890823756</v>
      </c>
      <c r="L326" s="75">
        <v>0</v>
      </c>
      <c r="M326" s="74" t="s">
        <v>213</v>
      </c>
      <c r="N326" s="74" t="s">
        <v>241</v>
      </c>
      <c r="O326" s="74" t="s">
        <v>121</v>
      </c>
      <c r="P326" s="76">
        <v>45231</v>
      </c>
      <c r="Q326" s="76">
        <v>45232</v>
      </c>
      <c r="R326" s="75">
        <v>0</v>
      </c>
      <c r="S326" s="74" t="s">
        <v>116</v>
      </c>
      <c r="T326" s="74" t="s">
        <v>116</v>
      </c>
      <c r="U326" s="74" t="s">
        <v>142</v>
      </c>
      <c r="V326" s="77">
        <v>45200.155692939814</v>
      </c>
      <c r="W326" s="74" t="s">
        <v>116</v>
      </c>
      <c r="X326" s="74" t="s">
        <v>116</v>
      </c>
      <c r="Y326" s="77">
        <v>45231</v>
      </c>
      <c r="Z326" s="77">
        <v>45261</v>
      </c>
      <c r="AA326" s="77">
        <v>45261.894100578698</v>
      </c>
      <c r="AB326" s="74" t="s">
        <v>118</v>
      </c>
      <c r="AC326" s="74" t="s">
        <v>116</v>
      </c>
    </row>
    <row r="327" spans="1:29" s="107" customFormat="1" hidden="1" outlineLevel="7" collapsed="1" x14ac:dyDescent="0.25">
      <c r="A327" s="102" t="s">
        <v>284</v>
      </c>
      <c r="B327" s="103">
        <v>-18507.946</v>
      </c>
      <c r="C327" s="103">
        <v>-1025246.94596</v>
      </c>
      <c r="D327" s="103">
        <v>0</v>
      </c>
      <c r="E327" s="103">
        <v>0</v>
      </c>
      <c r="F327" s="103">
        <v>-18507.946</v>
      </c>
      <c r="G327" s="103">
        <v>-1025246.94596</v>
      </c>
      <c r="H327" s="104" t="s">
        <v>120</v>
      </c>
      <c r="I327" s="104" t="s">
        <v>281</v>
      </c>
      <c r="J327" s="104" t="s">
        <v>116</v>
      </c>
      <c r="K327" s="103">
        <v>55.3949609513665</v>
      </c>
      <c r="L327" s="103">
        <v>0</v>
      </c>
      <c r="M327" s="104" t="s">
        <v>213</v>
      </c>
      <c r="N327" s="104" t="s">
        <v>241</v>
      </c>
      <c r="O327" s="104" t="s">
        <v>121</v>
      </c>
      <c r="P327" s="105">
        <v>45231</v>
      </c>
      <c r="Q327" s="105">
        <v>45232</v>
      </c>
      <c r="R327" s="103">
        <v>0</v>
      </c>
      <c r="S327" s="104" t="s">
        <v>116</v>
      </c>
      <c r="T327" s="104" t="s">
        <v>116</v>
      </c>
      <c r="U327" s="104" t="s">
        <v>142</v>
      </c>
      <c r="V327" s="106">
        <v>45200.155692939814</v>
      </c>
      <c r="W327" s="104" t="s">
        <v>116</v>
      </c>
      <c r="X327" s="104" t="s">
        <v>116</v>
      </c>
      <c r="Y327" s="106">
        <v>45231</v>
      </c>
      <c r="Z327" s="106">
        <v>45261</v>
      </c>
      <c r="AA327" s="106">
        <v>45261.894100578698</v>
      </c>
      <c r="AB327" s="104" t="s">
        <v>118</v>
      </c>
      <c r="AC327" s="104" t="s">
        <v>116</v>
      </c>
    </row>
    <row r="328" spans="1:29" s="78" customFormat="1" hidden="1" outlineLevel="7" collapsed="1" x14ac:dyDescent="0.25">
      <c r="A328" s="101" t="s">
        <v>116</v>
      </c>
      <c r="B328" s="75">
        <v>-18507.946</v>
      </c>
      <c r="C328" s="75">
        <v>-1025246.94596</v>
      </c>
      <c r="D328" s="75">
        <v>0</v>
      </c>
      <c r="E328" s="75">
        <v>0</v>
      </c>
      <c r="F328" s="75">
        <v>-18507.946</v>
      </c>
      <c r="G328" s="75">
        <v>-1025246.94596</v>
      </c>
      <c r="H328" s="74" t="s">
        <v>120</v>
      </c>
      <c r="I328" s="74" t="s">
        <v>281</v>
      </c>
      <c r="J328" s="74" t="s">
        <v>116</v>
      </c>
      <c r="K328" s="75">
        <v>55.3949609513665</v>
      </c>
      <c r="L328" s="75">
        <v>0</v>
      </c>
      <c r="M328" s="74" t="s">
        <v>213</v>
      </c>
      <c r="N328" s="74" t="s">
        <v>241</v>
      </c>
      <c r="O328" s="74" t="s">
        <v>121</v>
      </c>
      <c r="P328" s="76">
        <v>45231</v>
      </c>
      <c r="Q328" s="76">
        <v>45232</v>
      </c>
      <c r="R328" s="75">
        <v>0</v>
      </c>
      <c r="S328" s="74" t="s">
        <v>116</v>
      </c>
      <c r="T328" s="74" t="s">
        <v>116</v>
      </c>
      <c r="U328" s="74" t="s">
        <v>142</v>
      </c>
      <c r="V328" s="77">
        <v>45200.155692939814</v>
      </c>
      <c r="W328" s="74" t="s">
        <v>116</v>
      </c>
      <c r="X328" s="74" t="s">
        <v>116</v>
      </c>
      <c r="Y328" s="77">
        <v>45231</v>
      </c>
      <c r="Z328" s="77">
        <v>45261</v>
      </c>
      <c r="AA328" s="77">
        <v>45261.894100578698</v>
      </c>
      <c r="AB328" s="74" t="s">
        <v>118</v>
      </c>
      <c r="AC328" s="74" t="s">
        <v>116</v>
      </c>
    </row>
    <row r="329" spans="1:29" s="96" customFormat="1" hidden="1" outlineLevel="7" collapsed="1" x14ac:dyDescent="0.25">
      <c r="A329" s="100" t="s">
        <v>286</v>
      </c>
      <c r="B329" s="92">
        <v>135976.17000000001</v>
      </c>
      <c r="C329" s="92">
        <v>5877566.3205000004</v>
      </c>
      <c r="D329" s="92">
        <v>0</v>
      </c>
      <c r="E329" s="92">
        <v>0</v>
      </c>
      <c r="F329" s="92">
        <v>135976.17000000001</v>
      </c>
      <c r="G329" s="92">
        <v>5877566.3205000004</v>
      </c>
      <c r="H329" s="93" t="s">
        <v>120</v>
      </c>
      <c r="I329" s="93" t="s">
        <v>281</v>
      </c>
      <c r="J329" s="93" t="s">
        <v>116</v>
      </c>
      <c r="K329" s="92">
        <v>43.224973320692897</v>
      </c>
      <c r="L329" s="92">
        <v>0</v>
      </c>
      <c r="M329" s="93" t="s">
        <v>213</v>
      </c>
      <c r="N329" s="93" t="s">
        <v>241</v>
      </c>
      <c r="O329" s="93" t="s">
        <v>121</v>
      </c>
      <c r="P329" s="94">
        <v>45231</v>
      </c>
      <c r="Q329" s="94">
        <v>45232</v>
      </c>
      <c r="R329" s="92">
        <v>0</v>
      </c>
      <c r="S329" s="93" t="s">
        <v>116</v>
      </c>
      <c r="T329" s="93" t="s">
        <v>116</v>
      </c>
      <c r="U329" s="93" t="s">
        <v>142</v>
      </c>
      <c r="V329" s="95">
        <v>45200.155692939814</v>
      </c>
      <c r="W329" s="93" t="s">
        <v>116</v>
      </c>
      <c r="X329" s="93" t="s">
        <v>116</v>
      </c>
      <c r="Y329" s="95">
        <v>45231</v>
      </c>
      <c r="Z329" s="95">
        <v>45261</v>
      </c>
      <c r="AA329" s="95">
        <v>45261.894100578698</v>
      </c>
      <c r="AB329" s="93" t="s">
        <v>118</v>
      </c>
      <c r="AC329" s="93" t="s">
        <v>116</v>
      </c>
    </row>
    <row r="330" spans="1:29" s="78" customFormat="1" hidden="1" outlineLevel="7" collapsed="1" x14ac:dyDescent="0.25">
      <c r="A330" s="101" t="s">
        <v>116</v>
      </c>
      <c r="B330" s="75">
        <v>135976.17000000001</v>
      </c>
      <c r="C330" s="75">
        <v>5877566.3205000004</v>
      </c>
      <c r="D330" s="75">
        <v>0</v>
      </c>
      <c r="E330" s="75">
        <v>0</v>
      </c>
      <c r="F330" s="75">
        <v>135976.17000000001</v>
      </c>
      <c r="G330" s="75">
        <v>5877566.3205000004</v>
      </c>
      <c r="H330" s="74" t="s">
        <v>120</v>
      </c>
      <c r="I330" s="74" t="s">
        <v>281</v>
      </c>
      <c r="J330" s="74" t="s">
        <v>116</v>
      </c>
      <c r="K330" s="75">
        <v>43.224973320692897</v>
      </c>
      <c r="L330" s="75">
        <v>0</v>
      </c>
      <c r="M330" s="74" t="s">
        <v>213</v>
      </c>
      <c r="N330" s="74" t="s">
        <v>241</v>
      </c>
      <c r="O330" s="74" t="s">
        <v>121</v>
      </c>
      <c r="P330" s="76">
        <v>45231</v>
      </c>
      <c r="Q330" s="76">
        <v>45232</v>
      </c>
      <c r="R330" s="75">
        <v>0</v>
      </c>
      <c r="S330" s="74" t="s">
        <v>116</v>
      </c>
      <c r="T330" s="74" t="s">
        <v>116</v>
      </c>
      <c r="U330" s="74" t="s">
        <v>142</v>
      </c>
      <c r="V330" s="77">
        <v>45200.155692939814</v>
      </c>
      <c r="W330" s="74" t="s">
        <v>116</v>
      </c>
      <c r="X330" s="74" t="s">
        <v>116</v>
      </c>
      <c r="Y330" s="77">
        <v>45231</v>
      </c>
      <c r="Z330" s="77">
        <v>45261</v>
      </c>
      <c r="AA330" s="77">
        <v>45261.894100578698</v>
      </c>
      <c r="AB330" s="74" t="s">
        <v>118</v>
      </c>
      <c r="AC330" s="74" t="s">
        <v>116</v>
      </c>
    </row>
    <row r="331" spans="1:29" s="107" customFormat="1" hidden="1" outlineLevel="7" collapsed="1" x14ac:dyDescent="0.25">
      <c r="A331" s="102" t="s">
        <v>285</v>
      </c>
      <c r="B331" s="103">
        <v>23708.411</v>
      </c>
      <c r="C331" s="103">
        <v>951469.45284000004</v>
      </c>
      <c r="D331" s="103">
        <v>0</v>
      </c>
      <c r="E331" s="103">
        <v>0</v>
      </c>
      <c r="F331" s="103">
        <v>23708.411</v>
      </c>
      <c r="G331" s="103">
        <v>951469.45284000004</v>
      </c>
      <c r="H331" s="104" t="s">
        <v>120</v>
      </c>
      <c r="I331" s="104" t="s">
        <v>281</v>
      </c>
      <c r="J331" s="104" t="s">
        <v>116</v>
      </c>
      <c r="K331" s="103">
        <v>40.132147736092499</v>
      </c>
      <c r="L331" s="103">
        <v>0</v>
      </c>
      <c r="M331" s="104" t="s">
        <v>213</v>
      </c>
      <c r="N331" s="104" t="s">
        <v>241</v>
      </c>
      <c r="O331" s="104" t="s">
        <v>121</v>
      </c>
      <c r="P331" s="105">
        <v>45231</v>
      </c>
      <c r="Q331" s="105">
        <v>45232</v>
      </c>
      <c r="R331" s="103">
        <v>0</v>
      </c>
      <c r="S331" s="104" t="s">
        <v>116</v>
      </c>
      <c r="T331" s="104" t="s">
        <v>116</v>
      </c>
      <c r="U331" s="104" t="s">
        <v>142</v>
      </c>
      <c r="V331" s="106">
        <v>45200.155692939814</v>
      </c>
      <c r="W331" s="104" t="s">
        <v>116</v>
      </c>
      <c r="X331" s="104" t="s">
        <v>116</v>
      </c>
      <c r="Y331" s="106">
        <v>45231</v>
      </c>
      <c r="Z331" s="106">
        <v>45261</v>
      </c>
      <c r="AA331" s="106">
        <v>45261.894100578698</v>
      </c>
      <c r="AB331" s="104" t="s">
        <v>118</v>
      </c>
      <c r="AC331" s="104" t="s">
        <v>116</v>
      </c>
    </row>
    <row r="332" spans="1:29" s="78" customFormat="1" hidden="1" outlineLevel="7" collapsed="1" x14ac:dyDescent="0.25">
      <c r="A332" s="101" t="s">
        <v>116</v>
      </c>
      <c r="B332" s="75">
        <v>23708.411</v>
      </c>
      <c r="C332" s="75">
        <v>951469.45284000004</v>
      </c>
      <c r="D332" s="75">
        <v>0</v>
      </c>
      <c r="E332" s="75">
        <v>0</v>
      </c>
      <c r="F332" s="75">
        <v>23708.411</v>
      </c>
      <c r="G332" s="75">
        <v>951469.45284000004</v>
      </c>
      <c r="H332" s="74" t="s">
        <v>120</v>
      </c>
      <c r="I332" s="74" t="s">
        <v>281</v>
      </c>
      <c r="J332" s="74" t="s">
        <v>116</v>
      </c>
      <c r="K332" s="75">
        <v>40.132147736092499</v>
      </c>
      <c r="L332" s="75">
        <v>0</v>
      </c>
      <c r="M332" s="74" t="s">
        <v>213</v>
      </c>
      <c r="N332" s="74" t="s">
        <v>241</v>
      </c>
      <c r="O332" s="74" t="s">
        <v>121</v>
      </c>
      <c r="P332" s="76">
        <v>45231</v>
      </c>
      <c r="Q332" s="76">
        <v>45232</v>
      </c>
      <c r="R332" s="75">
        <v>0</v>
      </c>
      <c r="S332" s="74" t="s">
        <v>116</v>
      </c>
      <c r="T332" s="74" t="s">
        <v>116</v>
      </c>
      <c r="U332" s="74" t="s">
        <v>142</v>
      </c>
      <c r="V332" s="77">
        <v>45200.155692939814</v>
      </c>
      <c r="W332" s="74" t="s">
        <v>116</v>
      </c>
      <c r="X332" s="74" t="s">
        <v>116</v>
      </c>
      <c r="Y332" s="77">
        <v>45231</v>
      </c>
      <c r="Z332" s="77">
        <v>45261</v>
      </c>
      <c r="AA332" s="77">
        <v>45261.894100578698</v>
      </c>
      <c r="AB332" s="74" t="s">
        <v>118</v>
      </c>
      <c r="AC332" s="74" t="s">
        <v>116</v>
      </c>
    </row>
    <row r="333" spans="1:29" s="96" customFormat="1" hidden="1" outlineLevel="7" collapsed="1" x14ac:dyDescent="0.25">
      <c r="A333" s="100" t="s">
        <v>282</v>
      </c>
      <c r="B333" s="92">
        <v>-96911.19</v>
      </c>
      <c r="C333" s="92">
        <v>-2751585.0652999999</v>
      </c>
      <c r="D333" s="92">
        <v>0</v>
      </c>
      <c r="E333" s="92">
        <v>0</v>
      </c>
      <c r="F333" s="92">
        <v>-96911.19</v>
      </c>
      <c r="G333" s="92">
        <v>-2751585.0652999999</v>
      </c>
      <c r="H333" s="93" t="s">
        <v>120</v>
      </c>
      <c r="I333" s="93" t="s">
        <v>281</v>
      </c>
      <c r="J333" s="93" t="s">
        <v>116</v>
      </c>
      <c r="K333" s="92">
        <v>28.392851901828902</v>
      </c>
      <c r="L333" s="92">
        <v>0</v>
      </c>
      <c r="M333" s="93" t="s">
        <v>213</v>
      </c>
      <c r="N333" s="93" t="s">
        <v>241</v>
      </c>
      <c r="O333" s="93" t="s">
        <v>121</v>
      </c>
      <c r="P333" s="94">
        <v>45231</v>
      </c>
      <c r="Q333" s="94">
        <v>45232</v>
      </c>
      <c r="R333" s="92">
        <v>0</v>
      </c>
      <c r="S333" s="93" t="s">
        <v>116</v>
      </c>
      <c r="T333" s="93" t="s">
        <v>116</v>
      </c>
      <c r="U333" s="93" t="s">
        <v>142</v>
      </c>
      <c r="V333" s="95">
        <v>45200.155692939814</v>
      </c>
      <c r="W333" s="93" t="s">
        <v>116</v>
      </c>
      <c r="X333" s="93" t="s">
        <v>116</v>
      </c>
      <c r="Y333" s="95">
        <v>45231</v>
      </c>
      <c r="Z333" s="95">
        <v>45261</v>
      </c>
      <c r="AA333" s="95">
        <v>45261.894100578698</v>
      </c>
      <c r="AB333" s="93" t="s">
        <v>118</v>
      </c>
      <c r="AC333" s="93" t="s">
        <v>116</v>
      </c>
    </row>
    <row r="334" spans="1:29" s="78" customFormat="1" hidden="1" outlineLevel="7" collapsed="1" x14ac:dyDescent="0.25">
      <c r="A334" s="101" t="s">
        <v>116</v>
      </c>
      <c r="B334" s="75">
        <v>-96911.19</v>
      </c>
      <c r="C334" s="75">
        <v>-2751585.0652999999</v>
      </c>
      <c r="D334" s="75">
        <v>0</v>
      </c>
      <c r="E334" s="75">
        <v>0</v>
      </c>
      <c r="F334" s="75">
        <v>-96911.19</v>
      </c>
      <c r="G334" s="75">
        <v>-2751585.0652999999</v>
      </c>
      <c r="H334" s="74" t="s">
        <v>120</v>
      </c>
      <c r="I334" s="74" t="s">
        <v>281</v>
      </c>
      <c r="J334" s="74" t="s">
        <v>116</v>
      </c>
      <c r="K334" s="75">
        <v>28.392851901828902</v>
      </c>
      <c r="L334" s="75">
        <v>0</v>
      </c>
      <c r="M334" s="74" t="s">
        <v>213</v>
      </c>
      <c r="N334" s="74" t="s">
        <v>241</v>
      </c>
      <c r="O334" s="74" t="s">
        <v>121</v>
      </c>
      <c r="P334" s="76">
        <v>45231</v>
      </c>
      <c r="Q334" s="76">
        <v>45232</v>
      </c>
      <c r="R334" s="75">
        <v>0</v>
      </c>
      <c r="S334" s="74" t="s">
        <v>116</v>
      </c>
      <c r="T334" s="74" t="s">
        <v>116</v>
      </c>
      <c r="U334" s="74" t="s">
        <v>142</v>
      </c>
      <c r="V334" s="77">
        <v>45200.155692939814</v>
      </c>
      <c r="W334" s="74" t="s">
        <v>116</v>
      </c>
      <c r="X334" s="74" t="s">
        <v>116</v>
      </c>
      <c r="Y334" s="77">
        <v>45231</v>
      </c>
      <c r="Z334" s="77">
        <v>45261</v>
      </c>
      <c r="AA334" s="77">
        <v>45261.894100578698</v>
      </c>
      <c r="AB334" s="74" t="s">
        <v>118</v>
      </c>
      <c r="AC334" s="74" t="s">
        <v>116</v>
      </c>
    </row>
    <row r="335" spans="1:29" s="113" customFormat="1" hidden="1" outlineLevel="2" collapsed="1" x14ac:dyDescent="0.25">
      <c r="A335" s="108" t="s">
        <v>287</v>
      </c>
      <c r="B335" s="109">
        <v>0</v>
      </c>
      <c r="C335" s="109">
        <v>0</v>
      </c>
      <c r="D335" s="109">
        <v>0</v>
      </c>
      <c r="E335" s="109">
        <v>0</v>
      </c>
      <c r="F335" s="109">
        <v>0</v>
      </c>
      <c r="G335" s="109">
        <v>0</v>
      </c>
      <c r="H335" s="110" t="s">
        <v>120</v>
      </c>
      <c r="I335" s="110" t="s">
        <v>287</v>
      </c>
      <c r="J335" s="110" t="s">
        <v>116</v>
      </c>
      <c r="K335" s="109">
        <v>0</v>
      </c>
      <c r="L335" s="109">
        <v>0</v>
      </c>
      <c r="M335" s="110" t="s">
        <v>213</v>
      </c>
      <c r="N335" s="110" t="s">
        <v>241</v>
      </c>
      <c r="O335" s="110" t="s">
        <v>121</v>
      </c>
      <c r="P335" s="111">
        <v>45231</v>
      </c>
      <c r="Q335" s="111">
        <v>45232</v>
      </c>
      <c r="R335" s="109">
        <v>0</v>
      </c>
      <c r="S335" s="110" t="s">
        <v>116</v>
      </c>
      <c r="T335" s="110" t="s">
        <v>116</v>
      </c>
      <c r="U335" s="110" t="s">
        <v>142</v>
      </c>
      <c r="V335" s="112">
        <v>45200.155692939814</v>
      </c>
      <c r="W335" s="110" t="s">
        <v>116</v>
      </c>
      <c r="X335" s="110" t="s">
        <v>116</v>
      </c>
      <c r="Y335" s="112">
        <v>45231</v>
      </c>
      <c r="Z335" s="112">
        <v>45261</v>
      </c>
      <c r="AA335" s="112">
        <v>45261.894100578698</v>
      </c>
      <c r="AB335" s="110" t="s">
        <v>118</v>
      </c>
      <c r="AC335" s="110" t="s">
        <v>116</v>
      </c>
    </row>
    <row r="336" spans="1:29" s="96" customFormat="1" hidden="1" outlineLevel="3" collapsed="1" x14ac:dyDescent="0.25">
      <c r="A336" s="91" t="s">
        <v>213</v>
      </c>
      <c r="B336" s="92">
        <v>0</v>
      </c>
      <c r="C336" s="92">
        <v>0</v>
      </c>
      <c r="D336" s="92">
        <v>0</v>
      </c>
      <c r="E336" s="92">
        <v>0</v>
      </c>
      <c r="F336" s="92">
        <v>0</v>
      </c>
      <c r="G336" s="92">
        <v>0</v>
      </c>
      <c r="H336" s="93" t="s">
        <v>120</v>
      </c>
      <c r="I336" s="93" t="s">
        <v>287</v>
      </c>
      <c r="J336" s="93" t="s">
        <v>116</v>
      </c>
      <c r="K336" s="92">
        <v>0</v>
      </c>
      <c r="L336" s="92">
        <v>0</v>
      </c>
      <c r="M336" s="93" t="s">
        <v>213</v>
      </c>
      <c r="N336" s="93" t="s">
        <v>241</v>
      </c>
      <c r="O336" s="93" t="s">
        <v>121</v>
      </c>
      <c r="P336" s="94">
        <v>45231</v>
      </c>
      <c r="Q336" s="94">
        <v>45232</v>
      </c>
      <c r="R336" s="92">
        <v>0</v>
      </c>
      <c r="S336" s="93" t="s">
        <v>116</v>
      </c>
      <c r="T336" s="93" t="s">
        <v>116</v>
      </c>
      <c r="U336" s="93" t="s">
        <v>142</v>
      </c>
      <c r="V336" s="95">
        <v>45200.155692939814</v>
      </c>
      <c r="W336" s="93" t="s">
        <v>116</v>
      </c>
      <c r="X336" s="93" t="s">
        <v>116</v>
      </c>
      <c r="Y336" s="95">
        <v>45231</v>
      </c>
      <c r="Z336" s="95">
        <v>45261</v>
      </c>
      <c r="AA336" s="95">
        <v>45261.894100578698</v>
      </c>
      <c r="AB336" s="93" t="s">
        <v>118</v>
      </c>
      <c r="AC336" s="93" t="s">
        <v>116</v>
      </c>
    </row>
    <row r="337" spans="1:29" s="78" customFormat="1" hidden="1" outlineLevel="4" collapsed="1" x14ac:dyDescent="0.25">
      <c r="A337" s="97" t="s">
        <v>121</v>
      </c>
      <c r="B337" s="75">
        <v>0</v>
      </c>
      <c r="C337" s="75">
        <v>0</v>
      </c>
      <c r="D337" s="75">
        <v>0</v>
      </c>
      <c r="E337" s="75">
        <v>0</v>
      </c>
      <c r="F337" s="75">
        <v>0</v>
      </c>
      <c r="G337" s="75">
        <v>0</v>
      </c>
      <c r="H337" s="74" t="s">
        <v>120</v>
      </c>
      <c r="I337" s="74" t="s">
        <v>287</v>
      </c>
      <c r="J337" s="74" t="s">
        <v>116</v>
      </c>
      <c r="K337" s="75">
        <v>0</v>
      </c>
      <c r="L337" s="75">
        <v>0</v>
      </c>
      <c r="M337" s="74" t="s">
        <v>213</v>
      </c>
      <c r="N337" s="74" t="s">
        <v>241</v>
      </c>
      <c r="O337" s="74" t="s">
        <v>121</v>
      </c>
      <c r="P337" s="76">
        <v>45231</v>
      </c>
      <c r="Q337" s="76">
        <v>45232</v>
      </c>
      <c r="R337" s="75">
        <v>0</v>
      </c>
      <c r="S337" s="74" t="s">
        <v>116</v>
      </c>
      <c r="T337" s="74" t="s">
        <v>116</v>
      </c>
      <c r="U337" s="74" t="s">
        <v>142</v>
      </c>
      <c r="V337" s="77">
        <v>45200.155692939814</v>
      </c>
      <c r="W337" s="74" t="s">
        <v>116</v>
      </c>
      <c r="X337" s="74" t="s">
        <v>116</v>
      </c>
      <c r="Y337" s="77">
        <v>45231</v>
      </c>
      <c r="Z337" s="77">
        <v>45261</v>
      </c>
      <c r="AA337" s="77">
        <v>45261.894100578698</v>
      </c>
      <c r="AB337" s="74" t="s">
        <v>118</v>
      </c>
      <c r="AC337" s="74" t="s">
        <v>116</v>
      </c>
    </row>
    <row r="338" spans="1:29" s="84" customFormat="1" hidden="1" outlineLevel="5" collapsed="1" x14ac:dyDescent="0.25">
      <c r="A338" s="98" t="s">
        <v>116</v>
      </c>
      <c r="B338" s="80">
        <v>0</v>
      </c>
      <c r="C338" s="80">
        <v>0</v>
      </c>
      <c r="D338" s="80">
        <v>0</v>
      </c>
      <c r="E338" s="80">
        <v>0</v>
      </c>
      <c r="F338" s="80">
        <v>0</v>
      </c>
      <c r="G338" s="80">
        <v>0</v>
      </c>
      <c r="H338" s="81" t="s">
        <v>120</v>
      </c>
      <c r="I338" s="81" t="s">
        <v>287</v>
      </c>
      <c r="J338" s="81" t="s">
        <v>116</v>
      </c>
      <c r="K338" s="80">
        <v>0</v>
      </c>
      <c r="L338" s="80">
        <v>0</v>
      </c>
      <c r="M338" s="81" t="s">
        <v>213</v>
      </c>
      <c r="N338" s="81" t="s">
        <v>241</v>
      </c>
      <c r="O338" s="81" t="s">
        <v>121</v>
      </c>
      <c r="P338" s="82">
        <v>45231</v>
      </c>
      <c r="Q338" s="82">
        <v>45232</v>
      </c>
      <c r="R338" s="80">
        <v>0</v>
      </c>
      <c r="S338" s="81" t="s">
        <v>116</v>
      </c>
      <c r="T338" s="81" t="s">
        <v>116</v>
      </c>
      <c r="U338" s="81" t="s">
        <v>142</v>
      </c>
      <c r="V338" s="83">
        <v>45200.155692939814</v>
      </c>
      <c r="W338" s="81" t="s">
        <v>116</v>
      </c>
      <c r="X338" s="81" t="s">
        <v>116</v>
      </c>
      <c r="Y338" s="83">
        <v>45231</v>
      </c>
      <c r="Z338" s="83">
        <v>45261</v>
      </c>
      <c r="AA338" s="83">
        <v>45261.894100578698</v>
      </c>
      <c r="AB338" s="81" t="s">
        <v>118</v>
      </c>
      <c r="AC338" s="81" t="s">
        <v>116</v>
      </c>
    </row>
    <row r="339" spans="1:29" s="90" customFormat="1" hidden="1" outlineLevel="6" collapsed="1" x14ac:dyDescent="0.25">
      <c r="A339" s="99" t="s">
        <v>116</v>
      </c>
      <c r="B339" s="86">
        <v>0</v>
      </c>
      <c r="C339" s="86">
        <v>0</v>
      </c>
      <c r="D339" s="86">
        <v>0</v>
      </c>
      <c r="E339" s="86">
        <v>0</v>
      </c>
      <c r="F339" s="86">
        <v>0</v>
      </c>
      <c r="G339" s="86">
        <v>0</v>
      </c>
      <c r="H339" s="87" t="s">
        <v>120</v>
      </c>
      <c r="I339" s="87" t="s">
        <v>287</v>
      </c>
      <c r="J339" s="87" t="s">
        <v>116</v>
      </c>
      <c r="K339" s="86">
        <v>0</v>
      </c>
      <c r="L339" s="86">
        <v>0</v>
      </c>
      <c r="M339" s="87" t="s">
        <v>213</v>
      </c>
      <c r="N339" s="87" t="s">
        <v>241</v>
      </c>
      <c r="O339" s="87" t="s">
        <v>121</v>
      </c>
      <c r="P339" s="88">
        <v>45231</v>
      </c>
      <c r="Q339" s="88">
        <v>45232</v>
      </c>
      <c r="R339" s="86">
        <v>0</v>
      </c>
      <c r="S339" s="87" t="s">
        <v>116</v>
      </c>
      <c r="T339" s="87" t="s">
        <v>116</v>
      </c>
      <c r="U339" s="87" t="s">
        <v>142</v>
      </c>
      <c r="V339" s="89">
        <v>45200.155692939814</v>
      </c>
      <c r="W339" s="87" t="s">
        <v>116</v>
      </c>
      <c r="X339" s="87" t="s">
        <v>116</v>
      </c>
      <c r="Y339" s="89">
        <v>45231</v>
      </c>
      <c r="Z339" s="89">
        <v>45261</v>
      </c>
      <c r="AA339" s="89">
        <v>45261.894100578698</v>
      </c>
      <c r="AB339" s="87" t="s">
        <v>118</v>
      </c>
      <c r="AC339" s="87" t="s">
        <v>116</v>
      </c>
    </row>
    <row r="340" spans="1:29" s="96" customFormat="1" hidden="1" outlineLevel="7" collapsed="1" x14ac:dyDescent="0.25">
      <c r="A340" s="100" t="s">
        <v>152</v>
      </c>
      <c r="B340" s="92">
        <v>0</v>
      </c>
      <c r="C340" s="92">
        <v>0</v>
      </c>
      <c r="D340" s="92">
        <v>0</v>
      </c>
      <c r="E340" s="92">
        <v>0</v>
      </c>
      <c r="F340" s="92">
        <v>0</v>
      </c>
      <c r="G340" s="92">
        <v>0</v>
      </c>
      <c r="H340" s="93" t="s">
        <v>120</v>
      </c>
      <c r="I340" s="93" t="s">
        <v>287</v>
      </c>
      <c r="J340" s="93" t="s">
        <v>116</v>
      </c>
      <c r="K340" s="92">
        <v>0</v>
      </c>
      <c r="L340" s="92">
        <v>0</v>
      </c>
      <c r="M340" s="93" t="s">
        <v>213</v>
      </c>
      <c r="N340" s="93" t="s">
        <v>241</v>
      </c>
      <c r="O340" s="93" t="s">
        <v>121</v>
      </c>
      <c r="P340" s="94">
        <v>45231</v>
      </c>
      <c r="Q340" s="94">
        <v>45232</v>
      </c>
      <c r="R340" s="92">
        <v>0</v>
      </c>
      <c r="S340" s="93" t="s">
        <v>116</v>
      </c>
      <c r="T340" s="93" t="s">
        <v>116</v>
      </c>
      <c r="U340" s="93" t="s">
        <v>142</v>
      </c>
      <c r="V340" s="95">
        <v>45200.155692939814</v>
      </c>
      <c r="W340" s="93" t="s">
        <v>116</v>
      </c>
      <c r="X340" s="93" t="s">
        <v>116</v>
      </c>
      <c r="Y340" s="95">
        <v>45231</v>
      </c>
      <c r="Z340" s="95">
        <v>45261</v>
      </c>
      <c r="AA340" s="95">
        <v>45261.894100578698</v>
      </c>
      <c r="AB340" s="93" t="s">
        <v>118</v>
      </c>
      <c r="AC340" s="93" t="s">
        <v>116</v>
      </c>
    </row>
    <row r="341" spans="1:29" s="78" customFormat="1" hidden="1" outlineLevel="7" collapsed="1" x14ac:dyDescent="0.25">
      <c r="A341" s="101" t="s">
        <v>116</v>
      </c>
      <c r="B341" s="75">
        <v>0</v>
      </c>
      <c r="C341" s="75">
        <v>0</v>
      </c>
      <c r="D341" s="75">
        <v>0</v>
      </c>
      <c r="E341" s="75">
        <v>0</v>
      </c>
      <c r="F341" s="75">
        <v>0</v>
      </c>
      <c r="G341" s="75">
        <v>0</v>
      </c>
      <c r="H341" s="74" t="s">
        <v>120</v>
      </c>
      <c r="I341" s="74" t="s">
        <v>287</v>
      </c>
      <c r="J341" s="74" t="s">
        <v>116</v>
      </c>
      <c r="K341" s="75">
        <v>0</v>
      </c>
      <c r="L341" s="75">
        <v>0</v>
      </c>
      <c r="M341" s="74" t="s">
        <v>213</v>
      </c>
      <c r="N341" s="74" t="s">
        <v>241</v>
      </c>
      <c r="O341" s="74" t="s">
        <v>121</v>
      </c>
      <c r="P341" s="76">
        <v>45231</v>
      </c>
      <c r="Q341" s="76">
        <v>45232</v>
      </c>
      <c r="R341" s="75">
        <v>0</v>
      </c>
      <c r="S341" s="74" t="s">
        <v>116</v>
      </c>
      <c r="T341" s="74" t="s">
        <v>116</v>
      </c>
      <c r="U341" s="74" t="s">
        <v>142</v>
      </c>
      <c r="V341" s="77">
        <v>45200.155692939814</v>
      </c>
      <c r="W341" s="74" t="s">
        <v>116</v>
      </c>
      <c r="X341" s="74" t="s">
        <v>116</v>
      </c>
      <c r="Y341" s="77">
        <v>45231</v>
      </c>
      <c r="Z341" s="77">
        <v>45261</v>
      </c>
      <c r="AA341" s="77">
        <v>45261.894100578698</v>
      </c>
      <c r="AB341" s="74" t="s">
        <v>118</v>
      </c>
      <c r="AC341" s="74" t="s">
        <v>116</v>
      </c>
    </row>
    <row r="342" spans="1:29" s="90" customFormat="1" hidden="1" outlineLevel="2" collapsed="1" x14ac:dyDescent="0.25">
      <c r="A342" s="85" t="s">
        <v>246</v>
      </c>
      <c r="B342" s="86">
        <v>0</v>
      </c>
      <c r="C342" s="86">
        <v>0</v>
      </c>
      <c r="D342" s="86">
        <v>0</v>
      </c>
      <c r="E342" s="86">
        <v>0</v>
      </c>
      <c r="F342" s="86">
        <v>0</v>
      </c>
      <c r="G342" s="86">
        <v>0</v>
      </c>
      <c r="H342" s="87" t="s">
        <v>120</v>
      </c>
      <c r="I342" s="87" t="s">
        <v>246</v>
      </c>
      <c r="J342" s="87" t="s">
        <v>116</v>
      </c>
      <c r="K342" s="86">
        <v>0</v>
      </c>
      <c r="L342" s="86">
        <v>0</v>
      </c>
      <c r="M342" s="87" t="s">
        <v>122</v>
      </c>
      <c r="N342" s="87" t="s">
        <v>241</v>
      </c>
      <c r="O342" s="87" t="s">
        <v>121</v>
      </c>
      <c r="P342" s="88">
        <v>45231</v>
      </c>
      <c r="Q342" s="88">
        <v>45232</v>
      </c>
      <c r="R342" s="86">
        <v>0</v>
      </c>
      <c r="S342" s="87" t="s">
        <v>116</v>
      </c>
      <c r="T342" s="87" t="s">
        <v>116</v>
      </c>
      <c r="U342" s="87" t="s">
        <v>142</v>
      </c>
      <c r="V342" s="89">
        <v>45200.155692939814</v>
      </c>
      <c r="W342" s="87" t="s">
        <v>116</v>
      </c>
      <c r="X342" s="87" t="s">
        <v>116</v>
      </c>
      <c r="Y342" s="89">
        <v>45231</v>
      </c>
      <c r="Z342" s="89">
        <v>45261</v>
      </c>
      <c r="AA342" s="89">
        <v>45261.894100578698</v>
      </c>
      <c r="AB342" s="87" t="s">
        <v>118</v>
      </c>
      <c r="AC342" s="87" t="s">
        <v>116</v>
      </c>
    </row>
    <row r="343" spans="1:29" s="96" customFormat="1" hidden="1" outlineLevel="3" collapsed="1" x14ac:dyDescent="0.25">
      <c r="A343" s="91" t="s">
        <v>122</v>
      </c>
      <c r="B343" s="92">
        <v>0</v>
      </c>
      <c r="C343" s="92">
        <v>0</v>
      </c>
      <c r="D343" s="92">
        <v>0</v>
      </c>
      <c r="E343" s="92">
        <v>0</v>
      </c>
      <c r="F343" s="92">
        <v>0</v>
      </c>
      <c r="G343" s="92">
        <v>0</v>
      </c>
      <c r="H343" s="93" t="s">
        <v>120</v>
      </c>
      <c r="I343" s="93" t="s">
        <v>246</v>
      </c>
      <c r="J343" s="93" t="s">
        <v>116</v>
      </c>
      <c r="K343" s="92">
        <v>0</v>
      </c>
      <c r="L343" s="92">
        <v>0</v>
      </c>
      <c r="M343" s="93" t="s">
        <v>122</v>
      </c>
      <c r="N343" s="93" t="s">
        <v>241</v>
      </c>
      <c r="O343" s="93" t="s">
        <v>121</v>
      </c>
      <c r="P343" s="94">
        <v>45231</v>
      </c>
      <c r="Q343" s="94">
        <v>45232</v>
      </c>
      <c r="R343" s="92">
        <v>0</v>
      </c>
      <c r="S343" s="93" t="s">
        <v>116</v>
      </c>
      <c r="T343" s="93" t="s">
        <v>116</v>
      </c>
      <c r="U343" s="93" t="s">
        <v>142</v>
      </c>
      <c r="V343" s="95">
        <v>45200.155692939814</v>
      </c>
      <c r="W343" s="93" t="s">
        <v>116</v>
      </c>
      <c r="X343" s="93" t="s">
        <v>116</v>
      </c>
      <c r="Y343" s="95">
        <v>45231</v>
      </c>
      <c r="Z343" s="95">
        <v>45261</v>
      </c>
      <c r="AA343" s="95">
        <v>45261.894100578698</v>
      </c>
      <c r="AB343" s="93" t="s">
        <v>118</v>
      </c>
      <c r="AC343" s="93" t="s">
        <v>116</v>
      </c>
    </row>
    <row r="344" spans="1:29" s="78" customFormat="1" hidden="1" outlineLevel="4" collapsed="1" x14ac:dyDescent="0.25">
      <c r="A344" s="97" t="s">
        <v>121</v>
      </c>
      <c r="B344" s="75">
        <v>0</v>
      </c>
      <c r="C344" s="75">
        <v>0</v>
      </c>
      <c r="D344" s="75">
        <v>0</v>
      </c>
      <c r="E344" s="75">
        <v>0</v>
      </c>
      <c r="F344" s="75">
        <v>0</v>
      </c>
      <c r="G344" s="75">
        <v>0</v>
      </c>
      <c r="H344" s="74" t="s">
        <v>120</v>
      </c>
      <c r="I344" s="74" t="s">
        <v>246</v>
      </c>
      <c r="J344" s="74" t="s">
        <v>116</v>
      </c>
      <c r="K344" s="75">
        <v>0</v>
      </c>
      <c r="L344" s="75">
        <v>0</v>
      </c>
      <c r="M344" s="74" t="s">
        <v>122</v>
      </c>
      <c r="N344" s="74" t="s">
        <v>241</v>
      </c>
      <c r="O344" s="74" t="s">
        <v>121</v>
      </c>
      <c r="P344" s="76">
        <v>45231</v>
      </c>
      <c r="Q344" s="76">
        <v>45232</v>
      </c>
      <c r="R344" s="75">
        <v>0</v>
      </c>
      <c r="S344" s="74" t="s">
        <v>116</v>
      </c>
      <c r="T344" s="74" t="s">
        <v>116</v>
      </c>
      <c r="U344" s="74" t="s">
        <v>142</v>
      </c>
      <c r="V344" s="77">
        <v>45200.155692939814</v>
      </c>
      <c r="W344" s="74" t="s">
        <v>116</v>
      </c>
      <c r="X344" s="74" t="s">
        <v>116</v>
      </c>
      <c r="Y344" s="77">
        <v>45231</v>
      </c>
      <c r="Z344" s="77">
        <v>45261</v>
      </c>
      <c r="AA344" s="77">
        <v>45261.894100578698</v>
      </c>
      <c r="AB344" s="74" t="s">
        <v>118</v>
      </c>
      <c r="AC344" s="74" t="s">
        <v>116</v>
      </c>
    </row>
    <row r="345" spans="1:29" s="84" customFormat="1" hidden="1" outlineLevel="5" collapsed="1" x14ac:dyDescent="0.25">
      <c r="A345" s="98" t="s">
        <v>116</v>
      </c>
      <c r="B345" s="80">
        <v>0</v>
      </c>
      <c r="C345" s="80">
        <v>0</v>
      </c>
      <c r="D345" s="80">
        <v>0</v>
      </c>
      <c r="E345" s="80">
        <v>0</v>
      </c>
      <c r="F345" s="80">
        <v>0</v>
      </c>
      <c r="G345" s="80">
        <v>0</v>
      </c>
      <c r="H345" s="81" t="s">
        <v>120</v>
      </c>
      <c r="I345" s="81" t="s">
        <v>246</v>
      </c>
      <c r="J345" s="81" t="s">
        <v>116</v>
      </c>
      <c r="K345" s="80">
        <v>0</v>
      </c>
      <c r="L345" s="80">
        <v>0</v>
      </c>
      <c r="M345" s="81" t="s">
        <v>122</v>
      </c>
      <c r="N345" s="81" t="s">
        <v>241</v>
      </c>
      <c r="O345" s="81" t="s">
        <v>121</v>
      </c>
      <c r="P345" s="82">
        <v>45231</v>
      </c>
      <c r="Q345" s="82">
        <v>45232</v>
      </c>
      <c r="R345" s="80">
        <v>0</v>
      </c>
      <c r="S345" s="81" t="s">
        <v>116</v>
      </c>
      <c r="T345" s="81" t="s">
        <v>116</v>
      </c>
      <c r="U345" s="81" t="s">
        <v>142</v>
      </c>
      <c r="V345" s="83">
        <v>45200.155692939814</v>
      </c>
      <c r="W345" s="81" t="s">
        <v>116</v>
      </c>
      <c r="X345" s="81" t="s">
        <v>116</v>
      </c>
      <c r="Y345" s="83">
        <v>45231</v>
      </c>
      <c r="Z345" s="83">
        <v>45261</v>
      </c>
      <c r="AA345" s="83">
        <v>45261.894100578698</v>
      </c>
      <c r="AB345" s="81" t="s">
        <v>118</v>
      </c>
      <c r="AC345" s="81" t="s">
        <v>116</v>
      </c>
    </row>
    <row r="346" spans="1:29" s="90" customFormat="1" hidden="1" outlineLevel="6" collapsed="1" x14ac:dyDescent="0.25">
      <c r="A346" s="99" t="s">
        <v>116</v>
      </c>
      <c r="B346" s="86">
        <v>0</v>
      </c>
      <c r="C346" s="86">
        <v>0</v>
      </c>
      <c r="D346" s="86">
        <v>0</v>
      </c>
      <c r="E346" s="86">
        <v>0</v>
      </c>
      <c r="F346" s="86">
        <v>0</v>
      </c>
      <c r="G346" s="86">
        <v>0</v>
      </c>
      <c r="H346" s="87" t="s">
        <v>120</v>
      </c>
      <c r="I346" s="87" t="s">
        <v>246</v>
      </c>
      <c r="J346" s="87" t="s">
        <v>116</v>
      </c>
      <c r="K346" s="86">
        <v>0</v>
      </c>
      <c r="L346" s="86">
        <v>0</v>
      </c>
      <c r="M346" s="87" t="s">
        <v>122</v>
      </c>
      <c r="N346" s="87" t="s">
        <v>241</v>
      </c>
      <c r="O346" s="87" t="s">
        <v>121</v>
      </c>
      <c r="P346" s="88">
        <v>45231</v>
      </c>
      <c r="Q346" s="88">
        <v>45232</v>
      </c>
      <c r="R346" s="86">
        <v>0</v>
      </c>
      <c r="S346" s="87" t="s">
        <v>116</v>
      </c>
      <c r="T346" s="87" t="s">
        <v>116</v>
      </c>
      <c r="U346" s="87" t="s">
        <v>142</v>
      </c>
      <c r="V346" s="89">
        <v>45200.155692939814</v>
      </c>
      <c r="W346" s="87" t="s">
        <v>116</v>
      </c>
      <c r="X346" s="87" t="s">
        <v>116</v>
      </c>
      <c r="Y346" s="89">
        <v>45231</v>
      </c>
      <c r="Z346" s="89">
        <v>45261</v>
      </c>
      <c r="AA346" s="89">
        <v>45261.894100578698</v>
      </c>
      <c r="AB346" s="87" t="s">
        <v>118</v>
      </c>
      <c r="AC346" s="87" t="s">
        <v>116</v>
      </c>
    </row>
    <row r="347" spans="1:29" s="96" customFormat="1" hidden="1" outlineLevel="7" collapsed="1" x14ac:dyDescent="0.25">
      <c r="A347" s="100" t="s">
        <v>250</v>
      </c>
      <c r="B347" s="92">
        <v>46501.4</v>
      </c>
      <c r="C347" s="92">
        <v>2597563.54862</v>
      </c>
      <c r="D347" s="92">
        <v>0</v>
      </c>
      <c r="E347" s="92">
        <v>0</v>
      </c>
      <c r="F347" s="92">
        <v>46501.4</v>
      </c>
      <c r="G347" s="92">
        <v>2597563.54862</v>
      </c>
      <c r="H347" s="93" t="s">
        <v>120</v>
      </c>
      <c r="I347" s="93" t="s">
        <v>246</v>
      </c>
      <c r="J347" s="93" t="s">
        <v>116</v>
      </c>
      <c r="K347" s="92">
        <v>55.859899887315201</v>
      </c>
      <c r="L347" s="92">
        <v>0</v>
      </c>
      <c r="M347" s="93" t="s">
        <v>122</v>
      </c>
      <c r="N347" s="93" t="s">
        <v>241</v>
      </c>
      <c r="O347" s="93" t="s">
        <v>121</v>
      </c>
      <c r="P347" s="94">
        <v>45231</v>
      </c>
      <c r="Q347" s="94">
        <v>45232</v>
      </c>
      <c r="R347" s="92">
        <v>0</v>
      </c>
      <c r="S347" s="93" t="s">
        <v>116</v>
      </c>
      <c r="T347" s="93" t="s">
        <v>116</v>
      </c>
      <c r="U347" s="93" t="s">
        <v>142</v>
      </c>
      <c r="V347" s="95">
        <v>45200.155692939814</v>
      </c>
      <c r="W347" s="93" t="s">
        <v>116</v>
      </c>
      <c r="X347" s="93" t="s">
        <v>116</v>
      </c>
      <c r="Y347" s="95">
        <v>45231</v>
      </c>
      <c r="Z347" s="95">
        <v>45261</v>
      </c>
      <c r="AA347" s="95">
        <v>45261.894100578698</v>
      </c>
      <c r="AB347" s="93" t="s">
        <v>118</v>
      </c>
      <c r="AC347" s="93" t="s">
        <v>116</v>
      </c>
    </row>
    <row r="348" spans="1:29" s="78" customFormat="1" hidden="1" outlineLevel="7" collapsed="1" x14ac:dyDescent="0.25">
      <c r="A348" s="101" t="s">
        <v>116</v>
      </c>
      <c r="B348" s="75">
        <v>46501.4</v>
      </c>
      <c r="C348" s="75">
        <v>2597563.54862</v>
      </c>
      <c r="D348" s="75">
        <v>0</v>
      </c>
      <c r="E348" s="75">
        <v>0</v>
      </c>
      <c r="F348" s="75">
        <v>46501.4</v>
      </c>
      <c r="G348" s="75">
        <v>2597563.54862</v>
      </c>
      <c r="H348" s="74" t="s">
        <v>120</v>
      </c>
      <c r="I348" s="74" t="s">
        <v>246</v>
      </c>
      <c r="J348" s="74" t="s">
        <v>116</v>
      </c>
      <c r="K348" s="75">
        <v>55.859899887315201</v>
      </c>
      <c r="L348" s="75">
        <v>0</v>
      </c>
      <c r="M348" s="74" t="s">
        <v>122</v>
      </c>
      <c r="N348" s="74" t="s">
        <v>241</v>
      </c>
      <c r="O348" s="74" t="s">
        <v>121</v>
      </c>
      <c r="P348" s="76">
        <v>45231</v>
      </c>
      <c r="Q348" s="76">
        <v>45232</v>
      </c>
      <c r="R348" s="75">
        <v>0</v>
      </c>
      <c r="S348" s="74" t="s">
        <v>116</v>
      </c>
      <c r="T348" s="74" t="s">
        <v>116</v>
      </c>
      <c r="U348" s="74" t="s">
        <v>142</v>
      </c>
      <c r="V348" s="77">
        <v>45200.155692939814</v>
      </c>
      <c r="W348" s="74" t="s">
        <v>116</v>
      </c>
      <c r="X348" s="74" t="s">
        <v>116</v>
      </c>
      <c r="Y348" s="77">
        <v>45231</v>
      </c>
      <c r="Z348" s="77">
        <v>45261</v>
      </c>
      <c r="AA348" s="77">
        <v>45261.894100578698</v>
      </c>
      <c r="AB348" s="74" t="s">
        <v>118</v>
      </c>
      <c r="AC348" s="74" t="s">
        <v>116</v>
      </c>
    </row>
    <row r="349" spans="1:29" s="107" customFormat="1" hidden="1" outlineLevel="7" collapsed="1" x14ac:dyDescent="0.25">
      <c r="A349" s="102" t="s">
        <v>248</v>
      </c>
      <c r="B349" s="103">
        <v>-614146.64199999999</v>
      </c>
      <c r="C349" s="103">
        <v>-33855542.490350001</v>
      </c>
      <c r="D349" s="103">
        <v>0</v>
      </c>
      <c r="E349" s="103">
        <v>0</v>
      </c>
      <c r="F349" s="103">
        <v>-614146.64199999999</v>
      </c>
      <c r="G349" s="103">
        <v>-33855542.490350001</v>
      </c>
      <c r="H349" s="104" t="s">
        <v>120</v>
      </c>
      <c r="I349" s="104" t="s">
        <v>246</v>
      </c>
      <c r="J349" s="104" t="s">
        <v>116</v>
      </c>
      <c r="K349" s="103">
        <v>55.126154203331097</v>
      </c>
      <c r="L349" s="103">
        <v>0</v>
      </c>
      <c r="M349" s="104" t="s">
        <v>122</v>
      </c>
      <c r="N349" s="104" t="s">
        <v>241</v>
      </c>
      <c r="O349" s="104" t="s">
        <v>121</v>
      </c>
      <c r="P349" s="105">
        <v>45231</v>
      </c>
      <c r="Q349" s="105">
        <v>45232</v>
      </c>
      <c r="R349" s="103">
        <v>0</v>
      </c>
      <c r="S349" s="104" t="s">
        <v>116</v>
      </c>
      <c r="T349" s="104" t="s">
        <v>116</v>
      </c>
      <c r="U349" s="104" t="s">
        <v>142</v>
      </c>
      <c r="V349" s="106">
        <v>45200.155692939814</v>
      </c>
      <c r="W349" s="104" t="s">
        <v>116</v>
      </c>
      <c r="X349" s="104" t="s">
        <v>116</v>
      </c>
      <c r="Y349" s="106">
        <v>45231</v>
      </c>
      <c r="Z349" s="106">
        <v>45261</v>
      </c>
      <c r="AA349" s="106">
        <v>45261.894100578698</v>
      </c>
      <c r="AB349" s="104" t="s">
        <v>118</v>
      </c>
      <c r="AC349" s="104" t="s">
        <v>116</v>
      </c>
    </row>
    <row r="350" spans="1:29" s="78" customFormat="1" hidden="1" outlineLevel="7" collapsed="1" x14ac:dyDescent="0.25">
      <c r="A350" s="101" t="s">
        <v>116</v>
      </c>
      <c r="B350" s="75">
        <v>-614146.64199999999</v>
      </c>
      <c r="C350" s="75">
        <v>-33855542.490350001</v>
      </c>
      <c r="D350" s="75">
        <v>0</v>
      </c>
      <c r="E350" s="75">
        <v>0</v>
      </c>
      <c r="F350" s="75">
        <v>-614146.64199999999</v>
      </c>
      <c r="G350" s="75">
        <v>-33855542.490350001</v>
      </c>
      <c r="H350" s="74" t="s">
        <v>120</v>
      </c>
      <c r="I350" s="74" t="s">
        <v>246</v>
      </c>
      <c r="J350" s="74" t="s">
        <v>116</v>
      </c>
      <c r="K350" s="75">
        <v>55.126154203331097</v>
      </c>
      <c r="L350" s="75">
        <v>0</v>
      </c>
      <c r="M350" s="74" t="s">
        <v>122</v>
      </c>
      <c r="N350" s="74" t="s">
        <v>241</v>
      </c>
      <c r="O350" s="74" t="s">
        <v>121</v>
      </c>
      <c r="P350" s="76">
        <v>45231</v>
      </c>
      <c r="Q350" s="76">
        <v>45232</v>
      </c>
      <c r="R350" s="75">
        <v>0</v>
      </c>
      <c r="S350" s="74" t="s">
        <v>116</v>
      </c>
      <c r="T350" s="74" t="s">
        <v>116</v>
      </c>
      <c r="U350" s="74" t="s">
        <v>142</v>
      </c>
      <c r="V350" s="77">
        <v>45200.155692939814</v>
      </c>
      <c r="W350" s="74" t="s">
        <v>116</v>
      </c>
      <c r="X350" s="74" t="s">
        <v>116</v>
      </c>
      <c r="Y350" s="77">
        <v>45231</v>
      </c>
      <c r="Z350" s="77">
        <v>45261</v>
      </c>
      <c r="AA350" s="77">
        <v>45261.894100578698</v>
      </c>
      <c r="AB350" s="74" t="s">
        <v>118</v>
      </c>
      <c r="AC350" s="74" t="s">
        <v>116</v>
      </c>
    </row>
    <row r="351" spans="1:29" s="96" customFormat="1" hidden="1" outlineLevel="7" collapsed="1" x14ac:dyDescent="0.25">
      <c r="A351" s="100" t="s">
        <v>253</v>
      </c>
      <c r="B351" s="92">
        <v>699565.53</v>
      </c>
      <c r="C351" s="92">
        <v>38301197.717809997</v>
      </c>
      <c r="D351" s="92">
        <v>0</v>
      </c>
      <c r="E351" s="92">
        <v>0</v>
      </c>
      <c r="F351" s="92">
        <v>699565.53</v>
      </c>
      <c r="G351" s="92">
        <v>38301197.717809997</v>
      </c>
      <c r="H351" s="93" t="s">
        <v>120</v>
      </c>
      <c r="I351" s="93" t="s">
        <v>246</v>
      </c>
      <c r="J351" s="93" t="s">
        <v>116</v>
      </c>
      <c r="K351" s="92">
        <v>54.749978487090402</v>
      </c>
      <c r="L351" s="92">
        <v>0</v>
      </c>
      <c r="M351" s="93" t="s">
        <v>122</v>
      </c>
      <c r="N351" s="93" t="s">
        <v>241</v>
      </c>
      <c r="O351" s="93" t="s">
        <v>121</v>
      </c>
      <c r="P351" s="94">
        <v>45231</v>
      </c>
      <c r="Q351" s="94">
        <v>45232</v>
      </c>
      <c r="R351" s="92">
        <v>0</v>
      </c>
      <c r="S351" s="93" t="s">
        <v>116</v>
      </c>
      <c r="T351" s="93" t="s">
        <v>116</v>
      </c>
      <c r="U351" s="93" t="s">
        <v>142</v>
      </c>
      <c r="V351" s="95">
        <v>45200.155692939814</v>
      </c>
      <c r="W351" s="93" t="s">
        <v>116</v>
      </c>
      <c r="X351" s="93" t="s">
        <v>116</v>
      </c>
      <c r="Y351" s="95">
        <v>45231</v>
      </c>
      <c r="Z351" s="95">
        <v>45261</v>
      </c>
      <c r="AA351" s="95">
        <v>45261.894100578698</v>
      </c>
      <c r="AB351" s="93" t="s">
        <v>118</v>
      </c>
      <c r="AC351" s="93" t="s">
        <v>116</v>
      </c>
    </row>
    <row r="352" spans="1:29" s="78" customFormat="1" hidden="1" outlineLevel="7" collapsed="1" x14ac:dyDescent="0.25">
      <c r="A352" s="101" t="s">
        <v>116</v>
      </c>
      <c r="B352" s="75">
        <v>699565.53</v>
      </c>
      <c r="C352" s="75">
        <v>38301197.717809997</v>
      </c>
      <c r="D352" s="75">
        <v>0</v>
      </c>
      <c r="E352" s="75">
        <v>0</v>
      </c>
      <c r="F352" s="75">
        <v>699565.53</v>
      </c>
      <c r="G352" s="75">
        <v>38301197.717809997</v>
      </c>
      <c r="H352" s="74" t="s">
        <v>120</v>
      </c>
      <c r="I352" s="74" t="s">
        <v>246</v>
      </c>
      <c r="J352" s="74" t="s">
        <v>116</v>
      </c>
      <c r="K352" s="75">
        <v>54.749978487090402</v>
      </c>
      <c r="L352" s="75">
        <v>0</v>
      </c>
      <c r="M352" s="74" t="s">
        <v>122</v>
      </c>
      <c r="N352" s="74" t="s">
        <v>241</v>
      </c>
      <c r="O352" s="74" t="s">
        <v>121</v>
      </c>
      <c r="P352" s="76">
        <v>45231</v>
      </c>
      <c r="Q352" s="76">
        <v>45232</v>
      </c>
      <c r="R352" s="75">
        <v>0</v>
      </c>
      <c r="S352" s="74" t="s">
        <v>116</v>
      </c>
      <c r="T352" s="74" t="s">
        <v>116</v>
      </c>
      <c r="U352" s="74" t="s">
        <v>142</v>
      </c>
      <c r="V352" s="77">
        <v>45200.155692939814</v>
      </c>
      <c r="W352" s="74" t="s">
        <v>116</v>
      </c>
      <c r="X352" s="74" t="s">
        <v>116</v>
      </c>
      <c r="Y352" s="77">
        <v>45231</v>
      </c>
      <c r="Z352" s="77">
        <v>45261</v>
      </c>
      <c r="AA352" s="77">
        <v>45261.894100578698</v>
      </c>
      <c r="AB352" s="74" t="s">
        <v>118</v>
      </c>
      <c r="AC352" s="74" t="s">
        <v>116</v>
      </c>
    </row>
    <row r="353" spans="1:29" s="107" customFormat="1" hidden="1" outlineLevel="7" collapsed="1" x14ac:dyDescent="0.25">
      <c r="A353" s="102" t="s">
        <v>252</v>
      </c>
      <c r="B353" s="103">
        <v>437593.34499999997</v>
      </c>
      <c r="C353" s="103">
        <v>23806306.454190001</v>
      </c>
      <c r="D353" s="103">
        <v>0</v>
      </c>
      <c r="E353" s="103">
        <v>0</v>
      </c>
      <c r="F353" s="103">
        <v>437593.34499999997</v>
      </c>
      <c r="G353" s="103">
        <v>23806306.454190001</v>
      </c>
      <c r="H353" s="104" t="s">
        <v>120</v>
      </c>
      <c r="I353" s="104" t="s">
        <v>246</v>
      </c>
      <c r="J353" s="104" t="s">
        <v>116</v>
      </c>
      <c r="K353" s="103">
        <v>54.402807369453903</v>
      </c>
      <c r="L353" s="103">
        <v>0</v>
      </c>
      <c r="M353" s="104" t="s">
        <v>122</v>
      </c>
      <c r="N353" s="104" t="s">
        <v>241</v>
      </c>
      <c r="O353" s="104" t="s">
        <v>121</v>
      </c>
      <c r="P353" s="105">
        <v>45231</v>
      </c>
      <c r="Q353" s="105">
        <v>45232</v>
      </c>
      <c r="R353" s="103">
        <v>0</v>
      </c>
      <c r="S353" s="104" t="s">
        <v>116</v>
      </c>
      <c r="T353" s="104" t="s">
        <v>116</v>
      </c>
      <c r="U353" s="104" t="s">
        <v>142</v>
      </c>
      <c r="V353" s="106">
        <v>45200.155692939814</v>
      </c>
      <c r="W353" s="104" t="s">
        <v>116</v>
      </c>
      <c r="X353" s="104" t="s">
        <v>116</v>
      </c>
      <c r="Y353" s="106">
        <v>45231</v>
      </c>
      <c r="Z353" s="106">
        <v>45261</v>
      </c>
      <c r="AA353" s="106">
        <v>45261.894100578698</v>
      </c>
      <c r="AB353" s="104" t="s">
        <v>118</v>
      </c>
      <c r="AC353" s="104" t="s">
        <v>116</v>
      </c>
    </row>
    <row r="354" spans="1:29" s="78" customFormat="1" hidden="1" outlineLevel="7" collapsed="1" x14ac:dyDescent="0.25">
      <c r="A354" s="101" t="s">
        <v>116</v>
      </c>
      <c r="B354" s="75">
        <v>437593.34499999997</v>
      </c>
      <c r="C354" s="75">
        <v>23806306.454190001</v>
      </c>
      <c r="D354" s="75">
        <v>0</v>
      </c>
      <c r="E354" s="75">
        <v>0</v>
      </c>
      <c r="F354" s="75">
        <v>437593.34499999997</v>
      </c>
      <c r="G354" s="75">
        <v>23806306.454190001</v>
      </c>
      <c r="H354" s="74" t="s">
        <v>120</v>
      </c>
      <c r="I354" s="74" t="s">
        <v>246</v>
      </c>
      <c r="J354" s="74" t="s">
        <v>116</v>
      </c>
      <c r="K354" s="75">
        <v>54.402807369453903</v>
      </c>
      <c r="L354" s="75">
        <v>0</v>
      </c>
      <c r="M354" s="74" t="s">
        <v>122</v>
      </c>
      <c r="N354" s="74" t="s">
        <v>241</v>
      </c>
      <c r="O354" s="74" t="s">
        <v>121</v>
      </c>
      <c r="P354" s="76">
        <v>45231</v>
      </c>
      <c r="Q354" s="76">
        <v>45232</v>
      </c>
      <c r="R354" s="75">
        <v>0</v>
      </c>
      <c r="S354" s="74" t="s">
        <v>116</v>
      </c>
      <c r="T354" s="74" t="s">
        <v>116</v>
      </c>
      <c r="U354" s="74" t="s">
        <v>142</v>
      </c>
      <c r="V354" s="77">
        <v>45200.155692939814</v>
      </c>
      <c r="W354" s="74" t="s">
        <v>116</v>
      </c>
      <c r="X354" s="74" t="s">
        <v>116</v>
      </c>
      <c r="Y354" s="77">
        <v>45231</v>
      </c>
      <c r="Z354" s="77">
        <v>45261</v>
      </c>
      <c r="AA354" s="77">
        <v>45261.894100578698</v>
      </c>
      <c r="AB354" s="74" t="s">
        <v>118</v>
      </c>
      <c r="AC354" s="74" t="s">
        <v>116</v>
      </c>
    </row>
    <row r="355" spans="1:29" s="96" customFormat="1" hidden="1" outlineLevel="7" collapsed="1" x14ac:dyDescent="0.25">
      <c r="A355" s="100" t="s">
        <v>247</v>
      </c>
      <c r="B355" s="92">
        <v>-702585.46</v>
      </c>
      <c r="C355" s="92">
        <v>-36836452.234109998</v>
      </c>
      <c r="D355" s="92">
        <v>0</v>
      </c>
      <c r="E355" s="92">
        <v>0</v>
      </c>
      <c r="F355" s="92">
        <v>-702585.46</v>
      </c>
      <c r="G355" s="92">
        <v>-36836452.234109998</v>
      </c>
      <c r="H355" s="93" t="s">
        <v>120</v>
      </c>
      <c r="I355" s="93" t="s">
        <v>246</v>
      </c>
      <c r="J355" s="93" t="s">
        <v>116</v>
      </c>
      <c r="K355" s="92">
        <v>52.429852781339903</v>
      </c>
      <c r="L355" s="92">
        <v>0</v>
      </c>
      <c r="M355" s="93" t="s">
        <v>122</v>
      </c>
      <c r="N355" s="93" t="s">
        <v>241</v>
      </c>
      <c r="O355" s="93" t="s">
        <v>121</v>
      </c>
      <c r="P355" s="94">
        <v>45231</v>
      </c>
      <c r="Q355" s="94">
        <v>45232</v>
      </c>
      <c r="R355" s="92">
        <v>0</v>
      </c>
      <c r="S355" s="93" t="s">
        <v>116</v>
      </c>
      <c r="T355" s="93" t="s">
        <v>116</v>
      </c>
      <c r="U355" s="93" t="s">
        <v>142</v>
      </c>
      <c r="V355" s="95">
        <v>45200.155692939814</v>
      </c>
      <c r="W355" s="93" t="s">
        <v>116</v>
      </c>
      <c r="X355" s="93" t="s">
        <v>116</v>
      </c>
      <c r="Y355" s="95">
        <v>45231</v>
      </c>
      <c r="Z355" s="95">
        <v>45261</v>
      </c>
      <c r="AA355" s="95">
        <v>45261.894100578698</v>
      </c>
      <c r="AB355" s="93" t="s">
        <v>118</v>
      </c>
      <c r="AC355" s="93" t="s">
        <v>116</v>
      </c>
    </row>
    <row r="356" spans="1:29" s="78" customFormat="1" hidden="1" outlineLevel="7" collapsed="1" x14ac:dyDescent="0.25">
      <c r="A356" s="101" t="s">
        <v>116</v>
      </c>
      <c r="B356" s="75">
        <v>-702585.46</v>
      </c>
      <c r="C356" s="75">
        <v>-36836452.234109998</v>
      </c>
      <c r="D356" s="75">
        <v>0</v>
      </c>
      <c r="E356" s="75">
        <v>0</v>
      </c>
      <c r="F356" s="75">
        <v>-702585.46</v>
      </c>
      <c r="G356" s="75">
        <v>-36836452.234109998</v>
      </c>
      <c r="H356" s="74" t="s">
        <v>120</v>
      </c>
      <c r="I356" s="74" t="s">
        <v>246</v>
      </c>
      <c r="J356" s="74" t="s">
        <v>116</v>
      </c>
      <c r="K356" s="75">
        <v>52.429852781339903</v>
      </c>
      <c r="L356" s="75">
        <v>0</v>
      </c>
      <c r="M356" s="74" t="s">
        <v>122</v>
      </c>
      <c r="N356" s="74" t="s">
        <v>241</v>
      </c>
      <c r="O356" s="74" t="s">
        <v>121</v>
      </c>
      <c r="P356" s="76">
        <v>45231</v>
      </c>
      <c r="Q356" s="76">
        <v>45232</v>
      </c>
      <c r="R356" s="75">
        <v>0</v>
      </c>
      <c r="S356" s="74" t="s">
        <v>116</v>
      </c>
      <c r="T356" s="74" t="s">
        <v>116</v>
      </c>
      <c r="U356" s="74" t="s">
        <v>142</v>
      </c>
      <c r="V356" s="77">
        <v>45200.155692939814</v>
      </c>
      <c r="W356" s="74" t="s">
        <v>116</v>
      </c>
      <c r="X356" s="74" t="s">
        <v>116</v>
      </c>
      <c r="Y356" s="77">
        <v>45231</v>
      </c>
      <c r="Z356" s="77">
        <v>45261</v>
      </c>
      <c r="AA356" s="77">
        <v>45261.894100578698</v>
      </c>
      <c r="AB356" s="74" t="s">
        <v>118</v>
      </c>
      <c r="AC356" s="74" t="s">
        <v>116</v>
      </c>
    </row>
    <row r="357" spans="1:29" s="107" customFormat="1" hidden="1" outlineLevel="7" collapsed="1" x14ac:dyDescent="0.25">
      <c r="A357" s="102" t="s">
        <v>249</v>
      </c>
      <c r="B357" s="103">
        <v>-19839.11</v>
      </c>
      <c r="C357" s="103">
        <v>-994361.11747000006</v>
      </c>
      <c r="D357" s="103">
        <v>0</v>
      </c>
      <c r="E357" s="103">
        <v>0</v>
      </c>
      <c r="F357" s="103">
        <v>-19839.11</v>
      </c>
      <c r="G357" s="103">
        <v>-994361.11747000006</v>
      </c>
      <c r="H357" s="104" t="s">
        <v>120</v>
      </c>
      <c r="I357" s="104" t="s">
        <v>246</v>
      </c>
      <c r="J357" s="104" t="s">
        <v>116</v>
      </c>
      <c r="K357" s="103">
        <v>50.121256319966001</v>
      </c>
      <c r="L357" s="103">
        <v>0</v>
      </c>
      <c r="M357" s="104" t="s">
        <v>122</v>
      </c>
      <c r="N357" s="104" t="s">
        <v>241</v>
      </c>
      <c r="O357" s="104" t="s">
        <v>121</v>
      </c>
      <c r="P357" s="105">
        <v>45231</v>
      </c>
      <c r="Q357" s="105">
        <v>45232</v>
      </c>
      <c r="R357" s="103">
        <v>0</v>
      </c>
      <c r="S357" s="104" t="s">
        <v>116</v>
      </c>
      <c r="T357" s="104" t="s">
        <v>116</v>
      </c>
      <c r="U357" s="104" t="s">
        <v>142</v>
      </c>
      <c r="V357" s="106">
        <v>45200.155692939814</v>
      </c>
      <c r="W357" s="104" t="s">
        <v>116</v>
      </c>
      <c r="X357" s="104" t="s">
        <v>116</v>
      </c>
      <c r="Y357" s="106">
        <v>45231</v>
      </c>
      <c r="Z357" s="106">
        <v>45261</v>
      </c>
      <c r="AA357" s="106">
        <v>45261.894100578698</v>
      </c>
      <c r="AB357" s="104" t="s">
        <v>118</v>
      </c>
      <c r="AC357" s="104" t="s">
        <v>116</v>
      </c>
    </row>
    <row r="358" spans="1:29" s="78" customFormat="1" hidden="1" outlineLevel="7" collapsed="1" x14ac:dyDescent="0.25">
      <c r="A358" s="101" t="s">
        <v>116</v>
      </c>
      <c r="B358" s="75">
        <v>-19839.11</v>
      </c>
      <c r="C358" s="75">
        <v>-994361.11747000006</v>
      </c>
      <c r="D358" s="75">
        <v>0</v>
      </c>
      <c r="E358" s="75">
        <v>0</v>
      </c>
      <c r="F358" s="75">
        <v>-19839.11</v>
      </c>
      <c r="G358" s="75">
        <v>-994361.11747000006</v>
      </c>
      <c r="H358" s="74" t="s">
        <v>120</v>
      </c>
      <c r="I358" s="74" t="s">
        <v>246</v>
      </c>
      <c r="J358" s="74" t="s">
        <v>116</v>
      </c>
      <c r="K358" s="75">
        <v>50.121256319966001</v>
      </c>
      <c r="L358" s="75">
        <v>0</v>
      </c>
      <c r="M358" s="74" t="s">
        <v>122</v>
      </c>
      <c r="N358" s="74" t="s">
        <v>241</v>
      </c>
      <c r="O358" s="74" t="s">
        <v>121</v>
      </c>
      <c r="P358" s="76">
        <v>45231</v>
      </c>
      <c r="Q358" s="76">
        <v>45232</v>
      </c>
      <c r="R358" s="75">
        <v>0</v>
      </c>
      <c r="S358" s="74" t="s">
        <v>116</v>
      </c>
      <c r="T358" s="74" t="s">
        <v>116</v>
      </c>
      <c r="U358" s="74" t="s">
        <v>142</v>
      </c>
      <c r="V358" s="77">
        <v>45200.155692939814</v>
      </c>
      <c r="W358" s="74" t="s">
        <v>116</v>
      </c>
      <c r="X358" s="74" t="s">
        <v>116</v>
      </c>
      <c r="Y358" s="77">
        <v>45231</v>
      </c>
      <c r="Z358" s="77">
        <v>45261</v>
      </c>
      <c r="AA358" s="77">
        <v>45261.894100578698</v>
      </c>
      <c r="AB358" s="74" t="s">
        <v>118</v>
      </c>
      <c r="AC358" s="74" t="s">
        <v>116</v>
      </c>
    </row>
    <row r="359" spans="1:29" s="96" customFormat="1" hidden="1" outlineLevel="7" collapsed="1" x14ac:dyDescent="0.25">
      <c r="A359" s="100" t="s">
        <v>251</v>
      </c>
      <c r="B359" s="92">
        <v>152910.93700000001</v>
      </c>
      <c r="C359" s="92">
        <v>6981288.1213100003</v>
      </c>
      <c r="D359" s="92">
        <v>0</v>
      </c>
      <c r="E359" s="92">
        <v>0</v>
      </c>
      <c r="F359" s="92">
        <v>152910.93700000001</v>
      </c>
      <c r="G359" s="92">
        <v>6981288.1213100003</v>
      </c>
      <c r="H359" s="93" t="s">
        <v>120</v>
      </c>
      <c r="I359" s="93" t="s">
        <v>246</v>
      </c>
      <c r="J359" s="93" t="s">
        <v>116</v>
      </c>
      <c r="K359" s="92">
        <v>45.655910939254802</v>
      </c>
      <c r="L359" s="92">
        <v>0</v>
      </c>
      <c r="M359" s="93" t="s">
        <v>122</v>
      </c>
      <c r="N359" s="93" t="s">
        <v>241</v>
      </c>
      <c r="O359" s="93" t="s">
        <v>121</v>
      </c>
      <c r="P359" s="94">
        <v>45231</v>
      </c>
      <c r="Q359" s="94">
        <v>45232</v>
      </c>
      <c r="R359" s="92">
        <v>0</v>
      </c>
      <c r="S359" s="93" t="s">
        <v>116</v>
      </c>
      <c r="T359" s="93" t="s">
        <v>116</v>
      </c>
      <c r="U359" s="93" t="s">
        <v>142</v>
      </c>
      <c r="V359" s="95">
        <v>45200.155692939814</v>
      </c>
      <c r="W359" s="93" t="s">
        <v>116</v>
      </c>
      <c r="X359" s="93" t="s">
        <v>116</v>
      </c>
      <c r="Y359" s="95">
        <v>45231</v>
      </c>
      <c r="Z359" s="95">
        <v>45261</v>
      </c>
      <c r="AA359" s="95">
        <v>45261.894100578698</v>
      </c>
      <c r="AB359" s="93" t="s">
        <v>118</v>
      </c>
      <c r="AC359" s="93" t="s">
        <v>116</v>
      </c>
    </row>
    <row r="360" spans="1:29" s="78" customFormat="1" hidden="1" outlineLevel="7" collapsed="1" x14ac:dyDescent="0.25">
      <c r="A360" s="101" t="s">
        <v>116</v>
      </c>
      <c r="B360" s="75">
        <v>152910.93700000001</v>
      </c>
      <c r="C360" s="75">
        <v>6981288.1213100003</v>
      </c>
      <c r="D360" s="75">
        <v>0</v>
      </c>
      <c r="E360" s="75">
        <v>0</v>
      </c>
      <c r="F360" s="75">
        <v>152910.93700000001</v>
      </c>
      <c r="G360" s="75">
        <v>6981288.1213100003</v>
      </c>
      <c r="H360" s="74" t="s">
        <v>120</v>
      </c>
      <c r="I360" s="74" t="s">
        <v>246</v>
      </c>
      <c r="J360" s="74" t="s">
        <v>116</v>
      </c>
      <c r="K360" s="75">
        <v>45.655910939254802</v>
      </c>
      <c r="L360" s="75">
        <v>0</v>
      </c>
      <c r="M360" s="74" t="s">
        <v>122</v>
      </c>
      <c r="N360" s="74" t="s">
        <v>241</v>
      </c>
      <c r="O360" s="74" t="s">
        <v>121</v>
      </c>
      <c r="P360" s="76">
        <v>45231</v>
      </c>
      <c r="Q360" s="76">
        <v>45232</v>
      </c>
      <c r="R360" s="75">
        <v>0</v>
      </c>
      <c r="S360" s="74" t="s">
        <v>116</v>
      </c>
      <c r="T360" s="74" t="s">
        <v>116</v>
      </c>
      <c r="U360" s="74" t="s">
        <v>142</v>
      </c>
      <c r="V360" s="77">
        <v>45200.155692939814</v>
      </c>
      <c r="W360" s="74" t="s">
        <v>116</v>
      </c>
      <c r="X360" s="74" t="s">
        <v>116</v>
      </c>
      <c r="Y360" s="77">
        <v>45231</v>
      </c>
      <c r="Z360" s="77">
        <v>45261</v>
      </c>
      <c r="AA360" s="77">
        <v>45261.894100578698</v>
      </c>
      <c r="AB360" s="74" t="s">
        <v>118</v>
      </c>
      <c r="AC360" s="74" t="s">
        <v>116</v>
      </c>
    </row>
    <row r="361" spans="1:29" s="113" customFormat="1" hidden="1" outlineLevel="2" collapsed="1" x14ac:dyDescent="0.25">
      <c r="A361" s="108" t="s">
        <v>254</v>
      </c>
      <c r="B361" s="109">
        <v>0</v>
      </c>
      <c r="C361" s="109">
        <v>0</v>
      </c>
      <c r="D361" s="109">
        <v>0</v>
      </c>
      <c r="E361" s="109">
        <v>0</v>
      </c>
      <c r="F361" s="109">
        <v>0</v>
      </c>
      <c r="G361" s="109">
        <v>0</v>
      </c>
      <c r="H361" s="110" t="s">
        <v>120</v>
      </c>
      <c r="I361" s="110" t="s">
        <v>254</v>
      </c>
      <c r="J361" s="110" t="s">
        <v>116</v>
      </c>
      <c r="K361" s="109">
        <v>0</v>
      </c>
      <c r="L361" s="109">
        <v>0</v>
      </c>
      <c r="M361" s="110" t="s">
        <v>122</v>
      </c>
      <c r="N361" s="110" t="s">
        <v>241</v>
      </c>
      <c r="O361" s="110" t="s">
        <v>121</v>
      </c>
      <c r="P361" s="111">
        <v>45231</v>
      </c>
      <c r="Q361" s="111">
        <v>45232</v>
      </c>
      <c r="R361" s="109">
        <v>0</v>
      </c>
      <c r="S361" s="110" t="s">
        <v>116</v>
      </c>
      <c r="T361" s="110" t="s">
        <v>116</v>
      </c>
      <c r="U361" s="110" t="s">
        <v>142</v>
      </c>
      <c r="V361" s="112">
        <v>45200.155692939814</v>
      </c>
      <c r="W361" s="110" t="s">
        <v>116</v>
      </c>
      <c r="X361" s="110" t="s">
        <v>116</v>
      </c>
      <c r="Y361" s="112">
        <v>45231</v>
      </c>
      <c r="Z361" s="112">
        <v>45261</v>
      </c>
      <c r="AA361" s="112">
        <v>45261.894100578698</v>
      </c>
      <c r="AB361" s="110" t="s">
        <v>118</v>
      </c>
      <c r="AC361" s="110" t="s">
        <v>116</v>
      </c>
    </row>
    <row r="362" spans="1:29" s="96" customFormat="1" hidden="1" outlineLevel="3" collapsed="1" x14ac:dyDescent="0.25">
      <c r="A362" s="91" t="s">
        <v>122</v>
      </c>
      <c r="B362" s="92">
        <v>0</v>
      </c>
      <c r="C362" s="92">
        <v>0</v>
      </c>
      <c r="D362" s="92">
        <v>0</v>
      </c>
      <c r="E362" s="92">
        <v>0</v>
      </c>
      <c r="F362" s="92">
        <v>0</v>
      </c>
      <c r="G362" s="92">
        <v>0</v>
      </c>
      <c r="H362" s="93" t="s">
        <v>120</v>
      </c>
      <c r="I362" s="93" t="s">
        <v>254</v>
      </c>
      <c r="J362" s="93" t="s">
        <v>116</v>
      </c>
      <c r="K362" s="92">
        <v>0</v>
      </c>
      <c r="L362" s="92">
        <v>0</v>
      </c>
      <c r="M362" s="93" t="s">
        <v>122</v>
      </c>
      <c r="N362" s="93" t="s">
        <v>241</v>
      </c>
      <c r="O362" s="93" t="s">
        <v>121</v>
      </c>
      <c r="P362" s="94">
        <v>45231</v>
      </c>
      <c r="Q362" s="94">
        <v>45232</v>
      </c>
      <c r="R362" s="92">
        <v>0</v>
      </c>
      <c r="S362" s="93" t="s">
        <v>116</v>
      </c>
      <c r="T362" s="93" t="s">
        <v>116</v>
      </c>
      <c r="U362" s="93" t="s">
        <v>142</v>
      </c>
      <c r="V362" s="95">
        <v>45200.155692939814</v>
      </c>
      <c r="W362" s="93" t="s">
        <v>116</v>
      </c>
      <c r="X362" s="93" t="s">
        <v>116</v>
      </c>
      <c r="Y362" s="95">
        <v>45231</v>
      </c>
      <c r="Z362" s="95">
        <v>45261</v>
      </c>
      <c r="AA362" s="95">
        <v>45261.894100578698</v>
      </c>
      <c r="AB362" s="93" t="s">
        <v>118</v>
      </c>
      <c r="AC362" s="93" t="s">
        <v>116</v>
      </c>
    </row>
    <row r="363" spans="1:29" s="78" customFormat="1" hidden="1" outlineLevel="4" collapsed="1" x14ac:dyDescent="0.25">
      <c r="A363" s="97" t="s">
        <v>121</v>
      </c>
      <c r="B363" s="75">
        <v>0</v>
      </c>
      <c r="C363" s="75">
        <v>0</v>
      </c>
      <c r="D363" s="75">
        <v>0</v>
      </c>
      <c r="E363" s="75">
        <v>0</v>
      </c>
      <c r="F363" s="75">
        <v>0</v>
      </c>
      <c r="G363" s="75">
        <v>0</v>
      </c>
      <c r="H363" s="74" t="s">
        <v>120</v>
      </c>
      <c r="I363" s="74" t="s">
        <v>254</v>
      </c>
      <c r="J363" s="74" t="s">
        <v>116</v>
      </c>
      <c r="K363" s="75">
        <v>0</v>
      </c>
      <c r="L363" s="75">
        <v>0</v>
      </c>
      <c r="M363" s="74" t="s">
        <v>122</v>
      </c>
      <c r="N363" s="74" t="s">
        <v>241</v>
      </c>
      <c r="O363" s="74" t="s">
        <v>121</v>
      </c>
      <c r="P363" s="76">
        <v>45231</v>
      </c>
      <c r="Q363" s="76">
        <v>45232</v>
      </c>
      <c r="R363" s="75">
        <v>0</v>
      </c>
      <c r="S363" s="74" t="s">
        <v>116</v>
      </c>
      <c r="T363" s="74" t="s">
        <v>116</v>
      </c>
      <c r="U363" s="74" t="s">
        <v>142</v>
      </c>
      <c r="V363" s="77">
        <v>45200.155692939814</v>
      </c>
      <c r="W363" s="74" t="s">
        <v>116</v>
      </c>
      <c r="X363" s="74" t="s">
        <v>116</v>
      </c>
      <c r="Y363" s="77">
        <v>45231</v>
      </c>
      <c r="Z363" s="77">
        <v>45261</v>
      </c>
      <c r="AA363" s="77">
        <v>45261.894100578698</v>
      </c>
      <c r="AB363" s="74" t="s">
        <v>118</v>
      </c>
      <c r="AC363" s="74" t="s">
        <v>116</v>
      </c>
    </row>
    <row r="364" spans="1:29" s="84" customFormat="1" hidden="1" outlineLevel="5" collapsed="1" x14ac:dyDescent="0.25">
      <c r="A364" s="98" t="s">
        <v>116</v>
      </c>
      <c r="B364" s="80">
        <v>0</v>
      </c>
      <c r="C364" s="80">
        <v>0</v>
      </c>
      <c r="D364" s="80">
        <v>0</v>
      </c>
      <c r="E364" s="80">
        <v>0</v>
      </c>
      <c r="F364" s="80">
        <v>0</v>
      </c>
      <c r="G364" s="80">
        <v>0</v>
      </c>
      <c r="H364" s="81" t="s">
        <v>120</v>
      </c>
      <c r="I364" s="81" t="s">
        <v>254</v>
      </c>
      <c r="J364" s="81" t="s">
        <v>116</v>
      </c>
      <c r="K364" s="80">
        <v>0</v>
      </c>
      <c r="L364" s="80">
        <v>0</v>
      </c>
      <c r="M364" s="81" t="s">
        <v>122</v>
      </c>
      <c r="N364" s="81" t="s">
        <v>241</v>
      </c>
      <c r="O364" s="81" t="s">
        <v>121</v>
      </c>
      <c r="P364" s="82">
        <v>45231</v>
      </c>
      <c r="Q364" s="82">
        <v>45232</v>
      </c>
      <c r="R364" s="80">
        <v>0</v>
      </c>
      <c r="S364" s="81" t="s">
        <v>116</v>
      </c>
      <c r="T364" s="81" t="s">
        <v>116</v>
      </c>
      <c r="U364" s="81" t="s">
        <v>142</v>
      </c>
      <c r="V364" s="83">
        <v>45200.155692939814</v>
      </c>
      <c r="W364" s="81" t="s">
        <v>116</v>
      </c>
      <c r="X364" s="81" t="s">
        <v>116</v>
      </c>
      <c r="Y364" s="83">
        <v>45231</v>
      </c>
      <c r="Z364" s="83">
        <v>45261</v>
      </c>
      <c r="AA364" s="83">
        <v>45261.894100578698</v>
      </c>
      <c r="AB364" s="81" t="s">
        <v>118</v>
      </c>
      <c r="AC364" s="81" t="s">
        <v>116</v>
      </c>
    </row>
    <row r="365" spans="1:29" s="90" customFormat="1" hidden="1" outlineLevel="6" collapsed="1" x14ac:dyDescent="0.25">
      <c r="A365" s="99" t="s">
        <v>116</v>
      </c>
      <c r="B365" s="86">
        <v>0</v>
      </c>
      <c r="C365" s="86">
        <v>0</v>
      </c>
      <c r="D365" s="86">
        <v>0</v>
      </c>
      <c r="E365" s="86">
        <v>0</v>
      </c>
      <c r="F365" s="86">
        <v>0</v>
      </c>
      <c r="G365" s="86">
        <v>0</v>
      </c>
      <c r="H365" s="87" t="s">
        <v>120</v>
      </c>
      <c r="I365" s="87" t="s">
        <v>254</v>
      </c>
      <c r="J365" s="87" t="s">
        <v>116</v>
      </c>
      <c r="K365" s="86">
        <v>0</v>
      </c>
      <c r="L365" s="86">
        <v>0</v>
      </c>
      <c r="M365" s="87" t="s">
        <v>122</v>
      </c>
      <c r="N365" s="87" t="s">
        <v>241</v>
      </c>
      <c r="O365" s="87" t="s">
        <v>121</v>
      </c>
      <c r="P365" s="88">
        <v>45231</v>
      </c>
      <c r="Q365" s="88">
        <v>45232</v>
      </c>
      <c r="R365" s="86">
        <v>0</v>
      </c>
      <c r="S365" s="87" t="s">
        <v>116</v>
      </c>
      <c r="T365" s="87" t="s">
        <v>116</v>
      </c>
      <c r="U365" s="87" t="s">
        <v>142</v>
      </c>
      <c r="V365" s="89">
        <v>45200.155692939814</v>
      </c>
      <c r="W365" s="87" t="s">
        <v>116</v>
      </c>
      <c r="X365" s="87" t="s">
        <v>116</v>
      </c>
      <c r="Y365" s="89">
        <v>45231</v>
      </c>
      <c r="Z365" s="89">
        <v>45261</v>
      </c>
      <c r="AA365" s="89">
        <v>45261.894100578698</v>
      </c>
      <c r="AB365" s="87" t="s">
        <v>118</v>
      </c>
      <c r="AC365" s="87" t="s">
        <v>116</v>
      </c>
    </row>
    <row r="366" spans="1:29" s="96" customFormat="1" hidden="1" outlineLevel="7" collapsed="1" x14ac:dyDescent="0.25">
      <c r="A366" s="100" t="s">
        <v>259</v>
      </c>
      <c r="B366" s="92">
        <v>168760.88</v>
      </c>
      <c r="C366" s="92">
        <v>10803298.872789999</v>
      </c>
      <c r="D366" s="92">
        <v>0</v>
      </c>
      <c r="E366" s="92">
        <v>0</v>
      </c>
      <c r="F366" s="92">
        <v>168760.88</v>
      </c>
      <c r="G366" s="92">
        <v>10803298.872789999</v>
      </c>
      <c r="H366" s="93" t="s">
        <v>120</v>
      </c>
      <c r="I366" s="93" t="s">
        <v>254</v>
      </c>
      <c r="J366" s="93" t="s">
        <v>116</v>
      </c>
      <c r="K366" s="92">
        <v>64.015421540762304</v>
      </c>
      <c r="L366" s="92">
        <v>0</v>
      </c>
      <c r="M366" s="93" t="s">
        <v>122</v>
      </c>
      <c r="N366" s="93" t="s">
        <v>241</v>
      </c>
      <c r="O366" s="93" t="s">
        <v>121</v>
      </c>
      <c r="P366" s="94">
        <v>45231</v>
      </c>
      <c r="Q366" s="94">
        <v>45232</v>
      </c>
      <c r="R366" s="92">
        <v>0</v>
      </c>
      <c r="S366" s="93" t="s">
        <v>116</v>
      </c>
      <c r="T366" s="93" t="s">
        <v>116</v>
      </c>
      <c r="U366" s="93" t="s">
        <v>142</v>
      </c>
      <c r="V366" s="95">
        <v>45200.155692939814</v>
      </c>
      <c r="W366" s="93" t="s">
        <v>116</v>
      </c>
      <c r="X366" s="93" t="s">
        <v>116</v>
      </c>
      <c r="Y366" s="95">
        <v>45231</v>
      </c>
      <c r="Z366" s="95">
        <v>45261</v>
      </c>
      <c r="AA366" s="95">
        <v>45261.894100578698</v>
      </c>
      <c r="AB366" s="93" t="s">
        <v>118</v>
      </c>
      <c r="AC366" s="93" t="s">
        <v>116</v>
      </c>
    </row>
    <row r="367" spans="1:29" s="78" customFormat="1" hidden="1" outlineLevel="7" collapsed="1" x14ac:dyDescent="0.25">
      <c r="A367" s="101" t="s">
        <v>116</v>
      </c>
      <c r="B367" s="75">
        <v>168760.88</v>
      </c>
      <c r="C367" s="75">
        <v>10803298.872789999</v>
      </c>
      <c r="D367" s="75">
        <v>0</v>
      </c>
      <c r="E367" s="75">
        <v>0</v>
      </c>
      <c r="F367" s="75">
        <v>168760.88</v>
      </c>
      <c r="G367" s="75">
        <v>10803298.872789999</v>
      </c>
      <c r="H367" s="74" t="s">
        <v>120</v>
      </c>
      <c r="I367" s="74" t="s">
        <v>254</v>
      </c>
      <c r="J367" s="74" t="s">
        <v>116</v>
      </c>
      <c r="K367" s="75">
        <v>64.015421540762304</v>
      </c>
      <c r="L367" s="75">
        <v>0</v>
      </c>
      <c r="M367" s="74" t="s">
        <v>122</v>
      </c>
      <c r="N367" s="74" t="s">
        <v>241</v>
      </c>
      <c r="O367" s="74" t="s">
        <v>121</v>
      </c>
      <c r="P367" s="76">
        <v>45231</v>
      </c>
      <c r="Q367" s="76">
        <v>45232</v>
      </c>
      <c r="R367" s="75">
        <v>0</v>
      </c>
      <c r="S367" s="74" t="s">
        <v>116</v>
      </c>
      <c r="T367" s="74" t="s">
        <v>116</v>
      </c>
      <c r="U367" s="74" t="s">
        <v>142</v>
      </c>
      <c r="V367" s="77">
        <v>45200.155692939814</v>
      </c>
      <c r="W367" s="74" t="s">
        <v>116</v>
      </c>
      <c r="X367" s="74" t="s">
        <v>116</v>
      </c>
      <c r="Y367" s="77">
        <v>45231</v>
      </c>
      <c r="Z367" s="77">
        <v>45261</v>
      </c>
      <c r="AA367" s="77">
        <v>45261.894100578698</v>
      </c>
      <c r="AB367" s="74" t="s">
        <v>118</v>
      </c>
      <c r="AC367" s="74" t="s">
        <v>116</v>
      </c>
    </row>
    <row r="368" spans="1:29" s="107" customFormat="1" hidden="1" outlineLevel="7" collapsed="1" x14ac:dyDescent="0.25">
      <c r="A368" s="102" t="s">
        <v>255</v>
      </c>
      <c r="B368" s="103">
        <v>-259861.12</v>
      </c>
      <c r="C368" s="103">
        <v>-15789930.44241</v>
      </c>
      <c r="D368" s="103">
        <v>0</v>
      </c>
      <c r="E368" s="103">
        <v>0</v>
      </c>
      <c r="F368" s="103">
        <v>-259861.12</v>
      </c>
      <c r="G368" s="103">
        <v>-15789930.44241</v>
      </c>
      <c r="H368" s="104" t="s">
        <v>120</v>
      </c>
      <c r="I368" s="104" t="s">
        <v>254</v>
      </c>
      <c r="J368" s="104" t="s">
        <v>116</v>
      </c>
      <c r="K368" s="103">
        <v>60.762958469547101</v>
      </c>
      <c r="L368" s="103">
        <v>0</v>
      </c>
      <c r="M368" s="104" t="s">
        <v>122</v>
      </c>
      <c r="N368" s="104" t="s">
        <v>241</v>
      </c>
      <c r="O368" s="104" t="s">
        <v>121</v>
      </c>
      <c r="P368" s="105">
        <v>45231</v>
      </c>
      <c r="Q368" s="105">
        <v>45232</v>
      </c>
      <c r="R368" s="103">
        <v>0</v>
      </c>
      <c r="S368" s="104" t="s">
        <v>116</v>
      </c>
      <c r="T368" s="104" t="s">
        <v>116</v>
      </c>
      <c r="U368" s="104" t="s">
        <v>142</v>
      </c>
      <c r="V368" s="106">
        <v>45200.155692939814</v>
      </c>
      <c r="W368" s="104" t="s">
        <v>116</v>
      </c>
      <c r="X368" s="104" t="s">
        <v>116</v>
      </c>
      <c r="Y368" s="106">
        <v>45231</v>
      </c>
      <c r="Z368" s="106">
        <v>45261</v>
      </c>
      <c r="AA368" s="106">
        <v>45261.894100578698</v>
      </c>
      <c r="AB368" s="104" t="s">
        <v>118</v>
      </c>
      <c r="AC368" s="104" t="s">
        <v>116</v>
      </c>
    </row>
    <row r="369" spans="1:29" s="78" customFormat="1" hidden="1" outlineLevel="7" collapsed="1" x14ac:dyDescent="0.25">
      <c r="A369" s="101" t="s">
        <v>116</v>
      </c>
      <c r="B369" s="75">
        <v>-259861.12</v>
      </c>
      <c r="C369" s="75">
        <v>-15789930.44241</v>
      </c>
      <c r="D369" s="75">
        <v>0</v>
      </c>
      <c r="E369" s="75">
        <v>0</v>
      </c>
      <c r="F369" s="75">
        <v>-259861.12</v>
      </c>
      <c r="G369" s="75">
        <v>-15789930.44241</v>
      </c>
      <c r="H369" s="74" t="s">
        <v>120</v>
      </c>
      <c r="I369" s="74" t="s">
        <v>254</v>
      </c>
      <c r="J369" s="74" t="s">
        <v>116</v>
      </c>
      <c r="K369" s="75">
        <v>60.762958469547101</v>
      </c>
      <c r="L369" s="75">
        <v>0</v>
      </c>
      <c r="M369" s="74" t="s">
        <v>122</v>
      </c>
      <c r="N369" s="74" t="s">
        <v>241</v>
      </c>
      <c r="O369" s="74" t="s">
        <v>121</v>
      </c>
      <c r="P369" s="76">
        <v>45231</v>
      </c>
      <c r="Q369" s="76">
        <v>45232</v>
      </c>
      <c r="R369" s="75">
        <v>0</v>
      </c>
      <c r="S369" s="74" t="s">
        <v>116</v>
      </c>
      <c r="T369" s="74" t="s">
        <v>116</v>
      </c>
      <c r="U369" s="74" t="s">
        <v>142</v>
      </c>
      <c r="V369" s="77">
        <v>45200.155692939814</v>
      </c>
      <c r="W369" s="74" t="s">
        <v>116</v>
      </c>
      <c r="X369" s="74" t="s">
        <v>116</v>
      </c>
      <c r="Y369" s="77">
        <v>45231</v>
      </c>
      <c r="Z369" s="77">
        <v>45261</v>
      </c>
      <c r="AA369" s="77">
        <v>45261.894100578698</v>
      </c>
      <c r="AB369" s="74" t="s">
        <v>118</v>
      </c>
      <c r="AC369" s="74" t="s">
        <v>116</v>
      </c>
    </row>
    <row r="370" spans="1:29" s="96" customFormat="1" hidden="1" outlineLevel="7" collapsed="1" x14ac:dyDescent="0.25">
      <c r="A370" s="100" t="s">
        <v>256</v>
      </c>
      <c r="B370" s="92">
        <v>-38089.398000000001</v>
      </c>
      <c r="C370" s="92">
        <v>-2142262.3636099999</v>
      </c>
      <c r="D370" s="92">
        <v>0</v>
      </c>
      <c r="E370" s="92">
        <v>0</v>
      </c>
      <c r="F370" s="92">
        <v>-38089.398000000001</v>
      </c>
      <c r="G370" s="92">
        <v>-2142262.3636099999</v>
      </c>
      <c r="H370" s="93" t="s">
        <v>120</v>
      </c>
      <c r="I370" s="93" t="s">
        <v>254</v>
      </c>
      <c r="J370" s="93" t="s">
        <v>116</v>
      </c>
      <c r="K370" s="92">
        <v>56.243009238686298</v>
      </c>
      <c r="L370" s="92">
        <v>0</v>
      </c>
      <c r="M370" s="93" t="s">
        <v>122</v>
      </c>
      <c r="N370" s="93" t="s">
        <v>241</v>
      </c>
      <c r="O370" s="93" t="s">
        <v>121</v>
      </c>
      <c r="P370" s="94">
        <v>45231</v>
      </c>
      <c r="Q370" s="94">
        <v>45232</v>
      </c>
      <c r="R370" s="92">
        <v>0</v>
      </c>
      <c r="S370" s="93" t="s">
        <v>116</v>
      </c>
      <c r="T370" s="93" t="s">
        <v>116</v>
      </c>
      <c r="U370" s="93" t="s">
        <v>142</v>
      </c>
      <c r="V370" s="95">
        <v>45200.155692939814</v>
      </c>
      <c r="W370" s="93" t="s">
        <v>116</v>
      </c>
      <c r="X370" s="93" t="s">
        <v>116</v>
      </c>
      <c r="Y370" s="95">
        <v>45231</v>
      </c>
      <c r="Z370" s="95">
        <v>45261</v>
      </c>
      <c r="AA370" s="95">
        <v>45261.894100578698</v>
      </c>
      <c r="AB370" s="93" t="s">
        <v>118</v>
      </c>
      <c r="AC370" s="93" t="s">
        <v>116</v>
      </c>
    </row>
    <row r="371" spans="1:29" s="78" customFormat="1" hidden="1" outlineLevel="7" collapsed="1" x14ac:dyDescent="0.25">
      <c r="A371" s="101" t="s">
        <v>116</v>
      </c>
      <c r="B371" s="75">
        <v>-38089.398000000001</v>
      </c>
      <c r="C371" s="75">
        <v>-2142262.3636099999</v>
      </c>
      <c r="D371" s="75">
        <v>0</v>
      </c>
      <c r="E371" s="75">
        <v>0</v>
      </c>
      <c r="F371" s="75">
        <v>-38089.398000000001</v>
      </c>
      <c r="G371" s="75">
        <v>-2142262.3636099999</v>
      </c>
      <c r="H371" s="74" t="s">
        <v>120</v>
      </c>
      <c r="I371" s="74" t="s">
        <v>254</v>
      </c>
      <c r="J371" s="74" t="s">
        <v>116</v>
      </c>
      <c r="K371" s="75">
        <v>56.243009238686298</v>
      </c>
      <c r="L371" s="75">
        <v>0</v>
      </c>
      <c r="M371" s="74" t="s">
        <v>122</v>
      </c>
      <c r="N371" s="74" t="s">
        <v>241</v>
      </c>
      <c r="O371" s="74" t="s">
        <v>121</v>
      </c>
      <c r="P371" s="76">
        <v>45231</v>
      </c>
      <c r="Q371" s="76">
        <v>45232</v>
      </c>
      <c r="R371" s="75">
        <v>0</v>
      </c>
      <c r="S371" s="74" t="s">
        <v>116</v>
      </c>
      <c r="T371" s="74" t="s">
        <v>116</v>
      </c>
      <c r="U371" s="74" t="s">
        <v>142</v>
      </c>
      <c r="V371" s="77">
        <v>45200.155692939814</v>
      </c>
      <c r="W371" s="74" t="s">
        <v>116</v>
      </c>
      <c r="X371" s="74" t="s">
        <v>116</v>
      </c>
      <c r="Y371" s="77">
        <v>45231</v>
      </c>
      <c r="Z371" s="77">
        <v>45261</v>
      </c>
      <c r="AA371" s="77">
        <v>45261.894100578698</v>
      </c>
      <c r="AB371" s="74" t="s">
        <v>118</v>
      </c>
      <c r="AC371" s="74" t="s">
        <v>116</v>
      </c>
    </row>
    <row r="372" spans="1:29" s="107" customFormat="1" hidden="1" outlineLevel="7" collapsed="1" x14ac:dyDescent="0.25">
      <c r="A372" s="102" t="s">
        <v>258</v>
      </c>
      <c r="B372" s="103">
        <v>128439.048</v>
      </c>
      <c r="C372" s="103">
        <v>7099882.7032300001</v>
      </c>
      <c r="D372" s="103">
        <v>0</v>
      </c>
      <c r="E372" s="103">
        <v>0</v>
      </c>
      <c r="F372" s="103">
        <v>128439.048</v>
      </c>
      <c r="G372" s="103">
        <v>7099882.7032300001</v>
      </c>
      <c r="H372" s="104" t="s">
        <v>120</v>
      </c>
      <c r="I372" s="104" t="s">
        <v>254</v>
      </c>
      <c r="J372" s="104" t="s">
        <v>116</v>
      </c>
      <c r="K372" s="103">
        <v>55.278225849431699</v>
      </c>
      <c r="L372" s="103">
        <v>0</v>
      </c>
      <c r="M372" s="104" t="s">
        <v>122</v>
      </c>
      <c r="N372" s="104" t="s">
        <v>241</v>
      </c>
      <c r="O372" s="104" t="s">
        <v>121</v>
      </c>
      <c r="P372" s="105">
        <v>45231</v>
      </c>
      <c r="Q372" s="105">
        <v>45232</v>
      </c>
      <c r="R372" s="103">
        <v>0</v>
      </c>
      <c r="S372" s="104" t="s">
        <v>116</v>
      </c>
      <c r="T372" s="104" t="s">
        <v>116</v>
      </c>
      <c r="U372" s="104" t="s">
        <v>142</v>
      </c>
      <c r="V372" s="106">
        <v>45200.155692939814</v>
      </c>
      <c r="W372" s="104" t="s">
        <v>116</v>
      </c>
      <c r="X372" s="104" t="s">
        <v>116</v>
      </c>
      <c r="Y372" s="106">
        <v>45231</v>
      </c>
      <c r="Z372" s="106">
        <v>45261</v>
      </c>
      <c r="AA372" s="106">
        <v>45261.894100578698</v>
      </c>
      <c r="AB372" s="104" t="s">
        <v>118</v>
      </c>
      <c r="AC372" s="104" t="s">
        <v>116</v>
      </c>
    </row>
    <row r="373" spans="1:29" s="78" customFormat="1" hidden="1" outlineLevel="7" collapsed="1" x14ac:dyDescent="0.25">
      <c r="A373" s="101" t="s">
        <v>116</v>
      </c>
      <c r="B373" s="75">
        <v>128439.048</v>
      </c>
      <c r="C373" s="75">
        <v>7099882.7032300001</v>
      </c>
      <c r="D373" s="75">
        <v>0</v>
      </c>
      <c r="E373" s="75">
        <v>0</v>
      </c>
      <c r="F373" s="75">
        <v>128439.048</v>
      </c>
      <c r="G373" s="75">
        <v>7099882.7032300001</v>
      </c>
      <c r="H373" s="74" t="s">
        <v>120</v>
      </c>
      <c r="I373" s="74" t="s">
        <v>254</v>
      </c>
      <c r="J373" s="74" t="s">
        <v>116</v>
      </c>
      <c r="K373" s="75">
        <v>55.278225849431699</v>
      </c>
      <c r="L373" s="75">
        <v>0</v>
      </c>
      <c r="M373" s="74" t="s">
        <v>122</v>
      </c>
      <c r="N373" s="74" t="s">
        <v>241</v>
      </c>
      <c r="O373" s="74" t="s">
        <v>121</v>
      </c>
      <c r="P373" s="76">
        <v>45231</v>
      </c>
      <c r="Q373" s="76">
        <v>45232</v>
      </c>
      <c r="R373" s="75">
        <v>0</v>
      </c>
      <c r="S373" s="74" t="s">
        <v>116</v>
      </c>
      <c r="T373" s="74" t="s">
        <v>116</v>
      </c>
      <c r="U373" s="74" t="s">
        <v>142</v>
      </c>
      <c r="V373" s="77">
        <v>45200.155692939814</v>
      </c>
      <c r="W373" s="74" t="s">
        <v>116</v>
      </c>
      <c r="X373" s="74" t="s">
        <v>116</v>
      </c>
      <c r="Y373" s="77">
        <v>45231</v>
      </c>
      <c r="Z373" s="77">
        <v>45261</v>
      </c>
      <c r="AA373" s="77">
        <v>45261.894100578698</v>
      </c>
      <c r="AB373" s="74" t="s">
        <v>118</v>
      </c>
      <c r="AC373" s="74" t="s">
        <v>116</v>
      </c>
    </row>
    <row r="374" spans="1:29" s="96" customFormat="1" hidden="1" outlineLevel="7" collapsed="1" x14ac:dyDescent="0.25">
      <c r="A374" s="100" t="s">
        <v>257</v>
      </c>
      <c r="B374" s="92">
        <v>750.59</v>
      </c>
      <c r="C374" s="92">
        <v>29011.23</v>
      </c>
      <c r="D374" s="92">
        <v>0</v>
      </c>
      <c r="E374" s="92">
        <v>0</v>
      </c>
      <c r="F374" s="92">
        <v>750.59</v>
      </c>
      <c r="G374" s="92">
        <v>29011.23</v>
      </c>
      <c r="H374" s="93" t="s">
        <v>120</v>
      </c>
      <c r="I374" s="93" t="s">
        <v>254</v>
      </c>
      <c r="J374" s="93" t="s">
        <v>116</v>
      </c>
      <c r="K374" s="92">
        <v>38.651234362301601</v>
      </c>
      <c r="L374" s="92">
        <v>0</v>
      </c>
      <c r="M374" s="93" t="s">
        <v>122</v>
      </c>
      <c r="N374" s="93" t="s">
        <v>241</v>
      </c>
      <c r="O374" s="93" t="s">
        <v>121</v>
      </c>
      <c r="P374" s="94">
        <v>45231</v>
      </c>
      <c r="Q374" s="94">
        <v>45232</v>
      </c>
      <c r="R374" s="92">
        <v>0</v>
      </c>
      <c r="S374" s="93" t="s">
        <v>116</v>
      </c>
      <c r="T374" s="93" t="s">
        <v>116</v>
      </c>
      <c r="U374" s="93" t="s">
        <v>142</v>
      </c>
      <c r="V374" s="95">
        <v>45200.155692939814</v>
      </c>
      <c r="W374" s="93" t="s">
        <v>116</v>
      </c>
      <c r="X374" s="93" t="s">
        <v>116</v>
      </c>
      <c r="Y374" s="95">
        <v>45231</v>
      </c>
      <c r="Z374" s="95">
        <v>45261</v>
      </c>
      <c r="AA374" s="95">
        <v>45261.894100578698</v>
      </c>
      <c r="AB374" s="93" t="s">
        <v>118</v>
      </c>
      <c r="AC374" s="93" t="s">
        <v>116</v>
      </c>
    </row>
    <row r="375" spans="1:29" s="78" customFormat="1" hidden="1" outlineLevel="7" collapsed="1" x14ac:dyDescent="0.25">
      <c r="A375" s="101" t="s">
        <v>116</v>
      </c>
      <c r="B375" s="75">
        <v>750.59</v>
      </c>
      <c r="C375" s="75">
        <v>29011.23</v>
      </c>
      <c r="D375" s="75">
        <v>0</v>
      </c>
      <c r="E375" s="75">
        <v>0</v>
      </c>
      <c r="F375" s="75">
        <v>750.59</v>
      </c>
      <c r="G375" s="75">
        <v>29011.23</v>
      </c>
      <c r="H375" s="74" t="s">
        <v>120</v>
      </c>
      <c r="I375" s="74" t="s">
        <v>254</v>
      </c>
      <c r="J375" s="74" t="s">
        <v>116</v>
      </c>
      <c r="K375" s="75">
        <v>38.651234362301601</v>
      </c>
      <c r="L375" s="75">
        <v>0</v>
      </c>
      <c r="M375" s="74" t="s">
        <v>122</v>
      </c>
      <c r="N375" s="74" t="s">
        <v>241</v>
      </c>
      <c r="O375" s="74" t="s">
        <v>121</v>
      </c>
      <c r="P375" s="76">
        <v>45231</v>
      </c>
      <c r="Q375" s="76">
        <v>45232</v>
      </c>
      <c r="R375" s="75">
        <v>0</v>
      </c>
      <c r="S375" s="74" t="s">
        <v>116</v>
      </c>
      <c r="T375" s="74" t="s">
        <v>116</v>
      </c>
      <c r="U375" s="74" t="s">
        <v>142</v>
      </c>
      <c r="V375" s="77">
        <v>45200.155692939814</v>
      </c>
      <c r="W375" s="74" t="s">
        <v>116</v>
      </c>
      <c r="X375" s="74" t="s">
        <v>116</v>
      </c>
      <c r="Y375" s="77">
        <v>45231</v>
      </c>
      <c r="Z375" s="77">
        <v>45261</v>
      </c>
      <c r="AA375" s="77">
        <v>45261.894100578698</v>
      </c>
      <c r="AB375" s="74" t="s">
        <v>118</v>
      </c>
      <c r="AC375" s="74" t="s">
        <v>116</v>
      </c>
    </row>
    <row r="376" spans="1:29" s="90" customFormat="1" hidden="1" outlineLevel="2" collapsed="1" x14ac:dyDescent="0.25">
      <c r="A376" s="85" t="s">
        <v>260</v>
      </c>
      <c r="B376" s="86">
        <v>0</v>
      </c>
      <c r="C376" s="86">
        <v>0</v>
      </c>
      <c r="D376" s="86">
        <v>0</v>
      </c>
      <c r="E376" s="86">
        <v>0</v>
      </c>
      <c r="F376" s="86">
        <v>0</v>
      </c>
      <c r="G376" s="86">
        <v>0</v>
      </c>
      <c r="H376" s="87" t="s">
        <v>120</v>
      </c>
      <c r="I376" s="87" t="s">
        <v>260</v>
      </c>
      <c r="J376" s="87" t="s">
        <v>116</v>
      </c>
      <c r="K376" s="86">
        <v>0</v>
      </c>
      <c r="L376" s="86">
        <v>0</v>
      </c>
      <c r="M376" s="87" t="s">
        <v>122</v>
      </c>
      <c r="N376" s="87" t="s">
        <v>241</v>
      </c>
      <c r="O376" s="87" t="s">
        <v>121</v>
      </c>
      <c r="P376" s="88">
        <v>45231</v>
      </c>
      <c r="Q376" s="88">
        <v>45232</v>
      </c>
      <c r="R376" s="86">
        <v>0</v>
      </c>
      <c r="S376" s="87" t="s">
        <v>116</v>
      </c>
      <c r="T376" s="87" t="s">
        <v>116</v>
      </c>
      <c r="U376" s="87" t="s">
        <v>142</v>
      </c>
      <c r="V376" s="89">
        <v>45200.155692939814</v>
      </c>
      <c r="W376" s="87" t="s">
        <v>116</v>
      </c>
      <c r="X376" s="87" t="s">
        <v>116</v>
      </c>
      <c r="Y376" s="89">
        <v>45231</v>
      </c>
      <c r="Z376" s="89">
        <v>45261</v>
      </c>
      <c r="AA376" s="89">
        <v>45261.894100578698</v>
      </c>
      <c r="AB376" s="87" t="s">
        <v>118</v>
      </c>
      <c r="AC376" s="87" t="s">
        <v>116</v>
      </c>
    </row>
    <row r="377" spans="1:29" s="96" customFormat="1" hidden="1" outlineLevel="3" collapsed="1" x14ac:dyDescent="0.25">
      <c r="A377" s="91" t="s">
        <v>122</v>
      </c>
      <c r="B377" s="92">
        <v>0</v>
      </c>
      <c r="C377" s="92">
        <v>0</v>
      </c>
      <c r="D377" s="92">
        <v>0</v>
      </c>
      <c r="E377" s="92">
        <v>0</v>
      </c>
      <c r="F377" s="92">
        <v>0</v>
      </c>
      <c r="G377" s="92">
        <v>0</v>
      </c>
      <c r="H377" s="93" t="s">
        <v>120</v>
      </c>
      <c r="I377" s="93" t="s">
        <v>260</v>
      </c>
      <c r="J377" s="93" t="s">
        <v>116</v>
      </c>
      <c r="K377" s="92">
        <v>0</v>
      </c>
      <c r="L377" s="92">
        <v>0</v>
      </c>
      <c r="M377" s="93" t="s">
        <v>122</v>
      </c>
      <c r="N377" s="93" t="s">
        <v>241</v>
      </c>
      <c r="O377" s="93" t="s">
        <v>121</v>
      </c>
      <c r="P377" s="94">
        <v>45231</v>
      </c>
      <c r="Q377" s="94">
        <v>45232</v>
      </c>
      <c r="R377" s="92">
        <v>0</v>
      </c>
      <c r="S377" s="93" t="s">
        <v>116</v>
      </c>
      <c r="T377" s="93" t="s">
        <v>116</v>
      </c>
      <c r="U377" s="93" t="s">
        <v>142</v>
      </c>
      <c r="V377" s="95">
        <v>45200.155692939814</v>
      </c>
      <c r="W377" s="93" t="s">
        <v>116</v>
      </c>
      <c r="X377" s="93" t="s">
        <v>116</v>
      </c>
      <c r="Y377" s="95">
        <v>45231</v>
      </c>
      <c r="Z377" s="95">
        <v>45261</v>
      </c>
      <c r="AA377" s="95">
        <v>45261.894100578698</v>
      </c>
      <c r="AB377" s="93" t="s">
        <v>118</v>
      </c>
      <c r="AC377" s="93" t="s">
        <v>116</v>
      </c>
    </row>
    <row r="378" spans="1:29" s="78" customFormat="1" hidden="1" outlineLevel="4" collapsed="1" x14ac:dyDescent="0.25">
      <c r="A378" s="97" t="s">
        <v>121</v>
      </c>
      <c r="B378" s="75">
        <v>0</v>
      </c>
      <c r="C378" s="75">
        <v>0</v>
      </c>
      <c r="D378" s="75">
        <v>0</v>
      </c>
      <c r="E378" s="75">
        <v>0</v>
      </c>
      <c r="F378" s="75">
        <v>0</v>
      </c>
      <c r="G378" s="75">
        <v>0</v>
      </c>
      <c r="H378" s="74" t="s">
        <v>120</v>
      </c>
      <c r="I378" s="74" t="s">
        <v>260</v>
      </c>
      <c r="J378" s="74" t="s">
        <v>116</v>
      </c>
      <c r="K378" s="75">
        <v>0</v>
      </c>
      <c r="L378" s="75">
        <v>0</v>
      </c>
      <c r="M378" s="74" t="s">
        <v>122</v>
      </c>
      <c r="N378" s="74" t="s">
        <v>241</v>
      </c>
      <c r="O378" s="74" t="s">
        <v>121</v>
      </c>
      <c r="P378" s="76">
        <v>45231</v>
      </c>
      <c r="Q378" s="76">
        <v>45232</v>
      </c>
      <c r="R378" s="75">
        <v>0</v>
      </c>
      <c r="S378" s="74" t="s">
        <v>116</v>
      </c>
      <c r="T378" s="74" t="s">
        <v>116</v>
      </c>
      <c r="U378" s="74" t="s">
        <v>142</v>
      </c>
      <c r="V378" s="77">
        <v>45200.155692939814</v>
      </c>
      <c r="W378" s="74" t="s">
        <v>116</v>
      </c>
      <c r="X378" s="74" t="s">
        <v>116</v>
      </c>
      <c r="Y378" s="77">
        <v>45231</v>
      </c>
      <c r="Z378" s="77">
        <v>45261</v>
      </c>
      <c r="AA378" s="77">
        <v>45261.894100578698</v>
      </c>
      <c r="AB378" s="74" t="s">
        <v>118</v>
      </c>
      <c r="AC378" s="74" t="s">
        <v>116</v>
      </c>
    </row>
    <row r="379" spans="1:29" s="84" customFormat="1" hidden="1" outlineLevel="5" collapsed="1" x14ac:dyDescent="0.25">
      <c r="A379" s="98" t="s">
        <v>116</v>
      </c>
      <c r="B379" s="80">
        <v>0</v>
      </c>
      <c r="C379" s="80">
        <v>0</v>
      </c>
      <c r="D379" s="80">
        <v>0</v>
      </c>
      <c r="E379" s="80">
        <v>0</v>
      </c>
      <c r="F379" s="80">
        <v>0</v>
      </c>
      <c r="G379" s="80">
        <v>0</v>
      </c>
      <c r="H379" s="81" t="s">
        <v>120</v>
      </c>
      <c r="I379" s="81" t="s">
        <v>260</v>
      </c>
      <c r="J379" s="81" t="s">
        <v>116</v>
      </c>
      <c r="K379" s="80">
        <v>0</v>
      </c>
      <c r="L379" s="80">
        <v>0</v>
      </c>
      <c r="M379" s="81" t="s">
        <v>122</v>
      </c>
      <c r="N379" s="81" t="s">
        <v>241</v>
      </c>
      <c r="O379" s="81" t="s">
        <v>121</v>
      </c>
      <c r="P379" s="82">
        <v>45231</v>
      </c>
      <c r="Q379" s="82">
        <v>45232</v>
      </c>
      <c r="R379" s="80">
        <v>0</v>
      </c>
      <c r="S379" s="81" t="s">
        <v>116</v>
      </c>
      <c r="T379" s="81" t="s">
        <v>116</v>
      </c>
      <c r="U379" s="81" t="s">
        <v>142</v>
      </c>
      <c r="V379" s="83">
        <v>45200.155692939814</v>
      </c>
      <c r="W379" s="81" t="s">
        <v>116</v>
      </c>
      <c r="X379" s="81" t="s">
        <v>116</v>
      </c>
      <c r="Y379" s="83">
        <v>45231</v>
      </c>
      <c r="Z379" s="83">
        <v>45261</v>
      </c>
      <c r="AA379" s="83">
        <v>45261.894100578698</v>
      </c>
      <c r="AB379" s="81" t="s">
        <v>118</v>
      </c>
      <c r="AC379" s="81" t="s">
        <v>116</v>
      </c>
    </row>
    <row r="380" spans="1:29" s="90" customFormat="1" hidden="1" outlineLevel="6" collapsed="1" x14ac:dyDescent="0.25">
      <c r="A380" s="99" t="s">
        <v>116</v>
      </c>
      <c r="B380" s="86">
        <v>0</v>
      </c>
      <c r="C380" s="86">
        <v>0</v>
      </c>
      <c r="D380" s="86">
        <v>0</v>
      </c>
      <c r="E380" s="86">
        <v>0</v>
      </c>
      <c r="F380" s="86">
        <v>0</v>
      </c>
      <c r="G380" s="86">
        <v>0</v>
      </c>
      <c r="H380" s="87" t="s">
        <v>120</v>
      </c>
      <c r="I380" s="87" t="s">
        <v>260</v>
      </c>
      <c r="J380" s="87" t="s">
        <v>116</v>
      </c>
      <c r="K380" s="86">
        <v>0</v>
      </c>
      <c r="L380" s="86">
        <v>0</v>
      </c>
      <c r="M380" s="87" t="s">
        <v>122</v>
      </c>
      <c r="N380" s="87" t="s">
        <v>241</v>
      </c>
      <c r="O380" s="87" t="s">
        <v>121</v>
      </c>
      <c r="P380" s="88">
        <v>45231</v>
      </c>
      <c r="Q380" s="88">
        <v>45232</v>
      </c>
      <c r="R380" s="86">
        <v>0</v>
      </c>
      <c r="S380" s="87" t="s">
        <v>116</v>
      </c>
      <c r="T380" s="87" t="s">
        <v>116</v>
      </c>
      <c r="U380" s="87" t="s">
        <v>142</v>
      </c>
      <c r="V380" s="89">
        <v>45200.155692939814</v>
      </c>
      <c r="W380" s="87" t="s">
        <v>116</v>
      </c>
      <c r="X380" s="87" t="s">
        <v>116</v>
      </c>
      <c r="Y380" s="89">
        <v>45231</v>
      </c>
      <c r="Z380" s="89">
        <v>45261</v>
      </c>
      <c r="AA380" s="89">
        <v>45261.894100578698</v>
      </c>
      <c r="AB380" s="87" t="s">
        <v>118</v>
      </c>
      <c r="AC380" s="87" t="s">
        <v>116</v>
      </c>
    </row>
    <row r="381" spans="1:29" s="96" customFormat="1" hidden="1" outlineLevel="7" collapsed="1" x14ac:dyDescent="0.25">
      <c r="A381" s="100" t="s">
        <v>264</v>
      </c>
      <c r="B381" s="92">
        <v>83417.254000000001</v>
      </c>
      <c r="C381" s="92">
        <v>5388026.5663599996</v>
      </c>
      <c r="D381" s="92">
        <v>0</v>
      </c>
      <c r="E381" s="92">
        <v>0</v>
      </c>
      <c r="F381" s="92">
        <v>83417.254000000001</v>
      </c>
      <c r="G381" s="92">
        <v>5388026.5663599996</v>
      </c>
      <c r="H381" s="93" t="s">
        <v>120</v>
      </c>
      <c r="I381" s="93" t="s">
        <v>260</v>
      </c>
      <c r="J381" s="93" t="s">
        <v>116</v>
      </c>
      <c r="K381" s="92">
        <v>64.5912722847482</v>
      </c>
      <c r="L381" s="92">
        <v>0</v>
      </c>
      <c r="M381" s="93" t="s">
        <v>122</v>
      </c>
      <c r="N381" s="93" t="s">
        <v>241</v>
      </c>
      <c r="O381" s="93" t="s">
        <v>121</v>
      </c>
      <c r="P381" s="94">
        <v>45231</v>
      </c>
      <c r="Q381" s="94">
        <v>45232</v>
      </c>
      <c r="R381" s="92">
        <v>0</v>
      </c>
      <c r="S381" s="93" t="s">
        <v>116</v>
      </c>
      <c r="T381" s="93" t="s">
        <v>116</v>
      </c>
      <c r="U381" s="93" t="s">
        <v>142</v>
      </c>
      <c r="V381" s="95">
        <v>45200.155692939814</v>
      </c>
      <c r="W381" s="93" t="s">
        <v>116</v>
      </c>
      <c r="X381" s="93" t="s">
        <v>116</v>
      </c>
      <c r="Y381" s="95">
        <v>45231</v>
      </c>
      <c r="Z381" s="95">
        <v>45261</v>
      </c>
      <c r="AA381" s="95">
        <v>45261.894100578698</v>
      </c>
      <c r="AB381" s="93" t="s">
        <v>118</v>
      </c>
      <c r="AC381" s="93" t="s">
        <v>116</v>
      </c>
    </row>
    <row r="382" spans="1:29" s="78" customFormat="1" hidden="1" outlineLevel="7" collapsed="1" x14ac:dyDescent="0.25">
      <c r="A382" s="101" t="s">
        <v>116</v>
      </c>
      <c r="B382" s="75">
        <v>83417.254000000001</v>
      </c>
      <c r="C382" s="75">
        <v>5388026.5663599996</v>
      </c>
      <c r="D382" s="75">
        <v>0</v>
      </c>
      <c r="E382" s="75">
        <v>0</v>
      </c>
      <c r="F382" s="75">
        <v>83417.254000000001</v>
      </c>
      <c r="G382" s="75">
        <v>5388026.5663599996</v>
      </c>
      <c r="H382" s="74" t="s">
        <v>120</v>
      </c>
      <c r="I382" s="74" t="s">
        <v>260</v>
      </c>
      <c r="J382" s="74" t="s">
        <v>116</v>
      </c>
      <c r="K382" s="75">
        <v>64.5912722847482</v>
      </c>
      <c r="L382" s="75">
        <v>0</v>
      </c>
      <c r="M382" s="74" t="s">
        <v>122</v>
      </c>
      <c r="N382" s="74" t="s">
        <v>241</v>
      </c>
      <c r="O382" s="74" t="s">
        <v>121</v>
      </c>
      <c r="P382" s="76">
        <v>45231</v>
      </c>
      <c r="Q382" s="76">
        <v>45232</v>
      </c>
      <c r="R382" s="75">
        <v>0</v>
      </c>
      <c r="S382" s="74" t="s">
        <v>116</v>
      </c>
      <c r="T382" s="74" t="s">
        <v>116</v>
      </c>
      <c r="U382" s="74" t="s">
        <v>142</v>
      </c>
      <c r="V382" s="77">
        <v>45200.155692939814</v>
      </c>
      <c r="W382" s="74" t="s">
        <v>116</v>
      </c>
      <c r="X382" s="74" t="s">
        <v>116</v>
      </c>
      <c r="Y382" s="77">
        <v>45231</v>
      </c>
      <c r="Z382" s="77">
        <v>45261</v>
      </c>
      <c r="AA382" s="77">
        <v>45261.894100578698</v>
      </c>
      <c r="AB382" s="74" t="s">
        <v>118</v>
      </c>
      <c r="AC382" s="74" t="s">
        <v>116</v>
      </c>
    </row>
    <row r="383" spans="1:29" s="107" customFormat="1" hidden="1" outlineLevel="7" collapsed="1" x14ac:dyDescent="0.25">
      <c r="A383" s="102" t="s">
        <v>262</v>
      </c>
      <c r="B383" s="103">
        <v>-18623.91</v>
      </c>
      <c r="C383" s="103">
        <v>-1197795.32852</v>
      </c>
      <c r="D383" s="103">
        <v>0</v>
      </c>
      <c r="E383" s="103">
        <v>0</v>
      </c>
      <c r="F383" s="103">
        <v>-18623.91</v>
      </c>
      <c r="G383" s="103">
        <v>-1197795.32852</v>
      </c>
      <c r="H383" s="104" t="s">
        <v>120</v>
      </c>
      <c r="I383" s="104" t="s">
        <v>260</v>
      </c>
      <c r="J383" s="104" t="s">
        <v>116</v>
      </c>
      <c r="K383" s="103">
        <v>64.314922511975197</v>
      </c>
      <c r="L383" s="103">
        <v>0</v>
      </c>
      <c r="M383" s="104" t="s">
        <v>122</v>
      </c>
      <c r="N383" s="104" t="s">
        <v>241</v>
      </c>
      <c r="O383" s="104" t="s">
        <v>121</v>
      </c>
      <c r="P383" s="105">
        <v>45231</v>
      </c>
      <c r="Q383" s="105">
        <v>45232</v>
      </c>
      <c r="R383" s="103">
        <v>0</v>
      </c>
      <c r="S383" s="104" t="s">
        <v>116</v>
      </c>
      <c r="T383" s="104" t="s">
        <v>116</v>
      </c>
      <c r="U383" s="104" t="s">
        <v>142</v>
      </c>
      <c r="V383" s="106">
        <v>45200.155692939814</v>
      </c>
      <c r="W383" s="104" t="s">
        <v>116</v>
      </c>
      <c r="X383" s="104" t="s">
        <v>116</v>
      </c>
      <c r="Y383" s="106">
        <v>45231</v>
      </c>
      <c r="Z383" s="106">
        <v>45261</v>
      </c>
      <c r="AA383" s="106">
        <v>45261.894100578698</v>
      </c>
      <c r="AB383" s="104" t="s">
        <v>118</v>
      </c>
      <c r="AC383" s="104" t="s">
        <v>116</v>
      </c>
    </row>
    <row r="384" spans="1:29" s="78" customFormat="1" hidden="1" outlineLevel="7" collapsed="1" x14ac:dyDescent="0.25">
      <c r="A384" s="101" t="s">
        <v>116</v>
      </c>
      <c r="B384" s="75">
        <v>-18623.91</v>
      </c>
      <c r="C384" s="75">
        <v>-1197795.32852</v>
      </c>
      <c r="D384" s="75">
        <v>0</v>
      </c>
      <c r="E384" s="75">
        <v>0</v>
      </c>
      <c r="F384" s="75">
        <v>-18623.91</v>
      </c>
      <c r="G384" s="75">
        <v>-1197795.32852</v>
      </c>
      <c r="H384" s="74" t="s">
        <v>120</v>
      </c>
      <c r="I384" s="74" t="s">
        <v>260</v>
      </c>
      <c r="J384" s="74" t="s">
        <v>116</v>
      </c>
      <c r="K384" s="75">
        <v>64.314922511975197</v>
      </c>
      <c r="L384" s="75">
        <v>0</v>
      </c>
      <c r="M384" s="74" t="s">
        <v>122</v>
      </c>
      <c r="N384" s="74" t="s">
        <v>241</v>
      </c>
      <c r="O384" s="74" t="s">
        <v>121</v>
      </c>
      <c r="P384" s="76">
        <v>45231</v>
      </c>
      <c r="Q384" s="76">
        <v>45232</v>
      </c>
      <c r="R384" s="75">
        <v>0</v>
      </c>
      <c r="S384" s="74" t="s">
        <v>116</v>
      </c>
      <c r="T384" s="74" t="s">
        <v>116</v>
      </c>
      <c r="U384" s="74" t="s">
        <v>142</v>
      </c>
      <c r="V384" s="77">
        <v>45200.155692939814</v>
      </c>
      <c r="W384" s="74" t="s">
        <v>116</v>
      </c>
      <c r="X384" s="74" t="s">
        <v>116</v>
      </c>
      <c r="Y384" s="77">
        <v>45231</v>
      </c>
      <c r="Z384" s="77">
        <v>45261</v>
      </c>
      <c r="AA384" s="77">
        <v>45261.894100578698</v>
      </c>
      <c r="AB384" s="74" t="s">
        <v>118</v>
      </c>
      <c r="AC384" s="74" t="s">
        <v>116</v>
      </c>
    </row>
    <row r="385" spans="1:29" s="96" customFormat="1" hidden="1" outlineLevel="7" collapsed="1" x14ac:dyDescent="0.25">
      <c r="A385" s="100" t="s">
        <v>261</v>
      </c>
      <c r="B385" s="92">
        <v>-64536.483</v>
      </c>
      <c r="C385" s="92">
        <v>-4124677.3178400001</v>
      </c>
      <c r="D385" s="92">
        <v>0</v>
      </c>
      <c r="E385" s="92">
        <v>0</v>
      </c>
      <c r="F385" s="92">
        <v>-64536.483</v>
      </c>
      <c r="G385" s="92">
        <v>-4124677.3178400001</v>
      </c>
      <c r="H385" s="93" t="s">
        <v>120</v>
      </c>
      <c r="I385" s="93" t="s">
        <v>260</v>
      </c>
      <c r="J385" s="93" t="s">
        <v>116</v>
      </c>
      <c r="K385" s="92">
        <v>63.912334947660497</v>
      </c>
      <c r="L385" s="92">
        <v>0</v>
      </c>
      <c r="M385" s="93" t="s">
        <v>122</v>
      </c>
      <c r="N385" s="93" t="s">
        <v>241</v>
      </c>
      <c r="O385" s="93" t="s">
        <v>121</v>
      </c>
      <c r="P385" s="94">
        <v>45231</v>
      </c>
      <c r="Q385" s="94">
        <v>45232</v>
      </c>
      <c r="R385" s="92">
        <v>0</v>
      </c>
      <c r="S385" s="93" t="s">
        <v>116</v>
      </c>
      <c r="T385" s="93" t="s">
        <v>116</v>
      </c>
      <c r="U385" s="93" t="s">
        <v>142</v>
      </c>
      <c r="V385" s="95">
        <v>45200.155692939814</v>
      </c>
      <c r="W385" s="93" t="s">
        <v>116</v>
      </c>
      <c r="X385" s="93" t="s">
        <v>116</v>
      </c>
      <c r="Y385" s="95">
        <v>45231</v>
      </c>
      <c r="Z385" s="95">
        <v>45261</v>
      </c>
      <c r="AA385" s="95">
        <v>45261.894100578698</v>
      </c>
      <c r="AB385" s="93" t="s">
        <v>118</v>
      </c>
      <c r="AC385" s="93" t="s">
        <v>116</v>
      </c>
    </row>
    <row r="386" spans="1:29" s="78" customFormat="1" hidden="1" outlineLevel="7" collapsed="1" x14ac:dyDescent="0.25">
      <c r="A386" s="101" t="s">
        <v>116</v>
      </c>
      <c r="B386" s="75">
        <v>-64536.483</v>
      </c>
      <c r="C386" s="75">
        <v>-4124677.3178400001</v>
      </c>
      <c r="D386" s="75">
        <v>0</v>
      </c>
      <c r="E386" s="75">
        <v>0</v>
      </c>
      <c r="F386" s="75">
        <v>-64536.483</v>
      </c>
      <c r="G386" s="75">
        <v>-4124677.3178400001</v>
      </c>
      <c r="H386" s="74" t="s">
        <v>120</v>
      </c>
      <c r="I386" s="74" t="s">
        <v>260</v>
      </c>
      <c r="J386" s="74" t="s">
        <v>116</v>
      </c>
      <c r="K386" s="75">
        <v>63.912334947660497</v>
      </c>
      <c r="L386" s="75">
        <v>0</v>
      </c>
      <c r="M386" s="74" t="s">
        <v>122</v>
      </c>
      <c r="N386" s="74" t="s">
        <v>241</v>
      </c>
      <c r="O386" s="74" t="s">
        <v>121</v>
      </c>
      <c r="P386" s="76">
        <v>45231</v>
      </c>
      <c r="Q386" s="76">
        <v>45232</v>
      </c>
      <c r="R386" s="75">
        <v>0</v>
      </c>
      <c r="S386" s="74" t="s">
        <v>116</v>
      </c>
      <c r="T386" s="74" t="s">
        <v>116</v>
      </c>
      <c r="U386" s="74" t="s">
        <v>142</v>
      </c>
      <c r="V386" s="77">
        <v>45200.155692939814</v>
      </c>
      <c r="W386" s="74" t="s">
        <v>116</v>
      </c>
      <c r="X386" s="74" t="s">
        <v>116</v>
      </c>
      <c r="Y386" s="77">
        <v>45231</v>
      </c>
      <c r="Z386" s="77">
        <v>45261</v>
      </c>
      <c r="AA386" s="77">
        <v>45261.894100578698</v>
      </c>
      <c r="AB386" s="74" t="s">
        <v>118</v>
      </c>
      <c r="AC386" s="74" t="s">
        <v>116</v>
      </c>
    </row>
    <row r="387" spans="1:29" s="107" customFormat="1" hidden="1" outlineLevel="7" collapsed="1" x14ac:dyDescent="0.25">
      <c r="A387" s="102" t="s">
        <v>263</v>
      </c>
      <c r="B387" s="103">
        <v>-256.86099999999999</v>
      </c>
      <c r="C387" s="103">
        <v>-65553.919999999998</v>
      </c>
      <c r="D387" s="103">
        <v>0</v>
      </c>
      <c r="E387" s="103">
        <v>0</v>
      </c>
      <c r="F387" s="103">
        <v>-256.86099999999999</v>
      </c>
      <c r="G387" s="103">
        <v>-65553.919999999998</v>
      </c>
      <c r="H387" s="104" t="s">
        <v>120</v>
      </c>
      <c r="I387" s="104" t="s">
        <v>260</v>
      </c>
      <c r="J387" s="104" t="s">
        <v>116</v>
      </c>
      <c r="K387" s="103">
        <v>255.21165143793701</v>
      </c>
      <c r="L387" s="103">
        <v>0</v>
      </c>
      <c r="M387" s="104" t="s">
        <v>122</v>
      </c>
      <c r="N387" s="104" t="s">
        <v>241</v>
      </c>
      <c r="O387" s="104" t="s">
        <v>121</v>
      </c>
      <c r="P387" s="105">
        <v>45231</v>
      </c>
      <c r="Q387" s="105">
        <v>45232</v>
      </c>
      <c r="R387" s="103">
        <v>0</v>
      </c>
      <c r="S387" s="104" t="s">
        <v>116</v>
      </c>
      <c r="T387" s="104" t="s">
        <v>116</v>
      </c>
      <c r="U387" s="104" t="s">
        <v>142</v>
      </c>
      <c r="V387" s="106">
        <v>45200.155692939814</v>
      </c>
      <c r="W387" s="104" t="s">
        <v>116</v>
      </c>
      <c r="X387" s="104" t="s">
        <v>116</v>
      </c>
      <c r="Y387" s="106">
        <v>45231</v>
      </c>
      <c r="Z387" s="106">
        <v>45261</v>
      </c>
      <c r="AA387" s="106">
        <v>45261.894100578698</v>
      </c>
      <c r="AB387" s="104" t="s">
        <v>118</v>
      </c>
      <c r="AC387" s="104" t="s">
        <v>116</v>
      </c>
    </row>
    <row r="388" spans="1:29" s="78" customFormat="1" hidden="1" outlineLevel="7" collapsed="1" x14ac:dyDescent="0.25">
      <c r="A388" s="101" t="s">
        <v>116</v>
      </c>
      <c r="B388" s="75">
        <v>-256.86099999999999</v>
      </c>
      <c r="C388" s="75">
        <v>-65553.919999999998</v>
      </c>
      <c r="D388" s="75">
        <v>0</v>
      </c>
      <c r="E388" s="75">
        <v>0</v>
      </c>
      <c r="F388" s="75">
        <v>-256.86099999999999</v>
      </c>
      <c r="G388" s="75">
        <v>-65553.919999999998</v>
      </c>
      <c r="H388" s="74" t="s">
        <v>120</v>
      </c>
      <c r="I388" s="74" t="s">
        <v>260</v>
      </c>
      <c r="J388" s="74" t="s">
        <v>116</v>
      </c>
      <c r="K388" s="75">
        <v>255.21165143793701</v>
      </c>
      <c r="L388" s="75">
        <v>0</v>
      </c>
      <c r="M388" s="74" t="s">
        <v>122</v>
      </c>
      <c r="N388" s="74" t="s">
        <v>241</v>
      </c>
      <c r="O388" s="74" t="s">
        <v>121</v>
      </c>
      <c r="P388" s="76">
        <v>45231</v>
      </c>
      <c r="Q388" s="76">
        <v>45232</v>
      </c>
      <c r="R388" s="75">
        <v>0</v>
      </c>
      <c r="S388" s="74" t="s">
        <v>116</v>
      </c>
      <c r="T388" s="74" t="s">
        <v>116</v>
      </c>
      <c r="U388" s="74" t="s">
        <v>142</v>
      </c>
      <c r="V388" s="77">
        <v>45200.155692939814</v>
      </c>
      <c r="W388" s="74" t="s">
        <v>116</v>
      </c>
      <c r="X388" s="74" t="s">
        <v>116</v>
      </c>
      <c r="Y388" s="77">
        <v>45231</v>
      </c>
      <c r="Z388" s="77">
        <v>45261</v>
      </c>
      <c r="AA388" s="77">
        <v>45261.894100578698</v>
      </c>
      <c r="AB388" s="74" t="s">
        <v>118</v>
      </c>
      <c r="AC388" s="74" t="s">
        <v>116</v>
      </c>
    </row>
    <row r="389" spans="1:29" s="113" customFormat="1" hidden="1" outlineLevel="2" collapsed="1" x14ac:dyDescent="0.25">
      <c r="A389" s="108" t="s">
        <v>265</v>
      </c>
      <c r="B389" s="109">
        <v>0</v>
      </c>
      <c r="C389" s="109">
        <v>0</v>
      </c>
      <c r="D389" s="109">
        <v>0</v>
      </c>
      <c r="E389" s="109">
        <v>0</v>
      </c>
      <c r="F389" s="109">
        <v>0</v>
      </c>
      <c r="G389" s="109">
        <v>0</v>
      </c>
      <c r="H389" s="110" t="s">
        <v>120</v>
      </c>
      <c r="I389" s="110" t="s">
        <v>265</v>
      </c>
      <c r="J389" s="110" t="s">
        <v>116</v>
      </c>
      <c r="K389" s="109">
        <v>0</v>
      </c>
      <c r="L389" s="109">
        <v>0</v>
      </c>
      <c r="M389" s="110" t="s">
        <v>122</v>
      </c>
      <c r="N389" s="110" t="s">
        <v>241</v>
      </c>
      <c r="O389" s="110" t="s">
        <v>121</v>
      </c>
      <c r="P389" s="111">
        <v>45231</v>
      </c>
      <c r="Q389" s="111">
        <v>45232</v>
      </c>
      <c r="R389" s="109">
        <v>0</v>
      </c>
      <c r="S389" s="110" t="s">
        <v>116</v>
      </c>
      <c r="T389" s="110" t="s">
        <v>116</v>
      </c>
      <c r="U389" s="110" t="s">
        <v>142</v>
      </c>
      <c r="V389" s="112">
        <v>45200.155692939814</v>
      </c>
      <c r="W389" s="110" t="s">
        <v>116</v>
      </c>
      <c r="X389" s="110" t="s">
        <v>116</v>
      </c>
      <c r="Y389" s="112">
        <v>45231</v>
      </c>
      <c r="Z389" s="112">
        <v>45261</v>
      </c>
      <c r="AA389" s="112">
        <v>45261.894100578698</v>
      </c>
      <c r="AB389" s="110" t="s">
        <v>118</v>
      </c>
      <c r="AC389" s="110" t="s">
        <v>116</v>
      </c>
    </row>
    <row r="390" spans="1:29" s="96" customFormat="1" hidden="1" outlineLevel="3" collapsed="1" x14ac:dyDescent="0.25">
      <c r="A390" s="91" t="s">
        <v>122</v>
      </c>
      <c r="B390" s="92">
        <v>0</v>
      </c>
      <c r="C390" s="92">
        <v>0</v>
      </c>
      <c r="D390" s="92">
        <v>0</v>
      </c>
      <c r="E390" s="92">
        <v>0</v>
      </c>
      <c r="F390" s="92">
        <v>0</v>
      </c>
      <c r="G390" s="92">
        <v>0</v>
      </c>
      <c r="H390" s="93" t="s">
        <v>120</v>
      </c>
      <c r="I390" s="93" t="s">
        <v>265</v>
      </c>
      <c r="J390" s="93" t="s">
        <v>116</v>
      </c>
      <c r="K390" s="92">
        <v>0</v>
      </c>
      <c r="L390" s="92">
        <v>0</v>
      </c>
      <c r="M390" s="93" t="s">
        <v>122</v>
      </c>
      <c r="N390" s="93" t="s">
        <v>241</v>
      </c>
      <c r="O390" s="93" t="s">
        <v>121</v>
      </c>
      <c r="P390" s="94">
        <v>45231</v>
      </c>
      <c r="Q390" s="94">
        <v>45232</v>
      </c>
      <c r="R390" s="92">
        <v>0</v>
      </c>
      <c r="S390" s="93" t="s">
        <v>116</v>
      </c>
      <c r="T390" s="93" t="s">
        <v>116</v>
      </c>
      <c r="U390" s="93" t="s">
        <v>142</v>
      </c>
      <c r="V390" s="95">
        <v>45200.155692939814</v>
      </c>
      <c r="W390" s="93" t="s">
        <v>116</v>
      </c>
      <c r="X390" s="93" t="s">
        <v>116</v>
      </c>
      <c r="Y390" s="95">
        <v>45231</v>
      </c>
      <c r="Z390" s="95">
        <v>45261</v>
      </c>
      <c r="AA390" s="95">
        <v>45261.894100578698</v>
      </c>
      <c r="AB390" s="93" t="s">
        <v>118</v>
      </c>
      <c r="AC390" s="93" t="s">
        <v>116</v>
      </c>
    </row>
    <row r="391" spans="1:29" s="78" customFormat="1" hidden="1" outlineLevel="4" collapsed="1" x14ac:dyDescent="0.25">
      <c r="A391" s="97" t="s">
        <v>121</v>
      </c>
      <c r="B391" s="75">
        <v>0</v>
      </c>
      <c r="C391" s="75">
        <v>0</v>
      </c>
      <c r="D391" s="75">
        <v>0</v>
      </c>
      <c r="E391" s="75">
        <v>0</v>
      </c>
      <c r="F391" s="75">
        <v>0</v>
      </c>
      <c r="G391" s="75">
        <v>0</v>
      </c>
      <c r="H391" s="74" t="s">
        <v>120</v>
      </c>
      <c r="I391" s="74" t="s">
        <v>265</v>
      </c>
      <c r="J391" s="74" t="s">
        <v>116</v>
      </c>
      <c r="K391" s="75">
        <v>0</v>
      </c>
      <c r="L391" s="75">
        <v>0</v>
      </c>
      <c r="M391" s="74" t="s">
        <v>122</v>
      </c>
      <c r="N391" s="74" t="s">
        <v>241</v>
      </c>
      <c r="O391" s="74" t="s">
        <v>121</v>
      </c>
      <c r="P391" s="76">
        <v>45231</v>
      </c>
      <c r="Q391" s="76">
        <v>45232</v>
      </c>
      <c r="R391" s="75">
        <v>0</v>
      </c>
      <c r="S391" s="74" t="s">
        <v>116</v>
      </c>
      <c r="T391" s="74" t="s">
        <v>116</v>
      </c>
      <c r="U391" s="74" t="s">
        <v>142</v>
      </c>
      <c r="V391" s="77">
        <v>45200.155692939814</v>
      </c>
      <c r="W391" s="74" t="s">
        <v>116</v>
      </c>
      <c r="X391" s="74" t="s">
        <v>116</v>
      </c>
      <c r="Y391" s="77">
        <v>45231</v>
      </c>
      <c r="Z391" s="77">
        <v>45261</v>
      </c>
      <c r="AA391" s="77">
        <v>45261.894100578698</v>
      </c>
      <c r="AB391" s="74" t="s">
        <v>118</v>
      </c>
      <c r="AC391" s="74" t="s">
        <v>116</v>
      </c>
    </row>
    <row r="392" spans="1:29" s="84" customFormat="1" hidden="1" outlineLevel="5" collapsed="1" x14ac:dyDescent="0.25">
      <c r="A392" s="98" t="s">
        <v>116</v>
      </c>
      <c r="B392" s="80">
        <v>0</v>
      </c>
      <c r="C392" s="80">
        <v>0</v>
      </c>
      <c r="D392" s="80">
        <v>0</v>
      </c>
      <c r="E392" s="80">
        <v>0</v>
      </c>
      <c r="F392" s="80">
        <v>0</v>
      </c>
      <c r="G392" s="80">
        <v>0</v>
      </c>
      <c r="H392" s="81" t="s">
        <v>120</v>
      </c>
      <c r="I392" s="81" t="s">
        <v>265</v>
      </c>
      <c r="J392" s="81" t="s">
        <v>116</v>
      </c>
      <c r="K392" s="80">
        <v>0</v>
      </c>
      <c r="L392" s="80">
        <v>0</v>
      </c>
      <c r="M392" s="81" t="s">
        <v>122</v>
      </c>
      <c r="N392" s="81" t="s">
        <v>241</v>
      </c>
      <c r="O392" s="81" t="s">
        <v>121</v>
      </c>
      <c r="P392" s="82">
        <v>45231</v>
      </c>
      <c r="Q392" s="82">
        <v>45232</v>
      </c>
      <c r="R392" s="80">
        <v>0</v>
      </c>
      <c r="S392" s="81" t="s">
        <v>116</v>
      </c>
      <c r="T392" s="81" t="s">
        <v>116</v>
      </c>
      <c r="U392" s="81" t="s">
        <v>142</v>
      </c>
      <c r="V392" s="83">
        <v>45200.155692939814</v>
      </c>
      <c r="W392" s="81" t="s">
        <v>116</v>
      </c>
      <c r="X392" s="81" t="s">
        <v>116</v>
      </c>
      <c r="Y392" s="83">
        <v>45231</v>
      </c>
      <c r="Z392" s="83">
        <v>45261</v>
      </c>
      <c r="AA392" s="83">
        <v>45261.894100578698</v>
      </c>
      <c r="AB392" s="81" t="s">
        <v>118</v>
      </c>
      <c r="AC392" s="81" t="s">
        <v>116</v>
      </c>
    </row>
    <row r="393" spans="1:29" s="90" customFormat="1" hidden="1" outlineLevel="6" collapsed="1" x14ac:dyDescent="0.25">
      <c r="A393" s="99" t="s">
        <v>116</v>
      </c>
      <c r="B393" s="86">
        <v>0</v>
      </c>
      <c r="C393" s="86">
        <v>0</v>
      </c>
      <c r="D393" s="86">
        <v>0</v>
      </c>
      <c r="E393" s="86">
        <v>0</v>
      </c>
      <c r="F393" s="86">
        <v>0</v>
      </c>
      <c r="G393" s="86">
        <v>0</v>
      </c>
      <c r="H393" s="87" t="s">
        <v>120</v>
      </c>
      <c r="I393" s="87" t="s">
        <v>265</v>
      </c>
      <c r="J393" s="87" t="s">
        <v>116</v>
      </c>
      <c r="K393" s="86">
        <v>0</v>
      </c>
      <c r="L393" s="86">
        <v>0</v>
      </c>
      <c r="M393" s="87" t="s">
        <v>122</v>
      </c>
      <c r="N393" s="87" t="s">
        <v>241</v>
      </c>
      <c r="O393" s="87" t="s">
        <v>121</v>
      </c>
      <c r="P393" s="88">
        <v>45231</v>
      </c>
      <c r="Q393" s="88">
        <v>45232</v>
      </c>
      <c r="R393" s="86">
        <v>0</v>
      </c>
      <c r="S393" s="87" t="s">
        <v>116</v>
      </c>
      <c r="T393" s="87" t="s">
        <v>116</v>
      </c>
      <c r="U393" s="87" t="s">
        <v>142</v>
      </c>
      <c r="V393" s="89">
        <v>45200.155692939814</v>
      </c>
      <c r="W393" s="87" t="s">
        <v>116</v>
      </c>
      <c r="X393" s="87" t="s">
        <v>116</v>
      </c>
      <c r="Y393" s="89">
        <v>45231</v>
      </c>
      <c r="Z393" s="89">
        <v>45261</v>
      </c>
      <c r="AA393" s="89">
        <v>45261.894100578698</v>
      </c>
      <c r="AB393" s="87" t="s">
        <v>118</v>
      </c>
      <c r="AC393" s="87" t="s">
        <v>116</v>
      </c>
    </row>
    <row r="394" spans="1:29" s="96" customFormat="1" hidden="1" outlineLevel="7" collapsed="1" x14ac:dyDescent="0.25">
      <c r="A394" s="100" t="s">
        <v>270</v>
      </c>
      <c r="B394" s="92">
        <v>171928.63099999999</v>
      </c>
      <c r="C394" s="92">
        <v>9801047.7713799998</v>
      </c>
      <c r="D394" s="92">
        <v>0</v>
      </c>
      <c r="E394" s="92">
        <v>0</v>
      </c>
      <c r="F394" s="92">
        <v>171928.63099999999</v>
      </c>
      <c r="G394" s="92">
        <v>9801047.7713799998</v>
      </c>
      <c r="H394" s="93" t="s">
        <v>120</v>
      </c>
      <c r="I394" s="93" t="s">
        <v>265</v>
      </c>
      <c r="J394" s="93" t="s">
        <v>116</v>
      </c>
      <c r="K394" s="92">
        <v>57.006489927672398</v>
      </c>
      <c r="L394" s="92">
        <v>0</v>
      </c>
      <c r="M394" s="93" t="s">
        <v>122</v>
      </c>
      <c r="N394" s="93" t="s">
        <v>241</v>
      </c>
      <c r="O394" s="93" t="s">
        <v>121</v>
      </c>
      <c r="P394" s="94">
        <v>45231</v>
      </c>
      <c r="Q394" s="94">
        <v>45232</v>
      </c>
      <c r="R394" s="92">
        <v>0</v>
      </c>
      <c r="S394" s="93" t="s">
        <v>116</v>
      </c>
      <c r="T394" s="93" t="s">
        <v>116</v>
      </c>
      <c r="U394" s="93" t="s">
        <v>142</v>
      </c>
      <c r="V394" s="95">
        <v>45200.155692939814</v>
      </c>
      <c r="W394" s="93" t="s">
        <v>116</v>
      </c>
      <c r="X394" s="93" t="s">
        <v>116</v>
      </c>
      <c r="Y394" s="95">
        <v>45231</v>
      </c>
      <c r="Z394" s="95">
        <v>45261</v>
      </c>
      <c r="AA394" s="95">
        <v>45261.894100578698</v>
      </c>
      <c r="AB394" s="93" t="s">
        <v>118</v>
      </c>
      <c r="AC394" s="93" t="s">
        <v>116</v>
      </c>
    </row>
    <row r="395" spans="1:29" s="78" customFormat="1" hidden="1" outlineLevel="7" collapsed="1" x14ac:dyDescent="0.25">
      <c r="A395" s="101" t="s">
        <v>116</v>
      </c>
      <c r="B395" s="75">
        <v>171928.63099999999</v>
      </c>
      <c r="C395" s="75">
        <v>9801047.7713799998</v>
      </c>
      <c r="D395" s="75">
        <v>0</v>
      </c>
      <c r="E395" s="75">
        <v>0</v>
      </c>
      <c r="F395" s="75">
        <v>171928.63099999999</v>
      </c>
      <c r="G395" s="75">
        <v>9801047.7713799998</v>
      </c>
      <c r="H395" s="74" t="s">
        <v>120</v>
      </c>
      <c r="I395" s="74" t="s">
        <v>265</v>
      </c>
      <c r="J395" s="74" t="s">
        <v>116</v>
      </c>
      <c r="K395" s="75">
        <v>57.006489927672398</v>
      </c>
      <c r="L395" s="75">
        <v>0</v>
      </c>
      <c r="M395" s="74" t="s">
        <v>122</v>
      </c>
      <c r="N395" s="74" t="s">
        <v>241</v>
      </c>
      <c r="O395" s="74" t="s">
        <v>121</v>
      </c>
      <c r="P395" s="76">
        <v>45231</v>
      </c>
      <c r="Q395" s="76">
        <v>45232</v>
      </c>
      <c r="R395" s="75">
        <v>0</v>
      </c>
      <c r="S395" s="74" t="s">
        <v>116</v>
      </c>
      <c r="T395" s="74" t="s">
        <v>116</v>
      </c>
      <c r="U395" s="74" t="s">
        <v>142</v>
      </c>
      <c r="V395" s="77">
        <v>45200.155692939814</v>
      </c>
      <c r="W395" s="74" t="s">
        <v>116</v>
      </c>
      <c r="X395" s="74" t="s">
        <v>116</v>
      </c>
      <c r="Y395" s="77">
        <v>45231</v>
      </c>
      <c r="Z395" s="77">
        <v>45261</v>
      </c>
      <c r="AA395" s="77">
        <v>45261.894100578698</v>
      </c>
      <c r="AB395" s="74" t="s">
        <v>118</v>
      </c>
      <c r="AC395" s="74" t="s">
        <v>116</v>
      </c>
    </row>
    <row r="396" spans="1:29" s="107" customFormat="1" hidden="1" outlineLevel="7" collapsed="1" x14ac:dyDescent="0.25">
      <c r="A396" s="102" t="s">
        <v>269</v>
      </c>
      <c r="B396" s="103">
        <v>117182.46</v>
      </c>
      <c r="C396" s="103">
        <v>6325878.1698700003</v>
      </c>
      <c r="D396" s="103">
        <v>0</v>
      </c>
      <c r="E396" s="103">
        <v>0</v>
      </c>
      <c r="F396" s="103">
        <v>117182.46</v>
      </c>
      <c r="G396" s="103">
        <v>6325878.1698700003</v>
      </c>
      <c r="H396" s="104" t="s">
        <v>120</v>
      </c>
      <c r="I396" s="104" t="s">
        <v>265</v>
      </c>
      <c r="J396" s="104" t="s">
        <v>116</v>
      </c>
      <c r="K396" s="103">
        <v>53.983148756819098</v>
      </c>
      <c r="L396" s="103">
        <v>0</v>
      </c>
      <c r="M396" s="104" t="s">
        <v>122</v>
      </c>
      <c r="N396" s="104" t="s">
        <v>241</v>
      </c>
      <c r="O396" s="104" t="s">
        <v>121</v>
      </c>
      <c r="P396" s="105">
        <v>45231</v>
      </c>
      <c r="Q396" s="105">
        <v>45232</v>
      </c>
      <c r="R396" s="103">
        <v>0</v>
      </c>
      <c r="S396" s="104" t="s">
        <v>116</v>
      </c>
      <c r="T396" s="104" t="s">
        <v>116</v>
      </c>
      <c r="U396" s="104" t="s">
        <v>142</v>
      </c>
      <c r="V396" s="106">
        <v>45200.155692939814</v>
      </c>
      <c r="W396" s="104" t="s">
        <v>116</v>
      </c>
      <c r="X396" s="104" t="s">
        <v>116</v>
      </c>
      <c r="Y396" s="106">
        <v>45231</v>
      </c>
      <c r="Z396" s="106">
        <v>45261</v>
      </c>
      <c r="AA396" s="106">
        <v>45261.894100578698</v>
      </c>
      <c r="AB396" s="104" t="s">
        <v>118</v>
      </c>
      <c r="AC396" s="104" t="s">
        <v>116</v>
      </c>
    </row>
    <row r="397" spans="1:29" s="78" customFormat="1" hidden="1" outlineLevel="7" collapsed="1" x14ac:dyDescent="0.25">
      <c r="A397" s="101" t="s">
        <v>116</v>
      </c>
      <c r="B397" s="75">
        <v>117182.46</v>
      </c>
      <c r="C397" s="75">
        <v>6325878.1698700003</v>
      </c>
      <c r="D397" s="75">
        <v>0</v>
      </c>
      <c r="E397" s="75">
        <v>0</v>
      </c>
      <c r="F397" s="75">
        <v>117182.46</v>
      </c>
      <c r="G397" s="75">
        <v>6325878.1698700003</v>
      </c>
      <c r="H397" s="74" t="s">
        <v>120</v>
      </c>
      <c r="I397" s="74" t="s">
        <v>265</v>
      </c>
      <c r="J397" s="74" t="s">
        <v>116</v>
      </c>
      <c r="K397" s="75">
        <v>53.983148756819098</v>
      </c>
      <c r="L397" s="75">
        <v>0</v>
      </c>
      <c r="M397" s="74" t="s">
        <v>122</v>
      </c>
      <c r="N397" s="74" t="s">
        <v>241</v>
      </c>
      <c r="O397" s="74" t="s">
        <v>121</v>
      </c>
      <c r="P397" s="76">
        <v>45231</v>
      </c>
      <c r="Q397" s="76">
        <v>45232</v>
      </c>
      <c r="R397" s="75">
        <v>0</v>
      </c>
      <c r="S397" s="74" t="s">
        <v>116</v>
      </c>
      <c r="T397" s="74" t="s">
        <v>116</v>
      </c>
      <c r="U397" s="74" t="s">
        <v>142</v>
      </c>
      <c r="V397" s="77">
        <v>45200.155692939814</v>
      </c>
      <c r="W397" s="74" t="s">
        <v>116</v>
      </c>
      <c r="X397" s="74" t="s">
        <v>116</v>
      </c>
      <c r="Y397" s="77">
        <v>45231</v>
      </c>
      <c r="Z397" s="77">
        <v>45261</v>
      </c>
      <c r="AA397" s="77">
        <v>45261.894100578698</v>
      </c>
      <c r="AB397" s="74" t="s">
        <v>118</v>
      </c>
      <c r="AC397" s="74" t="s">
        <v>116</v>
      </c>
    </row>
    <row r="398" spans="1:29" s="96" customFormat="1" hidden="1" outlineLevel="7" collapsed="1" x14ac:dyDescent="0.25">
      <c r="A398" s="100" t="s">
        <v>266</v>
      </c>
      <c r="B398" s="92">
        <v>-265060.10800000001</v>
      </c>
      <c r="C398" s="92">
        <v>-14186882.91525</v>
      </c>
      <c r="D398" s="92">
        <v>0</v>
      </c>
      <c r="E398" s="92">
        <v>0</v>
      </c>
      <c r="F398" s="92">
        <v>-265060.10800000001</v>
      </c>
      <c r="G398" s="92">
        <v>-14186882.91525</v>
      </c>
      <c r="H398" s="93" t="s">
        <v>120</v>
      </c>
      <c r="I398" s="93" t="s">
        <v>265</v>
      </c>
      <c r="J398" s="93" t="s">
        <v>116</v>
      </c>
      <c r="K398" s="92">
        <v>53.5232669385693</v>
      </c>
      <c r="L398" s="92">
        <v>0</v>
      </c>
      <c r="M398" s="93" t="s">
        <v>122</v>
      </c>
      <c r="N398" s="93" t="s">
        <v>241</v>
      </c>
      <c r="O398" s="93" t="s">
        <v>121</v>
      </c>
      <c r="P398" s="94">
        <v>45231</v>
      </c>
      <c r="Q398" s="94">
        <v>45232</v>
      </c>
      <c r="R398" s="92">
        <v>0</v>
      </c>
      <c r="S398" s="93" t="s">
        <v>116</v>
      </c>
      <c r="T398" s="93" t="s">
        <v>116</v>
      </c>
      <c r="U398" s="93" t="s">
        <v>142</v>
      </c>
      <c r="V398" s="95">
        <v>45200.155692939814</v>
      </c>
      <c r="W398" s="93" t="s">
        <v>116</v>
      </c>
      <c r="X398" s="93" t="s">
        <v>116</v>
      </c>
      <c r="Y398" s="95">
        <v>45231</v>
      </c>
      <c r="Z398" s="95">
        <v>45261</v>
      </c>
      <c r="AA398" s="95">
        <v>45261.894100578698</v>
      </c>
      <c r="AB398" s="93" t="s">
        <v>118</v>
      </c>
      <c r="AC398" s="93" t="s">
        <v>116</v>
      </c>
    </row>
    <row r="399" spans="1:29" s="78" customFormat="1" hidden="1" outlineLevel="7" collapsed="1" x14ac:dyDescent="0.25">
      <c r="A399" s="101" t="s">
        <v>116</v>
      </c>
      <c r="B399" s="75">
        <v>-265060.10800000001</v>
      </c>
      <c r="C399" s="75">
        <v>-14186882.91525</v>
      </c>
      <c r="D399" s="75">
        <v>0</v>
      </c>
      <c r="E399" s="75">
        <v>0</v>
      </c>
      <c r="F399" s="75">
        <v>-265060.10800000001</v>
      </c>
      <c r="G399" s="75">
        <v>-14186882.91525</v>
      </c>
      <c r="H399" s="74" t="s">
        <v>120</v>
      </c>
      <c r="I399" s="74" t="s">
        <v>265</v>
      </c>
      <c r="J399" s="74" t="s">
        <v>116</v>
      </c>
      <c r="K399" s="75">
        <v>53.5232669385693</v>
      </c>
      <c r="L399" s="75">
        <v>0</v>
      </c>
      <c r="M399" s="74" t="s">
        <v>122</v>
      </c>
      <c r="N399" s="74" t="s">
        <v>241</v>
      </c>
      <c r="O399" s="74" t="s">
        <v>121</v>
      </c>
      <c r="P399" s="76">
        <v>45231</v>
      </c>
      <c r="Q399" s="76">
        <v>45232</v>
      </c>
      <c r="R399" s="75">
        <v>0</v>
      </c>
      <c r="S399" s="74" t="s">
        <v>116</v>
      </c>
      <c r="T399" s="74" t="s">
        <v>116</v>
      </c>
      <c r="U399" s="74" t="s">
        <v>142</v>
      </c>
      <c r="V399" s="77">
        <v>45200.155692939814</v>
      </c>
      <c r="W399" s="74" t="s">
        <v>116</v>
      </c>
      <c r="X399" s="74" t="s">
        <v>116</v>
      </c>
      <c r="Y399" s="77">
        <v>45231</v>
      </c>
      <c r="Z399" s="77">
        <v>45261</v>
      </c>
      <c r="AA399" s="77">
        <v>45261.894100578698</v>
      </c>
      <c r="AB399" s="74" t="s">
        <v>118</v>
      </c>
      <c r="AC399" s="74" t="s">
        <v>116</v>
      </c>
    </row>
    <row r="400" spans="1:29" s="107" customFormat="1" hidden="1" outlineLevel="7" collapsed="1" x14ac:dyDescent="0.25">
      <c r="A400" s="102" t="s">
        <v>267</v>
      </c>
      <c r="B400" s="103">
        <v>-37730.593000000001</v>
      </c>
      <c r="C400" s="103">
        <v>-1939925.3859999999</v>
      </c>
      <c r="D400" s="103">
        <v>0</v>
      </c>
      <c r="E400" s="103">
        <v>0</v>
      </c>
      <c r="F400" s="103">
        <v>-37730.593000000001</v>
      </c>
      <c r="G400" s="103">
        <v>-1939925.3859999999</v>
      </c>
      <c r="H400" s="104" t="s">
        <v>120</v>
      </c>
      <c r="I400" s="104" t="s">
        <v>265</v>
      </c>
      <c r="J400" s="104" t="s">
        <v>116</v>
      </c>
      <c r="K400" s="103">
        <v>51.4151841186276</v>
      </c>
      <c r="L400" s="103">
        <v>0</v>
      </c>
      <c r="M400" s="104" t="s">
        <v>122</v>
      </c>
      <c r="N400" s="104" t="s">
        <v>241</v>
      </c>
      <c r="O400" s="104" t="s">
        <v>121</v>
      </c>
      <c r="P400" s="105">
        <v>45231</v>
      </c>
      <c r="Q400" s="105">
        <v>45232</v>
      </c>
      <c r="R400" s="103">
        <v>0</v>
      </c>
      <c r="S400" s="104" t="s">
        <v>116</v>
      </c>
      <c r="T400" s="104" t="s">
        <v>116</v>
      </c>
      <c r="U400" s="104" t="s">
        <v>142</v>
      </c>
      <c r="V400" s="106">
        <v>45200.155692939814</v>
      </c>
      <c r="W400" s="104" t="s">
        <v>116</v>
      </c>
      <c r="X400" s="104" t="s">
        <v>116</v>
      </c>
      <c r="Y400" s="106">
        <v>45231</v>
      </c>
      <c r="Z400" s="106">
        <v>45261</v>
      </c>
      <c r="AA400" s="106">
        <v>45261.894100578698</v>
      </c>
      <c r="AB400" s="104" t="s">
        <v>118</v>
      </c>
      <c r="AC400" s="104" t="s">
        <v>116</v>
      </c>
    </row>
    <row r="401" spans="1:29" s="78" customFormat="1" hidden="1" outlineLevel="7" collapsed="1" x14ac:dyDescent="0.25">
      <c r="A401" s="101" t="s">
        <v>116</v>
      </c>
      <c r="B401" s="75">
        <v>-37730.593000000001</v>
      </c>
      <c r="C401" s="75">
        <v>-1939925.3859999999</v>
      </c>
      <c r="D401" s="75">
        <v>0</v>
      </c>
      <c r="E401" s="75">
        <v>0</v>
      </c>
      <c r="F401" s="75">
        <v>-37730.593000000001</v>
      </c>
      <c r="G401" s="75">
        <v>-1939925.3859999999</v>
      </c>
      <c r="H401" s="74" t="s">
        <v>120</v>
      </c>
      <c r="I401" s="74" t="s">
        <v>265</v>
      </c>
      <c r="J401" s="74" t="s">
        <v>116</v>
      </c>
      <c r="K401" s="75">
        <v>51.4151841186276</v>
      </c>
      <c r="L401" s="75">
        <v>0</v>
      </c>
      <c r="M401" s="74" t="s">
        <v>122</v>
      </c>
      <c r="N401" s="74" t="s">
        <v>241</v>
      </c>
      <c r="O401" s="74" t="s">
        <v>121</v>
      </c>
      <c r="P401" s="76">
        <v>45231</v>
      </c>
      <c r="Q401" s="76">
        <v>45232</v>
      </c>
      <c r="R401" s="75">
        <v>0</v>
      </c>
      <c r="S401" s="74" t="s">
        <v>116</v>
      </c>
      <c r="T401" s="74" t="s">
        <v>116</v>
      </c>
      <c r="U401" s="74" t="s">
        <v>142</v>
      </c>
      <c r="V401" s="77">
        <v>45200.155692939814</v>
      </c>
      <c r="W401" s="74" t="s">
        <v>116</v>
      </c>
      <c r="X401" s="74" t="s">
        <v>116</v>
      </c>
      <c r="Y401" s="77">
        <v>45231</v>
      </c>
      <c r="Z401" s="77">
        <v>45261</v>
      </c>
      <c r="AA401" s="77">
        <v>45261.894100578698</v>
      </c>
      <c r="AB401" s="74" t="s">
        <v>118</v>
      </c>
      <c r="AC401" s="74" t="s">
        <v>116</v>
      </c>
    </row>
    <row r="402" spans="1:29" s="96" customFormat="1" hidden="1" outlineLevel="7" collapsed="1" x14ac:dyDescent="0.25">
      <c r="A402" s="100" t="s">
        <v>268</v>
      </c>
      <c r="B402" s="92">
        <v>13679.61</v>
      </c>
      <c r="C402" s="92">
        <v>-117.64</v>
      </c>
      <c r="D402" s="92">
        <v>0</v>
      </c>
      <c r="E402" s="92">
        <v>0</v>
      </c>
      <c r="F402" s="92">
        <v>13679.61</v>
      </c>
      <c r="G402" s="92">
        <v>-117.64</v>
      </c>
      <c r="H402" s="93" t="s">
        <v>120</v>
      </c>
      <c r="I402" s="93" t="s">
        <v>265</v>
      </c>
      <c r="J402" s="93" t="s">
        <v>116</v>
      </c>
      <c r="K402" s="92">
        <v>-8.5996603704345392E-3</v>
      </c>
      <c r="L402" s="92">
        <v>0</v>
      </c>
      <c r="M402" s="93" t="s">
        <v>122</v>
      </c>
      <c r="N402" s="93" t="s">
        <v>241</v>
      </c>
      <c r="O402" s="93" t="s">
        <v>121</v>
      </c>
      <c r="P402" s="94">
        <v>45231</v>
      </c>
      <c r="Q402" s="94">
        <v>45232</v>
      </c>
      <c r="R402" s="92">
        <v>0</v>
      </c>
      <c r="S402" s="93" t="s">
        <v>116</v>
      </c>
      <c r="T402" s="93" t="s">
        <v>116</v>
      </c>
      <c r="U402" s="93" t="s">
        <v>142</v>
      </c>
      <c r="V402" s="95">
        <v>45200.155692939814</v>
      </c>
      <c r="W402" s="93" t="s">
        <v>116</v>
      </c>
      <c r="X402" s="93" t="s">
        <v>116</v>
      </c>
      <c r="Y402" s="95">
        <v>45231</v>
      </c>
      <c r="Z402" s="95">
        <v>45261</v>
      </c>
      <c r="AA402" s="95">
        <v>45261.894100578698</v>
      </c>
      <c r="AB402" s="93" t="s">
        <v>118</v>
      </c>
      <c r="AC402" s="93" t="s">
        <v>116</v>
      </c>
    </row>
    <row r="403" spans="1:29" s="78" customFormat="1" hidden="1" outlineLevel="7" collapsed="1" x14ac:dyDescent="0.25">
      <c r="A403" s="101" t="s">
        <v>116</v>
      </c>
      <c r="B403" s="75">
        <v>13679.61</v>
      </c>
      <c r="C403" s="75">
        <v>-117.64</v>
      </c>
      <c r="D403" s="75">
        <v>0</v>
      </c>
      <c r="E403" s="75">
        <v>0</v>
      </c>
      <c r="F403" s="75">
        <v>13679.61</v>
      </c>
      <c r="G403" s="75">
        <v>-117.64</v>
      </c>
      <c r="H403" s="74" t="s">
        <v>120</v>
      </c>
      <c r="I403" s="74" t="s">
        <v>265</v>
      </c>
      <c r="J403" s="74" t="s">
        <v>116</v>
      </c>
      <c r="K403" s="75">
        <v>-8.5996603704345392E-3</v>
      </c>
      <c r="L403" s="75">
        <v>0</v>
      </c>
      <c r="M403" s="74" t="s">
        <v>122</v>
      </c>
      <c r="N403" s="74" t="s">
        <v>241</v>
      </c>
      <c r="O403" s="74" t="s">
        <v>121</v>
      </c>
      <c r="P403" s="76">
        <v>45231</v>
      </c>
      <c r="Q403" s="76">
        <v>45232</v>
      </c>
      <c r="R403" s="75">
        <v>0</v>
      </c>
      <c r="S403" s="74" t="s">
        <v>116</v>
      </c>
      <c r="T403" s="74" t="s">
        <v>116</v>
      </c>
      <c r="U403" s="74" t="s">
        <v>142</v>
      </c>
      <c r="V403" s="77">
        <v>45200.155692939814</v>
      </c>
      <c r="W403" s="74" t="s">
        <v>116</v>
      </c>
      <c r="X403" s="74" t="s">
        <v>116</v>
      </c>
      <c r="Y403" s="77">
        <v>45231</v>
      </c>
      <c r="Z403" s="77">
        <v>45261</v>
      </c>
      <c r="AA403" s="77">
        <v>45261.894100578698</v>
      </c>
      <c r="AB403" s="74" t="s">
        <v>118</v>
      </c>
      <c r="AC403" s="74" t="s">
        <v>116</v>
      </c>
    </row>
    <row r="404" spans="1:29" s="90" customFormat="1" hidden="1" outlineLevel="2" collapsed="1" x14ac:dyDescent="0.25">
      <c r="A404" s="85" t="s">
        <v>271</v>
      </c>
      <c r="B404" s="86">
        <v>0</v>
      </c>
      <c r="C404" s="86">
        <v>0</v>
      </c>
      <c r="D404" s="86">
        <v>0</v>
      </c>
      <c r="E404" s="86">
        <v>0</v>
      </c>
      <c r="F404" s="86">
        <v>0</v>
      </c>
      <c r="G404" s="86">
        <v>0</v>
      </c>
      <c r="H404" s="87" t="s">
        <v>120</v>
      </c>
      <c r="I404" s="87" t="s">
        <v>271</v>
      </c>
      <c r="J404" s="87" t="s">
        <v>116</v>
      </c>
      <c r="K404" s="86">
        <v>0</v>
      </c>
      <c r="L404" s="86">
        <v>0</v>
      </c>
      <c r="M404" s="87" t="s">
        <v>122</v>
      </c>
      <c r="N404" s="87" t="s">
        <v>241</v>
      </c>
      <c r="O404" s="87" t="s">
        <v>121</v>
      </c>
      <c r="P404" s="88">
        <v>45231</v>
      </c>
      <c r="Q404" s="88">
        <v>45232</v>
      </c>
      <c r="R404" s="86">
        <v>0</v>
      </c>
      <c r="S404" s="87" t="s">
        <v>116</v>
      </c>
      <c r="T404" s="87" t="s">
        <v>116</v>
      </c>
      <c r="U404" s="87" t="s">
        <v>142</v>
      </c>
      <c r="V404" s="89">
        <v>45200.155692939814</v>
      </c>
      <c r="W404" s="87" t="s">
        <v>116</v>
      </c>
      <c r="X404" s="87" t="s">
        <v>116</v>
      </c>
      <c r="Y404" s="89">
        <v>45231</v>
      </c>
      <c r="Z404" s="89">
        <v>45261</v>
      </c>
      <c r="AA404" s="89">
        <v>45261.894100578698</v>
      </c>
      <c r="AB404" s="87" t="s">
        <v>118</v>
      </c>
      <c r="AC404" s="87" t="s">
        <v>116</v>
      </c>
    </row>
    <row r="405" spans="1:29" s="96" customFormat="1" hidden="1" outlineLevel="3" collapsed="1" x14ac:dyDescent="0.25">
      <c r="A405" s="91" t="s">
        <v>122</v>
      </c>
      <c r="B405" s="92">
        <v>0</v>
      </c>
      <c r="C405" s="92">
        <v>0</v>
      </c>
      <c r="D405" s="92">
        <v>0</v>
      </c>
      <c r="E405" s="92">
        <v>0</v>
      </c>
      <c r="F405" s="92">
        <v>0</v>
      </c>
      <c r="G405" s="92">
        <v>0</v>
      </c>
      <c r="H405" s="93" t="s">
        <v>120</v>
      </c>
      <c r="I405" s="93" t="s">
        <v>271</v>
      </c>
      <c r="J405" s="93" t="s">
        <v>116</v>
      </c>
      <c r="K405" s="92">
        <v>0</v>
      </c>
      <c r="L405" s="92">
        <v>0</v>
      </c>
      <c r="M405" s="93" t="s">
        <v>122</v>
      </c>
      <c r="N405" s="93" t="s">
        <v>241</v>
      </c>
      <c r="O405" s="93" t="s">
        <v>121</v>
      </c>
      <c r="P405" s="94">
        <v>45231</v>
      </c>
      <c r="Q405" s="94">
        <v>45232</v>
      </c>
      <c r="R405" s="92">
        <v>0</v>
      </c>
      <c r="S405" s="93" t="s">
        <v>116</v>
      </c>
      <c r="T405" s="93" t="s">
        <v>116</v>
      </c>
      <c r="U405" s="93" t="s">
        <v>142</v>
      </c>
      <c r="V405" s="95">
        <v>45200.155692939814</v>
      </c>
      <c r="W405" s="93" t="s">
        <v>116</v>
      </c>
      <c r="X405" s="93" t="s">
        <v>116</v>
      </c>
      <c r="Y405" s="95">
        <v>45231</v>
      </c>
      <c r="Z405" s="95">
        <v>45261</v>
      </c>
      <c r="AA405" s="95">
        <v>45261.894100578698</v>
      </c>
      <c r="AB405" s="93" t="s">
        <v>118</v>
      </c>
      <c r="AC405" s="93" t="s">
        <v>116</v>
      </c>
    </row>
    <row r="406" spans="1:29" s="78" customFormat="1" hidden="1" outlineLevel="4" collapsed="1" x14ac:dyDescent="0.25">
      <c r="A406" s="97" t="s">
        <v>121</v>
      </c>
      <c r="B406" s="75">
        <v>0</v>
      </c>
      <c r="C406" s="75">
        <v>0</v>
      </c>
      <c r="D406" s="75">
        <v>0</v>
      </c>
      <c r="E406" s="75">
        <v>0</v>
      </c>
      <c r="F406" s="75">
        <v>0</v>
      </c>
      <c r="G406" s="75">
        <v>0</v>
      </c>
      <c r="H406" s="74" t="s">
        <v>120</v>
      </c>
      <c r="I406" s="74" t="s">
        <v>271</v>
      </c>
      <c r="J406" s="74" t="s">
        <v>116</v>
      </c>
      <c r="K406" s="75">
        <v>0</v>
      </c>
      <c r="L406" s="75">
        <v>0</v>
      </c>
      <c r="M406" s="74" t="s">
        <v>122</v>
      </c>
      <c r="N406" s="74" t="s">
        <v>241</v>
      </c>
      <c r="O406" s="74" t="s">
        <v>121</v>
      </c>
      <c r="P406" s="76">
        <v>45231</v>
      </c>
      <c r="Q406" s="76">
        <v>45232</v>
      </c>
      <c r="R406" s="75">
        <v>0</v>
      </c>
      <c r="S406" s="74" t="s">
        <v>116</v>
      </c>
      <c r="T406" s="74" t="s">
        <v>116</v>
      </c>
      <c r="U406" s="74" t="s">
        <v>142</v>
      </c>
      <c r="V406" s="77">
        <v>45200.155692939814</v>
      </c>
      <c r="W406" s="74" t="s">
        <v>116</v>
      </c>
      <c r="X406" s="74" t="s">
        <v>116</v>
      </c>
      <c r="Y406" s="77">
        <v>45231</v>
      </c>
      <c r="Z406" s="77">
        <v>45261</v>
      </c>
      <c r="AA406" s="77">
        <v>45261.894100578698</v>
      </c>
      <c r="AB406" s="74" t="s">
        <v>118</v>
      </c>
      <c r="AC406" s="74" t="s">
        <v>116</v>
      </c>
    </row>
    <row r="407" spans="1:29" s="84" customFormat="1" hidden="1" outlineLevel="5" collapsed="1" x14ac:dyDescent="0.25">
      <c r="A407" s="98" t="s">
        <v>116</v>
      </c>
      <c r="B407" s="80">
        <v>0</v>
      </c>
      <c r="C407" s="80">
        <v>0</v>
      </c>
      <c r="D407" s="80">
        <v>0</v>
      </c>
      <c r="E407" s="80">
        <v>0</v>
      </c>
      <c r="F407" s="80">
        <v>0</v>
      </c>
      <c r="G407" s="80">
        <v>0</v>
      </c>
      <c r="H407" s="81" t="s">
        <v>120</v>
      </c>
      <c r="I407" s="81" t="s">
        <v>271</v>
      </c>
      <c r="J407" s="81" t="s">
        <v>116</v>
      </c>
      <c r="K407" s="80">
        <v>0</v>
      </c>
      <c r="L407" s="80">
        <v>0</v>
      </c>
      <c r="M407" s="81" t="s">
        <v>122</v>
      </c>
      <c r="N407" s="81" t="s">
        <v>241</v>
      </c>
      <c r="O407" s="81" t="s">
        <v>121</v>
      </c>
      <c r="P407" s="82">
        <v>45231</v>
      </c>
      <c r="Q407" s="82">
        <v>45232</v>
      </c>
      <c r="R407" s="80">
        <v>0</v>
      </c>
      <c r="S407" s="81" t="s">
        <v>116</v>
      </c>
      <c r="T407" s="81" t="s">
        <v>116</v>
      </c>
      <c r="U407" s="81" t="s">
        <v>142</v>
      </c>
      <c r="V407" s="83">
        <v>45200.155692939814</v>
      </c>
      <c r="W407" s="81" t="s">
        <v>116</v>
      </c>
      <c r="X407" s="81" t="s">
        <v>116</v>
      </c>
      <c r="Y407" s="83">
        <v>45231</v>
      </c>
      <c r="Z407" s="83">
        <v>45261</v>
      </c>
      <c r="AA407" s="83">
        <v>45261.894100578698</v>
      </c>
      <c r="AB407" s="81" t="s">
        <v>118</v>
      </c>
      <c r="AC407" s="81" t="s">
        <v>116</v>
      </c>
    </row>
    <row r="408" spans="1:29" s="90" customFormat="1" hidden="1" outlineLevel="6" collapsed="1" x14ac:dyDescent="0.25">
      <c r="A408" s="99" t="s">
        <v>116</v>
      </c>
      <c r="B408" s="86">
        <v>0</v>
      </c>
      <c r="C408" s="86">
        <v>0</v>
      </c>
      <c r="D408" s="86">
        <v>0</v>
      </c>
      <c r="E408" s="86">
        <v>0</v>
      </c>
      <c r="F408" s="86">
        <v>0</v>
      </c>
      <c r="G408" s="86">
        <v>0</v>
      </c>
      <c r="H408" s="87" t="s">
        <v>120</v>
      </c>
      <c r="I408" s="87" t="s">
        <v>271</v>
      </c>
      <c r="J408" s="87" t="s">
        <v>116</v>
      </c>
      <c r="K408" s="86">
        <v>0</v>
      </c>
      <c r="L408" s="86">
        <v>0</v>
      </c>
      <c r="M408" s="87" t="s">
        <v>122</v>
      </c>
      <c r="N408" s="87" t="s">
        <v>241</v>
      </c>
      <c r="O408" s="87" t="s">
        <v>121</v>
      </c>
      <c r="P408" s="88">
        <v>45231</v>
      </c>
      <c r="Q408" s="88">
        <v>45232</v>
      </c>
      <c r="R408" s="86">
        <v>0</v>
      </c>
      <c r="S408" s="87" t="s">
        <v>116</v>
      </c>
      <c r="T408" s="87" t="s">
        <v>116</v>
      </c>
      <c r="U408" s="87" t="s">
        <v>142</v>
      </c>
      <c r="V408" s="89">
        <v>45200.155692939814</v>
      </c>
      <c r="W408" s="87" t="s">
        <v>116</v>
      </c>
      <c r="X408" s="87" t="s">
        <v>116</v>
      </c>
      <c r="Y408" s="89">
        <v>45231</v>
      </c>
      <c r="Z408" s="89">
        <v>45261</v>
      </c>
      <c r="AA408" s="89">
        <v>45261.894100578698</v>
      </c>
      <c r="AB408" s="87" t="s">
        <v>118</v>
      </c>
      <c r="AC408" s="87" t="s">
        <v>116</v>
      </c>
    </row>
    <row r="409" spans="1:29" s="96" customFormat="1" hidden="1" outlineLevel="7" collapsed="1" x14ac:dyDescent="0.25">
      <c r="A409" s="100" t="s">
        <v>274</v>
      </c>
      <c r="B409" s="92">
        <v>6783.86</v>
      </c>
      <c r="C409" s="92">
        <v>355810.73716999998</v>
      </c>
      <c r="D409" s="92">
        <v>0</v>
      </c>
      <c r="E409" s="92">
        <v>0</v>
      </c>
      <c r="F409" s="92">
        <v>6783.86</v>
      </c>
      <c r="G409" s="92">
        <v>355810.73716999998</v>
      </c>
      <c r="H409" s="93" t="s">
        <v>120</v>
      </c>
      <c r="I409" s="93" t="s">
        <v>271</v>
      </c>
      <c r="J409" s="93" t="s">
        <v>116</v>
      </c>
      <c r="K409" s="92">
        <v>52.449599073388903</v>
      </c>
      <c r="L409" s="92">
        <v>0</v>
      </c>
      <c r="M409" s="93" t="s">
        <v>122</v>
      </c>
      <c r="N409" s="93" t="s">
        <v>241</v>
      </c>
      <c r="O409" s="93" t="s">
        <v>121</v>
      </c>
      <c r="P409" s="94">
        <v>45231</v>
      </c>
      <c r="Q409" s="94">
        <v>45232</v>
      </c>
      <c r="R409" s="92">
        <v>0</v>
      </c>
      <c r="S409" s="93" t="s">
        <v>116</v>
      </c>
      <c r="T409" s="93" t="s">
        <v>116</v>
      </c>
      <c r="U409" s="93" t="s">
        <v>142</v>
      </c>
      <c r="V409" s="95">
        <v>45200.155692939814</v>
      </c>
      <c r="W409" s="93" t="s">
        <v>116</v>
      </c>
      <c r="X409" s="93" t="s">
        <v>116</v>
      </c>
      <c r="Y409" s="95">
        <v>45231</v>
      </c>
      <c r="Z409" s="95">
        <v>45261</v>
      </c>
      <c r="AA409" s="95">
        <v>45261.894100578698</v>
      </c>
      <c r="AB409" s="93" t="s">
        <v>118</v>
      </c>
      <c r="AC409" s="93" t="s">
        <v>116</v>
      </c>
    </row>
    <row r="410" spans="1:29" s="78" customFormat="1" hidden="1" outlineLevel="7" collapsed="1" x14ac:dyDescent="0.25">
      <c r="A410" s="101" t="s">
        <v>116</v>
      </c>
      <c r="B410" s="75">
        <v>6783.86</v>
      </c>
      <c r="C410" s="75">
        <v>355810.73716999998</v>
      </c>
      <c r="D410" s="75">
        <v>0</v>
      </c>
      <c r="E410" s="75">
        <v>0</v>
      </c>
      <c r="F410" s="75">
        <v>6783.86</v>
      </c>
      <c r="G410" s="75">
        <v>355810.73716999998</v>
      </c>
      <c r="H410" s="74" t="s">
        <v>120</v>
      </c>
      <c r="I410" s="74" t="s">
        <v>271</v>
      </c>
      <c r="J410" s="74" t="s">
        <v>116</v>
      </c>
      <c r="K410" s="75">
        <v>52.449599073388903</v>
      </c>
      <c r="L410" s="75">
        <v>0</v>
      </c>
      <c r="M410" s="74" t="s">
        <v>122</v>
      </c>
      <c r="N410" s="74" t="s">
        <v>241</v>
      </c>
      <c r="O410" s="74" t="s">
        <v>121</v>
      </c>
      <c r="P410" s="76">
        <v>45231</v>
      </c>
      <c r="Q410" s="76">
        <v>45232</v>
      </c>
      <c r="R410" s="75">
        <v>0</v>
      </c>
      <c r="S410" s="74" t="s">
        <v>116</v>
      </c>
      <c r="T410" s="74" t="s">
        <v>116</v>
      </c>
      <c r="U410" s="74" t="s">
        <v>142</v>
      </c>
      <c r="V410" s="77">
        <v>45200.155692939814</v>
      </c>
      <c r="W410" s="74" t="s">
        <v>116</v>
      </c>
      <c r="X410" s="74" t="s">
        <v>116</v>
      </c>
      <c r="Y410" s="77">
        <v>45231</v>
      </c>
      <c r="Z410" s="77">
        <v>45261</v>
      </c>
      <c r="AA410" s="77">
        <v>45261.894100578698</v>
      </c>
      <c r="AB410" s="74" t="s">
        <v>118</v>
      </c>
      <c r="AC410" s="74" t="s">
        <v>116</v>
      </c>
    </row>
    <row r="411" spans="1:29" s="107" customFormat="1" hidden="1" outlineLevel="7" collapsed="1" x14ac:dyDescent="0.25">
      <c r="A411" s="102" t="s">
        <v>272</v>
      </c>
      <c r="B411" s="103">
        <v>-9328.77</v>
      </c>
      <c r="C411" s="103">
        <v>-489181.19621999998</v>
      </c>
      <c r="D411" s="103">
        <v>0</v>
      </c>
      <c r="E411" s="103">
        <v>0</v>
      </c>
      <c r="F411" s="103">
        <v>-9328.77</v>
      </c>
      <c r="G411" s="103">
        <v>-489181.19621999998</v>
      </c>
      <c r="H411" s="104" t="s">
        <v>120</v>
      </c>
      <c r="I411" s="104" t="s">
        <v>271</v>
      </c>
      <c r="J411" s="104" t="s">
        <v>116</v>
      </c>
      <c r="K411" s="103">
        <v>52.437909415710799</v>
      </c>
      <c r="L411" s="103">
        <v>0</v>
      </c>
      <c r="M411" s="104" t="s">
        <v>122</v>
      </c>
      <c r="N411" s="104" t="s">
        <v>241</v>
      </c>
      <c r="O411" s="104" t="s">
        <v>121</v>
      </c>
      <c r="P411" s="105">
        <v>45231</v>
      </c>
      <c r="Q411" s="105">
        <v>45232</v>
      </c>
      <c r="R411" s="103">
        <v>0</v>
      </c>
      <c r="S411" s="104" t="s">
        <v>116</v>
      </c>
      <c r="T411" s="104" t="s">
        <v>116</v>
      </c>
      <c r="U411" s="104" t="s">
        <v>142</v>
      </c>
      <c r="V411" s="106">
        <v>45200.155692939814</v>
      </c>
      <c r="W411" s="104" t="s">
        <v>116</v>
      </c>
      <c r="X411" s="104" t="s">
        <v>116</v>
      </c>
      <c r="Y411" s="106">
        <v>45231</v>
      </c>
      <c r="Z411" s="106">
        <v>45261</v>
      </c>
      <c r="AA411" s="106">
        <v>45261.894100578698</v>
      </c>
      <c r="AB411" s="104" t="s">
        <v>118</v>
      </c>
      <c r="AC411" s="104" t="s">
        <v>116</v>
      </c>
    </row>
    <row r="412" spans="1:29" s="78" customFormat="1" hidden="1" outlineLevel="7" collapsed="1" x14ac:dyDescent="0.25">
      <c r="A412" s="101" t="s">
        <v>116</v>
      </c>
      <c r="B412" s="75">
        <v>-9328.77</v>
      </c>
      <c r="C412" s="75">
        <v>-489181.19621999998</v>
      </c>
      <c r="D412" s="75">
        <v>0</v>
      </c>
      <c r="E412" s="75">
        <v>0</v>
      </c>
      <c r="F412" s="75">
        <v>-9328.77</v>
      </c>
      <c r="G412" s="75">
        <v>-489181.19621999998</v>
      </c>
      <c r="H412" s="74" t="s">
        <v>120</v>
      </c>
      <c r="I412" s="74" t="s">
        <v>271</v>
      </c>
      <c r="J412" s="74" t="s">
        <v>116</v>
      </c>
      <c r="K412" s="75">
        <v>52.437909415710799</v>
      </c>
      <c r="L412" s="75">
        <v>0</v>
      </c>
      <c r="M412" s="74" t="s">
        <v>122</v>
      </c>
      <c r="N412" s="74" t="s">
        <v>241</v>
      </c>
      <c r="O412" s="74" t="s">
        <v>121</v>
      </c>
      <c r="P412" s="76">
        <v>45231</v>
      </c>
      <c r="Q412" s="76">
        <v>45232</v>
      </c>
      <c r="R412" s="75">
        <v>0</v>
      </c>
      <c r="S412" s="74" t="s">
        <v>116</v>
      </c>
      <c r="T412" s="74" t="s">
        <v>116</v>
      </c>
      <c r="U412" s="74" t="s">
        <v>142</v>
      </c>
      <c r="V412" s="77">
        <v>45200.155692939814</v>
      </c>
      <c r="W412" s="74" t="s">
        <v>116</v>
      </c>
      <c r="X412" s="74" t="s">
        <v>116</v>
      </c>
      <c r="Y412" s="77">
        <v>45231</v>
      </c>
      <c r="Z412" s="77">
        <v>45261</v>
      </c>
      <c r="AA412" s="77">
        <v>45261.894100578698</v>
      </c>
      <c r="AB412" s="74" t="s">
        <v>118</v>
      </c>
      <c r="AC412" s="74" t="s">
        <v>116</v>
      </c>
    </row>
    <row r="413" spans="1:29" s="96" customFormat="1" hidden="1" outlineLevel="7" collapsed="1" x14ac:dyDescent="0.25">
      <c r="A413" s="100" t="s">
        <v>273</v>
      </c>
      <c r="B413" s="92">
        <v>2544.91</v>
      </c>
      <c r="C413" s="92">
        <v>133370.45905</v>
      </c>
      <c r="D413" s="92">
        <v>0</v>
      </c>
      <c r="E413" s="92">
        <v>0</v>
      </c>
      <c r="F413" s="92">
        <v>2544.91</v>
      </c>
      <c r="G413" s="92">
        <v>133370.45905</v>
      </c>
      <c r="H413" s="93" t="s">
        <v>120</v>
      </c>
      <c r="I413" s="93" t="s">
        <v>271</v>
      </c>
      <c r="J413" s="93" t="s">
        <v>116</v>
      </c>
      <c r="K413" s="92">
        <v>52.406748784829297</v>
      </c>
      <c r="L413" s="92">
        <v>0</v>
      </c>
      <c r="M413" s="93" t="s">
        <v>122</v>
      </c>
      <c r="N413" s="93" t="s">
        <v>241</v>
      </c>
      <c r="O413" s="93" t="s">
        <v>121</v>
      </c>
      <c r="P413" s="94">
        <v>45231</v>
      </c>
      <c r="Q413" s="94">
        <v>45232</v>
      </c>
      <c r="R413" s="92">
        <v>0</v>
      </c>
      <c r="S413" s="93" t="s">
        <v>116</v>
      </c>
      <c r="T413" s="93" t="s">
        <v>116</v>
      </c>
      <c r="U413" s="93" t="s">
        <v>142</v>
      </c>
      <c r="V413" s="95">
        <v>45200.155692939814</v>
      </c>
      <c r="W413" s="93" t="s">
        <v>116</v>
      </c>
      <c r="X413" s="93" t="s">
        <v>116</v>
      </c>
      <c r="Y413" s="95">
        <v>45231</v>
      </c>
      <c r="Z413" s="95">
        <v>45261</v>
      </c>
      <c r="AA413" s="95">
        <v>45261.894100578698</v>
      </c>
      <c r="AB413" s="93" t="s">
        <v>118</v>
      </c>
      <c r="AC413" s="93" t="s">
        <v>116</v>
      </c>
    </row>
    <row r="414" spans="1:29" s="78" customFormat="1" hidden="1" outlineLevel="7" collapsed="1" x14ac:dyDescent="0.25">
      <c r="A414" s="101" t="s">
        <v>116</v>
      </c>
      <c r="B414" s="75">
        <v>-36129.279999999999</v>
      </c>
      <c r="C414" s="75">
        <v>-1894006.7875999999</v>
      </c>
      <c r="D414" s="75">
        <v>0</v>
      </c>
      <c r="E414" s="75">
        <v>0</v>
      </c>
      <c r="F414" s="75">
        <v>-36129.279999999999</v>
      </c>
      <c r="G414" s="75">
        <v>-1894006.7875999999</v>
      </c>
      <c r="H414" s="74" t="s">
        <v>120</v>
      </c>
      <c r="I414" s="74" t="s">
        <v>271</v>
      </c>
      <c r="J414" s="74" t="s">
        <v>116</v>
      </c>
      <c r="K414" s="75">
        <v>52.423042684492998</v>
      </c>
      <c r="L414" s="75">
        <v>0</v>
      </c>
      <c r="M414" s="74" t="s">
        <v>122</v>
      </c>
      <c r="N414" s="74" t="s">
        <v>241</v>
      </c>
      <c r="O414" s="74" t="s">
        <v>121</v>
      </c>
      <c r="P414" s="76">
        <v>45231</v>
      </c>
      <c r="Q414" s="76">
        <v>45232</v>
      </c>
      <c r="R414" s="75">
        <v>0</v>
      </c>
      <c r="S414" s="74" t="s">
        <v>116</v>
      </c>
      <c r="T414" s="74" t="s">
        <v>116</v>
      </c>
      <c r="U414" s="74" t="s">
        <v>142</v>
      </c>
      <c r="V414" s="77">
        <v>45200.155692939814</v>
      </c>
      <c r="W414" s="74" t="s">
        <v>116</v>
      </c>
      <c r="X414" s="74" t="s">
        <v>116</v>
      </c>
      <c r="Y414" s="77">
        <v>45231</v>
      </c>
      <c r="Z414" s="77">
        <v>45261</v>
      </c>
      <c r="AA414" s="77">
        <v>45261.894100578698</v>
      </c>
      <c r="AB414" s="74" t="s">
        <v>118</v>
      </c>
      <c r="AC414" s="74" t="s">
        <v>116</v>
      </c>
    </row>
    <row r="415" spans="1:29" s="128" customFormat="1" hidden="1" outlineLevel="7" collapsed="1" x14ac:dyDescent="0.25">
      <c r="A415" s="123" t="s">
        <v>116</v>
      </c>
      <c r="B415" s="124">
        <v>38674.19</v>
      </c>
      <c r="C415" s="124">
        <v>2027377.2466500001</v>
      </c>
      <c r="D415" s="124">
        <v>0</v>
      </c>
      <c r="E415" s="124">
        <v>0</v>
      </c>
      <c r="F415" s="124">
        <v>38674.19</v>
      </c>
      <c r="G415" s="124">
        <v>2027377.2466500001</v>
      </c>
      <c r="H415" s="125" t="s">
        <v>120</v>
      </c>
      <c r="I415" s="125" t="s">
        <v>271</v>
      </c>
      <c r="J415" s="125" t="s">
        <v>116</v>
      </c>
      <c r="K415" s="124">
        <v>52.4219704834154</v>
      </c>
      <c r="L415" s="124">
        <v>0</v>
      </c>
      <c r="M415" s="125" t="s">
        <v>122</v>
      </c>
      <c r="N415" s="125" t="s">
        <v>241</v>
      </c>
      <c r="O415" s="125" t="s">
        <v>121</v>
      </c>
      <c r="P415" s="126">
        <v>45231</v>
      </c>
      <c r="Q415" s="126">
        <v>45232</v>
      </c>
      <c r="R415" s="124">
        <v>0</v>
      </c>
      <c r="S415" s="125" t="s">
        <v>116</v>
      </c>
      <c r="T415" s="125" t="s">
        <v>116</v>
      </c>
      <c r="U415" s="125" t="s">
        <v>142</v>
      </c>
      <c r="V415" s="127">
        <v>45200.155692939814</v>
      </c>
      <c r="W415" s="125" t="s">
        <v>116</v>
      </c>
      <c r="X415" s="125" t="s">
        <v>116</v>
      </c>
      <c r="Y415" s="127">
        <v>45231</v>
      </c>
      <c r="Z415" s="127">
        <v>45261</v>
      </c>
      <c r="AA415" s="127">
        <v>45261.894100578698</v>
      </c>
      <c r="AB415" s="125" t="s">
        <v>118</v>
      </c>
      <c r="AC415" s="125" t="s">
        <v>116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8522-900F-4CCF-822E-4A2F8395F4C1}">
  <sheetPr>
    <outlinePr summaryBelow="0"/>
  </sheetPr>
  <dimension ref="A1:AC408"/>
  <sheetViews>
    <sheetView zoomScaleNormal="100" workbookViewId="0">
      <selection activeCell="B442" sqref="B442"/>
    </sheetView>
  </sheetViews>
  <sheetFormatPr defaultColWidth="8.90625" defaultRowHeight="13.2" outlineLevelRow="7" x14ac:dyDescent="0.25"/>
  <cols>
    <col min="1" max="1" width="28.54296875" style="195" customWidth="1"/>
    <col min="2" max="2" width="10.90625" style="196" customWidth="1"/>
    <col min="3" max="3" width="13.453125" style="196" customWidth="1"/>
    <col min="4" max="4" width="11.6328125" style="196" customWidth="1"/>
    <col min="5" max="5" width="10" style="196" customWidth="1"/>
    <col min="6" max="6" width="7.90625" style="196" customWidth="1"/>
    <col min="7" max="7" width="9.6328125" style="196" customWidth="1"/>
    <col min="8" max="8" width="13.08984375" style="195" customWidth="1"/>
    <col min="9" max="9" width="13.90625" style="195" customWidth="1"/>
    <col min="10" max="10" width="7.54296875" style="195" customWidth="1"/>
    <col min="11" max="11" width="6.1796875" style="196" customWidth="1"/>
    <col min="12" max="12" width="12.08984375" style="196" customWidth="1"/>
    <col min="13" max="13" width="6.81640625" style="195" customWidth="1"/>
    <col min="14" max="14" width="6.08984375" style="195" customWidth="1"/>
    <col min="15" max="15" width="11.08984375" style="195" customWidth="1"/>
    <col min="16" max="17" width="9" style="197" customWidth="1"/>
    <col min="18" max="18" width="8" style="196" customWidth="1"/>
    <col min="19" max="19" width="5.6328125" style="195" customWidth="1"/>
    <col min="20" max="20" width="10.54296875" style="195" customWidth="1"/>
    <col min="21" max="21" width="18.6328125" style="195" customWidth="1"/>
    <col min="22" max="22" width="17.6328125" style="195" customWidth="1"/>
    <col min="23" max="23" width="18.6328125" style="195" customWidth="1"/>
    <col min="24" max="27" width="17.6328125" style="195" customWidth="1"/>
    <col min="28" max="28" width="4.36328125" style="195" customWidth="1"/>
    <col min="29" max="29" width="6.90625" style="195" customWidth="1"/>
    <col min="30" max="16384" width="8.90625" style="198"/>
  </cols>
  <sheetData>
    <row r="1" spans="1:29" s="138" customFormat="1" x14ac:dyDescent="0.25">
      <c r="A1" s="135" t="s">
        <v>76</v>
      </c>
      <c r="B1" s="136" t="s">
        <v>77</v>
      </c>
      <c r="C1" s="136" t="s">
        <v>78</v>
      </c>
      <c r="D1" s="136" t="s">
        <v>79</v>
      </c>
      <c r="E1" s="136" t="s">
        <v>80</v>
      </c>
      <c r="F1" s="136" t="s">
        <v>81</v>
      </c>
      <c r="G1" s="136" t="s">
        <v>82</v>
      </c>
      <c r="H1" s="135" t="s">
        <v>83</v>
      </c>
      <c r="I1" s="135" t="s">
        <v>84</v>
      </c>
      <c r="J1" s="135" t="s">
        <v>85</v>
      </c>
      <c r="K1" s="136" t="s">
        <v>86</v>
      </c>
      <c r="L1" s="136" t="s">
        <v>87</v>
      </c>
      <c r="M1" s="135" t="s">
        <v>88</v>
      </c>
      <c r="N1" s="135" t="s">
        <v>89</v>
      </c>
      <c r="O1" s="135" t="s">
        <v>90</v>
      </c>
      <c r="P1" s="137" t="s">
        <v>91</v>
      </c>
      <c r="Q1" s="137" t="s">
        <v>92</v>
      </c>
      <c r="R1" s="136" t="s">
        <v>93</v>
      </c>
      <c r="S1" s="135" t="s">
        <v>94</v>
      </c>
      <c r="T1" s="135" t="s">
        <v>95</v>
      </c>
      <c r="U1" s="135" t="s">
        <v>96</v>
      </c>
      <c r="V1" s="135" t="s">
        <v>97</v>
      </c>
      <c r="W1" s="135" t="s">
        <v>98</v>
      </c>
      <c r="X1" s="135" t="s">
        <v>99</v>
      </c>
      <c r="Y1" s="135" t="s">
        <v>100</v>
      </c>
      <c r="Z1" s="135" t="s">
        <v>101</v>
      </c>
      <c r="AA1" s="135" t="s">
        <v>102</v>
      </c>
      <c r="AB1" s="135" t="s">
        <v>103</v>
      </c>
      <c r="AC1" s="135" t="s">
        <v>104</v>
      </c>
    </row>
    <row r="2" spans="1:29" s="143" customFormat="1" collapsed="1" x14ac:dyDescent="0.25">
      <c r="A2" s="139" t="s">
        <v>118</v>
      </c>
      <c r="B2" s="140">
        <v>366049.16884</v>
      </c>
      <c r="C2" s="140">
        <v>37326932.444932997</v>
      </c>
      <c r="D2" s="140">
        <v>0</v>
      </c>
      <c r="E2" s="140">
        <v>0</v>
      </c>
      <c r="F2" s="140">
        <v>366049.16884</v>
      </c>
      <c r="G2" s="140">
        <v>37326932.444932997</v>
      </c>
      <c r="H2" s="139" t="s">
        <v>116</v>
      </c>
      <c r="I2" s="139" t="s">
        <v>116</v>
      </c>
      <c r="J2" s="139" t="s">
        <v>116</v>
      </c>
      <c r="K2" s="140">
        <v>101.97245513006099</v>
      </c>
      <c r="L2" s="140">
        <v>0</v>
      </c>
      <c r="M2" s="139" t="s">
        <v>116</v>
      </c>
      <c r="N2" s="139" t="s">
        <v>116</v>
      </c>
      <c r="O2" s="139" t="s">
        <v>116</v>
      </c>
      <c r="P2" s="141" t="s">
        <v>116</v>
      </c>
      <c r="Q2" s="141" t="s">
        <v>116</v>
      </c>
      <c r="R2" s="140">
        <v>0</v>
      </c>
      <c r="S2" s="139" t="s">
        <v>116</v>
      </c>
      <c r="T2" s="139" t="s">
        <v>116</v>
      </c>
      <c r="U2" s="139" t="s">
        <v>116</v>
      </c>
      <c r="V2" s="139" t="s">
        <v>116</v>
      </c>
      <c r="W2" s="139" t="s">
        <v>116</v>
      </c>
      <c r="X2" s="139" t="s">
        <v>116</v>
      </c>
      <c r="Y2" s="142">
        <v>45200</v>
      </c>
      <c r="Z2" s="142">
        <v>45231</v>
      </c>
      <c r="AA2" s="142">
        <v>45231.683884988423</v>
      </c>
      <c r="AB2" s="139" t="s">
        <v>118</v>
      </c>
      <c r="AC2" s="139" t="s">
        <v>116</v>
      </c>
    </row>
    <row r="3" spans="1:29" s="149" customFormat="1" hidden="1" outlineLevel="1" collapsed="1" x14ac:dyDescent="0.25">
      <c r="A3" s="144" t="s">
        <v>241</v>
      </c>
      <c r="B3" s="145">
        <v>0</v>
      </c>
      <c r="C3" s="145">
        <v>6.5799999999999999E-3</v>
      </c>
      <c r="D3" s="145">
        <v>0</v>
      </c>
      <c r="E3" s="145">
        <v>0</v>
      </c>
      <c r="F3" s="145">
        <v>0</v>
      </c>
      <c r="G3" s="145">
        <v>6.5799999999999999E-3</v>
      </c>
      <c r="H3" s="146" t="s">
        <v>120</v>
      </c>
      <c r="I3" s="146" t="s">
        <v>116</v>
      </c>
      <c r="J3" s="146" t="s">
        <v>116</v>
      </c>
      <c r="K3" s="145">
        <v>0</v>
      </c>
      <c r="L3" s="145">
        <v>0</v>
      </c>
      <c r="M3" s="146" t="s">
        <v>116</v>
      </c>
      <c r="N3" s="146" t="s">
        <v>241</v>
      </c>
      <c r="O3" s="146" t="s">
        <v>121</v>
      </c>
      <c r="P3" s="147">
        <v>45200</v>
      </c>
      <c r="Q3" s="147">
        <v>45201</v>
      </c>
      <c r="R3" s="145">
        <v>0</v>
      </c>
      <c r="S3" s="146" t="s">
        <v>116</v>
      </c>
      <c r="T3" s="146" t="s">
        <v>116</v>
      </c>
      <c r="U3" s="146" t="s">
        <v>142</v>
      </c>
      <c r="V3" s="148">
        <v>45170.155378009258</v>
      </c>
      <c r="W3" s="146" t="s">
        <v>116</v>
      </c>
      <c r="X3" s="146" t="s">
        <v>116</v>
      </c>
      <c r="Y3" s="148">
        <v>45200</v>
      </c>
      <c r="Z3" s="148">
        <v>45231</v>
      </c>
      <c r="AA3" s="148">
        <v>45231.683884988423</v>
      </c>
      <c r="AB3" s="146" t="s">
        <v>118</v>
      </c>
      <c r="AC3" s="146" t="s">
        <v>116</v>
      </c>
    </row>
    <row r="4" spans="1:29" s="155" customFormat="1" hidden="1" outlineLevel="2" collapsed="1" x14ac:dyDescent="0.25">
      <c r="A4" s="150" t="s">
        <v>271</v>
      </c>
      <c r="B4" s="151">
        <v>0</v>
      </c>
      <c r="C4" s="151">
        <v>0</v>
      </c>
      <c r="D4" s="151">
        <v>0</v>
      </c>
      <c r="E4" s="151">
        <v>0</v>
      </c>
      <c r="F4" s="151">
        <v>0</v>
      </c>
      <c r="G4" s="151">
        <v>0</v>
      </c>
      <c r="H4" s="152" t="s">
        <v>120</v>
      </c>
      <c r="I4" s="152" t="s">
        <v>271</v>
      </c>
      <c r="J4" s="152" t="s">
        <v>116</v>
      </c>
      <c r="K4" s="151">
        <v>0</v>
      </c>
      <c r="L4" s="151">
        <v>0</v>
      </c>
      <c r="M4" s="152" t="s">
        <v>122</v>
      </c>
      <c r="N4" s="152" t="s">
        <v>241</v>
      </c>
      <c r="O4" s="152" t="s">
        <v>121</v>
      </c>
      <c r="P4" s="153">
        <v>45200</v>
      </c>
      <c r="Q4" s="153">
        <v>45201</v>
      </c>
      <c r="R4" s="151">
        <v>0</v>
      </c>
      <c r="S4" s="152" t="s">
        <v>116</v>
      </c>
      <c r="T4" s="152" t="s">
        <v>116</v>
      </c>
      <c r="U4" s="152" t="s">
        <v>142</v>
      </c>
      <c r="V4" s="154">
        <v>45170.155378009258</v>
      </c>
      <c r="W4" s="152" t="s">
        <v>116</v>
      </c>
      <c r="X4" s="152" t="s">
        <v>116</v>
      </c>
      <c r="Y4" s="154">
        <v>45200</v>
      </c>
      <c r="Z4" s="154">
        <v>45231</v>
      </c>
      <c r="AA4" s="154">
        <v>45231.683884988423</v>
      </c>
      <c r="AB4" s="152" t="s">
        <v>118</v>
      </c>
      <c r="AC4" s="152" t="s">
        <v>116</v>
      </c>
    </row>
    <row r="5" spans="1:29" s="161" customFormat="1" hidden="1" outlineLevel="3" collapsed="1" x14ac:dyDescent="0.25">
      <c r="A5" s="156" t="s">
        <v>121</v>
      </c>
      <c r="B5" s="157">
        <v>0</v>
      </c>
      <c r="C5" s="157">
        <v>0</v>
      </c>
      <c r="D5" s="157">
        <v>0</v>
      </c>
      <c r="E5" s="157">
        <v>0</v>
      </c>
      <c r="F5" s="157">
        <v>0</v>
      </c>
      <c r="G5" s="157">
        <v>0</v>
      </c>
      <c r="H5" s="158" t="s">
        <v>120</v>
      </c>
      <c r="I5" s="158" t="s">
        <v>271</v>
      </c>
      <c r="J5" s="158" t="s">
        <v>116</v>
      </c>
      <c r="K5" s="157">
        <v>0</v>
      </c>
      <c r="L5" s="157">
        <v>0</v>
      </c>
      <c r="M5" s="158" t="s">
        <v>122</v>
      </c>
      <c r="N5" s="158" t="s">
        <v>241</v>
      </c>
      <c r="O5" s="158" t="s">
        <v>121</v>
      </c>
      <c r="P5" s="159">
        <v>45200</v>
      </c>
      <c r="Q5" s="159">
        <v>45201</v>
      </c>
      <c r="R5" s="157">
        <v>0</v>
      </c>
      <c r="S5" s="158" t="s">
        <v>116</v>
      </c>
      <c r="T5" s="158" t="s">
        <v>116</v>
      </c>
      <c r="U5" s="158" t="s">
        <v>142</v>
      </c>
      <c r="V5" s="160">
        <v>45170.155378009258</v>
      </c>
      <c r="W5" s="158" t="s">
        <v>116</v>
      </c>
      <c r="X5" s="158" t="s">
        <v>116</v>
      </c>
      <c r="Y5" s="160">
        <v>45200</v>
      </c>
      <c r="Z5" s="160">
        <v>45231</v>
      </c>
      <c r="AA5" s="160">
        <v>45231.683884988423</v>
      </c>
      <c r="AB5" s="158" t="s">
        <v>118</v>
      </c>
      <c r="AC5" s="158" t="s">
        <v>116</v>
      </c>
    </row>
    <row r="6" spans="1:29" s="143" customFormat="1" hidden="1" outlineLevel="4" collapsed="1" x14ac:dyDescent="0.25">
      <c r="A6" s="162" t="s">
        <v>116</v>
      </c>
      <c r="B6" s="140">
        <v>0</v>
      </c>
      <c r="C6" s="140">
        <v>0</v>
      </c>
      <c r="D6" s="140">
        <v>0</v>
      </c>
      <c r="E6" s="140">
        <v>0</v>
      </c>
      <c r="F6" s="140">
        <v>0</v>
      </c>
      <c r="G6" s="140">
        <v>0</v>
      </c>
      <c r="H6" s="139" t="s">
        <v>120</v>
      </c>
      <c r="I6" s="139" t="s">
        <v>271</v>
      </c>
      <c r="J6" s="139" t="s">
        <v>116</v>
      </c>
      <c r="K6" s="140">
        <v>0</v>
      </c>
      <c r="L6" s="140">
        <v>0</v>
      </c>
      <c r="M6" s="139" t="s">
        <v>122</v>
      </c>
      <c r="N6" s="139" t="s">
        <v>241</v>
      </c>
      <c r="O6" s="139" t="s">
        <v>121</v>
      </c>
      <c r="P6" s="141">
        <v>45200</v>
      </c>
      <c r="Q6" s="141">
        <v>45201</v>
      </c>
      <c r="R6" s="140">
        <v>0</v>
      </c>
      <c r="S6" s="139" t="s">
        <v>116</v>
      </c>
      <c r="T6" s="139" t="s">
        <v>116</v>
      </c>
      <c r="U6" s="139" t="s">
        <v>142</v>
      </c>
      <c r="V6" s="142">
        <v>45170.155378009258</v>
      </c>
      <c r="W6" s="139" t="s">
        <v>116</v>
      </c>
      <c r="X6" s="139" t="s">
        <v>116</v>
      </c>
      <c r="Y6" s="142">
        <v>45200</v>
      </c>
      <c r="Z6" s="142">
        <v>45231</v>
      </c>
      <c r="AA6" s="142">
        <v>45231.683884988423</v>
      </c>
      <c r="AB6" s="139" t="s">
        <v>118</v>
      </c>
      <c r="AC6" s="139" t="s">
        <v>116</v>
      </c>
    </row>
    <row r="7" spans="1:29" s="149" customFormat="1" hidden="1" outlineLevel="5" collapsed="1" x14ac:dyDescent="0.25">
      <c r="A7" s="163" t="s">
        <v>122</v>
      </c>
      <c r="B7" s="145">
        <v>0</v>
      </c>
      <c r="C7" s="145">
        <v>0</v>
      </c>
      <c r="D7" s="145">
        <v>0</v>
      </c>
      <c r="E7" s="145">
        <v>0</v>
      </c>
      <c r="F7" s="145">
        <v>0</v>
      </c>
      <c r="G7" s="145">
        <v>0</v>
      </c>
      <c r="H7" s="146" t="s">
        <v>120</v>
      </c>
      <c r="I7" s="146" t="s">
        <v>271</v>
      </c>
      <c r="J7" s="146" t="s">
        <v>116</v>
      </c>
      <c r="K7" s="145">
        <v>0</v>
      </c>
      <c r="L7" s="145">
        <v>0</v>
      </c>
      <c r="M7" s="146" t="s">
        <v>122</v>
      </c>
      <c r="N7" s="146" t="s">
        <v>241</v>
      </c>
      <c r="O7" s="146" t="s">
        <v>121</v>
      </c>
      <c r="P7" s="147">
        <v>45200</v>
      </c>
      <c r="Q7" s="147">
        <v>45201</v>
      </c>
      <c r="R7" s="145">
        <v>0</v>
      </c>
      <c r="S7" s="146" t="s">
        <v>116</v>
      </c>
      <c r="T7" s="146" t="s">
        <v>116</v>
      </c>
      <c r="U7" s="146" t="s">
        <v>142</v>
      </c>
      <c r="V7" s="148">
        <v>45170.155378009258</v>
      </c>
      <c r="W7" s="146" t="s">
        <v>116</v>
      </c>
      <c r="X7" s="146" t="s">
        <v>116</v>
      </c>
      <c r="Y7" s="148">
        <v>45200</v>
      </c>
      <c r="Z7" s="148">
        <v>45231</v>
      </c>
      <c r="AA7" s="148">
        <v>45231.683884988423</v>
      </c>
      <c r="AB7" s="146" t="s">
        <v>118</v>
      </c>
      <c r="AC7" s="146" t="s">
        <v>116</v>
      </c>
    </row>
    <row r="8" spans="1:29" s="155" customFormat="1" hidden="1" outlineLevel="6" collapsed="1" x14ac:dyDescent="0.25">
      <c r="A8" s="164" t="s">
        <v>116</v>
      </c>
      <c r="B8" s="151">
        <v>0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52" t="s">
        <v>120</v>
      </c>
      <c r="I8" s="152" t="s">
        <v>271</v>
      </c>
      <c r="J8" s="152" t="s">
        <v>116</v>
      </c>
      <c r="K8" s="151">
        <v>0</v>
      </c>
      <c r="L8" s="151">
        <v>0</v>
      </c>
      <c r="M8" s="152" t="s">
        <v>122</v>
      </c>
      <c r="N8" s="152" t="s">
        <v>241</v>
      </c>
      <c r="O8" s="152" t="s">
        <v>121</v>
      </c>
      <c r="P8" s="153">
        <v>45200</v>
      </c>
      <c r="Q8" s="153">
        <v>45201</v>
      </c>
      <c r="R8" s="151">
        <v>0</v>
      </c>
      <c r="S8" s="152" t="s">
        <v>116</v>
      </c>
      <c r="T8" s="152" t="s">
        <v>116</v>
      </c>
      <c r="U8" s="152" t="s">
        <v>142</v>
      </c>
      <c r="V8" s="154">
        <v>45170.155378009258</v>
      </c>
      <c r="W8" s="152" t="s">
        <v>116</v>
      </c>
      <c r="X8" s="152" t="s">
        <v>116</v>
      </c>
      <c r="Y8" s="154">
        <v>45200</v>
      </c>
      <c r="Z8" s="154">
        <v>45231</v>
      </c>
      <c r="AA8" s="154">
        <v>45231.683884988423</v>
      </c>
      <c r="AB8" s="152" t="s">
        <v>118</v>
      </c>
      <c r="AC8" s="152" t="s">
        <v>116</v>
      </c>
    </row>
    <row r="9" spans="1:29" s="161" customFormat="1" hidden="1" outlineLevel="7" collapsed="1" x14ac:dyDescent="0.25">
      <c r="A9" s="165" t="s">
        <v>274</v>
      </c>
      <c r="B9" s="157">
        <v>6783.86</v>
      </c>
      <c r="C9" s="157">
        <v>355810.73716999998</v>
      </c>
      <c r="D9" s="157">
        <v>0</v>
      </c>
      <c r="E9" s="157">
        <v>0</v>
      </c>
      <c r="F9" s="157">
        <v>6783.86</v>
      </c>
      <c r="G9" s="157">
        <v>355810.73716999998</v>
      </c>
      <c r="H9" s="158" t="s">
        <v>120</v>
      </c>
      <c r="I9" s="158" t="s">
        <v>271</v>
      </c>
      <c r="J9" s="158" t="s">
        <v>116</v>
      </c>
      <c r="K9" s="157">
        <v>52.449599073388903</v>
      </c>
      <c r="L9" s="157">
        <v>0</v>
      </c>
      <c r="M9" s="158" t="s">
        <v>122</v>
      </c>
      <c r="N9" s="158" t="s">
        <v>241</v>
      </c>
      <c r="O9" s="158" t="s">
        <v>121</v>
      </c>
      <c r="P9" s="159">
        <v>45200</v>
      </c>
      <c r="Q9" s="159">
        <v>45201</v>
      </c>
      <c r="R9" s="157">
        <v>0</v>
      </c>
      <c r="S9" s="158" t="s">
        <v>116</v>
      </c>
      <c r="T9" s="158" t="s">
        <v>116</v>
      </c>
      <c r="U9" s="158" t="s">
        <v>142</v>
      </c>
      <c r="V9" s="160">
        <v>45170.155378009258</v>
      </c>
      <c r="W9" s="158" t="s">
        <v>116</v>
      </c>
      <c r="X9" s="158" t="s">
        <v>116</v>
      </c>
      <c r="Y9" s="160">
        <v>45200</v>
      </c>
      <c r="Z9" s="160">
        <v>45231</v>
      </c>
      <c r="AA9" s="160">
        <v>45231.683884988423</v>
      </c>
      <c r="AB9" s="158" t="s">
        <v>118</v>
      </c>
      <c r="AC9" s="158" t="s">
        <v>116</v>
      </c>
    </row>
    <row r="10" spans="1:29" s="143" customFormat="1" hidden="1" outlineLevel="7" collapsed="1" x14ac:dyDescent="0.25">
      <c r="A10" s="166" t="s">
        <v>116</v>
      </c>
      <c r="B10" s="140">
        <v>6783.86</v>
      </c>
      <c r="C10" s="140">
        <v>355810.73716999998</v>
      </c>
      <c r="D10" s="140">
        <v>0</v>
      </c>
      <c r="E10" s="140">
        <v>0</v>
      </c>
      <c r="F10" s="140">
        <v>6783.86</v>
      </c>
      <c r="G10" s="140">
        <v>355810.73716999998</v>
      </c>
      <c r="H10" s="139" t="s">
        <v>120</v>
      </c>
      <c r="I10" s="139" t="s">
        <v>271</v>
      </c>
      <c r="J10" s="139" t="s">
        <v>116</v>
      </c>
      <c r="K10" s="140">
        <v>52.449599073388903</v>
      </c>
      <c r="L10" s="140">
        <v>0</v>
      </c>
      <c r="M10" s="139" t="s">
        <v>122</v>
      </c>
      <c r="N10" s="139" t="s">
        <v>241</v>
      </c>
      <c r="O10" s="139" t="s">
        <v>121</v>
      </c>
      <c r="P10" s="141">
        <v>45200</v>
      </c>
      <c r="Q10" s="141">
        <v>45201</v>
      </c>
      <c r="R10" s="140">
        <v>0</v>
      </c>
      <c r="S10" s="139" t="s">
        <v>116</v>
      </c>
      <c r="T10" s="139" t="s">
        <v>116</v>
      </c>
      <c r="U10" s="139" t="s">
        <v>142</v>
      </c>
      <c r="V10" s="142">
        <v>45170.155378009258</v>
      </c>
      <c r="W10" s="139" t="s">
        <v>116</v>
      </c>
      <c r="X10" s="139" t="s">
        <v>116</v>
      </c>
      <c r="Y10" s="142">
        <v>45200</v>
      </c>
      <c r="Z10" s="142">
        <v>45231</v>
      </c>
      <c r="AA10" s="142">
        <v>45231.683884988423</v>
      </c>
      <c r="AB10" s="139" t="s">
        <v>118</v>
      </c>
      <c r="AC10" s="139" t="s">
        <v>116</v>
      </c>
    </row>
    <row r="11" spans="1:29" s="172" customFormat="1" hidden="1" outlineLevel="7" collapsed="1" x14ac:dyDescent="0.25">
      <c r="A11" s="167" t="s">
        <v>272</v>
      </c>
      <c r="B11" s="168">
        <v>-9328.77</v>
      </c>
      <c r="C11" s="168">
        <v>-489181.19621999998</v>
      </c>
      <c r="D11" s="168">
        <v>0</v>
      </c>
      <c r="E11" s="168">
        <v>0</v>
      </c>
      <c r="F11" s="168">
        <v>-9328.77</v>
      </c>
      <c r="G11" s="168">
        <v>-489181.19621999998</v>
      </c>
      <c r="H11" s="169" t="s">
        <v>120</v>
      </c>
      <c r="I11" s="169" t="s">
        <v>271</v>
      </c>
      <c r="J11" s="169" t="s">
        <v>116</v>
      </c>
      <c r="K11" s="168">
        <v>52.437909415710799</v>
      </c>
      <c r="L11" s="168">
        <v>0</v>
      </c>
      <c r="M11" s="169" t="s">
        <v>122</v>
      </c>
      <c r="N11" s="169" t="s">
        <v>241</v>
      </c>
      <c r="O11" s="169" t="s">
        <v>121</v>
      </c>
      <c r="P11" s="170">
        <v>45200</v>
      </c>
      <c r="Q11" s="170">
        <v>45201</v>
      </c>
      <c r="R11" s="168">
        <v>0</v>
      </c>
      <c r="S11" s="169" t="s">
        <v>116</v>
      </c>
      <c r="T11" s="169" t="s">
        <v>116</v>
      </c>
      <c r="U11" s="169" t="s">
        <v>142</v>
      </c>
      <c r="V11" s="171">
        <v>45170.155378009258</v>
      </c>
      <c r="W11" s="169" t="s">
        <v>116</v>
      </c>
      <c r="X11" s="169" t="s">
        <v>116</v>
      </c>
      <c r="Y11" s="171">
        <v>45200</v>
      </c>
      <c r="Z11" s="171">
        <v>45231</v>
      </c>
      <c r="AA11" s="171">
        <v>45231.683884988423</v>
      </c>
      <c r="AB11" s="169" t="s">
        <v>118</v>
      </c>
      <c r="AC11" s="169" t="s">
        <v>116</v>
      </c>
    </row>
    <row r="12" spans="1:29" s="143" customFormat="1" hidden="1" outlineLevel="7" collapsed="1" x14ac:dyDescent="0.25">
      <c r="A12" s="166" t="s">
        <v>116</v>
      </c>
      <c r="B12" s="140">
        <v>-9328.77</v>
      </c>
      <c r="C12" s="140">
        <v>-489181.19621999998</v>
      </c>
      <c r="D12" s="140">
        <v>0</v>
      </c>
      <c r="E12" s="140">
        <v>0</v>
      </c>
      <c r="F12" s="140">
        <v>-9328.77</v>
      </c>
      <c r="G12" s="140">
        <v>-489181.19621999998</v>
      </c>
      <c r="H12" s="139" t="s">
        <v>120</v>
      </c>
      <c r="I12" s="139" t="s">
        <v>271</v>
      </c>
      <c r="J12" s="139" t="s">
        <v>116</v>
      </c>
      <c r="K12" s="140">
        <v>52.437909415710799</v>
      </c>
      <c r="L12" s="140">
        <v>0</v>
      </c>
      <c r="M12" s="139" t="s">
        <v>122</v>
      </c>
      <c r="N12" s="139" t="s">
        <v>241</v>
      </c>
      <c r="O12" s="139" t="s">
        <v>121</v>
      </c>
      <c r="P12" s="141">
        <v>45200</v>
      </c>
      <c r="Q12" s="141">
        <v>45201</v>
      </c>
      <c r="R12" s="140">
        <v>0</v>
      </c>
      <c r="S12" s="139" t="s">
        <v>116</v>
      </c>
      <c r="T12" s="139" t="s">
        <v>116</v>
      </c>
      <c r="U12" s="139" t="s">
        <v>142</v>
      </c>
      <c r="V12" s="142">
        <v>45170.155378009258</v>
      </c>
      <c r="W12" s="139" t="s">
        <v>116</v>
      </c>
      <c r="X12" s="139" t="s">
        <v>116</v>
      </c>
      <c r="Y12" s="142">
        <v>45200</v>
      </c>
      <c r="Z12" s="142">
        <v>45231</v>
      </c>
      <c r="AA12" s="142">
        <v>45231.683884988423</v>
      </c>
      <c r="AB12" s="139" t="s">
        <v>118</v>
      </c>
      <c r="AC12" s="139" t="s">
        <v>116</v>
      </c>
    </row>
    <row r="13" spans="1:29" s="161" customFormat="1" hidden="1" outlineLevel="7" collapsed="1" x14ac:dyDescent="0.25">
      <c r="A13" s="165" t="s">
        <v>273</v>
      </c>
      <c r="B13" s="157">
        <v>2544.91</v>
      </c>
      <c r="C13" s="157">
        <v>133370.45905</v>
      </c>
      <c r="D13" s="157">
        <v>0</v>
      </c>
      <c r="E13" s="157">
        <v>0</v>
      </c>
      <c r="F13" s="157">
        <v>2544.91</v>
      </c>
      <c r="G13" s="157">
        <v>133370.45905</v>
      </c>
      <c r="H13" s="158" t="s">
        <v>120</v>
      </c>
      <c r="I13" s="158" t="s">
        <v>271</v>
      </c>
      <c r="J13" s="158" t="s">
        <v>116</v>
      </c>
      <c r="K13" s="157">
        <v>52.406748784829297</v>
      </c>
      <c r="L13" s="157">
        <v>0</v>
      </c>
      <c r="M13" s="158" t="s">
        <v>122</v>
      </c>
      <c r="N13" s="158" t="s">
        <v>241</v>
      </c>
      <c r="O13" s="158" t="s">
        <v>121</v>
      </c>
      <c r="P13" s="159">
        <v>45200</v>
      </c>
      <c r="Q13" s="159">
        <v>45201</v>
      </c>
      <c r="R13" s="157">
        <v>0</v>
      </c>
      <c r="S13" s="158" t="s">
        <v>116</v>
      </c>
      <c r="T13" s="158" t="s">
        <v>116</v>
      </c>
      <c r="U13" s="158" t="s">
        <v>142</v>
      </c>
      <c r="V13" s="160">
        <v>45170.155378009258</v>
      </c>
      <c r="W13" s="158" t="s">
        <v>116</v>
      </c>
      <c r="X13" s="158" t="s">
        <v>116</v>
      </c>
      <c r="Y13" s="160">
        <v>45200</v>
      </c>
      <c r="Z13" s="160">
        <v>45231</v>
      </c>
      <c r="AA13" s="160">
        <v>45231.683884988423</v>
      </c>
      <c r="AB13" s="158" t="s">
        <v>118</v>
      </c>
      <c r="AC13" s="158" t="s">
        <v>116</v>
      </c>
    </row>
    <row r="14" spans="1:29" s="143" customFormat="1" hidden="1" outlineLevel="7" collapsed="1" x14ac:dyDescent="0.25">
      <c r="A14" s="166" t="s">
        <v>116</v>
      </c>
      <c r="B14" s="140">
        <v>-36129.279999999999</v>
      </c>
      <c r="C14" s="140">
        <v>-1894006.7875999999</v>
      </c>
      <c r="D14" s="140">
        <v>0</v>
      </c>
      <c r="E14" s="140">
        <v>0</v>
      </c>
      <c r="F14" s="140">
        <v>-36129.279999999999</v>
      </c>
      <c r="G14" s="140">
        <v>-1894006.7875999999</v>
      </c>
      <c r="H14" s="139" t="s">
        <v>120</v>
      </c>
      <c r="I14" s="139" t="s">
        <v>271</v>
      </c>
      <c r="J14" s="139" t="s">
        <v>116</v>
      </c>
      <c r="K14" s="140">
        <v>52.423042684492998</v>
      </c>
      <c r="L14" s="140">
        <v>0</v>
      </c>
      <c r="M14" s="139" t="s">
        <v>122</v>
      </c>
      <c r="N14" s="139" t="s">
        <v>241</v>
      </c>
      <c r="O14" s="139" t="s">
        <v>121</v>
      </c>
      <c r="P14" s="141">
        <v>45200</v>
      </c>
      <c r="Q14" s="141">
        <v>45201</v>
      </c>
      <c r="R14" s="140">
        <v>0</v>
      </c>
      <c r="S14" s="139" t="s">
        <v>116</v>
      </c>
      <c r="T14" s="139" t="s">
        <v>116</v>
      </c>
      <c r="U14" s="139" t="s">
        <v>142</v>
      </c>
      <c r="V14" s="142">
        <v>45170.155378009258</v>
      </c>
      <c r="W14" s="139" t="s">
        <v>116</v>
      </c>
      <c r="X14" s="139" t="s">
        <v>116</v>
      </c>
      <c r="Y14" s="142">
        <v>45200</v>
      </c>
      <c r="Z14" s="142">
        <v>45231</v>
      </c>
      <c r="AA14" s="142">
        <v>45231.683884988423</v>
      </c>
      <c r="AB14" s="139" t="s">
        <v>118</v>
      </c>
      <c r="AC14" s="139" t="s">
        <v>116</v>
      </c>
    </row>
    <row r="15" spans="1:29" s="178" customFormat="1" hidden="1" outlineLevel="7" collapsed="1" x14ac:dyDescent="0.25">
      <c r="A15" s="173" t="s">
        <v>116</v>
      </c>
      <c r="B15" s="174">
        <v>38674.19</v>
      </c>
      <c r="C15" s="174">
        <v>2027377.2466500001</v>
      </c>
      <c r="D15" s="174">
        <v>0</v>
      </c>
      <c r="E15" s="174">
        <v>0</v>
      </c>
      <c r="F15" s="174">
        <v>38674.19</v>
      </c>
      <c r="G15" s="174">
        <v>2027377.2466500001</v>
      </c>
      <c r="H15" s="175" t="s">
        <v>120</v>
      </c>
      <c r="I15" s="175" t="s">
        <v>271</v>
      </c>
      <c r="J15" s="175" t="s">
        <v>116</v>
      </c>
      <c r="K15" s="174">
        <v>52.4219704834154</v>
      </c>
      <c r="L15" s="174">
        <v>0</v>
      </c>
      <c r="M15" s="175" t="s">
        <v>122</v>
      </c>
      <c r="N15" s="175" t="s">
        <v>241</v>
      </c>
      <c r="O15" s="175" t="s">
        <v>121</v>
      </c>
      <c r="P15" s="176">
        <v>45200</v>
      </c>
      <c r="Q15" s="176">
        <v>45201</v>
      </c>
      <c r="R15" s="174">
        <v>0</v>
      </c>
      <c r="S15" s="175" t="s">
        <v>116</v>
      </c>
      <c r="T15" s="175" t="s">
        <v>116</v>
      </c>
      <c r="U15" s="175" t="s">
        <v>142</v>
      </c>
      <c r="V15" s="177">
        <v>45170.155378009258</v>
      </c>
      <c r="W15" s="175" t="s">
        <v>116</v>
      </c>
      <c r="X15" s="175" t="s">
        <v>116</v>
      </c>
      <c r="Y15" s="177">
        <v>45200</v>
      </c>
      <c r="Z15" s="177">
        <v>45231</v>
      </c>
      <c r="AA15" s="177">
        <v>45231.683884988423</v>
      </c>
      <c r="AB15" s="175" t="s">
        <v>118</v>
      </c>
      <c r="AC15" s="175" t="s">
        <v>116</v>
      </c>
    </row>
    <row r="16" spans="1:29" s="184" customFormat="1" hidden="1" outlineLevel="2" collapsed="1" x14ac:dyDescent="0.25">
      <c r="A16" s="179" t="s">
        <v>265</v>
      </c>
      <c r="B16" s="180">
        <v>0</v>
      </c>
      <c r="C16" s="180">
        <v>0</v>
      </c>
      <c r="D16" s="180">
        <v>0</v>
      </c>
      <c r="E16" s="180">
        <v>0</v>
      </c>
      <c r="F16" s="180">
        <v>0</v>
      </c>
      <c r="G16" s="180">
        <v>0</v>
      </c>
      <c r="H16" s="181" t="s">
        <v>120</v>
      </c>
      <c r="I16" s="181" t="s">
        <v>265</v>
      </c>
      <c r="J16" s="181" t="s">
        <v>116</v>
      </c>
      <c r="K16" s="180">
        <v>0</v>
      </c>
      <c r="L16" s="180">
        <v>0</v>
      </c>
      <c r="M16" s="181" t="s">
        <v>122</v>
      </c>
      <c r="N16" s="181" t="s">
        <v>241</v>
      </c>
      <c r="O16" s="181" t="s">
        <v>121</v>
      </c>
      <c r="P16" s="182">
        <v>45200</v>
      </c>
      <c r="Q16" s="182">
        <v>45201</v>
      </c>
      <c r="R16" s="180">
        <v>0</v>
      </c>
      <c r="S16" s="181" t="s">
        <v>116</v>
      </c>
      <c r="T16" s="181" t="s">
        <v>116</v>
      </c>
      <c r="U16" s="181" t="s">
        <v>142</v>
      </c>
      <c r="V16" s="183">
        <v>45170.155378009258</v>
      </c>
      <c r="W16" s="181" t="s">
        <v>116</v>
      </c>
      <c r="X16" s="181" t="s">
        <v>116</v>
      </c>
      <c r="Y16" s="183">
        <v>45200</v>
      </c>
      <c r="Z16" s="183">
        <v>45231</v>
      </c>
      <c r="AA16" s="183">
        <v>45231.683884988423</v>
      </c>
      <c r="AB16" s="181" t="s">
        <v>118</v>
      </c>
      <c r="AC16" s="181" t="s">
        <v>116</v>
      </c>
    </row>
    <row r="17" spans="1:29" s="161" customFormat="1" hidden="1" outlineLevel="3" collapsed="1" x14ac:dyDescent="0.25">
      <c r="A17" s="156" t="s">
        <v>121</v>
      </c>
      <c r="B17" s="157">
        <v>0</v>
      </c>
      <c r="C17" s="157">
        <v>0</v>
      </c>
      <c r="D17" s="157">
        <v>0</v>
      </c>
      <c r="E17" s="157">
        <v>0</v>
      </c>
      <c r="F17" s="157">
        <v>0</v>
      </c>
      <c r="G17" s="157">
        <v>0</v>
      </c>
      <c r="H17" s="158" t="s">
        <v>120</v>
      </c>
      <c r="I17" s="158" t="s">
        <v>265</v>
      </c>
      <c r="J17" s="158" t="s">
        <v>116</v>
      </c>
      <c r="K17" s="157">
        <v>0</v>
      </c>
      <c r="L17" s="157">
        <v>0</v>
      </c>
      <c r="M17" s="158" t="s">
        <v>122</v>
      </c>
      <c r="N17" s="158" t="s">
        <v>241</v>
      </c>
      <c r="O17" s="158" t="s">
        <v>121</v>
      </c>
      <c r="P17" s="159">
        <v>45200</v>
      </c>
      <c r="Q17" s="159">
        <v>45201</v>
      </c>
      <c r="R17" s="157">
        <v>0</v>
      </c>
      <c r="S17" s="158" t="s">
        <v>116</v>
      </c>
      <c r="T17" s="158" t="s">
        <v>116</v>
      </c>
      <c r="U17" s="158" t="s">
        <v>142</v>
      </c>
      <c r="V17" s="160">
        <v>45170.155378009258</v>
      </c>
      <c r="W17" s="158" t="s">
        <v>116</v>
      </c>
      <c r="X17" s="158" t="s">
        <v>116</v>
      </c>
      <c r="Y17" s="160">
        <v>45200</v>
      </c>
      <c r="Z17" s="160">
        <v>45231</v>
      </c>
      <c r="AA17" s="160">
        <v>45231.683884988423</v>
      </c>
      <c r="AB17" s="158" t="s">
        <v>118</v>
      </c>
      <c r="AC17" s="158" t="s">
        <v>116</v>
      </c>
    </row>
    <row r="18" spans="1:29" s="143" customFormat="1" hidden="1" outlineLevel="4" collapsed="1" x14ac:dyDescent="0.25">
      <c r="A18" s="162" t="s">
        <v>116</v>
      </c>
      <c r="B18" s="140">
        <v>0</v>
      </c>
      <c r="C18" s="140">
        <v>0</v>
      </c>
      <c r="D18" s="140">
        <v>0</v>
      </c>
      <c r="E18" s="140">
        <v>0</v>
      </c>
      <c r="F18" s="140">
        <v>0</v>
      </c>
      <c r="G18" s="140">
        <v>0</v>
      </c>
      <c r="H18" s="139" t="s">
        <v>120</v>
      </c>
      <c r="I18" s="139" t="s">
        <v>265</v>
      </c>
      <c r="J18" s="139" t="s">
        <v>116</v>
      </c>
      <c r="K18" s="140">
        <v>0</v>
      </c>
      <c r="L18" s="140">
        <v>0</v>
      </c>
      <c r="M18" s="139" t="s">
        <v>122</v>
      </c>
      <c r="N18" s="139" t="s">
        <v>241</v>
      </c>
      <c r="O18" s="139" t="s">
        <v>121</v>
      </c>
      <c r="P18" s="141">
        <v>45200</v>
      </c>
      <c r="Q18" s="141">
        <v>45201</v>
      </c>
      <c r="R18" s="140">
        <v>0</v>
      </c>
      <c r="S18" s="139" t="s">
        <v>116</v>
      </c>
      <c r="T18" s="139" t="s">
        <v>116</v>
      </c>
      <c r="U18" s="139" t="s">
        <v>142</v>
      </c>
      <c r="V18" s="142">
        <v>45170.155378009258</v>
      </c>
      <c r="W18" s="139" t="s">
        <v>116</v>
      </c>
      <c r="X18" s="139" t="s">
        <v>116</v>
      </c>
      <c r="Y18" s="142">
        <v>45200</v>
      </c>
      <c r="Z18" s="142">
        <v>45231</v>
      </c>
      <c r="AA18" s="142">
        <v>45231.683884988423</v>
      </c>
      <c r="AB18" s="139" t="s">
        <v>118</v>
      </c>
      <c r="AC18" s="139" t="s">
        <v>116</v>
      </c>
    </row>
    <row r="19" spans="1:29" s="149" customFormat="1" hidden="1" outlineLevel="5" collapsed="1" x14ac:dyDescent="0.25">
      <c r="A19" s="163" t="s">
        <v>122</v>
      </c>
      <c r="B19" s="145">
        <v>0</v>
      </c>
      <c r="C19" s="145">
        <v>0</v>
      </c>
      <c r="D19" s="145">
        <v>0</v>
      </c>
      <c r="E19" s="145">
        <v>0</v>
      </c>
      <c r="F19" s="145">
        <v>0</v>
      </c>
      <c r="G19" s="145">
        <v>0</v>
      </c>
      <c r="H19" s="146" t="s">
        <v>120</v>
      </c>
      <c r="I19" s="146" t="s">
        <v>265</v>
      </c>
      <c r="J19" s="146" t="s">
        <v>116</v>
      </c>
      <c r="K19" s="145">
        <v>0</v>
      </c>
      <c r="L19" s="145">
        <v>0</v>
      </c>
      <c r="M19" s="146" t="s">
        <v>122</v>
      </c>
      <c r="N19" s="146" t="s">
        <v>241</v>
      </c>
      <c r="O19" s="146" t="s">
        <v>121</v>
      </c>
      <c r="P19" s="147">
        <v>45200</v>
      </c>
      <c r="Q19" s="147">
        <v>45201</v>
      </c>
      <c r="R19" s="145">
        <v>0</v>
      </c>
      <c r="S19" s="146" t="s">
        <v>116</v>
      </c>
      <c r="T19" s="146" t="s">
        <v>116</v>
      </c>
      <c r="U19" s="146" t="s">
        <v>142</v>
      </c>
      <c r="V19" s="148">
        <v>45170.155378009258</v>
      </c>
      <c r="W19" s="146" t="s">
        <v>116</v>
      </c>
      <c r="X19" s="146" t="s">
        <v>116</v>
      </c>
      <c r="Y19" s="148">
        <v>45200</v>
      </c>
      <c r="Z19" s="148">
        <v>45231</v>
      </c>
      <c r="AA19" s="148">
        <v>45231.683884988423</v>
      </c>
      <c r="AB19" s="146" t="s">
        <v>118</v>
      </c>
      <c r="AC19" s="146" t="s">
        <v>116</v>
      </c>
    </row>
    <row r="20" spans="1:29" s="155" customFormat="1" hidden="1" outlineLevel="6" collapsed="1" x14ac:dyDescent="0.25">
      <c r="A20" s="164" t="s">
        <v>116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2" t="s">
        <v>120</v>
      </c>
      <c r="I20" s="152" t="s">
        <v>265</v>
      </c>
      <c r="J20" s="152" t="s">
        <v>116</v>
      </c>
      <c r="K20" s="151">
        <v>0</v>
      </c>
      <c r="L20" s="151">
        <v>0</v>
      </c>
      <c r="M20" s="152" t="s">
        <v>122</v>
      </c>
      <c r="N20" s="152" t="s">
        <v>241</v>
      </c>
      <c r="O20" s="152" t="s">
        <v>121</v>
      </c>
      <c r="P20" s="153">
        <v>45200</v>
      </c>
      <c r="Q20" s="153">
        <v>45201</v>
      </c>
      <c r="R20" s="151">
        <v>0</v>
      </c>
      <c r="S20" s="152" t="s">
        <v>116</v>
      </c>
      <c r="T20" s="152" t="s">
        <v>116</v>
      </c>
      <c r="U20" s="152" t="s">
        <v>142</v>
      </c>
      <c r="V20" s="154">
        <v>45170.155378009258</v>
      </c>
      <c r="W20" s="152" t="s">
        <v>116</v>
      </c>
      <c r="X20" s="152" t="s">
        <v>116</v>
      </c>
      <c r="Y20" s="154">
        <v>45200</v>
      </c>
      <c r="Z20" s="154">
        <v>45231</v>
      </c>
      <c r="AA20" s="154">
        <v>45231.683884988423</v>
      </c>
      <c r="AB20" s="152" t="s">
        <v>118</v>
      </c>
      <c r="AC20" s="152" t="s">
        <v>116</v>
      </c>
    </row>
    <row r="21" spans="1:29" s="161" customFormat="1" hidden="1" outlineLevel="7" collapsed="1" x14ac:dyDescent="0.25">
      <c r="A21" s="165" t="s">
        <v>270</v>
      </c>
      <c r="B21" s="157">
        <v>171928.63099999999</v>
      </c>
      <c r="C21" s="157">
        <v>9801047.7713799998</v>
      </c>
      <c r="D21" s="157">
        <v>0</v>
      </c>
      <c r="E21" s="157">
        <v>0</v>
      </c>
      <c r="F21" s="157">
        <v>171928.63099999999</v>
      </c>
      <c r="G21" s="157">
        <v>9801047.7713799998</v>
      </c>
      <c r="H21" s="158" t="s">
        <v>120</v>
      </c>
      <c r="I21" s="158" t="s">
        <v>265</v>
      </c>
      <c r="J21" s="158" t="s">
        <v>116</v>
      </c>
      <c r="K21" s="157">
        <v>57.006489927672398</v>
      </c>
      <c r="L21" s="157">
        <v>0</v>
      </c>
      <c r="M21" s="158" t="s">
        <v>122</v>
      </c>
      <c r="N21" s="158" t="s">
        <v>241</v>
      </c>
      <c r="O21" s="158" t="s">
        <v>121</v>
      </c>
      <c r="P21" s="159">
        <v>45200</v>
      </c>
      <c r="Q21" s="159">
        <v>45201</v>
      </c>
      <c r="R21" s="157">
        <v>0</v>
      </c>
      <c r="S21" s="158" t="s">
        <v>116</v>
      </c>
      <c r="T21" s="158" t="s">
        <v>116</v>
      </c>
      <c r="U21" s="158" t="s">
        <v>142</v>
      </c>
      <c r="V21" s="160">
        <v>45170.155378009258</v>
      </c>
      <c r="W21" s="158" t="s">
        <v>116</v>
      </c>
      <c r="X21" s="158" t="s">
        <v>116</v>
      </c>
      <c r="Y21" s="160">
        <v>45200</v>
      </c>
      <c r="Z21" s="160">
        <v>45231</v>
      </c>
      <c r="AA21" s="160">
        <v>45231.683884988423</v>
      </c>
      <c r="AB21" s="158" t="s">
        <v>118</v>
      </c>
      <c r="AC21" s="158" t="s">
        <v>116</v>
      </c>
    </row>
    <row r="22" spans="1:29" s="143" customFormat="1" hidden="1" outlineLevel="7" collapsed="1" x14ac:dyDescent="0.25">
      <c r="A22" s="166" t="s">
        <v>116</v>
      </c>
      <c r="B22" s="140">
        <v>171928.63099999999</v>
      </c>
      <c r="C22" s="140">
        <v>9801047.7713799998</v>
      </c>
      <c r="D22" s="140">
        <v>0</v>
      </c>
      <c r="E22" s="140">
        <v>0</v>
      </c>
      <c r="F22" s="140">
        <v>171928.63099999999</v>
      </c>
      <c r="G22" s="140">
        <v>9801047.7713799998</v>
      </c>
      <c r="H22" s="139" t="s">
        <v>120</v>
      </c>
      <c r="I22" s="139" t="s">
        <v>265</v>
      </c>
      <c r="J22" s="139" t="s">
        <v>116</v>
      </c>
      <c r="K22" s="140">
        <v>57.006489927672398</v>
      </c>
      <c r="L22" s="140">
        <v>0</v>
      </c>
      <c r="M22" s="139" t="s">
        <v>122</v>
      </c>
      <c r="N22" s="139" t="s">
        <v>241</v>
      </c>
      <c r="O22" s="139" t="s">
        <v>121</v>
      </c>
      <c r="P22" s="141">
        <v>45200</v>
      </c>
      <c r="Q22" s="141">
        <v>45201</v>
      </c>
      <c r="R22" s="140">
        <v>0</v>
      </c>
      <c r="S22" s="139" t="s">
        <v>116</v>
      </c>
      <c r="T22" s="139" t="s">
        <v>116</v>
      </c>
      <c r="U22" s="139" t="s">
        <v>142</v>
      </c>
      <c r="V22" s="142">
        <v>45170.155378009258</v>
      </c>
      <c r="W22" s="139" t="s">
        <v>116</v>
      </c>
      <c r="X22" s="139" t="s">
        <v>116</v>
      </c>
      <c r="Y22" s="142">
        <v>45200</v>
      </c>
      <c r="Z22" s="142">
        <v>45231</v>
      </c>
      <c r="AA22" s="142">
        <v>45231.683884988423</v>
      </c>
      <c r="AB22" s="139" t="s">
        <v>118</v>
      </c>
      <c r="AC22" s="139" t="s">
        <v>116</v>
      </c>
    </row>
    <row r="23" spans="1:29" s="172" customFormat="1" hidden="1" outlineLevel="7" collapsed="1" x14ac:dyDescent="0.25">
      <c r="A23" s="167" t="s">
        <v>269</v>
      </c>
      <c r="B23" s="168">
        <v>117182.46</v>
      </c>
      <c r="C23" s="168">
        <v>6325878.1698700003</v>
      </c>
      <c r="D23" s="168">
        <v>0</v>
      </c>
      <c r="E23" s="168">
        <v>0</v>
      </c>
      <c r="F23" s="168">
        <v>117182.46</v>
      </c>
      <c r="G23" s="168">
        <v>6325878.1698700003</v>
      </c>
      <c r="H23" s="169" t="s">
        <v>120</v>
      </c>
      <c r="I23" s="169" t="s">
        <v>265</v>
      </c>
      <c r="J23" s="169" t="s">
        <v>116</v>
      </c>
      <c r="K23" s="168">
        <v>53.983148756819098</v>
      </c>
      <c r="L23" s="168">
        <v>0</v>
      </c>
      <c r="M23" s="169" t="s">
        <v>122</v>
      </c>
      <c r="N23" s="169" t="s">
        <v>241</v>
      </c>
      <c r="O23" s="169" t="s">
        <v>121</v>
      </c>
      <c r="P23" s="170">
        <v>45200</v>
      </c>
      <c r="Q23" s="170">
        <v>45201</v>
      </c>
      <c r="R23" s="168">
        <v>0</v>
      </c>
      <c r="S23" s="169" t="s">
        <v>116</v>
      </c>
      <c r="T23" s="169" t="s">
        <v>116</v>
      </c>
      <c r="U23" s="169" t="s">
        <v>142</v>
      </c>
      <c r="V23" s="171">
        <v>45170.155378009258</v>
      </c>
      <c r="W23" s="169" t="s">
        <v>116</v>
      </c>
      <c r="X23" s="169" t="s">
        <v>116</v>
      </c>
      <c r="Y23" s="171">
        <v>45200</v>
      </c>
      <c r="Z23" s="171">
        <v>45231</v>
      </c>
      <c r="AA23" s="171">
        <v>45231.683884988423</v>
      </c>
      <c r="AB23" s="169" t="s">
        <v>118</v>
      </c>
      <c r="AC23" s="169" t="s">
        <v>116</v>
      </c>
    </row>
    <row r="24" spans="1:29" s="143" customFormat="1" hidden="1" outlineLevel="7" collapsed="1" x14ac:dyDescent="0.25">
      <c r="A24" s="166" t="s">
        <v>116</v>
      </c>
      <c r="B24" s="140">
        <v>117182.46</v>
      </c>
      <c r="C24" s="140">
        <v>6325878.1698700003</v>
      </c>
      <c r="D24" s="140">
        <v>0</v>
      </c>
      <c r="E24" s="140">
        <v>0</v>
      </c>
      <c r="F24" s="140">
        <v>117182.46</v>
      </c>
      <c r="G24" s="140">
        <v>6325878.1698700003</v>
      </c>
      <c r="H24" s="139" t="s">
        <v>120</v>
      </c>
      <c r="I24" s="139" t="s">
        <v>265</v>
      </c>
      <c r="J24" s="139" t="s">
        <v>116</v>
      </c>
      <c r="K24" s="140">
        <v>53.983148756819098</v>
      </c>
      <c r="L24" s="140">
        <v>0</v>
      </c>
      <c r="M24" s="139" t="s">
        <v>122</v>
      </c>
      <c r="N24" s="139" t="s">
        <v>241</v>
      </c>
      <c r="O24" s="139" t="s">
        <v>121</v>
      </c>
      <c r="P24" s="141">
        <v>45200</v>
      </c>
      <c r="Q24" s="141">
        <v>45201</v>
      </c>
      <c r="R24" s="140">
        <v>0</v>
      </c>
      <c r="S24" s="139" t="s">
        <v>116</v>
      </c>
      <c r="T24" s="139" t="s">
        <v>116</v>
      </c>
      <c r="U24" s="139" t="s">
        <v>142</v>
      </c>
      <c r="V24" s="142">
        <v>45170.155378009258</v>
      </c>
      <c r="W24" s="139" t="s">
        <v>116</v>
      </c>
      <c r="X24" s="139" t="s">
        <v>116</v>
      </c>
      <c r="Y24" s="142">
        <v>45200</v>
      </c>
      <c r="Z24" s="142">
        <v>45231</v>
      </c>
      <c r="AA24" s="142">
        <v>45231.683884988423</v>
      </c>
      <c r="AB24" s="139" t="s">
        <v>118</v>
      </c>
      <c r="AC24" s="139" t="s">
        <v>116</v>
      </c>
    </row>
    <row r="25" spans="1:29" s="161" customFormat="1" hidden="1" outlineLevel="7" collapsed="1" x14ac:dyDescent="0.25">
      <c r="A25" s="165" t="s">
        <v>266</v>
      </c>
      <c r="B25" s="157">
        <v>-265060.10800000001</v>
      </c>
      <c r="C25" s="157">
        <v>-14186882.91525</v>
      </c>
      <c r="D25" s="157">
        <v>0</v>
      </c>
      <c r="E25" s="157">
        <v>0</v>
      </c>
      <c r="F25" s="157">
        <v>-265060.10800000001</v>
      </c>
      <c r="G25" s="157">
        <v>-14186882.91525</v>
      </c>
      <c r="H25" s="158" t="s">
        <v>120</v>
      </c>
      <c r="I25" s="158" t="s">
        <v>265</v>
      </c>
      <c r="J25" s="158" t="s">
        <v>116</v>
      </c>
      <c r="K25" s="157">
        <v>53.5232669385693</v>
      </c>
      <c r="L25" s="157">
        <v>0</v>
      </c>
      <c r="M25" s="158" t="s">
        <v>122</v>
      </c>
      <c r="N25" s="158" t="s">
        <v>241</v>
      </c>
      <c r="O25" s="158" t="s">
        <v>121</v>
      </c>
      <c r="P25" s="159">
        <v>45200</v>
      </c>
      <c r="Q25" s="159">
        <v>45201</v>
      </c>
      <c r="R25" s="157">
        <v>0</v>
      </c>
      <c r="S25" s="158" t="s">
        <v>116</v>
      </c>
      <c r="T25" s="158" t="s">
        <v>116</v>
      </c>
      <c r="U25" s="158" t="s">
        <v>142</v>
      </c>
      <c r="V25" s="160">
        <v>45170.155378009258</v>
      </c>
      <c r="W25" s="158" t="s">
        <v>116</v>
      </c>
      <c r="X25" s="158" t="s">
        <v>116</v>
      </c>
      <c r="Y25" s="160">
        <v>45200</v>
      </c>
      <c r="Z25" s="160">
        <v>45231</v>
      </c>
      <c r="AA25" s="160">
        <v>45231.683884988423</v>
      </c>
      <c r="AB25" s="158" t="s">
        <v>118</v>
      </c>
      <c r="AC25" s="158" t="s">
        <v>116</v>
      </c>
    </row>
    <row r="26" spans="1:29" s="143" customFormat="1" hidden="1" outlineLevel="7" collapsed="1" x14ac:dyDescent="0.25">
      <c r="A26" s="166" t="s">
        <v>116</v>
      </c>
      <c r="B26" s="140">
        <v>-265060.10800000001</v>
      </c>
      <c r="C26" s="140">
        <v>-14186882.91525</v>
      </c>
      <c r="D26" s="140">
        <v>0</v>
      </c>
      <c r="E26" s="140">
        <v>0</v>
      </c>
      <c r="F26" s="140">
        <v>-265060.10800000001</v>
      </c>
      <c r="G26" s="140">
        <v>-14186882.91525</v>
      </c>
      <c r="H26" s="139" t="s">
        <v>120</v>
      </c>
      <c r="I26" s="139" t="s">
        <v>265</v>
      </c>
      <c r="J26" s="139" t="s">
        <v>116</v>
      </c>
      <c r="K26" s="140">
        <v>53.5232669385693</v>
      </c>
      <c r="L26" s="140">
        <v>0</v>
      </c>
      <c r="M26" s="139" t="s">
        <v>122</v>
      </c>
      <c r="N26" s="139" t="s">
        <v>241</v>
      </c>
      <c r="O26" s="139" t="s">
        <v>121</v>
      </c>
      <c r="P26" s="141">
        <v>45200</v>
      </c>
      <c r="Q26" s="141">
        <v>45201</v>
      </c>
      <c r="R26" s="140">
        <v>0</v>
      </c>
      <c r="S26" s="139" t="s">
        <v>116</v>
      </c>
      <c r="T26" s="139" t="s">
        <v>116</v>
      </c>
      <c r="U26" s="139" t="s">
        <v>142</v>
      </c>
      <c r="V26" s="142">
        <v>45170.155378009258</v>
      </c>
      <c r="W26" s="139" t="s">
        <v>116</v>
      </c>
      <c r="X26" s="139" t="s">
        <v>116</v>
      </c>
      <c r="Y26" s="142">
        <v>45200</v>
      </c>
      <c r="Z26" s="142">
        <v>45231</v>
      </c>
      <c r="AA26" s="142">
        <v>45231.683884988423</v>
      </c>
      <c r="AB26" s="139" t="s">
        <v>118</v>
      </c>
      <c r="AC26" s="139" t="s">
        <v>116</v>
      </c>
    </row>
    <row r="27" spans="1:29" s="172" customFormat="1" hidden="1" outlineLevel="7" collapsed="1" x14ac:dyDescent="0.25">
      <c r="A27" s="167" t="s">
        <v>267</v>
      </c>
      <c r="B27" s="168">
        <v>-37730.593000000001</v>
      </c>
      <c r="C27" s="168">
        <v>-1939925.3859999999</v>
      </c>
      <c r="D27" s="168">
        <v>0</v>
      </c>
      <c r="E27" s="168">
        <v>0</v>
      </c>
      <c r="F27" s="168">
        <v>-37730.593000000001</v>
      </c>
      <c r="G27" s="168">
        <v>-1939925.3859999999</v>
      </c>
      <c r="H27" s="169" t="s">
        <v>120</v>
      </c>
      <c r="I27" s="169" t="s">
        <v>265</v>
      </c>
      <c r="J27" s="169" t="s">
        <v>116</v>
      </c>
      <c r="K27" s="168">
        <v>51.4151841186276</v>
      </c>
      <c r="L27" s="168">
        <v>0</v>
      </c>
      <c r="M27" s="169" t="s">
        <v>122</v>
      </c>
      <c r="N27" s="169" t="s">
        <v>241</v>
      </c>
      <c r="O27" s="169" t="s">
        <v>121</v>
      </c>
      <c r="P27" s="170">
        <v>45200</v>
      </c>
      <c r="Q27" s="170">
        <v>45201</v>
      </c>
      <c r="R27" s="168">
        <v>0</v>
      </c>
      <c r="S27" s="169" t="s">
        <v>116</v>
      </c>
      <c r="T27" s="169" t="s">
        <v>116</v>
      </c>
      <c r="U27" s="169" t="s">
        <v>142</v>
      </c>
      <c r="V27" s="171">
        <v>45170.155378009258</v>
      </c>
      <c r="W27" s="169" t="s">
        <v>116</v>
      </c>
      <c r="X27" s="169" t="s">
        <v>116</v>
      </c>
      <c r="Y27" s="171">
        <v>45200</v>
      </c>
      <c r="Z27" s="171">
        <v>45231</v>
      </c>
      <c r="AA27" s="171">
        <v>45231.683884988423</v>
      </c>
      <c r="AB27" s="169" t="s">
        <v>118</v>
      </c>
      <c r="AC27" s="169" t="s">
        <v>116</v>
      </c>
    </row>
    <row r="28" spans="1:29" s="143" customFormat="1" hidden="1" outlineLevel="7" collapsed="1" x14ac:dyDescent="0.25">
      <c r="A28" s="166" t="s">
        <v>116</v>
      </c>
      <c r="B28" s="140">
        <v>-37730.593000000001</v>
      </c>
      <c r="C28" s="140">
        <v>-1939925.3859999999</v>
      </c>
      <c r="D28" s="140">
        <v>0</v>
      </c>
      <c r="E28" s="140">
        <v>0</v>
      </c>
      <c r="F28" s="140">
        <v>-37730.593000000001</v>
      </c>
      <c r="G28" s="140">
        <v>-1939925.3859999999</v>
      </c>
      <c r="H28" s="139" t="s">
        <v>120</v>
      </c>
      <c r="I28" s="139" t="s">
        <v>265</v>
      </c>
      <c r="J28" s="139" t="s">
        <v>116</v>
      </c>
      <c r="K28" s="140">
        <v>51.4151841186276</v>
      </c>
      <c r="L28" s="140">
        <v>0</v>
      </c>
      <c r="M28" s="139" t="s">
        <v>122</v>
      </c>
      <c r="N28" s="139" t="s">
        <v>241</v>
      </c>
      <c r="O28" s="139" t="s">
        <v>121</v>
      </c>
      <c r="P28" s="141">
        <v>45200</v>
      </c>
      <c r="Q28" s="141">
        <v>45201</v>
      </c>
      <c r="R28" s="140">
        <v>0</v>
      </c>
      <c r="S28" s="139" t="s">
        <v>116</v>
      </c>
      <c r="T28" s="139" t="s">
        <v>116</v>
      </c>
      <c r="U28" s="139" t="s">
        <v>142</v>
      </c>
      <c r="V28" s="142">
        <v>45170.155378009258</v>
      </c>
      <c r="W28" s="139" t="s">
        <v>116</v>
      </c>
      <c r="X28" s="139" t="s">
        <v>116</v>
      </c>
      <c r="Y28" s="142">
        <v>45200</v>
      </c>
      <c r="Z28" s="142">
        <v>45231</v>
      </c>
      <c r="AA28" s="142">
        <v>45231.683884988423</v>
      </c>
      <c r="AB28" s="139" t="s">
        <v>118</v>
      </c>
      <c r="AC28" s="139" t="s">
        <v>116</v>
      </c>
    </row>
    <row r="29" spans="1:29" s="161" customFormat="1" hidden="1" outlineLevel="7" collapsed="1" x14ac:dyDescent="0.25">
      <c r="A29" s="165" t="s">
        <v>268</v>
      </c>
      <c r="B29" s="157">
        <v>13679.61</v>
      </c>
      <c r="C29" s="157">
        <v>-117.64</v>
      </c>
      <c r="D29" s="157">
        <v>0</v>
      </c>
      <c r="E29" s="157">
        <v>0</v>
      </c>
      <c r="F29" s="157">
        <v>13679.61</v>
      </c>
      <c r="G29" s="157">
        <v>-117.64</v>
      </c>
      <c r="H29" s="158" t="s">
        <v>120</v>
      </c>
      <c r="I29" s="158" t="s">
        <v>265</v>
      </c>
      <c r="J29" s="158" t="s">
        <v>116</v>
      </c>
      <c r="K29" s="157">
        <v>-8.5996603704345392E-3</v>
      </c>
      <c r="L29" s="157">
        <v>0</v>
      </c>
      <c r="M29" s="158" t="s">
        <v>122</v>
      </c>
      <c r="N29" s="158" t="s">
        <v>241</v>
      </c>
      <c r="O29" s="158" t="s">
        <v>121</v>
      </c>
      <c r="P29" s="159">
        <v>45200</v>
      </c>
      <c r="Q29" s="159">
        <v>45201</v>
      </c>
      <c r="R29" s="157">
        <v>0</v>
      </c>
      <c r="S29" s="158" t="s">
        <v>116</v>
      </c>
      <c r="T29" s="158" t="s">
        <v>116</v>
      </c>
      <c r="U29" s="158" t="s">
        <v>142</v>
      </c>
      <c r="V29" s="160">
        <v>45170.155378009258</v>
      </c>
      <c r="W29" s="158" t="s">
        <v>116</v>
      </c>
      <c r="X29" s="158" t="s">
        <v>116</v>
      </c>
      <c r="Y29" s="160">
        <v>45200</v>
      </c>
      <c r="Z29" s="160">
        <v>45231</v>
      </c>
      <c r="AA29" s="160">
        <v>45231.683884988423</v>
      </c>
      <c r="AB29" s="158" t="s">
        <v>118</v>
      </c>
      <c r="AC29" s="158" t="s">
        <v>116</v>
      </c>
    </row>
    <row r="30" spans="1:29" s="143" customFormat="1" hidden="1" outlineLevel="7" collapsed="1" x14ac:dyDescent="0.25">
      <c r="A30" s="166" t="s">
        <v>116</v>
      </c>
      <c r="B30" s="140">
        <v>13679.61</v>
      </c>
      <c r="C30" s="140">
        <v>-117.64</v>
      </c>
      <c r="D30" s="140">
        <v>0</v>
      </c>
      <c r="E30" s="140">
        <v>0</v>
      </c>
      <c r="F30" s="140">
        <v>13679.61</v>
      </c>
      <c r="G30" s="140">
        <v>-117.64</v>
      </c>
      <c r="H30" s="139" t="s">
        <v>120</v>
      </c>
      <c r="I30" s="139" t="s">
        <v>265</v>
      </c>
      <c r="J30" s="139" t="s">
        <v>116</v>
      </c>
      <c r="K30" s="140">
        <v>-8.5996603704345392E-3</v>
      </c>
      <c r="L30" s="140">
        <v>0</v>
      </c>
      <c r="M30" s="139" t="s">
        <v>122</v>
      </c>
      <c r="N30" s="139" t="s">
        <v>241</v>
      </c>
      <c r="O30" s="139" t="s">
        <v>121</v>
      </c>
      <c r="P30" s="141">
        <v>45200</v>
      </c>
      <c r="Q30" s="141">
        <v>45201</v>
      </c>
      <c r="R30" s="140">
        <v>0</v>
      </c>
      <c r="S30" s="139" t="s">
        <v>116</v>
      </c>
      <c r="T30" s="139" t="s">
        <v>116</v>
      </c>
      <c r="U30" s="139" t="s">
        <v>142</v>
      </c>
      <c r="V30" s="142">
        <v>45170.155378009258</v>
      </c>
      <c r="W30" s="139" t="s">
        <v>116</v>
      </c>
      <c r="X30" s="139" t="s">
        <v>116</v>
      </c>
      <c r="Y30" s="142">
        <v>45200</v>
      </c>
      <c r="Z30" s="142">
        <v>45231</v>
      </c>
      <c r="AA30" s="142">
        <v>45231.683884988423</v>
      </c>
      <c r="AB30" s="139" t="s">
        <v>118</v>
      </c>
      <c r="AC30" s="139" t="s">
        <v>116</v>
      </c>
    </row>
    <row r="31" spans="1:29" s="155" customFormat="1" hidden="1" outlineLevel="2" collapsed="1" x14ac:dyDescent="0.25">
      <c r="A31" s="150" t="s">
        <v>260</v>
      </c>
      <c r="B31" s="151">
        <v>0</v>
      </c>
      <c r="C31" s="151">
        <v>0</v>
      </c>
      <c r="D31" s="151">
        <v>0</v>
      </c>
      <c r="E31" s="151">
        <v>0</v>
      </c>
      <c r="F31" s="151">
        <v>0</v>
      </c>
      <c r="G31" s="151">
        <v>0</v>
      </c>
      <c r="H31" s="152" t="s">
        <v>120</v>
      </c>
      <c r="I31" s="152" t="s">
        <v>260</v>
      </c>
      <c r="J31" s="152" t="s">
        <v>116</v>
      </c>
      <c r="K31" s="151">
        <v>0</v>
      </c>
      <c r="L31" s="151">
        <v>0</v>
      </c>
      <c r="M31" s="152" t="s">
        <v>122</v>
      </c>
      <c r="N31" s="152" t="s">
        <v>241</v>
      </c>
      <c r="O31" s="152" t="s">
        <v>121</v>
      </c>
      <c r="P31" s="153">
        <v>45200</v>
      </c>
      <c r="Q31" s="153">
        <v>45201</v>
      </c>
      <c r="R31" s="151">
        <v>0</v>
      </c>
      <c r="S31" s="152" t="s">
        <v>116</v>
      </c>
      <c r="T31" s="152" t="s">
        <v>116</v>
      </c>
      <c r="U31" s="152" t="s">
        <v>142</v>
      </c>
      <c r="V31" s="154">
        <v>45170.155378009258</v>
      </c>
      <c r="W31" s="152" t="s">
        <v>116</v>
      </c>
      <c r="X31" s="152" t="s">
        <v>116</v>
      </c>
      <c r="Y31" s="154">
        <v>45200</v>
      </c>
      <c r="Z31" s="154">
        <v>45231</v>
      </c>
      <c r="AA31" s="154">
        <v>45231.683884988423</v>
      </c>
      <c r="AB31" s="152" t="s">
        <v>118</v>
      </c>
      <c r="AC31" s="152" t="s">
        <v>116</v>
      </c>
    </row>
    <row r="32" spans="1:29" s="161" customFormat="1" hidden="1" outlineLevel="3" collapsed="1" x14ac:dyDescent="0.25">
      <c r="A32" s="156" t="s">
        <v>121</v>
      </c>
      <c r="B32" s="157">
        <v>0</v>
      </c>
      <c r="C32" s="157">
        <v>0</v>
      </c>
      <c r="D32" s="157">
        <v>0</v>
      </c>
      <c r="E32" s="157">
        <v>0</v>
      </c>
      <c r="F32" s="157">
        <v>0</v>
      </c>
      <c r="G32" s="157">
        <v>0</v>
      </c>
      <c r="H32" s="158" t="s">
        <v>120</v>
      </c>
      <c r="I32" s="158" t="s">
        <v>260</v>
      </c>
      <c r="J32" s="158" t="s">
        <v>116</v>
      </c>
      <c r="K32" s="157">
        <v>0</v>
      </c>
      <c r="L32" s="157">
        <v>0</v>
      </c>
      <c r="M32" s="158" t="s">
        <v>122</v>
      </c>
      <c r="N32" s="158" t="s">
        <v>241</v>
      </c>
      <c r="O32" s="158" t="s">
        <v>121</v>
      </c>
      <c r="P32" s="159">
        <v>45200</v>
      </c>
      <c r="Q32" s="159">
        <v>45201</v>
      </c>
      <c r="R32" s="157">
        <v>0</v>
      </c>
      <c r="S32" s="158" t="s">
        <v>116</v>
      </c>
      <c r="T32" s="158" t="s">
        <v>116</v>
      </c>
      <c r="U32" s="158" t="s">
        <v>142</v>
      </c>
      <c r="V32" s="160">
        <v>45170.155378009258</v>
      </c>
      <c r="W32" s="158" t="s">
        <v>116</v>
      </c>
      <c r="X32" s="158" t="s">
        <v>116</v>
      </c>
      <c r="Y32" s="160">
        <v>45200</v>
      </c>
      <c r="Z32" s="160">
        <v>45231</v>
      </c>
      <c r="AA32" s="160">
        <v>45231.683884988423</v>
      </c>
      <c r="AB32" s="158" t="s">
        <v>118</v>
      </c>
      <c r="AC32" s="158" t="s">
        <v>116</v>
      </c>
    </row>
    <row r="33" spans="1:29" s="143" customFormat="1" hidden="1" outlineLevel="4" collapsed="1" x14ac:dyDescent="0.25">
      <c r="A33" s="162" t="s">
        <v>116</v>
      </c>
      <c r="B33" s="140">
        <v>0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39" t="s">
        <v>120</v>
      </c>
      <c r="I33" s="139" t="s">
        <v>260</v>
      </c>
      <c r="J33" s="139" t="s">
        <v>116</v>
      </c>
      <c r="K33" s="140">
        <v>0</v>
      </c>
      <c r="L33" s="140">
        <v>0</v>
      </c>
      <c r="M33" s="139" t="s">
        <v>122</v>
      </c>
      <c r="N33" s="139" t="s">
        <v>241</v>
      </c>
      <c r="O33" s="139" t="s">
        <v>121</v>
      </c>
      <c r="P33" s="141">
        <v>45200</v>
      </c>
      <c r="Q33" s="141">
        <v>45201</v>
      </c>
      <c r="R33" s="140">
        <v>0</v>
      </c>
      <c r="S33" s="139" t="s">
        <v>116</v>
      </c>
      <c r="T33" s="139" t="s">
        <v>116</v>
      </c>
      <c r="U33" s="139" t="s">
        <v>142</v>
      </c>
      <c r="V33" s="142">
        <v>45170.155378009258</v>
      </c>
      <c r="W33" s="139" t="s">
        <v>116</v>
      </c>
      <c r="X33" s="139" t="s">
        <v>116</v>
      </c>
      <c r="Y33" s="142">
        <v>45200</v>
      </c>
      <c r="Z33" s="142">
        <v>45231</v>
      </c>
      <c r="AA33" s="142">
        <v>45231.683884988423</v>
      </c>
      <c r="AB33" s="139" t="s">
        <v>118</v>
      </c>
      <c r="AC33" s="139" t="s">
        <v>116</v>
      </c>
    </row>
    <row r="34" spans="1:29" s="149" customFormat="1" hidden="1" outlineLevel="5" collapsed="1" x14ac:dyDescent="0.25">
      <c r="A34" s="163" t="s">
        <v>122</v>
      </c>
      <c r="B34" s="145">
        <v>0</v>
      </c>
      <c r="C34" s="145">
        <v>0</v>
      </c>
      <c r="D34" s="145">
        <v>0</v>
      </c>
      <c r="E34" s="145">
        <v>0</v>
      </c>
      <c r="F34" s="145">
        <v>0</v>
      </c>
      <c r="G34" s="145">
        <v>0</v>
      </c>
      <c r="H34" s="146" t="s">
        <v>120</v>
      </c>
      <c r="I34" s="146" t="s">
        <v>260</v>
      </c>
      <c r="J34" s="146" t="s">
        <v>116</v>
      </c>
      <c r="K34" s="145">
        <v>0</v>
      </c>
      <c r="L34" s="145">
        <v>0</v>
      </c>
      <c r="M34" s="146" t="s">
        <v>122</v>
      </c>
      <c r="N34" s="146" t="s">
        <v>241</v>
      </c>
      <c r="O34" s="146" t="s">
        <v>121</v>
      </c>
      <c r="P34" s="147">
        <v>45200</v>
      </c>
      <c r="Q34" s="147">
        <v>45201</v>
      </c>
      <c r="R34" s="145">
        <v>0</v>
      </c>
      <c r="S34" s="146" t="s">
        <v>116</v>
      </c>
      <c r="T34" s="146" t="s">
        <v>116</v>
      </c>
      <c r="U34" s="146" t="s">
        <v>142</v>
      </c>
      <c r="V34" s="148">
        <v>45170.155378009258</v>
      </c>
      <c r="W34" s="146" t="s">
        <v>116</v>
      </c>
      <c r="X34" s="146" t="s">
        <v>116</v>
      </c>
      <c r="Y34" s="148">
        <v>45200</v>
      </c>
      <c r="Z34" s="148">
        <v>45231</v>
      </c>
      <c r="AA34" s="148">
        <v>45231.683884988423</v>
      </c>
      <c r="AB34" s="146" t="s">
        <v>118</v>
      </c>
      <c r="AC34" s="146" t="s">
        <v>116</v>
      </c>
    </row>
    <row r="35" spans="1:29" s="155" customFormat="1" hidden="1" outlineLevel="6" collapsed="1" x14ac:dyDescent="0.25">
      <c r="A35" s="164" t="s">
        <v>116</v>
      </c>
      <c r="B35" s="151">
        <v>0</v>
      </c>
      <c r="C35" s="151">
        <v>0</v>
      </c>
      <c r="D35" s="151">
        <v>0</v>
      </c>
      <c r="E35" s="151">
        <v>0</v>
      </c>
      <c r="F35" s="151">
        <v>0</v>
      </c>
      <c r="G35" s="151">
        <v>0</v>
      </c>
      <c r="H35" s="152" t="s">
        <v>120</v>
      </c>
      <c r="I35" s="152" t="s">
        <v>260</v>
      </c>
      <c r="J35" s="152" t="s">
        <v>116</v>
      </c>
      <c r="K35" s="151">
        <v>0</v>
      </c>
      <c r="L35" s="151">
        <v>0</v>
      </c>
      <c r="M35" s="152" t="s">
        <v>122</v>
      </c>
      <c r="N35" s="152" t="s">
        <v>241</v>
      </c>
      <c r="O35" s="152" t="s">
        <v>121</v>
      </c>
      <c r="P35" s="153">
        <v>45200</v>
      </c>
      <c r="Q35" s="153">
        <v>45201</v>
      </c>
      <c r="R35" s="151">
        <v>0</v>
      </c>
      <c r="S35" s="152" t="s">
        <v>116</v>
      </c>
      <c r="T35" s="152" t="s">
        <v>116</v>
      </c>
      <c r="U35" s="152" t="s">
        <v>142</v>
      </c>
      <c r="V35" s="154">
        <v>45170.155378009258</v>
      </c>
      <c r="W35" s="152" t="s">
        <v>116</v>
      </c>
      <c r="X35" s="152" t="s">
        <v>116</v>
      </c>
      <c r="Y35" s="154">
        <v>45200</v>
      </c>
      <c r="Z35" s="154">
        <v>45231</v>
      </c>
      <c r="AA35" s="154">
        <v>45231.683884988423</v>
      </c>
      <c r="AB35" s="152" t="s">
        <v>118</v>
      </c>
      <c r="AC35" s="152" t="s">
        <v>116</v>
      </c>
    </row>
    <row r="36" spans="1:29" s="161" customFormat="1" hidden="1" outlineLevel="7" collapsed="1" x14ac:dyDescent="0.25">
      <c r="A36" s="165" t="s">
        <v>264</v>
      </c>
      <c r="B36" s="157">
        <v>83417.254000000001</v>
      </c>
      <c r="C36" s="157">
        <v>5388026.5663599996</v>
      </c>
      <c r="D36" s="157">
        <v>0</v>
      </c>
      <c r="E36" s="157">
        <v>0</v>
      </c>
      <c r="F36" s="157">
        <v>83417.254000000001</v>
      </c>
      <c r="G36" s="157">
        <v>5388026.5663599996</v>
      </c>
      <c r="H36" s="158" t="s">
        <v>120</v>
      </c>
      <c r="I36" s="158" t="s">
        <v>260</v>
      </c>
      <c r="J36" s="158" t="s">
        <v>116</v>
      </c>
      <c r="K36" s="157">
        <v>64.5912722847482</v>
      </c>
      <c r="L36" s="157">
        <v>0</v>
      </c>
      <c r="M36" s="158" t="s">
        <v>122</v>
      </c>
      <c r="N36" s="158" t="s">
        <v>241</v>
      </c>
      <c r="O36" s="158" t="s">
        <v>121</v>
      </c>
      <c r="P36" s="159">
        <v>45200</v>
      </c>
      <c r="Q36" s="159">
        <v>45201</v>
      </c>
      <c r="R36" s="157">
        <v>0</v>
      </c>
      <c r="S36" s="158" t="s">
        <v>116</v>
      </c>
      <c r="T36" s="158" t="s">
        <v>116</v>
      </c>
      <c r="U36" s="158" t="s">
        <v>142</v>
      </c>
      <c r="V36" s="160">
        <v>45170.155378009258</v>
      </c>
      <c r="W36" s="158" t="s">
        <v>116</v>
      </c>
      <c r="X36" s="158" t="s">
        <v>116</v>
      </c>
      <c r="Y36" s="160">
        <v>45200</v>
      </c>
      <c r="Z36" s="160">
        <v>45231</v>
      </c>
      <c r="AA36" s="160">
        <v>45231.683884988423</v>
      </c>
      <c r="AB36" s="158" t="s">
        <v>118</v>
      </c>
      <c r="AC36" s="158" t="s">
        <v>116</v>
      </c>
    </row>
    <row r="37" spans="1:29" s="143" customFormat="1" hidden="1" outlineLevel="7" collapsed="1" x14ac:dyDescent="0.25">
      <c r="A37" s="166" t="s">
        <v>116</v>
      </c>
      <c r="B37" s="140">
        <v>83417.254000000001</v>
      </c>
      <c r="C37" s="140">
        <v>5388026.5663599996</v>
      </c>
      <c r="D37" s="140">
        <v>0</v>
      </c>
      <c r="E37" s="140">
        <v>0</v>
      </c>
      <c r="F37" s="140">
        <v>83417.254000000001</v>
      </c>
      <c r="G37" s="140">
        <v>5388026.5663599996</v>
      </c>
      <c r="H37" s="139" t="s">
        <v>120</v>
      </c>
      <c r="I37" s="139" t="s">
        <v>260</v>
      </c>
      <c r="J37" s="139" t="s">
        <v>116</v>
      </c>
      <c r="K37" s="140">
        <v>64.5912722847482</v>
      </c>
      <c r="L37" s="140">
        <v>0</v>
      </c>
      <c r="M37" s="139" t="s">
        <v>122</v>
      </c>
      <c r="N37" s="139" t="s">
        <v>241</v>
      </c>
      <c r="O37" s="139" t="s">
        <v>121</v>
      </c>
      <c r="P37" s="141">
        <v>45200</v>
      </c>
      <c r="Q37" s="141">
        <v>45201</v>
      </c>
      <c r="R37" s="140">
        <v>0</v>
      </c>
      <c r="S37" s="139" t="s">
        <v>116</v>
      </c>
      <c r="T37" s="139" t="s">
        <v>116</v>
      </c>
      <c r="U37" s="139" t="s">
        <v>142</v>
      </c>
      <c r="V37" s="142">
        <v>45170.155378009258</v>
      </c>
      <c r="W37" s="139" t="s">
        <v>116</v>
      </c>
      <c r="X37" s="139" t="s">
        <v>116</v>
      </c>
      <c r="Y37" s="142">
        <v>45200</v>
      </c>
      <c r="Z37" s="142">
        <v>45231</v>
      </c>
      <c r="AA37" s="142">
        <v>45231.683884988423</v>
      </c>
      <c r="AB37" s="139" t="s">
        <v>118</v>
      </c>
      <c r="AC37" s="139" t="s">
        <v>116</v>
      </c>
    </row>
    <row r="38" spans="1:29" s="172" customFormat="1" hidden="1" outlineLevel="7" collapsed="1" x14ac:dyDescent="0.25">
      <c r="A38" s="167" t="s">
        <v>262</v>
      </c>
      <c r="B38" s="168">
        <v>-18623.91</v>
      </c>
      <c r="C38" s="168">
        <v>-1197795.32852</v>
      </c>
      <c r="D38" s="168">
        <v>0</v>
      </c>
      <c r="E38" s="168">
        <v>0</v>
      </c>
      <c r="F38" s="168">
        <v>-18623.91</v>
      </c>
      <c r="G38" s="168">
        <v>-1197795.32852</v>
      </c>
      <c r="H38" s="169" t="s">
        <v>120</v>
      </c>
      <c r="I38" s="169" t="s">
        <v>260</v>
      </c>
      <c r="J38" s="169" t="s">
        <v>116</v>
      </c>
      <c r="K38" s="168">
        <v>64.314922511975197</v>
      </c>
      <c r="L38" s="168">
        <v>0</v>
      </c>
      <c r="M38" s="169" t="s">
        <v>122</v>
      </c>
      <c r="N38" s="169" t="s">
        <v>241</v>
      </c>
      <c r="O38" s="169" t="s">
        <v>121</v>
      </c>
      <c r="P38" s="170">
        <v>45200</v>
      </c>
      <c r="Q38" s="170">
        <v>45201</v>
      </c>
      <c r="R38" s="168">
        <v>0</v>
      </c>
      <c r="S38" s="169" t="s">
        <v>116</v>
      </c>
      <c r="T38" s="169" t="s">
        <v>116</v>
      </c>
      <c r="U38" s="169" t="s">
        <v>142</v>
      </c>
      <c r="V38" s="171">
        <v>45170.155378009258</v>
      </c>
      <c r="W38" s="169" t="s">
        <v>116</v>
      </c>
      <c r="X38" s="169" t="s">
        <v>116</v>
      </c>
      <c r="Y38" s="171">
        <v>45200</v>
      </c>
      <c r="Z38" s="171">
        <v>45231</v>
      </c>
      <c r="AA38" s="171">
        <v>45231.683884988423</v>
      </c>
      <c r="AB38" s="169" t="s">
        <v>118</v>
      </c>
      <c r="AC38" s="169" t="s">
        <v>116</v>
      </c>
    </row>
    <row r="39" spans="1:29" s="143" customFormat="1" hidden="1" outlineLevel="7" collapsed="1" x14ac:dyDescent="0.25">
      <c r="A39" s="166" t="s">
        <v>116</v>
      </c>
      <c r="B39" s="140">
        <v>-18623.91</v>
      </c>
      <c r="C39" s="140">
        <v>-1197795.32852</v>
      </c>
      <c r="D39" s="140">
        <v>0</v>
      </c>
      <c r="E39" s="140">
        <v>0</v>
      </c>
      <c r="F39" s="140">
        <v>-18623.91</v>
      </c>
      <c r="G39" s="140">
        <v>-1197795.32852</v>
      </c>
      <c r="H39" s="139" t="s">
        <v>120</v>
      </c>
      <c r="I39" s="139" t="s">
        <v>260</v>
      </c>
      <c r="J39" s="139" t="s">
        <v>116</v>
      </c>
      <c r="K39" s="140">
        <v>64.314922511975197</v>
      </c>
      <c r="L39" s="140">
        <v>0</v>
      </c>
      <c r="M39" s="139" t="s">
        <v>122</v>
      </c>
      <c r="N39" s="139" t="s">
        <v>241</v>
      </c>
      <c r="O39" s="139" t="s">
        <v>121</v>
      </c>
      <c r="P39" s="141">
        <v>45200</v>
      </c>
      <c r="Q39" s="141">
        <v>45201</v>
      </c>
      <c r="R39" s="140">
        <v>0</v>
      </c>
      <c r="S39" s="139" t="s">
        <v>116</v>
      </c>
      <c r="T39" s="139" t="s">
        <v>116</v>
      </c>
      <c r="U39" s="139" t="s">
        <v>142</v>
      </c>
      <c r="V39" s="142">
        <v>45170.155378009258</v>
      </c>
      <c r="W39" s="139" t="s">
        <v>116</v>
      </c>
      <c r="X39" s="139" t="s">
        <v>116</v>
      </c>
      <c r="Y39" s="142">
        <v>45200</v>
      </c>
      <c r="Z39" s="142">
        <v>45231</v>
      </c>
      <c r="AA39" s="142">
        <v>45231.683884988423</v>
      </c>
      <c r="AB39" s="139" t="s">
        <v>118</v>
      </c>
      <c r="AC39" s="139" t="s">
        <v>116</v>
      </c>
    </row>
    <row r="40" spans="1:29" s="161" customFormat="1" hidden="1" outlineLevel="7" collapsed="1" x14ac:dyDescent="0.25">
      <c r="A40" s="165" t="s">
        <v>261</v>
      </c>
      <c r="B40" s="157">
        <v>-64536.483</v>
      </c>
      <c r="C40" s="157">
        <v>-4124677.3178400001</v>
      </c>
      <c r="D40" s="157">
        <v>0</v>
      </c>
      <c r="E40" s="157">
        <v>0</v>
      </c>
      <c r="F40" s="157">
        <v>-64536.483</v>
      </c>
      <c r="G40" s="157">
        <v>-4124677.3178400001</v>
      </c>
      <c r="H40" s="158" t="s">
        <v>120</v>
      </c>
      <c r="I40" s="158" t="s">
        <v>260</v>
      </c>
      <c r="J40" s="158" t="s">
        <v>116</v>
      </c>
      <c r="K40" s="157">
        <v>63.912334947660497</v>
      </c>
      <c r="L40" s="157">
        <v>0</v>
      </c>
      <c r="M40" s="158" t="s">
        <v>122</v>
      </c>
      <c r="N40" s="158" t="s">
        <v>241</v>
      </c>
      <c r="O40" s="158" t="s">
        <v>121</v>
      </c>
      <c r="P40" s="159">
        <v>45200</v>
      </c>
      <c r="Q40" s="159">
        <v>45201</v>
      </c>
      <c r="R40" s="157">
        <v>0</v>
      </c>
      <c r="S40" s="158" t="s">
        <v>116</v>
      </c>
      <c r="T40" s="158" t="s">
        <v>116</v>
      </c>
      <c r="U40" s="158" t="s">
        <v>142</v>
      </c>
      <c r="V40" s="160">
        <v>45170.155378009258</v>
      </c>
      <c r="W40" s="158" t="s">
        <v>116</v>
      </c>
      <c r="X40" s="158" t="s">
        <v>116</v>
      </c>
      <c r="Y40" s="160">
        <v>45200</v>
      </c>
      <c r="Z40" s="160">
        <v>45231</v>
      </c>
      <c r="AA40" s="160">
        <v>45231.683884988423</v>
      </c>
      <c r="AB40" s="158" t="s">
        <v>118</v>
      </c>
      <c r="AC40" s="158" t="s">
        <v>116</v>
      </c>
    </row>
    <row r="41" spans="1:29" s="143" customFormat="1" hidden="1" outlineLevel="7" collapsed="1" x14ac:dyDescent="0.25">
      <c r="A41" s="166" t="s">
        <v>116</v>
      </c>
      <c r="B41" s="140">
        <v>-64536.483</v>
      </c>
      <c r="C41" s="140">
        <v>-4124677.3178400001</v>
      </c>
      <c r="D41" s="140">
        <v>0</v>
      </c>
      <c r="E41" s="140">
        <v>0</v>
      </c>
      <c r="F41" s="140">
        <v>-64536.483</v>
      </c>
      <c r="G41" s="140">
        <v>-4124677.3178400001</v>
      </c>
      <c r="H41" s="139" t="s">
        <v>120</v>
      </c>
      <c r="I41" s="139" t="s">
        <v>260</v>
      </c>
      <c r="J41" s="139" t="s">
        <v>116</v>
      </c>
      <c r="K41" s="140">
        <v>63.912334947660497</v>
      </c>
      <c r="L41" s="140">
        <v>0</v>
      </c>
      <c r="M41" s="139" t="s">
        <v>122</v>
      </c>
      <c r="N41" s="139" t="s">
        <v>241</v>
      </c>
      <c r="O41" s="139" t="s">
        <v>121</v>
      </c>
      <c r="P41" s="141">
        <v>45200</v>
      </c>
      <c r="Q41" s="141">
        <v>45201</v>
      </c>
      <c r="R41" s="140">
        <v>0</v>
      </c>
      <c r="S41" s="139" t="s">
        <v>116</v>
      </c>
      <c r="T41" s="139" t="s">
        <v>116</v>
      </c>
      <c r="U41" s="139" t="s">
        <v>142</v>
      </c>
      <c r="V41" s="142">
        <v>45170.155378009258</v>
      </c>
      <c r="W41" s="139" t="s">
        <v>116</v>
      </c>
      <c r="X41" s="139" t="s">
        <v>116</v>
      </c>
      <c r="Y41" s="142">
        <v>45200</v>
      </c>
      <c r="Z41" s="142">
        <v>45231</v>
      </c>
      <c r="AA41" s="142">
        <v>45231.683884988423</v>
      </c>
      <c r="AB41" s="139" t="s">
        <v>118</v>
      </c>
      <c r="AC41" s="139" t="s">
        <v>116</v>
      </c>
    </row>
    <row r="42" spans="1:29" s="172" customFormat="1" hidden="1" outlineLevel="7" collapsed="1" x14ac:dyDescent="0.25">
      <c r="A42" s="167" t="s">
        <v>263</v>
      </c>
      <c r="B42" s="168">
        <v>-256.86099999999999</v>
      </c>
      <c r="C42" s="168">
        <v>-65553.919999999998</v>
      </c>
      <c r="D42" s="168">
        <v>0</v>
      </c>
      <c r="E42" s="168">
        <v>0</v>
      </c>
      <c r="F42" s="168">
        <v>-256.86099999999999</v>
      </c>
      <c r="G42" s="168">
        <v>-65553.919999999998</v>
      </c>
      <c r="H42" s="169" t="s">
        <v>120</v>
      </c>
      <c r="I42" s="169" t="s">
        <v>260</v>
      </c>
      <c r="J42" s="169" t="s">
        <v>116</v>
      </c>
      <c r="K42" s="168">
        <v>255.21165143793701</v>
      </c>
      <c r="L42" s="168">
        <v>0</v>
      </c>
      <c r="M42" s="169" t="s">
        <v>122</v>
      </c>
      <c r="N42" s="169" t="s">
        <v>241</v>
      </c>
      <c r="O42" s="169" t="s">
        <v>121</v>
      </c>
      <c r="P42" s="170">
        <v>45200</v>
      </c>
      <c r="Q42" s="170">
        <v>45201</v>
      </c>
      <c r="R42" s="168">
        <v>0</v>
      </c>
      <c r="S42" s="169" t="s">
        <v>116</v>
      </c>
      <c r="T42" s="169" t="s">
        <v>116</v>
      </c>
      <c r="U42" s="169" t="s">
        <v>142</v>
      </c>
      <c r="V42" s="171">
        <v>45170.155378009258</v>
      </c>
      <c r="W42" s="169" t="s">
        <v>116</v>
      </c>
      <c r="X42" s="169" t="s">
        <v>116</v>
      </c>
      <c r="Y42" s="171">
        <v>45200</v>
      </c>
      <c r="Z42" s="171">
        <v>45231</v>
      </c>
      <c r="AA42" s="171">
        <v>45231.683884988423</v>
      </c>
      <c r="AB42" s="169" t="s">
        <v>118</v>
      </c>
      <c r="AC42" s="169" t="s">
        <v>116</v>
      </c>
    </row>
    <row r="43" spans="1:29" s="143" customFormat="1" hidden="1" outlineLevel="7" collapsed="1" x14ac:dyDescent="0.25">
      <c r="A43" s="166" t="s">
        <v>116</v>
      </c>
      <c r="B43" s="140">
        <v>-256.86099999999999</v>
      </c>
      <c r="C43" s="140">
        <v>-65553.919999999998</v>
      </c>
      <c r="D43" s="140">
        <v>0</v>
      </c>
      <c r="E43" s="140">
        <v>0</v>
      </c>
      <c r="F43" s="140">
        <v>-256.86099999999999</v>
      </c>
      <c r="G43" s="140">
        <v>-65553.919999999998</v>
      </c>
      <c r="H43" s="139" t="s">
        <v>120</v>
      </c>
      <c r="I43" s="139" t="s">
        <v>260</v>
      </c>
      <c r="J43" s="139" t="s">
        <v>116</v>
      </c>
      <c r="K43" s="140">
        <v>255.21165143793701</v>
      </c>
      <c r="L43" s="140">
        <v>0</v>
      </c>
      <c r="M43" s="139" t="s">
        <v>122</v>
      </c>
      <c r="N43" s="139" t="s">
        <v>241</v>
      </c>
      <c r="O43" s="139" t="s">
        <v>121</v>
      </c>
      <c r="P43" s="141">
        <v>45200</v>
      </c>
      <c r="Q43" s="141">
        <v>45201</v>
      </c>
      <c r="R43" s="140">
        <v>0</v>
      </c>
      <c r="S43" s="139" t="s">
        <v>116</v>
      </c>
      <c r="T43" s="139" t="s">
        <v>116</v>
      </c>
      <c r="U43" s="139" t="s">
        <v>142</v>
      </c>
      <c r="V43" s="142">
        <v>45170.155378009258</v>
      </c>
      <c r="W43" s="139" t="s">
        <v>116</v>
      </c>
      <c r="X43" s="139" t="s">
        <v>116</v>
      </c>
      <c r="Y43" s="142">
        <v>45200</v>
      </c>
      <c r="Z43" s="142">
        <v>45231</v>
      </c>
      <c r="AA43" s="142">
        <v>45231.683884988423</v>
      </c>
      <c r="AB43" s="139" t="s">
        <v>118</v>
      </c>
      <c r="AC43" s="139" t="s">
        <v>116</v>
      </c>
    </row>
    <row r="44" spans="1:29" s="184" customFormat="1" hidden="1" outlineLevel="2" collapsed="1" x14ac:dyDescent="0.25">
      <c r="A44" s="179" t="s">
        <v>254</v>
      </c>
      <c r="B44" s="180">
        <v>0</v>
      </c>
      <c r="C44" s="180">
        <v>0</v>
      </c>
      <c r="D44" s="180">
        <v>0</v>
      </c>
      <c r="E44" s="180">
        <v>0</v>
      </c>
      <c r="F44" s="180">
        <v>0</v>
      </c>
      <c r="G44" s="180">
        <v>0</v>
      </c>
      <c r="H44" s="181" t="s">
        <v>120</v>
      </c>
      <c r="I44" s="181" t="s">
        <v>254</v>
      </c>
      <c r="J44" s="181" t="s">
        <v>116</v>
      </c>
      <c r="K44" s="180">
        <v>0</v>
      </c>
      <c r="L44" s="180">
        <v>0</v>
      </c>
      <c r="M44" s="181" t="s">
        <v>122</v>
      </c>
      <c r="N44" s="181" t="s">
        <v>241</v>
      </c>
      <c r="O44" s="181" t="s">
        <v>121</v>
      </c>
      <c r="P44" s="182">
        <v>45200</v>
      </c>
      <c r="Q44" s="182">
        <v>45201</v>
      </c>
      <c r="R44" s="180">
        <v>0</v>
      </c>
      <c r="S44" s="181" t="s">
        <v>116</v>
      </c>
      <c r="T44" s="181" t="s">
        <v>116</v>
      </c>
      <c r="U44" s="181" t="s">
        <v>142</v>
      </c>
      <c r="V44" s="183">
        <v>45170.155378009258</v>
      </c>
      <c r="W44" s="181" t="s">
        <v>116</v>
      </c>
      <c r="X44" s="181" t="s">
        <v>116</v>
      </c>
      <c r="Y44" s="183">
        <v>45200</v>
      </c>
      <c r="Z44" s="183">
        <v>45231</v>
      </c>
      <c r="AA44" s="183">
        <v>45231.683884988423</v>
      </c>
      <c r="AB44" s="181" t="s">
        <v>118</v>
      </c>
      <c r="AC44" s="181" t="s">
        <v>116</v>
      </c>
    </row>
    <row r="45" spans="1:29" s="161" customFormat="1" hidden="1" outlineLevel="3" collapsed="1" x14ac:dyDescent="0.25">
      <c r="A45" s="156" t="s">
        <v>121</v>
      </c>
      <c r="B45" s="157">
        <v>0</v>
      </c>
      <c r="C45" s="157">
        <v>0</v>
      </c>
      <c r="D45" s="157">
        <v>0</v>
      </c>
      <c r="E45" s="157">
        <v>0</v>
      </c>
      <c r="F45" s="157">
        <v>0</v>
      </c>
      <c r="G45" s="157">
        <v>0</v>
      </c>
      <c r="H45" s="158" t="s">
        <v>120</v>
      </c>
      <c r="I45" s="158" t="s">
        <v>254</v>
      </c>
      <c r="J45" s="158" t="s">
        <v>116</v>
      </c>
      <c r="K45" s="157">
        <v>0</v>
      </c>
      <c r="L45" s="157">
        <v>0</v>
      </c>
      <c r="M45" s="158" t="s">
        <v>122</v>
      </c>
      <c r="N45" s="158" t="s">
        <v>241</v>
      </c>
      <c r="O45" s="158" t="s">
        <v>121</v>
      </c>
      <c r="P45" s="159">
        <v>45200</v>
      </c>
      <c r="Q45" s="159">
        <v>45201</v>
      </c>
      <c r="R45" s="157">
        <v>0</v>
      </c>
      <c r="S45" s="158" t="s">
        <v>116</v>
      </c>
      <c r="T45" s="158" t="s">
        <v>116</v>
      </c>
      <c r="U45" s="158" t="s">
        <v>142</v>
      </c>
      <c r="V45" s="160">
        <v>45170.155378009258</v>
      </c>
      <c r="W45" s="158" t="s">
        <v>116</v>
      </c>
      <c r="X45" s="158" t="s">
        <v>116</v>
      </c>
      <c r="Y45" s="160">
        <v>45200</v>
      </c>
      <c r="Z45" s="160">
        <v>45231</v>
      </c>
      <c r="AA45" s="160">
        <v>45231.683884988423</v>
      </c>
      <c r="AB45" s="158" t="s">
        <v>118</v>
      </c>
      <c r="AC45" s="158" t="s">
        <v>116</v>
      </c>
    </row>
    <row r="46" spans="1:29" s="143" customFormat="1" hidden="1" outlineLevel="4" collapsed="1" x14ac:dyDescent="0.25">
      <c r="A46" s="162" t="s">
        <v>116</v>
      </c>
      <c r="B46" s="140">
        <v>0</v>
      </c>
      <c r="C46" s="140">
        <v>0</v>
      </c>
      <c r="D46" s="140">
        <v>0</v>
      </c>
      <c r="E46" s="140">
        <v>0</v>
      </c>
      <c r="F46" s="140">
        <v>0</v>
      </c>
      <c r="G46" s="140">
        <v>0</v>
      </c>
      <c r="H46" s="139" t="s">
        <v>120</v>
      </c>
      <c r="I46" s="139" t="s">
        <v>254</v>
      </c>
      <c r="J46" s="139" t="s">
        <v>116</v>
      </c>
      <c r="K46" s="140">
        <v>0</v>
      </c>
      <c r="L46" s="140">
        <v>0</v>
      </c>
      <c r="M46" s="139" t="s">
        <v>122</v>
      </c>
      <c r="N46" s="139" t="s">
        <v>241</v>
      </c>
      <c r="O46" s="139" t="s">
        <v>121</v>
      </c>
      <c r="P46" s="141">
        <v>45200</v>
      </c>
      <c r="Q46" s="141">
        <v>45201</v>
      </c>
      <c r="R46" s="140">
        <v>0</v>
      </c>
      <c r="S46" s="139" t="s">
        <v>116</v>
      </c>
      <c r="T46" s="139" t="s">
        <v>116</v>
      </c>
      <c r="U46" s="139" t="s">
        <v>142</v>
      </c>
      <c r="V46" s="142">
        <v>45170.155378009258</v>
      </c>
      <c r="W46" s="139" t="s">
        <v>116</v>
      </c>
      <c r="X46" s="139" t="s">
        <v>116</v>
      </c>
      <c r="Y46" s="142">
        <v>45200</v>
      </c>
      <c r="Z46" s="142">
        <v>45231</v>
      </c>
      <c r="AA46" s="142">
        <v>45231.683884988423</v>
      </c>
      <c r="AB46" s="139" t="s">
        <v>118</v>
      </c>
      <c r="AC46" s="139" t="s">
        <v>116</v>
      </c>
    </row>
    <row r="47" spans="1:29" s="149" customFormat="1" hidden="1" outlineLevel="5" collapsed="1" x14ac:dyDescent="0.25">
      <c r="A47" s="163" t="s">
        <v>122</v>
      </c>
      <c r="B47" s="145">
        <v>0</v>
      </c>
      <c r="C47" s="145">
        <v>0</v>
      </c>
      <c r="D47" s="145">
        <v>0</v>
      </c>
      <c r="E47" s="145">
        <v>0</v>
      </c>
      <c r="F47" s="145">
        <v>0</v>
      </c>
      <c r="G47" s="145">
        <v>0</v>
      </c>
      <c r="H47" s="146" t="s">
        <v>120</v>
      </c>
      <c r="I47" s="146" t="s">
        <v>254</v>
      </c>
      <c r="J47" s="146" t="s">
        <v>116</v>
      </c>
      <c r="K47" s="145">
        <v>0</v>
      </c>
      <c r="L47" s="145">
        <v>0</v>
      </c>
      <c r="M47" s="146" t="s">
        <v>122</v>
      </c>
      <c r="N47" s="146" t="s">
        <v>241</v>
      </c>
      <c r="O47" s="146" t="s">
        <v>121</v>
      </c>
      <c r="P47" s="147">
        <v>45200</v>
      </c>
      <c r="Q47" s="147">
        <v>45201</v>
      </c>
      <c r="R47" s="145">
        <v>0</v>
      </c>
      <c r="S47" s="146" t="s">
        <v>116</v>
      </c>
      <c r="T47" s="146" t="s">
        <v>116</v>
      </c>
      <c r="U47" s="146" t="s">
        <v>142</v>
      </c>
      <c r="V47" s="148">
        <v>45170.155378009258</v>
      </c>
      <c r="W47" s="146" t="s">
        <v>116</v>
      </c>
      <c r="X47" s="146" t="s">
        <v>116</v>
      </c>
      <c r="Y47" s="148">
        <v>45200</v>
      </c>
      <c r="Z47" s="148">
        <v>45231</v>
      </c>
      <c r="AA47" s="148">
        <v>45231.683884988423</v>
      </c>
      <c r="AB47" s="146" t="s">
        <v>118</v>
      </c>
      <c r="AC47" s="146" t="s">
        <v>116</v>
      </c>
    </row>
    <row r="48" spans="1:29" s="155" customFormat="1" hidden="1" outlineLevel="6" collapsed="1" x14ac:dyDescent="0.25">
      <c r="A48" s="164" t="s">
        <v>116</v>
      </c>
      <c r="B48" s="151">
        <v>0</v>
      </c>
      <c r="C48" s="151">
        <v>0</v>
      </c>
      <c r="D48" s="151">
        <v>0</v>
      </c>
      <c r="E48" s="151">
        <v>0</v>
      </c>
      <c r="F48" s="151">
        <v>0</v>
      </c>
      <c r="G48" s="151">
        <v>0</v>
      </c>
      <c r="H48" s="152" t="s">
        <v>120</v>
      </c>
      <c r="I48" s="152" t="s">
        <v>254</v>
      </c>
      <c r="J48" s="152" t="s">
        <v>116</v>
      </c>
      <c r="K48" s="151">
        <v>0</v>
      </c>
      <c r="L48" s="151">
        <v>0</v>
      </c>
      <c r="M48" s="152" t="s">
        <v>122</v>
      </c>
      <c r="N48" s="152" t="s">
        <v>241</v>
      </c>
      <c r="O48" s="152" t="s">
        <v>121</v>
      </c>
      <c r="P48" s="153">
        <v>45200</v>
      </c>
      <c r="Q48" s="153">
        <v>45201</v>
      </c>
      <c r="R48" s="151">
        <v>0</v>
      </c>
      <c r="S48" s="152" t="s">
        <v>116</v>
      </c>
      <c r="T48" s="152" t="s">
        <v>116</v>
      </c>
      <c r="U48" s="152" t="s">
        <v>142</v>
      </c>
      <c r="V48" s="154">
        <v>45170.155378009258</v>
      </c>
      <c r="W48" s="152" t="s">
        <v>116</v>
      </c>
      <c r="X48" s="152" t="s">
        <v>116</v>
      </c>
      <c r="Y48" s="154">
        <v>45200</v>
      </c>
      <c r="Z48" s="154">
        <v>45231</v>
      </c>
      <c r="AA48" s="154">
        <v>45231.683884988423</v>
      </c>
      <c r="AB48" s="152" t="s">
        <v>118</v>
      </c>
      <c r="AC48" s="152" t="s">
        <v>116</v>
      </c>
    </row>
    <row r="49" spans="1:29" s="161" customFormat="1" hidden="1" outlineLevel="7" collapsed="1" x14ac:dyDescent="0.25">
      <c r="A49" s="165" t="s">
        <v>259</v>
      </c>
      <c r="B49" s="157">
        <v>168760.88</v>
      </c>
      <c r="C49" s="157">
        <v>10803298.872789999</v>
      </c>
      <c r="D49" s="157">
        <v>0</v>
      </c>
      <c r="E49" s="157">
        <v>0</v>
      </c>
      <c r="F49" s="157">
        <v>168760.88</v>
      </c>
      <c r="G49" s="157">
        <v>10803298.872789999</v>
      </c>
      <c r="H49" s="158" t="s">
        <v>120</v>
      </c>
      <c r="I49" s="158" t="s">
        <v>254</v>
      </c>
      <c r="J49" s="158" t="s">
        <v>116</v>
      </c>
      <c r="K49" s="157">
        <v>64.015421540762304</v>
      </c>
      <c r="L49" s="157">
        <v>0</v>
      </c>
      <c r="M49" s="158" t="s">
        <v>122</v>
      </c>
      <c r="N49" s="158" t="s">
        <v>241</v>
      </c>
      <c r="O49" s="158" t="s">
        <v>121</v>
      </c>
      <c r="P49" s="159">
        <v>45200</v>
      </c>
      <c r="Q49" s="159">
        <v>45201</v>
      </c>
      <c r="R49" s="157">
        <v>0</v>
      </c>
      <c r="S49" s="158" t="s">
        <v>116</v>
      </c>
      <c r="T49" s="158" t="s">
        <v>116</v>
      </c>
      <c r="U49" s="158" t="s">
        <v>142</v>
      </c>
      <c r="V49" s="160">
        <v>45170.155378009258</v>
      </c>
      <c r="W49" s="158" t="s">
        <v>116</v>
      </c>
      <c r="X49" s="158" t="s">
        <v>116</v>
      </c>
      <c r="Y49" s="160">
        <v>45200</v>
      </c>
      <c r="Z49" s="160">
        <v>45231</v>
      </c>
      <c r="AA49" s="160">
        <v>45231.683884988423</v>
      </c>
      <c r="AB49" s="158" t="s">
        <v>118</v>
      </c>
      <c r="AC49" s="158" t="s">
        <v>116</v>
      </c>
    </row>
    <row r="50" spans="1:29" s="143" customFormat="1" hidden="1" outlineLevel="7" collapsed="1" x14ac:dyDescent="0.25">
      <c r="A50" s="166" t="s">
        <v>116</v>
      </c>
      <c r="B50" s="140">
        <v>168760.88</v>
      </c>
      <c r="C50" s="140">
        <v>10803298.872789999</v>
      </c>
      <c r="D50" s="140">
        <v>0</v>
      </c>
      <c r="E50" s="140">
        <v>0</v>
      </c>
      <c r="F50" s="140">
        <v>168760.88</v>
      </c>
      <c r="G50" s="140">
        <v>10803298.872789999</v>
      </c>
      <c r="H50" s="139" t="s">
        <v>120</v>
      </c>
      <c r="I50" s="139" t="s">
        <v>254</v>
      </c>
      <c r="J50" s="139" t="s">
        <v>116</v>
      </c>
      <c r="K50" s="140">
        <v>64.015421540762304</v>
      </c>
      <c r="L50" s="140">
        <v>0</v>
      </c>
      <c r="M50" s="139" t="s">
        <v>122</v>
      </c>
      <c r="N50" s="139" t="s">
        <v>241</v>
      </c>
      <c r="O50" s="139" t="s">
        <v>121</v>
      </c>
      <c r="P50" s="141">
        <v>45200</v>
      </c>
      <c r="Q50" s="141">
        <v>45201</v>
      </c>
      <c r="R50" s="140">
        <v>0</v>
      </c>
      <c r="S50" s="139" t="s">
        <v>116</v>
      </c>
      <c r="T50" s="139" t="s">
        <v>116</v>
      </c>
      <c r="U50" s="139" t="s">
        <v>142</v>
      </c>
      <c r="V50" s="142">
        <v>45170.155378009258</v>
      </c>
      <c r="W50" s="139" t="s">
        <v>116</v>
      </c>
      <c r="X50" s="139" t="s">
        <v>116</v>
      </c>
      <c r="Y50" s="142">
        <v>45200</v>
      </c>
      <c r="Z50" s="142">
        <v>45231</v>
      </c>
      <c r="AA50" s="142">
        <v>45231.683884988423</v>
      </c>
      <c r="AB50" s="139" t="s">
        <v>118</v>
      </c>
      <c r="AC50" s="139" t="s">
        <v>116</v>
      </c>
    </row>
    <row r="51" spans="1:29" s="172" customFormat="1" hidden="1" outlineLevel="7" collapsed="1" x14ac:dyDescent="0.25">
      <c r="A51" s="167" t="s">
        <v>255</v>
      </c>
      <c r="B51" s="168">
        <v>-259861.12</v>
      </c>
      <c r="C51" s="168">
        <v>-15789930.44241</v>
      </c>
      <c r="D51" s="168">
        <v>0</v>
      </c>
      <c r="E51" s="168">
        <v>0</v>
      </c>
      <c r="F51" s="168">
        <v>-259861.12</v>
      </c>
      <c r="G51" s="168">
        <v>-15789930.44241</v>
      </c>
      <c r="H51" s="169" t="s">
        <v>120</v>
      </c>
      <c r="I51" s="169" t="s">
        <v>254</v>
      </c>
      <c r="J51" s="169" t="s">
        <v>116</v>
      </c>
      <c r="K51" s="168">
        <v>60.762958469547101</v>
      </c>
      <c r="L51" s="168">
        <v>0</v>
      </c>
      <c r="M51" s="169" t="s">
        <v>122</v>
      </c>
      <c r="N51" s="169" t="s">
        <v>241</v>
      </c>
      <c r="O51" s="169" t="s">
        <v>121</v>
      </c>
      <c r="P51" s="170">
        <v>45200</v>
      </c>
      <c r="Q51" s="170">
        <v>45201</v>
      </c>
      <c r="R51" s="168">
        <v>0</v>
      </c>
      <c r="S51" s="169" t="s">
        <v>116</v>
      </c>
      <c r="T51" s="169" t="s">
        <v>116</v>
      </c>
      <c r="U51" s="169" t="s">
        <v>142</v>
      </c>
      <c r="V51" s="171">
        <v>45170.155378009258</v>
      </c>
      <c r="W51" s="169" t="s">
        <v>116</v>
      </c>
      <c r="X51" s="169" t="s">
        <v>116</v>
      </c>
      <c r="Y51" s="171">
        <v>45200</v>
      </c>
      <c r="Z51" s="171">
        <v>45231</v>
      </c>
      <c r="AA51" s="171">
        <v>45231.683884988423</v>
      </c>
      <c r="AB51" s="169" t="s">
        <v>118</v>
      </c>
      <c r="AC51" s="169" t="s">
        <v>116</v>
      </c>
    </row>
    <row r="52" spans="1:29" s="143" customFormat="1" hidden="1" outlineLevel="7" collapsed="1" x14ac:dyDescent="0.25">
      <c r="A52" s="166" t="s">
        <v>116</v>
      </c>
      <c r="B52" s="140">
        <v>-259861.12</v>
      </c>
      <c r="C52" s="140">
        <v>-15789930.44241</v>
      </c>
      <c r="D52" s="140">
        <v>0</v>
      </c>
      <c r="E52" s="140">
        <v>0</v>
      </c>
      <c r="F52" s="140">
        <v>-259861.12</v>
      </c>
      <c r="G52" s="140">
        <v>-15789930.44241</v>
      </c>
      <c r="H52" s="139" t="s">
        <v>120</v>
      </c>
      <c r="I52" s="139" t="s">
        <v>254</v>
      </c>
      <c r="J52" s="139" t="s">
        <v>116</v>
      </c>
      <c r="K52" s="140">
        <v>60.762958469547101</v>
      </c>
      <c r="L52" s="140">
        <v>0</v>
      </c>
      <c r="M52" s="139" t="s">
        <v>122</v>
      </c>
      <c r="N52" s="139" t="s">
        <v>241</v>
      </c>
      <c r="O52" s="139" t="s">
        <v>121</v>
      </c>
      <c r="P52" s="141">
        <v>45200</v>
      </c>
      <c r="Q52" s="141">
        <v>45201</v>
      </c>
      <c r="R52" s="140">
        <v>0</v>
      </c>
      <c r="S52" s="139" t="s">
        <v>116</v>
      </c>
      <c r="T52" s="139" t="s">
        <v>116</v>
      </c>
      <c r="U52" s="139" t="s">
        <v>142</v>
      </c>
      <c r="V52" s="142">
        <v>45170.155378009258</v>
      </c>
      <c r="W52" s="139" t="s">
        <v>116</v>
      </c>
      <c r="X52" s="139" t="s">
        <v>116</v>
      </c>
      <c r="Y52" s="142">
        <v>45200</v>
      </c>
      <c r="Z52" s="142">
        <v>45231</v>
      </c>
      <c r="AA52" s="142">
        <v>45231.683884988423</v>
      </c>
      <c r="AB52" s="139" t="s">
        <v>118</v>
      </c>
      <c r="AC52" s="139" t="s">
        <v>116</v>
      </c>
    </row>
    <row r="53" spans="1:29" s="161" customFormat="1" hidden="1" outlineLevel="7" collapsed="1" x14ac:dyDescent="0.25">
      <c r="A53" s="165" t="s">
        <v>256</v>
      </c>
      <c r="B53" s="157">
        <v>-38089.398000000001</v>
      </c>
      <c r="C53" s="157">
        <v>-2142262.3636099999</v>
      </c>
      <c r="D53" s="157">
        <v>0</v>
      </c>
      <c r="E53" s="157">
        <v>0</v>
      </c>
      <c r="F53" s="157">
        <v>-38089.398000000001</v>
      </c>
      <c r="G53" s="157">
        <v>-2142262.3636099999</v>
      </c>
      <c r="H53" s="158" t="s">
        <v>120</v>
      </c>
      <c r="I53" s="158" t="s">
        <v>254</v>
      </c>
      <c r="J53" s="158" t="s">
        <v>116</v>
      </c>
      <c r="K53" s="157">
        <v>56.243009238686298</v>
      </c>
      <c r="L53" s="157">
        <v>0</v>
      </c>
      <c r="M53" s="158" t="s">
        <v>122</v>
      </c>
      <c r="N53" s="158" t="s">
        <v>241</v>
      </c>
      <c r="O53" s="158" t="s">
        <v>121</v>
      </c>
      <c r="P53" s="159">
        <v>45200</v>
      </c>
      <c r="Q53" s="159">
        <v>45201</v>
      </c>
      <c r="R53" s="157">
        <v>0</v>
      </c>
      <c r="S53" s="158" t="s">
        <v>116</v>
      </c>
      <c r="T53" s="158" t="s">
        <v>116</v>
      </c>
      <c r="U53" s="158" t="s">
        <v>142</v>
      </c>
      <c r="V53" s="160">
        <v>45170.155378009258</v>
      </c>
      <c r="W53" s="158" t="s">
        <v>116</v>
      </c>
      <c r="X53" s="158" t="s">
        <v>116</v>
      </c>
      <c r="Y53" s="160">
        <v>45200</v>
      </c>
      <c r="Z53" s="160">
        <v>45231</v>
      </c>
      <c r="AA53" s="160">
        <v>45231.683884988423</v>
      </c>
      <c r="AB53" s="158" t="s">
        <v>118</v>
      </c>
      <c r="AC53" s="158" t="s">
        <v>116</v>
      </c>
    </row>
    <row r="54" spans="1:29" s="143" customFormat="1" hidden="1" outlineLevel="7" collapsed="1" x14ac:dyDescent="0.25">
      <c r="A54" s="166" t="s">
        <v>116</v>
      </c>
      <c r="B54" s="140">
        <v>-38089.398000000001</v>
      </c>
      <c r="C54" s="140">
        <v>-2142262.3636099999</v>
      </c>
      <c r="D54" s="140">
        <v>0</v>
      </c>
      <c r="E54" s="140">
        <v>0</v>
      </c>
      <c r="F54" s="140">
        <v>-38089.398000000001</v>
      </c>
      <c r="G54" s="140">
        <v>-2142262.3636099999</v>
      </c>
      <c r="H54" s="139" t="s">
        <v>120</v>
      </c>
      <c r="I54" s="139" t="s">
        <v>254</v>
      </c>
      <c r="J54" s="139" t="s">
        <v>116</v>
      </c>
      <c r="K54" s="140">
        <v>56.243009238686298</v>
      </c>
      <c r="L54" s="140">
        <v>0</v>
      </c>
      <c r="M54" s="139" t="s">
        <v>122</v>
      </c>
      <c r="N54" s="139" t="s">
        <v>241</v>
      </c>
      <c r="O54" s="139" t="s">
        <v>121</v>
      </c>
      <c r="P54" s="141">
        <v>45200</v>
      </c>
      <c r="Q54" s="141">
        <v>45201</v>
      </c>
      <c r="R54" s="140">
        <v>0</v>
      </c>
      <c r="S54" s="139" t="s">
        <v>116</v>
      </c>
      <c r="T54" s="139" t="s">
        <v>116</v>
      </c>
      <c r="U54" s="139" t="s">
        <v>142</v>
      </c>
      <c r="V54" s="142">
        <v>45170.155378009258</v>
      </c>
      <c r="W54" s="139" t="s">
        <v>116</v>
      </c>
      <c r="X54" s="139" t="s">
        <v>116</v>
      </c>
      <c r="Y54" s="142">
        <v>45200</v>
      </c>
      <c r="Z54" s="142">
        <v>45231</v>
      </c>
      <c r="AA54" s="142">
        <v>45231.683884988423</v>
      </c>
      <c r="AB54" s="139" t="s">
        <v>118</v>
      </c>
      <c r="AC54" s="139" t="s">
        <v>116</v>
      </c>
    </row>
    <row r="55" spans="1:29" s="172" customFormat="1" hidden="1" outlineLevel="7" collapsed="1" x14ac:dyDescent="0.25">
      <c r="A55" s="167" t="s">
        <v>258</v>
      </c>
      <c r="B55" s="168">
        <v>128439.048</v>
      </c>
      <c r="C55" s="168">
        <v>7099882.7032300001</v>
      </c>
      <c r="D55" s="168">
        <v>0</v>
      </c>
      <c r="E55" s="168">
        <v>0</v>
      </c>
      <c r="F55" s="168">
        <v>128439.048</v>
      </c>
      <c r="G55" s="168">
        <v>7099882.7032300001</v>
      </c>
      <c r="H55" s="169" t="s">
        <v>120</v>
      </c>
      <c r="I55" s="169" t="s">
        <v>254</v>
      </c>
      <c r="J55" s="169" t="s">
        <v>116</v>
      </c>
      <c r="K55" s="168">
        <v>55.278225849431699</v>
      </c>
      <c r="L55" s="168">
        <v>0</v>
      </c>
      <c r="M55" s="169" t="s">
        <v>122</v>
      </c>
      <c r="N55" s="169" t="s">
        <v>241</v>
      </c>
      <c r="O55" s="169" t="s">
        <v>121</v>
      </c>
      <c r="P55" s="170">
        <v>45200</v>
      </c>
      <c r="Q55" s="170">
        <v>45201</v>
      </c>
      <c r="R55" s="168">
        <v>0</v>
      </c>
      <c r="S55" s="169" t="s">
        <v>116</v>
      </c>
      <c r="T55" s="169" t="s">
        <v>116</v>
      </c>
      <c r="U55" s="169" t="s">
        <v>142</v>
      </c>
      <c r="V55" s="171">
        <v>45170.155378009258</v>
      </c>
      <c r="W55" s="169" t="s">
        <v>116</v>
      </c>
      <c r="X55" s="169" t="s">
        <v>116</v>
      </c>
      <c r="Y55" s="171">
        <v>45200</v>
      </c>
      <c r="Z55" s="171">
        <v>45231</v>
      </c>
      <c r="AA55" s="171">
        <v>45231.683884988423</v>
      </c>
      <c r="AB55" s="169" t="s">
        <v>118</v>
      </c>
      <c r="AC55" s="169" t="s">
        <v>116</v>
      </c>
    </row>
    <row r="56" spans="1:29" s="143" customFormat="1" hidden="1" outlineLevel="7" collapsed="1" x14ac:dyDescent="0.25">
      <c r="A56" s="166" t="s">
        <v>116</v>
      </c>
      <c r="B56" s="140">
        <v>128439.048</v>
      </c>
      <c r="C56" s="140">
        <v>7099882.7032300001</v>
      </c>
      <c r="D56" s="140">
        <v>0</v>
      </c>
      <c r="E56" s="140">
        <v>0</v>
      </c>
      <c r="F56" s="140">
        <v>128439.048</v>
      </c>
      <c r="G56" s="140">
        <v>7099882.7032300001</v>
      </c>
      <c r="H56" s="139" t="s">
        <v>120</v>
      </c>
      <c r="I56" s="139" t="s">
        <v>254</v>
      </c>
      <c r="J56" s="139" t="s">
        <v>116</v>
      </c>
      <c r="K56" s="140">
        <v>55.278225849431699</v>
      </c>
      <c r="L56" s="140">
        <v>0</v>
      </c>
      <c r="M56" s="139" t="s">
        <v>122</v>
      </c>
      <c r="N56" s="139" t="s">
        <v>241</v>
      </c>
      <c r="O56" s="139" t="s">
        <v>121</v>
      </c>
      <c r="P56" s="141">
        <v>45200</v>
      </c>
      <c r="Q56" s="141">
        <v>45201</v>
      </c>
      <c r="R56" s="140">
        <v>0</v>
      </c>
      <c r="S56" s="139" t="s">
        <v>116</v>
      </c>
      <c r="T56" s="139" t="s">
        <v>116</v>
      </c>
      <c r="U56" s="139" t="s">
        <v>142</v>
      </c>
      <c r="V56" s="142">
        <v>45170.155378009258</v>
      </c>
      <c r="W56" s="139" t="s">
        <v>116</v>
      </c>
      <c r="X56" s="139" t="s">
        <v>116</v>
      </c>
      <c r="Y56" s="142">
        <v>45200</v>
      </c>
      <c r="Z56" s="142">
        <v>45231</v>
      </c>
      <c r="AA56" s="142">
        <v>45231.683884988423</v>
      </c>
      <c r="AB56" s="139" t="s">
        <v>118</v>
      </c>
      <c r="AC56" s="139" t="s">
        <v>116</v>
      </c>
    </row>
    <row r="57" spans="1:29" s="161" customFormat="1" hidden="1" outlineLevel="7" collapsed="1" x14ac:dyDescent="0.25">
      <c r="A57" s="165" t="s">
        <v>257</v>
      </c>
      <c r="B57" s="157">
        <v>750.59</v>
      </c>
      <c r="C57" s="157">
        <v>29011.23</v>
      </c>
      <c r="D57" s="157">
        <v>0</v>
      </c>
      <c r="E57" s="157">
        <v>0</v>
      </c>
      <c r="F57" s="157">
        <v>750.59</v>
      </c>
      <c r="G57" s="157">
        <v>29011.23</v>
      </c>
      <c r="H57" s="158" t="s">
        <v>120</v>
      </c>
      <c r="I57" s="158" t="s">
        <v>254</v>
      </c>
      <c r="J57" s="158" t="s">
        <v>116</v>
      </c>
      <c r="K57" s="157">
        <v>38.651234362301601</v>
      </c>
      <c r="L57" s="157">
        <v>0</v>
      </c>
      <c r="M57" s="158" t="s">
        <v>122</v>
      </c>
      <c r="N57" s="158" t="s">
        <v>241</v>
      </c>
      <c r="O57" s="158" t="s">
        <v>121</v>
      </c>
      <c r="P57" s="159">
        <v>45200</v>
      </c>
      <c r="Q57" s="159">
        <v>45201</v>
      </c>
      <c r="R57" s="157">
        <v>0</v>
      </c>
      <c r="S57" s="158" t="s">
        <v>116</v>
      </c>
      <c r="T57" s="158" t="s">
        <v>116</v>
      </c>
      <c r="U57" s="158" t="s">
        <v>142</v>
      </c>
      <c r="V57" s="160">
        <v>45170.155378009258</v>
      </c>
      <c r="W57" s="158" t="s">
        <v>116</v>
      </c>
      <c r="X57" s="158" t="s">
        <v>116</v>
      </c>
      <c r="Y57" s="160">
        <v>45200</v>
      </c>
      <c r="Z57" s="160">
        <v>45231</v>
      </c>
      <c r="AA57" s="160">
        <v>45231.683884988423</v>
      </c>
      <c r="AB57" s="158" t="s">
        <v>118</v>
      </c>
      <c r="AC57" s="158" t="s">
        <v>116</v>
      </c>
    </row>
    <row r="58" spans="1:29" s="143" customFormat="1" hidden="1" outlineLevel="7" collapsed="1" x14ac:dyDescent="0.25">
      <c r="A58" s="166" t="s">
        <v>116</v>
      </c>
      <c r="B58" s="140">
        <v>750.59</v>
      </c>
      <c r="C58" s="140">
        <v>29011.23</v>
      </c>
      <c r="D58" s="140">
        <v>0</v>
      </c>
      <c r="E58" s="140">
        <v>0</v>
      </c>
      <c r="F58" s="140">
        <v>750.59</v>
      </c>
      <c r="G58" s="140">
        <v>29011.23</v>
      </c>
      <c r="H58" s="139" t="s">
        <v>120</v>
      </c>
      <c r="I58" s="139" t="s">
        <v>254</v>
      </c>
      <c r="J58" s="139" t="s">
        <v>116</v>
      </c>
      <c r="K58" s="140">
        <v>38.651234362301601</v>
      </c>
      <c r="L58" s="140">
        <v>0</v>
      </c>
      <c r="M58" s="139" t="s">
        <v>122</v>
      </c>
      <c r="N58" s="139" t="s">
        <v>241</v>
      </c>
      <c r="O58" s="139" t="s">
        <v>121</v>
      </c>
      <c r="P58" s="141">
        <v>45200</v>
      </c>
      <c r="Q58" s="141">
        <v>45201</v>
      </c>
      <c r="R58" s="140">
        <v>0</v>
      </c>
      <c r="S58" s="139" t="s">
        <v>116</v>
      </c>
      <c r="T58" s="139" t="s">
        <v>116</v>
      </c>
      <c r="U58" s="139" t="s">
        <v>142</v>
      </c>
      <c r="V58" s="142">
        <v>45170.155378009258</v>
      </c>
      <c r="W58" s="139" t="s">
        <v>116</v>
      </c>
      <c r="X58" s="139" t="s">
        <v>116</v>
      </c>
      <c r="Y58" s="142">
        <v>45200</v>
      </c>
      <c r="Z58" s="142">
        <v>45231</v>
      </c>
      <c r="AA58" s="142">
        <v>45231.683884988423</v>
      </c>
      <c r="AB58" s="139" t="s">
        <v>118</v>
      </c>
      <c r="AC58" s="139" t="s">
        <v>116</v>
      </c>
    </row>
    <row r="59" spans="1:29" s="155" customFormat="1" hidden="1" outlineLevel="2" collapsed="1" x14ac:dyDescent="0.25">
      <c r="A59" s="150" t="s">
        <v>246</v>
      </c>
      <c r="B59" s="151">
        <v>0</v>
      </c>
      <c r="C59" s="151">
        <v>0</v>
      </c>
      <c r="D59" s="151">
        <v>0</v>
      </c>
      <c r="E59" s="151">
        <v>0</v>
      </c>
      <c r="F59" s="151">
        <v>0</v>
      </c>
      <c r="G59" s="151">
        <v>0</v>
      </c>
      <c r="H59" s="152" t="s">
        <v>120</v>
      </c>
      <c r="I59" s="152" t="s">
        <v>246</v>
      </c>
      <c r="J59" s="152" t="s">
        <v>116</v>
      </c>
      <c r="K59" s="151">
        <v>0</v>
      </c>
      <c r="L59" s="151">
        <v>0</v>
      </c>
      <c r="M59" s="152" t="s">
        <v>122</v>
      </c>
      <c r="N59" s="152" t="s">
        <v>241</v>
      </c>
      <c r="O59" s="152" t="s">
        <v>121</v>
      </c>
      <c r="P59" s="153">
        <v>45200</v>
      </c>
      <c r="Q59" s="153">
        <v>45201</v>
      </c>
      <c r="R59" s="151">
        <v>0</v>
      </c>
      <c r="S59" s="152" t="s">
        <v>116</v>
      </c>
      <c r="T59" s="152" t="s">
        <v>116</v>
      </c>
      <c r="U59" s="152" t="s">
        <v>142</v>
      </c>
      <c r="V59" s="154">
        <v>45170.155378009258</v>
      </c>
      <c r="W59" s="152" t="s">
        <v>116</v>
      </c>
      <c r="X59" s="152" t="s">
        <v>116</v>
      </c>
      <c r="Y59" s="154">
        <v>45200</v>
      </c>
      <c r="Z59" s="154">
        <v>45231</v>
      </c>
      <c r="AA59" s="154">
        <v>45231.683884988423</v>
      </c>
      <c r="AB59" s="152" t="s">
        <v>118</v>
      </c>
      <c r="AC59" s="152" t="s">
        <v>116</v>
      </c>
    </row>
    <row r="60" spans="1:29" s="161" customFormat="1" hidden="1" outlineLevel="3" collapsed="1" x14ac:dyDescent="0.25">
      <c r="A60" s="156" t="s">
        <v>121</v>
      </c>
      <c r="B60" s="157">
        <v>0</v>
      </c>
      <c r="C60" s="157">
        <v>0</v>
      </c>
      <c r="D60" s="157">
        <v>0</v>
      </c>
      <c r="E60" s="157">
        <v>0</v>
      </c>
      <c r="F60" s="157">
        <v>0</v>
      </c>
      <c r="G60" s="157">
        <v>0</v>
      </c>
      <c r="H60" s="158" t="s">
        <v>120</v>
      </c>
      <c r="I60" s="158" t="s">
        <v>246</v>
      </c>
      <c r="J60" s="158" t="s">
        <v>116</v>
      </c>
      <c r="K60" s="157">
        <v>0</v>
      </c>
      <c r="L60" s="157">
        <v>0</v>
      </c>
      <c r="M60" s="158" t="s">
        <v>122</v>
      </c>
      <c r="N60" s="158" t="s">
        <v>241</v>
      </c>
      <c r="O60" s="158" t="s">
        <v>121</v>
      </c>
      <c r="P60" s="159">
        <v>45200</v>
      </c>
      <c r="Q60" s="159">
        <v>45201</v>
      </c>
      <c r="R60" s="157">
        <v>0</v>
      </c>
      <c r="S60" s="158" t="s">
        <v>116</v>
      </c>
      <c r="T60" s="158" t="s">
        <v>116</v>
      </c>
      <c r="U60" s="158" t="s">
        <v>142</v>
      </c>
      <c r="V60" s="160">
        <v>45170.155378009258</v>
      </c>
      <c r="W60" s="158" t="s">
        <v>116</v>
      </c>
      <c r="X60" s="158" t="s">
        <v>116</v>
      </c>
      <c r="Y60" s="160">
        <v>45200</v>
      </c>
      <c r="Z60" s="160">
        <v>45231</v>
      </c>
      <c r="AA60" s="160">
        <v>45231.683884988423</v>
      </c>
      <c r="AB60" s="158" t="s">
        <v>118</v>
      </c>
      <c r="AC60" s="158" t="s">
        <v>116</v>
      </c>
    </row>
    <row r="61" spans="1:29" s="143" customFormat="1" hidden="1" outlineLevel="4" collapsed="1" x14ac:dyDescent="0.25">
      <c r="A61" s="162" t="s">
        <v>116</v>
      </c>
      <c r="B61" s="140">
        <v>0</v>
      </c>
      <c r="C61" s="140">
        <v>0</v>
      </c>
      <c r="D61" s="140">
        <v>0</v>
      </c>
      <c r="E61" s="140">
        <v>0</v>
      </c>
      <c r="F61" s="140">
        <v>0</v>
      </c>
      <c r="G61" s="140">
        <v>0</v>
      </c>
      <c r="H61" s="139" t="s">
        <v>120</v>
      </c>
      <c r="I61" s="139" t="s">
        <v>246</v>
      </c>
      <c r="J61" s="139" t="s">
        <v>116</v>
      </c>
      <c r="K61" s="140">
        <v>0</v>
      </c>
      <c r="L61" s="140">
        <v>0</v>
      </c>
      <c r="M61" s="139" t="s">
        <v>122</v>
      </c>
      <c r="N61" s="139" t="s">
        <v>241</v>
      </c>
      <c r="O61" s="139" t="s">
        <v>121</v>
      </c>
      <c r="P61" s="141">
        <v>45200</v>
      </c>
      <c r="Q61" s="141">
        <v>45201</v>
      </c>
      <c r="R61" s="140">
        <v>0</v>
      </c>
      <c r="S61" s="139" t="s">
        <v>116</v>
      </c>
      <c r="T61" s="139" t="s">
        <v>116</v>
      </c>
      <c r="U61" s="139" t="s">
        <v>142</v>
      </c>
      <c r="V61" s="142">
        <v>45170.155378009258</v>
      </c>
      <c r="W61" s="139" t="s">
        <v>116</v>
      </c>
      <c r="X61" s="139" t="s">
        <v>116</v>
      </c>
      <c r="Y61" s="142">
        <v>45200</v>
      </c>
      <c r="Z61" s="142">
        <v>45231</v>
      </c>
      <c r="AA61" s="142">
        <v>45231.683884988423</v>
      </c>
      <c r="AB61" s="139" t="s">
        <v>118</v>
      </c>
      <c r="AC61" s="139" t="s">
        <v>116</v>
      </c>
    </row>
    <row r="62" spans="1:29" s="149" customFormat="1" hidden="1" outlineLevel="5" collapsed="1" x14ac:dyDescent="0.25">
      <c r="A62" s="163" t="s">
        <v>122</v>
      </c>
      <c r="B62" s="145">
        <v>0</v>
      </c>
      <c r="C62" s="145">
        <v>0</v>
      </c>
      <c r="D62" s="145">
        <v>0</v>
      </c>
      <c r="E62" s="145">
        <v>0</v>
      </c>
      <c r="F62" s="145">
        <v>0</v>
      </c>
      <c r="G62" s="145">
        <v>0</v>
      </c>
      <c r="H62" s="146" t="s">
        <v>120</v>
      </c>
      <c r="I62" s="146" t="s">
        <v>246</v>
      </c>
      <c r="J62" s="146" t="s">
        <v>116</v>
      </c>
      <c r="K62" s="145">
        <v>0</v>
      </c>
      <c r="L62" s="145">
        <v>0</v>
      </c>
      <c r="M62" s="146" t="s">
        <v>122</v>
      </c>
      <c r="N62" s="146" t="s">
        <v>241</v>
      </c>
      <c r="O62" s="146" t="s">
        <v>121</v>
      </c>
      <c r="P62" s="147">
        <v>45200</v>
      </c>
      <c r="Q62" s="147">
        <v>45201</v>
      </c>
      <c r="R62" s="145">
        <v>0</v>
      </c>
      <c r="S62" s="146" t="s">
        <v>116</v>
      </c>
      <c r="T62" s="146" t="s">
        <v>116</v>
      </c>
      <c r="U62" s="146" t="s">
        <v>142</v>
      </c>
      <c r="V62" s="148">
        <v>45170.155378009258</v>
      </c>
      <c r="W62" s="146" t="s">
        <v>116</v>
      </c>
      <c r="X62" s="146" t="s">
        <v>116</v>
      </c>
      <c r="Y62" s="148">
        <v>45200</v>
      </c>
      <c r="Z62" s="148">
        <v>45231</v>
      </c>
      <c r="AA62" s="148">
        <v>45231.683884988423</v>
      </c>
      <c r="AB62" s="146" t="s">
        <v>118</v>
      </c>
      <c r="AC62" s="146" t="s">
        <v>116</v>
      </c>
    </row>
    <row r="63" spans="1:29" s="155" customFormat="1" hidden="1" outlineLevel="6" collapsed="1" x14ac:dyDescent="0.25">
      <c r="A63" s="164" t="s">
        <v>116</v>
      </c>
      <c r="B63" s="151">
        <v>0</v>
      </c>
      <c r="C63" s="151">
        <v>0</v>
      </c>
      <c r="D63" s="151">
        <v>0</v>
      </c>
      <c r="E63" s="151">
        <v>0</v>
      </c>
      <c r="F63" s="151">
        <v>0</v>
      </c>
      <c r="G63" s="151">
        <v>0</v>
      </c>
      <c r="H63" s="152" t="s">
        <v>120</v>
      </c>
      <c r="I63" s="152" t="s">
        <v>246</v>
      </c>
      <c r="J63" s="152" t="s">
        <v>116</v>
      </c>
      <c r="K63" s="151">
        <v>0</v>
      </c>
      <c r="L63" s="151">
        <v>0</v>
      </c>
      <c r="M63" s="152" t="s">
        <v>122</v>
      </c>
      <c r="N63" s="152" t="s">
        <v>241</v>
      </c>
      <c r="O63" s="152" t="s">
        <v>121</v>
      </c>
      <c r="P63" s="153">
        <v>45200</v>
      </c>
      <c r="Q63" s="153">
        <v>45201</v>
      </c>
      <c r="R63" s="151">
        <v>0</v>
      </c>
      <c r="S63" s="152" t="s">
        <v>116</v>
      </c>
      <c r="T63" s="152" t="s">
        <v>116</v>
      </c>
      <c r="U63" s="152" t="s">
        <v>142</v>
      </c>
      <c r="V63" s="154">
        <v>45170.155378009258</v>
      </c>
      <c r="W63" s="152" t="s">
        <v>116</v>
      </c>
      <c r="X63" s="152" t="s">
        <v>116</v>
      </c>
      <c r="Y63" s="154">
        <v>45200</v>
      </c>
      <c r="Z63" s="154">
        <v>45231</v>
      </c>
      <c r="AA63" s="154">
        <v>45231.683884988423</v>
      </c>
      <c r="AB63" s="152" t="s">
        <v>118</v>
      </c>
      <c r="AC63" s="152" t="s">
        <v>116</v>
      </c>
    </row>
    <row r="64" spans="1:29" s="161" customFormat="1" hidden="1" outlineLevel="7" collapsed="1" x14ac:dyDescent="0.25">
      <c r="A64" s="165" t="s">
        <v>250</v>
      </c>
      <c r="B64" s="157">
        <v>46501.4</v>
      </c>
      <c r="C64" s="157">
        <v>2597563.54862</v>
      </c>
      <c r="D64" s="157">
        <v>0</v>
      </c>
      <c r="E64" s="157">
        <v>0</v>
      </c>
      <c r="F64" s="157">
        <v>46501.4</v>
      </c>
      <c r="G64" s="157">
        <v>2597563.54862</v>
      </c>
      <c r="H64" s="158" t="s">
        <v>120</v>
      </c>
      <c r="I64" s="158" t="s">
        <v>246</v>
      </c>
      <c r="J64" s="158" t="s">
        <v>116</v>
      </c>
      <c r="K64" s="157">
        <v>55.859899887315201</v>
      </c>
      <c r="L64" s="157">
        <v>0</v>
      </c>
      <c r="M64" s="158" t="s">
        <v>122</v>
      </c>
      <c r="N64" s="158" t="s">
        <v>241</v>
      </c>
      <c r="O64" s="158" t="s">
        <v>121</v>
      </c>
      <c r="P64" s="159">
        <v>45200</v>
      </c>
      <c r="Q64" s="159">
        <v>45201</v>
      </c>
      <c r="R64" s="157">
        <v>0</v>
      </c>
      <c r="S64" s="158" t="s">
        <v>116</v>
      </c>
      <c r="T64" s="158" t="s">
        <v>116</v>
      </c>
      <c r="U64" s="158" t="s">
        <v>142</v>
      </c>
      <c r="V64" s="160">
        <v>45170.155378009258</v>
      </c>
      <c r="W64" s="158" t="s">
        <v>116</v>
      </c>
      <c r="X64" s="158" t="s">
        <v>116</v>
      </c>
      <c r="Y64" s="160">
        <v>45200</v>
      </c>
      <c r="Z64" s="160">
        <v>45231</v>
      </c>
      <c r="AA64" s="160">
        <v>45231.683884988423</v>
      </c>
      <c r="AB64" s="158" t="s">
        <v>118</v>
      </c>
      <c r="AC64" s="158" t="s">
        <v>116</v>
      </c>
    </row>
    <row r="65" spans="1:29" s="143" customFormat="1" hidden="1" outlineLevel="7" collapsed="1" x14ac:dyDescent="0.25">
      <c r="A65" s="166" t="s">
        <v>116</v>
      </c>
      <c r="B65" s="140">
        <v>46501.4</v>
      </c>
      <c r="C65" s="140">
        <v>2597563.54862</v>
      </c>
      <c r="D65" s="140">
        <v>0</v>
      </c>
      <c r="E65" s="140">
        <v>0</v>
      </c>
      <c r="F65" s="140">
        <v>46501.4</v>
      </c>
      <c r="G65" s="140">
        <v>2597563.54862</v>
      </c>
      <c r="H65" s="139" t="s">
        <v>120</v>
      </c>
      <c r="I65" s="139" t="s">
        <v>246</v>
      </c>
      <c r="J65" s="139" t="s">
        <v>116</v>
      </c>
      <c r="K65" s="140">
        <v>55.859899887315201</v>
      </c>
      <c r="L65" s="140">
        <v>0</v>
      </c>
      <c r="M65" s="139" t="s">
        <v>122</v>
      </c>
      <c r="N65" s="139" t="s">
        <v>241</v>
      </c>
      <c r="O65" s="139" t="s">
        <v>121</v>
      </c>
      <c r="P65" s="141">
        <v>45200</v>
      </c>
      <c r="Q65" s="141">
        <v>45201</v>
      </c>
      <c r="R65" s="140">
        <v>0</v>
      </c>
      <c r="S65" s="139" t="s">
        <v>116</v>
      </c>
      <c r="T65" s="139" t="s">
        <v>116</v>
      </c>
      <c r="U65" s="139" t="s">
        <v>142</v>
      </c>
      <c r="V65" s="142">
        <v>45170.155378009258</v>
      </c>
      <c r="W65" s="139" t="s">
        <v>116</v>
      </c>
      <c r="X65" s="139" t="s">
        <v>116</v>
      </c>
      <c r="Y65" s="142">
        <v>45200</v>
      </c>
      <c r="Z65" s="142">
        <v>45231</v>
      </c>
      <c r="AA65" s="142">
        <v>45231.683884988423</v>
      </c>
      <c r="AB65" s="139" t="s">
        <v>118</v>
      </c>
      <c r="AC65" s="139" t="s">
        <v>116</v>
      </c>
    </row>
    <row r="66" spans="1:29" s="172" customFormat="1" hidden="1" outlineLevel="7" collapsed="1" x14ac:dyDescent="0.25">
      <c r="A66" s="167" t="s">
        <v>248</v>
      </c>
      <c r="B66" s="168">
        <v>-614146.64199999999</v>
      </c>
      <c r="C66" s="168">
        <v>-33855542.490350001</v>
      </c>
      <c r="D66" s="168">
        <v>0</v>
      </c>
      <c r="E66" s="168">
        <v>0</v>
      </c>
      <c r="F66" s="168">
        <v>-614146.64199999999</v>
      </c>
      <c r="G66" s="168">
        <v>-33855542.490350001</v>
      </c>
      <c r="H66" s="169" t="s">
        <v>120</v>
      </c>
      <c r="I66" s="169" t="s">
        <v>246</v>
      </c>
      <c r="J66" s="169" t="s">
        <v>116</v>
      </c>
      <c r="K66" s="168">
        <v>55.126154203331097</v>
      </c>
      <c r="L66" s="168">
        <v>0</v>
      </c>
      <c r="M66" s="169" t="s">
        <v>122</v>
      </c>
      <c r="N66" s="169" t="s">
        <v>241</v>
      </c>
      <c r="O66" s="169" t="s">
        <v>121</v>
      </c>
      <c r="P66" s="170">
        <v>45200</v>
      </c>
      <c r="Q66" s="170">
        <v>45201</v>
      </c>
      <c r="R66" s="168">
        <v>0</v>
      </c>
      <c r="S66" s="169" t="s">
        <v>116</v>
      </c>
      <c r="T66" s="169" t="s">
        <v>116</v>
      </c>
      <c r="U66" s="169" t="s">
        <v>142</v>
      </c>
      <c r="V66" s="171">
        <v>45170.155378009258</v>
      </c>
      <c r="W66" s="169" t="s">
        <v>116</v>
      </c>
      <c r="X66" s="169" t="s">
        <v>116</v>
      </c>
      <c r="Y66" s="171">
        <v>45200</v>
      </c>
      <c r="Z66" s="171">
        <v>45231</v>
      </c>
      <c r="AA66" s="171">
        <v>45231.683884988423</v>
      </c>
      <c r="AB66" s="169" t="s">
        <v>118</v>
      </c>
      <c r="AC66" s="169" t="s">
        <v>116</v>
      </c>
    </row>
    <row r="67" spans="1:29" s="143" customFormat="1" hidden="1" outlineLevel="7" collapsed="1" x14ac:dyDescent="0.25">
      <c r="A67" s="166" t="s">
        <v>116</v>
      </c>
      <c r="B67" s="140">
        <v>-614146.64199999999</v>
      </c>
      <c r="C67" s="140">
        <v>-33855542.490350001</v>
      </c>
      <c r="D67" s="140">
        <v>0</v>
      </c>
      <c r="E67" s="140">
        <v>0</v>
      </c>
      <c r="F67" s="140">
        <v>-614146.64199999999</v>
      </c>
      <c r="G67" s="140">
        <v>-33855542.490350001</v>
      </c>
      <c r="H67" s="139" t="s">
        <v>120</v>
      </c>
      <c r="I67" s="139" t="s">
        <v>246</v>
      </c>
      <c r="J67" s="139" t="s">
        <v>116</v>
      </c>
      <c r="K67" s="140">
        <v>55.126154203331097</v>
      </c>
      <c r="L67" s="140">
        <v>0</v>
      </c>
      <c r="M67" s="139" t="s">
        <v>122</v>
      </c>
      <c r="N67" s="139" t="s">
        <v>241</v>
      </c>
      <c r="O67" s="139" t="s">
        <v>121</v>
      </c>
      <c r="P67" s="141">
        <v>45200</v>
      </c>
      <c r="Q67" s="141">
        <v>45201</v>
      </c>
      <c r="R67" s="140">
        <v>0</v>
      </c>
      <c r="S67" s="139" t="s">
        <v>116</v>
      </c>
      <c r="T67" s="139" t="s">
        <v>116</v>
      </c>
      <c r="U67" s="139" t="s">
        <v>142</v>
      </c>
      <c r="V67" s="142">
        <v>45170.155378009258</v>
      </c>
      <c r="W67" s="139" t="s">
        <v>116</v>
      </c>
      <c r="X67" s="139" t="s">
        <v>116</v>
      </c>
      <c r="Y67" s="142">
        <v>45200</v>
      </c>
      <c r="Z67" s="142">
        <v>45231</v>
      </c>
      <c r="AA67" s="142">
        <v>45231.683884988423</v>
      </c>
      <c r="AB67" s="139" t="s">
        <v>118</v>
      </c>
      <c r="AC67" s="139" t="s">
        <v>116</v>
      </c>
    </row>
    <row r="68" spans="1:29" s="161" customFormat="1" hidden="1" outlineLevel="7" collapsed="1" x14ac:dyDescent="0.25">
      <c r="A68" s="165" t="s">
        <v>253</v>
      </c>
      <c r="B68" s="157">
        <v>699565.53</v>
      </c>
      <c r="C68" s="157">
        <v>38301197.717809997</v>
      </c>
      <c r="D68" s="157">
        <v>0</v>
      </c>
      <c r="E68" s="157">
        <v>0</v>
      </c>
      <c r="F68" s="157">
        <v>699565.53</v>
      </c>
      <c r="G68" s="157">
        <v>38301197.717809997</v>
      </c>
      <c r="H68" s="158" t="s">
        <v>120</v>
      </c>
      <c r="I68" s="158" t="s">
        <v>246</v>
      </c>
      <c r="J68" s="158" t="s">
        <v>116</v>
      </c>
      <c r="K68" s="157">
        <v>54.749978487090402</v>
      </c>
      <c r="L68" s="157">
        <v>0</v>
      </c>
      <c r="M68" s="158" t="s">
        <v>122</v>
      </c>
      <c r="N68" s="158" t="s">
        <v>241</v>
      </c>
      <c r="O68" s="158" t="s">
        <v>121</v>
      </c>
      <c r="P68" s="159">
        <v>45200</v>
      </c>
      <c r="Q68" s="159">
        <v>45201</v>
      </c>
      <c r="R68" s="157">
        <v>0</v>
      </c>
      <c r="S68" s="158" t="s">
        <v>116</v>
      </c>
      <c r="T68" s="158" t="s">
        <v>116</v>
      </c>
      <c r="U68" s="158" t="s">
        <v>142</v>
      </c>
      <c r="V68" s="160">
        <v>45170.155378009258</v>
      </c>
      <c r="W68" s="158" t="s">
        <v>116</v>
      </c>
      <c r="X68" s="158" t="s">
        <v>116</v>
      </c>
      <c r="Y68" s="160">
        <v>45200</v>
      </c>
      <c r="Z68" s="160">
        <v>45231</v>
      </c>
      <c r="AA68" s="160">
        <v>45231.683884988423</v>
      </c>
      <c r="AB68" s="158" t="s">
        <v>118</v>
      </c>
      <c r="AC68" s="158" t="s">
        <v>116</v>
      </c>
    </row>
    <row r="69" spans="1:29" s="143" customFormat="1" hidden="1" outlineLevel="7" collapsed="1" x14ac:dyDescent="0.25">
      <c r="A69" s="166" t="s">
        <v>116</v>
      </c>
      <c r="B69" s="140">
        <v>699565.53</v>
      </c>
      <c r="C69" s="140">
        <v>38301197.717809997</v>
      </c>
      <c r="D69" s="140">
        <v>0</v>
      </c>
      <c r="E69" s="140">
        <v>0</v>
      </c>
      <c r="F69" s="140">
        <v>699565.53</v>
      </c>
      <c r="G69" s="140">
        <v>38301197.717809997</v>
      </c>
      <c r="H69" s="139" t="s">
        <v>120</v>
      </c>
      <c r="I69" s="139" t="s">
        <v>246</v>
      </c>
      <c r="J69" s="139" t="s">
        <v>116</v>
      </c>
      <c r="K69" s="140">
        <v>54.749978487090402</v>
      </c>
      <c r="L69" s="140">
        <v>0</v>
      </c>
      <c r="M69" s="139" t="s">
        <v>122</v>
      </c>
      <c r="N69" s="139" t="s">
        <v>241</v>
      </c>
      <c r="O69" s="139" t="s">
        <v>121</v>
      </c>
      <c r="P69" s="141">
        <v>45200</v>
      </c>
      <c r="Q69" s="141">
        <v>45201</v>
      </c>
      <c r="R69" s="140">
        <v>0</v>
      </c>
      <c r="S69" s="139" t="s">
        <v>116</v>
      </c>
      <c r="T69" s="139" t="s">
        <v>116</v>
      </c>
      <c r="U69" s="139" t="s">
        <v>142</v>
      </c>
      <c r="V69" s="142">
        <v>45170.155378009258</v>
      </c>
      <c r="W69" s="139" t="s">
        <v>116</v>
      </c>
      <c r="X69" s="139" t="s">
        <v>116</v>
      </c>
      <c r="Y69" s="142">
        <v>45200</v>
      </c>
      <c r="Z69" s="142">
        <v>45231</v>
      </c>
      <c r="AA69" s="142">
        <v>45231.683884988423</v>
      </c>
      <c r="AB69" s="139" t="s">
        <v>118</v>
      </c>
      <c r="AC69" s="139" t="s">
        <v>116</v>
      </c>
    </row>
    <row r="70" spans="1:29" s="172" customFormat="1" hidden="1" outlineLevel="7" collapsed="1" x14ac:dyDescent="0.25">
      <c r="A70" s="167" t="s">
        <v>252</v>
      </c>
      <c r="B70" s="168">
        <v>437593.34499999997</v>
      </c>
      <c r="C70" s="168">
        <v>23806306.454190001</v>
      </c>
      <c r="D70" s="168">
        <v>0</v>
      </c>
      <c r="E70" s="168">
        <v>0</v>
      </c>
      <c r="F70" s="168">
        <v>437593.34499999997</v>
      </c>
      <c r="G70" s="168">
        <v>23806306.454190001</v>
      </c>
      <c r="H70" s="169" t="s">
        <v>120</v>
      </c>
      <c r="I70" s="169" t="s">
        <v>246</v>
      </c>
      <c r="J70" s="169" t="s">
        <v>116</v>
      </c>
      <c r="K70" s="168">
        <v>54.402807369453903</v>
      </c>
      <c r="L70" s="168">
        <v>0</v>
      </c>
      <c r="M70" s="169" t="s">
        <v>122</v>
      </c>
      <c r="N70" s="169" t="s">
        <v>241</v>
      </c>
      <c r="O70" s="169" t="s">
        <v>121</v>
      </c>
      <c r="P70" s="170">
        <v>45200</v>
      </c>
      <c r="Q70" s="170">
        <v>45201</v>
      </c>
      <c r="R70" s="168">
        <v>0</v>
      </c>
      <c r="S70" s="169" t="s">
        <v>116</v>
      </c>
      <c r="T70" s="169" t="s">
        <v>116</v>
      </c>
      <c r="U70" s="169" t="s">
        <v>142</v>
      </c>
      <c r="V70" s="171">
        <v>45170.155378009258</v>
      </c>
      <c r="W70" s="169" t="s">
        <v>116</v>
      </c>
      <c r="X70" s="169" t="s">
        <v>116</v>
      </c>
      <c r="Y70" s="171">
        <v>45200</v>
      </c>
      <c r="Z70" s="171">
        <v>45231</v>
      </c>
      <c r="AA70" s="171">
        <v>45231.683884988423</v>
      </c>
      <c r="AB70" s="169" t="s">
        <v>118</v>
      </c>
      <c r="AC70" s="169" t="s">
        <v>116</v>
      </c>
    </row>
    <row r="71" spans="1:29" s="143" customFormat="1" hidden="1" outlineLevel="7" collapsed="1" x14ac:dyDescent="0.25">
      <c r="A71" s="166" t="s">
        <v>116</v>
      </c>
      <c r="B71" s="140">
        <v>437593.34499999997</v>
      </c>
      <c r="C71" s="140">
        <v>23806306.454190001</v>
      </c>
      <c r="D71" s="140">
        <v>0</v>
      </c>
      <c r="E71" s="140">
        <v>0</v>
      </c>
      <c r="F71" s="140">
        <v>437593.34499999997</v>
      </c>
      <c r="G71" s="140">
        <v>23806306.454190001</v>
      </c>
      <c r="H71" s="139" t="s">
        <v>120</v>
      </c>
      <c r="I71" s="139" t="s">
        <v>246</v>
      </c>
      <c r="J71" s="139" t="s">
        <v>116</v>
      </c>
      <c r="K71" s="140">
        <v>54.402807369453903</v>
      </c>
      <c r="L71" s="140">
        <v>0</v>
      </c>
      <c r="M71" s="139" t="s">
        <v>122</v>
      </c>
      <c r="N71" s="139" t="s">
        <v>241</v>
      </c>
      <c r="O71" s="139" t="s">
        <v>121</v>
      </c>
      <c r="P71" s="141">
        <v>45200</v>
      </c>
      <c r="Q71" s="141">
        <v>45201</v>
      </c>
      <c r="R71" s="140">
        <v>0</v>
      </c>
      <c r="S71" s="139" t="s">
        <v>116</v>
      </c>
      <c r="T71" s="139" t="s">
        <v>116</v>
      </c>
      <c r="U71" s="139" t="s">
        <v>142</v>
      </c>
      <c r="V71" s="142">
        <v>45170.155378009258</v>
      </c>
      <c r="W71" s="139" t="s">
        <v>116</v>
      </c>
      <c r="X71" s="139" t="s">
        <v>116</v>
      </c>
      <c r="Y71" s="142">
        <v>45200</v>
      </c>
      <c r="Z71" s="142">
        <v>45231</v>
      </c>
      <c r="AA71" s="142">
        <v>45231.683884988423</v>
      </c>
      <c r="AB71" s="139" t="s">
        <v>118</v>
      </c>
      <c r="AC71" s="139" t="s">
        <v>116</v>
      </c>
    </row>
    <row r="72" spans="1:29" s="161" customFormat="1" hidden="1" outlineLevel="7" collapsed="1" x14ac:dyDescent="0.25">
      <c r="A72" s="165" t="s">
        <v>247</v>
      </c>
      <c r="B72" s="157">
        <v>-702585.46</v>
      </c>
      <c r="C72" s="157">
        <v>-36836452.234109998</v>
      </c>
      <c r="D72" s="157">
        <v>0</v>
      </c>
      <c r="E72" s="157">
        <v>0</v>
      </c>
      <c r="F72" s="157">
        <v>-702585.46</v>
      </c>
      <c r="G72" s="157">
        <v>-36836452.234109998</v>
      </c>
      <c r="H72" s="158" t="s">
        <v>120</v>
      </c>
      <c r="I72" s="158" t="s">
        <v>246</v>
      </c>
      <c r="J72" s="158" t="s">
        <v>116</v>
      </c>
      <c r="K72" s="157">
        <v>52.429852781339903</v>
      </c>
      <c r="L72" s="157">
        <v>0</v>
      </c>
      <c r="M72" s="158" t="s">
        <v>122</v>
      </c>
      <c r="N72" s="158" t="s">
        <v>241</v>
      </c>
      <c r="O72" s="158" t="s">
        <v>121</v>
      </c>
      <c r="P72" s="159">
        <v>45200</v>
      </c>
      <c r="Q72" s="159">
        <v>45201</v>
      </c>
      <c r="R72" s="157">
        <v>0</v>
      </c>
      <c r="S72" s="158" t="s">
        <v>116</v>
      </c>
      <c r="T72" s="158" t="s">
        <v>116</v>
      </c>
      <c r="U72" s="158" t="s">
        <v>142</v>
      </c>
      <c r="V72" s="160">
        <v>45170.155378009258</v>
      </c>
      <c r="W72" s="158" t="s">
        <v>116</v>
      </c>
      <c r="X72" s="158" t="s">
        <v>116</v>
      </c>
      <c r="Y72" s="160">
        <v>45200</v>
      </c>
      <c r="Z72" s="160">
        <v>45231</v>
      </c>
      <c r="AA72" s="160">
        <v>45231.683884988423</v>
      </c>
      <c r="AB72" s="158" t="s">
        <v>118</v>
      </c>
      <c r="AC72" s="158" t="s">
        <v>116</v>
      </c>
    </row>
    <row r="73" spans="1:29" s="143" customFormat="1" hidden="1" outlineLevel="7" collapsed="1" x14ac:dyDescent="0.25">
      <c r="A73" s="166" t="s">
        <v>116</v>
      </c>
      <c r="B73" s="140">
        <v>-702585.46</v>
      </c>
      <c r="C73" s="140">
        <v>-36836452.234109998</v>
      </c>
      <c r="D73" s="140">
        <v>0</v>
      </c>
      <c r="E73" s="140">
        <v>0</v>
      </c>
      <c r="F73" s="140">
        <v>-702585.46</v>
      </c>
      <c r="G73" s="140">
        <v>-36836452.234109998</v>
      </c>
      <c r="H73" s="139" t="s">
        <v>120</v>
      </c>
      <c r="I73" s="139" t="s">
        <v>246</v>
      </c>
      <c r="J73" s="139" t="s">
        <v>116</v>
      </c>
      <c r="K73" s="140">
        <v>52.429852781339903</v>
      </c>
      <c r="L73" s="140">
        <v>0</v>
      </c>
      <c r="M73" s="139" t="s">
        <v>122</v>
      </c>
      <c r="N73" s="139" t="s">
        <v>241</v>
      </c>
      <c r="O73" s="139" t="s">
        <v>121</v>
      </c>
      <c r="P73" s="141">
        <v>45200</v>
      </c>
      <c r="Q73" s="141">
        <v>45201</v>
      </c>
      <c r="R73" s="140">
        <v>0</v>
      </c>
      <c r="S73" s="139" t="s">
        <v>116</v>
      </c>
      <c r="T73" s="139" t="s">
        <v>116</v>
      </c>
      <c r="U73" s="139" t="s">
        <v>142</v>
      </c>
      <c r="V73" s="142">
        <v>45170.155378009258</v>
      </c>
      <c r="W73" s="139" t="s">
        <v>116</v>
      </c>
      <c r="X73" s="139" t="s">
        <v>116</v>
      </c>
      <c r="Y73" s="142">
        <v>45200</v>
      </c>
      <c r="Z73" s="142">
        <v>45231</v>
      </c>
      <c r="AA73" s="142">
        <v>45231.683884988423</v>
      </c>
      <c r="AB73" s="139" t="s">
        <v>118</v>
      </c>
      <c r="AC73" s="139" t="s">
        <v>116</v>
      </c>
    </row>
    <row r="74" spans="1:29" s="172" customFormat="1" hidden="1" outlineLevel="7" collapsed="1" x14ac:dyDescent="0.25">
      <c r="A74" s="167" t="s">
        <v>249</v>
      </c>
      <c r="B74" s="168">
        <v>-19839.11</v>
      </c>
      <c r="C74" s="168">
        <v>-994361.11747000006</v>
      </c>
      <c r="D74" s="168">
        <v>0</v>
      </c>
      <c r="E74" s="168">
        <v>0</v>
      </c>
      <c r="F74" s="168">
        <v>-19839.11</v>
      </c>
      <c r="G74" s="168">
        <v>-994361.11747000006</v>
      </c>
      <c r="H74" s="169" t="s">
        <v>120</v>
      </c>
      <c r="I74" s="169" t="s">
        <v>246</v>
      </c>
      <c r="J74" s="169" t="s">
        <v>116</v>
      </c>
      <c r="K74" s="168">
        <v>50.121256319966001</v>
      </c>
      <c r="L74" s="168">
        <v>0</v>
      </c>
      <c r="M74" s="169" t="s">
        <v>122</v>
      </c>
      <c r="N74" s="169" t="s">
        <v>241</v>
      </c>
      <c r="O74" s="169" t="s">
        <v>121</v>
      </c>
      <c r="P74" s="170">
        <v>45200</v>
      </c>
      <c r="Q74" s="170">
        <v>45201</v>
      </c>
      <c r="R74" s="168">
        <v>0</v>
      </c>
      <c r="S74" s="169" t="s">
        <v>116</v>
      </c>
      <c r="T74" s="169" t="s">
        <v>116</v>
      </c>
      <c r="U74" s="169" t="s">
        <v>142</v>
      </c>
      <c r="V74" s="171">
        <v>45170.155378009258</v>
      </c>
      <c r="W74" s="169" t="s">
        <v>116</v>
      </c>
      <c r="X74" s="169" t="s">
        <v>116</v>
      </c>
      <c r="Y74" s="171">
        <v>45200</v>
      </c>
      <c r="Z74" s="171">
        <v>45231</v>
      </c>
      <c r="AA74" s="171">
        <v>45231.683884988423</v>
      </c>
      <c r="AB74" s="169" t="s">
        <v>118</v>
      </c>
      <c r="AC74" s="169" t="s">
        <v>116</v>
      </c>
    </row>
    <row r="75" spans="1:29" s="143" customFormat="1" hidden="1" outlineLevel="7" collapsed="1" x14ac:dyDescent="0.25">
      <c r="A75" s="166" t="s">
        <v>116</v>
      </c>
      <c r="B75" s="140">
        <v>-19839.11</v>
      </c>
      <c r="C75" s="140">
        <v>-994361.11747000006</v>
      </c>
      <c r="D75" s="140">
        <v>0</v>
      </c>
      <c r="E75" s="140">
        <v>0</v>
      </c>
      <c r="F75" s="140">
        <v>-19839.11</v>
      </c>
      <c r="G75" s="140">
        <v>-994361.11747000006</v>
      </c>
      <c r="H75" s="139" t="s">
        <v>120</v>
      </c>
      <c r="I75" s="139" t="s">
        <v>246</v>
      </c>
      <c r="J75" s="139" t="s">
        <v>116</v>
      </c>
      <c r="K75" s="140">
        <v>50.121256319966001</v>
      </c>
      <c r="L75" s="140">
        <v>0</v>
      </c>
      <c r="M75" s="139" t="s">
        <v>122</v>
      </c>
      <c r="N75" s="139" t="s">
        <v>241</v>
      </c>
      <c r="O75" s="139" t="s">
        <v>121</v>
      </c>
      <c r="P75" s="141">
        <v>45200</v>
      </c>
      <c r="Q75" s="141">
        <v>45201</v>
      </c>
      <c r="R75" s="140">
        <v>0</v>
      </c>
      <c r="S75" s="139" t="s">
        <v>116</v>
      </c>
      <c r="T75" s="139" t="s">
        <v>116</v>
      </c>
      <c r="U75" s="139" t="s">
        <v>142</v>
      </c>
      <c r="V75" s="142">
        <v>45170.155378009258</v>
      </c>
      <c r="W75" s="139" t="s">
        <v>116</v>
      </c>
      <c r="X75" s="139" t="s">
        <v>116</v>
      </c>
      <c r="Y75" s="142">
        <v>45200</v>
      </c>
      <c r="Z75" s="142">
        <v>45231</v>
      </c>
      <c r="AA75" s="142">
        <v>45231.683884988423</v>
      </c>
      <c r="AB75" s="139" t="s">
        <v>118</v>
      </c>
      <c r="AC75" s="139" t="s">
        <v>116</v>
      </c>
    </row>
    <row r="76" spans="1:29" s="161" customFormat="1" hidden="1" outlineLevel="7" collapsed="1" x14ac:dyDescent="0.25">
      <c r="A76" s="165" t="s">
        <v>251</v>
      </c>
      <c r="B76" s="157">
        <v>152910.93700000001</v>
      </c>
      <c r="C76" s="157">
        <v>6981288.1213100003</v>
      </c>
      <c r="D76" s="157">
        <v>0</v>
      </c>
      <c r="E76" s="157">
        <v>0</v>
      </c>
      <c r="F76" s="157">
        <v>152910.93700000001</v>
      </c>
      <c r="G76" s="157">
        <v>6981288.1213100003</v>
      </c>
      <c r="H76" s="158" t="s">
        <v>120</v>
      </c>
      <c r="I76" s="158" t="s">
        <v>246</v>
      </c>
      <c r="J76" s="158" t="s">
        <v>116</v>
      </c>
      <c r="K76" s="157">
        <v>45.655910939254802</v>
      </c>
      <c r="L76" s="157">
        <v>0</v>
      </c>
      <c r="M76" s="158" t="s">
        <v>122</v>
      </c>
      <c r="N76" s="158" t="s">
        <v>241</v>
      </c>
      <c r="O76" s="158" t="s">
        <v>121</v>
      </c>
      <c r="P76" s="159">
        <v>45200</v>
      </c>
      <c r="Q76" s="159">
        <v>45201</v>
      </c>
      <c r="R76" s="157">
        <v>0</v>
      </c>
      <c r="S76" s="158" t="s">
        <v>116</v>
      </c>
      <c r="T76" s="158" t="s">
        <v>116</v>
      </c>
      <c r="U76" s="158" t="s">
        <v>142</v>
      </c>
      <c r="V76" s="160">
        <v>45170.155378009258</v>
      </c>
      <c r="W76" s="158" t="s">
        <v>116</v>
      </c>
      <c r="X76" s="158" t="s">
        <v>116</v>
      </c>
      <c r="Y76" s="160">
        <v>45200</v>
      </c>
      <c r="Z76" s="160">
        <v>45231</v>
      </c>
      <c r="AA76" s="160">
        <v>45231.683884988423</v>
      </c>
      <c r="AB76" s="158" t="s">
        <v>118</v>
      </c>
      <c r="AC76" s="158" t="s">
        <v>116</v>
      </c>
    </row>
    <row r="77" spans="1:29" s="143" customFormat="1" hidden="1" outlineLevel="7" collapsed="1" x14ac:dyDescent="0.25">
      <c r="A77" s="166" t="s">
        <v>116</v>
      </c>
      <c r="B77" s="140">
        <v>152910.93700000001</v>
      </c>
      <c r="C77" s="140">
        <v>6981288.1213100003</v>
      </c>
      <c r="D77" s="140">
        <v>0</v>
      </c>
      <c r="E77" s="140">
        <v>0</v>
      </c>
      <c r="F77" s="140">
        <v>152910.93700000001</v>
      </c>
      <c r="G77" s="140">
        <v>6981288.1213100003</v>
      </c>
      <c r="H77" s="139" t="s">
        <v>120</v>
      </c>
      <c r="I77" s="139" t="s">
        <v>246</v>
      </c>
      <c r="J77" s="139" t="s">
        <v>116</v>
      </c>
      <c r="K77" s="140">
        <v>45.655910939254802</v>
      </c>
      <c r="L77" s="140">
        <v>0</v>
      </c>
      <c r="M77" s="139" t="s">
        <v>122</v>
      </c>
      <c r="N77" s="139" t="s">
        <v>241</v>
      </c>
      <c r="O77" s="139" t="s">
        <v>121</v>
      </c>
      <c r="P77" s="141">
        <v>45200</v>
      </c>
      <c r="Q77" s="141">
        <v>45201</v>
      </c>
      <c r="R77" s="140">
        <v>0</v>
      </c>
      <c r="S77" s="139" t="s">
        <v>116</v>
      </c>
      <c r="T77" s="139" t="s">
        <v>116</v>
      </c>
      <c r="U77" s="139" t="s">
        <v>142</v>
      </c>
      <c r="V77" s="142">
        <v>45170.155378009258</v>
      </c>
      <c r="W77" s="139" t="s">
        <v>116</v>
      </c>
      <c r="X77" s="139" t="s">
        <v>116</v>
      </c>
      <c r="Y77" s="142">
        <v>45200</v>
      </c>
      <c r="Z77" s="142">
        <v>45231</v>
      </c>
      <c r="AA77" s="142">
        <v>45231.683884988423</v>
      </c>
      <c r="AB77" s="139" t="s">
        <v>118</v>
      </c>
      <c r="AC77" s="139" t="s">
        <v>116</v>
      </c>
    </row>
    <row r="78" spans="1:29" s="184" customFormat="1" hidden="1" outlineLevel="2" collapsed="1" x14ac:dyDescent="0.25">
      <c r="A78" s="179" t="s">
        <v>287</v>
      </c>
      <c r="B78" s="180">
        <v>0</v>
      </c>
      <c r="C78" s="180">
        <v>0</v>
      </c>
      <c r="D78" s="180">
        <v>0</v>
      </c>
      <c r="E78" s="180">
        <v>0</v>
      </c>
      <c r="F78" s="180">
        <v>0</v>
      </c>
      <c r="G78" s="180">
        <v>0</v>
      </c>
      <c r="H78" s="181" t="s">
        <v>120</v>
      </c>
      <c r="I78" s="181" t="s">
        <v>287</v>
      </c>
      <c r="J78" s="181" t="s">
        <v>116</v>
      </c>
      <c r="K78" s="180">
        <v>0</v>
      </c>
      <c r="L78" s="180">
        <v>0</v>
      </c>
      <c r="M78" s="181" t="s">
        <v>213</v>
      </c>
      <c r="N78" s="181" t="s">
        <v>241</v>
      </c>
      <c r="O78" s="181" t="s">
        <v>121</v>
      </c>
      <c r="P78" s="182">
        <v>45200</v>
      </c>
      <c r="Q78" s="182">
        <v>45201</v>
      </c>
      <c r="R78" s="180">
        <v>0</v>
      </c>
      <c r="S78" s="181" t="s">
        <v>116</v>
      </c>
      <c r="T78" s="181" t="s">
        <v>116</v>
      </c>
      <c r="U78" s="181" t="s">
        <v>142</v>
      </c>
      <c r="V78" s="183">
        <v>45170.155378009258</v>
      </c>
      <c r="W78" s="181" t="s">
        <v>116</v>
      </c>
      <c r="X78" s="181" t="s">
        <v>116</v>
      </c>
      <c r="Y78" s="183">
        <v>45200</v>
      </c>
      <c r="Z78" s="183">
        <v>45231</v>
      </c>
      <c r="AA78" s="183">
        <v>45231.683884988423</v>
      </c>
      <c r="AB78" s="181" t="s">
        <v>118</v>
      </c>
      <c r="AC78" s="181" t="s">
        <v>116</v>
      </c>
    </row>
    <row r="79" spans="1:29" s="161" customFormat="1" hidden="1" outlineLevel="3" collapsed="1" x14ac:dyDescent="0.25">
      <c r="A79" s="156" t="s">
        <v>121</v>
      </c>
      <c r="B79" s="157">
        <v>0</v>
      </c>
      <c r="C79" s="157">
        <v>0</v>
      </c>
      <c r="D79" s="157">
        <v>0</v>
      </c>
      <c r="E79" s="157">
        <v>0</v>
      </c>
      <c r="F79" s="157">
        <v>0</v>
      </c>
      <c r="G79" s="157">
        <v>0</v>
      </c>
      <c r="H79" s="158" t="s">
        <v>120</v>
      </c>
      <c r="I79" s="158" t="s">
        <v>287</v>
      </c>
      <c r="J79" s="158" t="s">
        <v>116</v>
      </c>
      <c r="K79" s="157">
        <v>0</v>
      </c>
      <c r="L79" s="157">
        <v>0</v>
      </c>
      <c r="M79" s="158" t="s">
        <v>213</v>
      </c>
      <c r="N79" s="158" t="s">
        <v>241</v>
      </c>
      <c r="O79" s="158" t="s">
        <v>121</v>
      </c>
      <c r="P79" s="159">
        <v>45200</v>
      </c>
      <c r="Q79" s="159">
        <v>45201</v>
      </c>
      <c r="R79" s="157">
        <v>0</v>
      </c>
      <c r="S79" s="158" t="s">
        <v>116</v>
      </c>
      <c r="T79" s="158" t="s">
        <v>116</v>
      </c>
      <c r="U79" s="158" t="s">
        <v>142</v>
      </c>
      <c r="V79" s="160">
        <v>45170.155378009258</v>
      </c>
      <c r="W79" s="158" t="s">
        <v>116</v>
      </c>
      <c r="X79" s="158" t="s">
        <v>116</v>
      </c>
      <c r="Y79" s="160">
        <v>45200</v>
      </c>
      <c r="Z79" s="160">
        <v>45231</v>
      </c>
      <c r="AA79" s="160">
        <v>45231.683884988423</v>
      </c>
      <c r="AB79" s="158" t="s">
        <v>118</v>
      </c>
      <c r="AC79" s="158" t="s">
        <v>116</v>
      </c>
    </row>
    <row r="80" spans="1:29" s="143" customFormat="1" hidden="1" outlineLevel="4" collapsed="1" x14ac:dyDescent="0.25">
      <c r="A80" s="162" t="s">
        <v>116</v>
      </c>
      <c r="B80" s="140">
        <v>0</v>
      </c>
      <c r="C80" s="140">
        <v>0</v>
      </c>
      <c r="D80" s="140">
        <v>0</v>
      </c>
      <c r="E80" s="140">
        <v>0</v>
      </c>
      <c r="F80" s="140">
        <v>0</v>
      </c>
      <c r="G80" s="140">
        <v>0</v>
      </c>
      <c r="H80" s="139" t="s">
        <v>120</v>
      </c>
      <c r="I80" s="139" t="s">
        <v>287</v>
      </c>
      <c r="J80" s="139" t="s">
        <v>116</v>
      </c>
      <c r="K80" s="140">
        <v>0</v>
      </c>
      <c r="L80" s="140">
        <v>0</v>
      </c>
      <c r="M80" s="139" t="s">
        <v>213</v>
      </c>
      <c r="N80" s="139" t="s">
        <v>241</v>
      </c>
      <c r="O80" s="139" t="s">
        <v>121</v>
      </c>
      <c r="P80" s="141">
        <v>45200</v>
      </c>
      <c r="Q80" s="141">
        <v>45201</v>
      </c>
      <c r="R80" s="140">
        <v>0</v>
      </c>
      <c r="S80" s="139" t="s">
        <v>116</v>
      </c>
      <c r="T80" s="139" t="s">
        <v>116</v>
      </c>
      <c r="U80" s="139" t="s">
        <v>142</v>
      </c>
      <c r="V80" s="142">
        <v>45170.155378009258</v>
      </c>
      <c r="W80" s="139" t="s">
        <v>116</v>
      </c>
      <c r="X80" s="139" t="s">
        <v>116</v>
      </c>
      <c r="Y80" s="142">
        <v>45200</v>
      </c>
      <c r="Z80" s="142">
        <v>45231</v>
      </c>
      <c r="AA80" s="142">
        <v>45231.683884988423</v>
      </c>
      <c r="AB80" s="139" t="s">
        <v>118</v>
      </c>
      <c r="AC80" s="139" t="s">
        <v>116</v>
      </c>
    </row>
    <row r="81" spans="1:29" s="149" customFormat="1" hidden="1" outlineLevel="5" collapsed="1" x14ac:dyDescent="0.25">
      <c r="A81" s="163" t="s">
        <v>213</v>
      </c>
      <c r="B81" s="145">
        <v>0</v>
      </c>
      <c r="C81" s="145">
        <v>0</v>
      </c>
      <c r="D81" s="145">
        <v>0</v>
      </c>
      <c r="E81" s="145">
        <v>0</v>
      </c>
      <c r="F81" s="145">
        <v>0</v>
      </c>
      <c r="G81" s="145">
        <v>0</v>
      </c>
      <c r="H81" s="146" t="s">
        <v>120</v>
      </c>
      <c r="I81" s="146" t="s">
        <v>287</v>
      </c>
      <c r="J81" s="146" t="s">
        <v>116</v>
      </c>
      <c r="K81" s="145">
        <v>0</v>
      </c>
      <c r="L81" s="145">
        <v>0</v>
      </c>
      <c r="M81" s="146" t="s">
        <v>213</v>
      </c>
      <c r="N81" s="146" t="s">
        <v>241</v>
      </c>
      <c r="O81" s="146" t="s">
        <v>121</v>
      </c>
      <c r="P81" s="147">
        <v>45200</v>
      </c>
      <c r="Q81" s="147">
        <v>45201</v>
      </c>
      <c r="R81" s="145">
        <v>0</v>
      </c>
      <c r="S81" s="146" t="s">
        <v>116</v>
      </c>
      <c r="T81" s="146" t="s">
        <v>116</v>
      </c>
      <c r="U81" s="146" t="s">
        <v>142</v>
      </c>
      <c r="V81" s="148">
        <v>45170.155378009258</v>
      </c>
      <c r="W81" s="146" t="s">
        <v>116</v>
      </c>
      <c r="X81" s="146" t="s">
        <v>116</v>
      </c>
      <c r="Y81" s="148">
        <v>45200</v>
      </c>
      <c r="Z81" s="148">
        <v>45231</v>
      </c>
      <c r="AA81" s="148">
        <v>45231.683884988423</v>
      </c>
      <c r="AB81" s="146" t="s">
        <v>118</v>
      </c>
      <c r="AC81" s="146" t="s">
        <v>116</v>
      </c>
    </row>
    <row r="82" spans="1:29" s="155" customFormat="1" hidden="1" outlineLevel="6" collapsed="1" x14ac:dyDescent="0.25">
      <c r="A82" s="164" t="s">
        <v>116</v>
      </c>
      <c r="B82" s="151">
        <v>0</v>
      </c>
      <c r="C82" s="151">
        <v>0</v>
      </c>
      <c r="D82" s="151">
        <v>0</v>
      </c>
      <c r="E82" s="151">
        <v>0</v>
      </c>
      <c r="F82" s="151">
        <v>0</v>
      </c>
      <c r="G82" s="151">
        <v>0</v>
      </c>
      <c r="H82" s="152" t="s">
        <v>120</v>
      </c>
      <c r="I82" s="152" t="s">
        <v>287</v>
      </c>
      <c r="J82" s="152" t="s">
        <v>116</v>
      </c>
      <c r="K82" s="151">
        <v>0</v>
      </c>
      <c r="L82" s="151">
        <v>0</v>
      </c>
      <c r="M82" s="152" t="s">
        <v>213</v>
      </c>
      <c r="N82" s="152" t="s">
        <v>241</v>
      </c>
      <c r="O82" s="152" t="s">
        <v>121</v>
      </c>
      <c r="P82" s="153">
        <v>45200</v>
      </c>
      <c r="Q82" s="153">
        <v>45201</v>
      </c>
      <c r="R82" s="151">
        <v>0</v>
      </c>
      <c r="S82" s="152" t="s">
        <v>116</v>
      </c>
      <c r="T82" s="152" t="s">
        <v>116</v>
      </c>
      <c r="U82" s="152" t="s">
        <v>142</v>
      </c>
      <c r="V82" s="154">
        <v>45170.155378009258</v>
      </c>
      <c r="W82" s="152" t="s">
        <v>116</v>
      </c>
      <c r="X82" s="152" t="s">
        <v>116</v>
      </c>
      <c r="Y82" s="154">
        <v>45200</v>
      </c>
      <c r="Z82" s="154">
        <v>45231</v>
      </c>
      <c r="AA82" s="154">
        <v>45231.683884988423</v>
      </c>
      <c r="AB82" s="152" t="s">
        <v>118</v>
      </c>
      <c r="AC82" s="152" t="s">
        <v>116</v>
      </c>
    </row>
    <row r="83" spans="1:29" s="161" customFormat="1" hidden="1" outlineLevel="7" collapsed="1" x14ac:dyDescent="0.25">
      <c r="A83" s="165" t="s">
        <v>152</v>
      </c>
      <c r="B83" s="157">
        <v>0</v>
      </c>
      <c r="C83" s="157">
        <v>0</v>
      </c>
      <c r="D83" s="157">
        <v>0</v>
      </c>
      <c r="E83" s="157">
        <v>0</v>
      </c>
      <c r="F83" s="157">
        <v>0</v>
      </c>
      <c r="G83" s="157">
        <v>0</v>
      </c>
      <c r="H83" s="158" t="s">
        <v>120</v>
      </c>
      <c r="I83" s="158" t="s">
        <v>287</v>
      </c>
      <c r="J83" s="158" t="s">
        <v>116</v>
      </c>
      <c r="K83" s="157">
        <v>0</v>
      </c>
      <c r="L83" s="157">
        <v>0</v>
      </c>
      <c r="M83" s="158" t="s">
        <v>213</v>
      </c>
      <c r="N83" s="158" t="s">
        <v>241</v>
      </c>
      <c r="O83" s="158" t="s">
        <v>121</v>
      </c>
      <c r="P83" s="159">
        <v>45200</v>
      </c>
      <c r="Q83" s="159">
        <v>45201</v>
      </c>
      <c r="R83" s="157">
        <v>0</v>
      </c>
      <c r="S83" s="158" t="s">
        <v>116</v>
      </c>
      <c r="T83" s="158" t="s">
        <v>116</v>
      </c>
      <c r="U83" s="158" t="s">
        <v>142</v>
      </c>
      <c r="V83" s="160">
        <v>45170.155378009258</v>
      </c>
      <c r="W83" s="158" t="s">
        <v>116</v>
      </c>
      <c r="X83" s="158" t="s">
        <v>116</v>
      </c>
      <c r="Y83" s="160">
        <v>45200</v>
      </c>
      <c r="Z83" s="160">
        <v>45231</v>
      </c>
      <c r="AA83" s="160">
        <v>45231.683884988423</v>
      </c>
      <c r="AB83" s="158" t="s">
        <v>118</v>
      </c>
      <c r="AC83" s="158" t="s">
        <v>116</v>
      </c>
    </row>
    <row r="84" spans="1:29" s="143" customFormat="1" hidden="1" outlineLevel="7" collapsed="1" x14ac:dyDescent="0.25">
      <c r="A84" s="166" t="s">
        <v>116</v>
      </c>
      <c r="B84" s="140">
        <v>0</v>
      </c>
      <c r="C84" s="140">
        <v>0</v>
      </c>
      <c r="D84" s="140">
        <v>0</v>
      </c>
      <c r="E84" s="140">
        <v>0</v>
      </c>
      <c r="F84" s="140">
        <v>0</v>
      </c>
      <c r="G84" s="140">
        <v>0</v>
      </c>
      <c r="H84" s="139" t="s">
        <v>120</v>
      </c>
      <c r="I84" s="139" t="s">
        <v>287</v>
      </c>
      <c r="J84" s="139" t="s">
        <v>116</v>
      </c>
      <c r="K84" s="140">
        <v>0</v>
      </c>
      <c r="L84" s="140">
        <v>0</v>
      </c>
      <c r="M84" s="139" t="s">
        <v>213</v>
      </c>
      <c r="N84" s="139" t="s">
        <v>241</v>
      </c>
      <c r="O84" s="139" t="s">
        <v>121</v>
      </c>
      <c r="P84" s="141">
        <v>45200</v>
      </c>
      <c r="Q84" s="141">
        <v>45201</v>
      </c>
      <c r="R84" s="140">
        <v>0</v>
      </c>
      <c r="S84" s="139" t="s">
        <v>116</v>
      </c>
      <c r="T84" s="139" t="s">
        <v>116</v>
      </c>
      <c r="U84" s="139" t="s">
        <v>142</v>
      </c>
      <c r="V84" s="142">
        <v>45170.155378009258</v>
      </c>
      <c r="W84" s="139" t="s">
        <v>116</v>
      </c>
      <c r="X84" s="139" t="s">
        <v>116</v>
      </c>
      <c r="Y84" s="142">
        <v>45200</v>
      </c>
      <c r="Z84" s="142">
        <v>45231</v>
      </c>
      <c r="AA84" s="142">
        <v>45231.683884988423</v>
      </c>
      <c r="AB84" s="139" t="s">
        <v>118</v>
      </c>
      <c r="AC84" s="139" t="s">
        <v>116</v>
      </c>
    </row>
    <row r="85" spans="1:29" s="155" customFormat="1" hidden="1" outlineLevel="2" collapsed="1" x14ac:dyDescent="0.25">
      <c r="A85" s="150" t="s">
        <v>281</v>
      </c>
      <c r="B85" s="151">
        <v>0</v>
      </c>
      <c r="C85" s="151">
        <v>2.0799999999999998E-3</v>
      </c>
      <c r="D85" s="151">
        <v>0</v>
      </c>
      <c r="E85" s="151">
        <v>0</v>
      </c>
      <c r="F85" s="151">
        <v>0</v>
      </c>
      <c r="G85" s="151">
        <v>2.0799999999999998E-3</v>
      </c>
      <c r="H85" s="152" t="s">
        <v>120</v>
      </c>
      <c r="I85" s="152" t="s">
        <v>281</v>
      </c>
      <c r="J85" s="152" t="s">
        <v>116</v>
      </c>
      <c r="K85" s="151">
        <v>0</v>
      </c>
      <c r="L85" s="151">
        <v>0</v>
      </c>
      <c r="M85" s="152" t="s">
        <v>213</v>
      </c>
      <c r="N85" s="152" t="s">
        <v>241</v>
      </c>
      <c r="O85" s="152" t="s">
        <v>121</v>
      </c>
      <c r="P85" s="153">
        <v>45200</v>
      </c>
      <c r="Q85" s="153">
        <v>45201</v>
      </c>
      <c r="R85" s="151">
        <v>0</v>
      </c>
      <c r="S85" s="152" t="s">
        <v>116</v>
      </c>
      <c r="T85" s="152" t="s">
        <v>116</v>
      </c>
      <c r="U85" s="152" t="s">
        <v>142</v>
      </c>
      <c r="V85" s="154">
        <v>45170.155378009258</v>
      </c>
      <c r="W85" s="152" t="s">
        <v>116</v>
      </c>
      <c r="X85" s="152" t="s">
        <v>116</v>
      </c>
      <c r="Y85" s="154">
        <v>45200</v>
      </c>
      <c r="Z85" s="154">
        <v>45231</v>
      </c>
      <c r="AA85" s="154">
        <v>45231.683884988423</v>
      </c>
      <c r="AB85" s="152" t="s">
        <v>118</v>
      </c>
      <c r="AC85" s="152" t="s">
        <v>116</v>
      </c>
    </row>
    <row r="86" spans="1:29" s="161" customFormat="1" hidden="1" outlineLevel="3" collapsed="1" x14ac:dyDescent="0.25">
      <c r="A86" s="156" t="s">
        <v>121</v>
      </c>
      <c r="B86" s="157">
        <v>0</v>
      </c>
      <c r="C86" s="157">
        <v>2.0799999999999998E-3</v>
      </c>
      <c r="D86" s="157">
        <v>0</v>
      </c>
      <c r="E86" s="157">
        <v>0</v>
      </c>
      <c r="F86" s="157">
        <v>0</v>
      </c>
      <c r="G86" s="157">
        <v>2.0799999999999998E-3</v>
      </c>
      <c r="H86" s="158" t="s">
        <v>120</v>
      </c>
      <c r="I86" s="158" t="s">
        <v>281</v>
      </c>
      <c r="J86" s="158" t="s">
        <v>116</v>
      </c>
      <c r="K86" s="157">
        <v>0</v>
      </c>
      <c r="L86" s="157">
        <v>0</v>
      </c>
      <c r="M86" s="158" t="s">
        <v>213</v>
      </c>
      <c r="N86" s="158" t="s">
        <v>241</v>
      </c>
      <c r="O86" s="158" t="s">
        <v>121</v>
      </c>
      <c r="P86" s="159">
        <v>45200</v>
      </c>
      <c r="Q86" s="159">
        <v>45201</v>
      </c>
      <c r="R86" s="157">
        <v>0</v>
      </c>
      <c r="S86" s="158" t="s">
        <v>116</v>
      </c>
      <c r="T86" s="158" t="s">
        <v>116</v>
      </c>
      <c r="U86" s="158" t="s">
        <v>142</v>
      </c>
      <c r="V86" s="160">
        <v>45170.155378009258</v>
      </c>
      <c r="W86" s="158" t="s">
        <v>116</v>
      </c>
      <c r="X86" s="158" t="s">
        <v>116</v>
      </c>
      <c r="Y86" s="160">
        <v>45200</v>
      </c>
      <c r="Z86" s="160">
        <v>45231</v>
      </c>
      <c r="AA86" s="160">
        <v>45231.683884988423</v>
      </c>
      <c r="AB86" s="158" t="s">
        <v>118</v>
      </c>
      <c r="AC86" s="158" t="s">
        <v>116</v>
      </c>
    </row>
    <row r="87" spans="1:29" s="143" customFormat="1" hidden="1" outlineLevel="4" collapsed="1" x14ac:dyDescent="0.25">
      <c r="A87" s="162" t="s">
        <v>116</v>
      </c>
      <c r="B87" s="140">
        <v>0</v>
      </c>
      <c r="C87" s="140">
        <v>2.0799999999999998E-3</v>
      </c>
      <c r="D87" s="140">
        <v>0</v>
      </c>
      <c r="E87" s="140">
        <v>0</v>
      </c>
      <c r="F87" s="140">
        <v>0</v>
      </c>
      <c r="G87" s="140">
        <v>2.0799999999999998E-3</v>
      </c>
      <c r="H87" s="139" t="s">
        <v>120</v>
      </c>
      <c r="I87" s="139" t="s">
        <v>281</v>
      </c>
      <c r="J87" s="139" t="s">
        <v>116</v>
      </c>
      <c r="K87" s="140">
        <v>0</v>
      </c>
      <c r="L87" s="140">
        <v>0</v>
      </c>
      <c r="M87" s="139" t="s">
        <v>213</v>
      </c>
      <c r="N87" s="139" t="s">
        <v>241</v>
      </c>
      <c r="O87" s="139" t="s">
        <v>121</v>
      </c>
      <c r="P87" s="141">
        <v>45200</v>
      </c>
      <c r="Q87" s="141">
        <v>45201</v>
      </c>
      <c r="R87" s="140">
        <v>0</v>
      </c>
      <c r="S87" s="139" t="s">
        <v>116</v>
      </c>
      <c r="T87" s="139" t="s">
        <v>116</v>
      </c>
      <c r="U87" s="139" t="s">
        <v>142</v>
      </c>
      <c r="V87" s="142">
        <v>45170.155378009258</v>
      </c>
      <c r="W87" s="139" t="s">
        <v>116</v>
      </c>
      <c r="X87" s="139" t="s">
        <v>116</v>
      </c>
      <c r="Y87" s="142">
        <v>45200</v>
      </c>
      <c r="Z87" s="142">
        <v>45231</v>
      </c>
      <c r="AA87" s="142">
        <v>45231.683884988423</v>
      </c>
      <c r="AB87" s="139" t="s">
        <v>118</v>
      </c>
      <c r="AC87" s="139" t="s">
        <v>116</v>
      </c>
    </row>
    <row r="88" spans="1:29" s="149" customFormat="1" hidden="1" outlineLevel="5" collapsed="1" x14ac:dyDescent="0.25">
      <c r="A88" s="163" t="s">
        <v>213</v>
      </c>
      <c r="B88" s="145">
        <v>0</v>
      </c>
      <c r="C88" s="145">
        <v>2.0799999999999998E-3</v>
      </c>
      <c r="D88" s="145">
        <v>0</v>
      </c>
      <c r="E88" s="145">
        <v>0</v>
      </c>
      <c r="F88" s="145">
        <v>0</v>
      </c>
      <c r="G88" s="145">
        <v>2.0799999999999998E-3</v>
      </c>
      <c r="H88" s="146" t="s">
        <v>120</v>
      </c>
      <c r="I88" s="146" t="s">
        <v>281</v>
      </c>
      <c r="J88" s="146" t="s">
        <v>116</v>
      </c>
      <c r="K88" s="145">
        <v>0</v>
      </c>
      <c r="L88" s="145">
        <v>0</v>
      </c>
      <c r="M88" s="146" t="s">
        <v>213</v>
      </c>
      <c r="N88" s="146" t="s">
        <v>241</v>
      </c>
      <c r="O88" s="146" t="s">
        <v>121</v>
      </c>
      <c r="P88" s="147">
        <v>45200</v>
      </c>
      <c r="Q88" s="147">
        <v>45201</v>
      </c>
      <c r="R88" s="145">
        <v>0</v>
      </c>
      <c r="S88" s="146" t="s">
        <v>116</v>
      </c>
      <c r="T88" s="146" t="s">
        <v>116</v>
      </c>
      <c r="U88" s="146" t="s">
        <v>142</v>
      </c>
      <c r="V88" s="148">
        <v>45170.155378009258</v>
      </c>
      <c r="W88" s="146" t="s">
        <v>116</v>
      </c>
      <c r="X88" s="146" t="s">
        <v>116</v>
      </c>
      <c r="Y88" s="148">
        <v>45200</v>
      </c>
      <c r="Z88" s="148">
        <v>45231</v>
      </c>
      <c r="AA88" s="148">
        <v>45231.683884988423</v>
      </c>
      <c r="AB88" s="146" t="s">
        <v>118</v>
      </c>
      <c r="AC88" s="146" t="s">
        <v>116</v>
      </c>
    </row>
    <row r="89" spans="1:29" s="155" customFormat="1" hidden="1" outlineLevel="6" collapsed="1" x14ac:dyDescent="0.25">
      <c r="A89" s="164" t="s">
        <v>116</v>
      </c>
      <c r="B89" s="151">
        <v>0</v>
      </c>
      <c r="C89" s="151">
        <v>2.0799999999999998E-3</v>
      </c>
      <c r="D89" s="151">
        <v>0</v>
      </c>
      <c r="E89" s="151">
        <v>0</v>
      </c>
      <c r="F89" s="151">
        <v>0</v>
      </c>
      <c r="G89" s="151">
        <v>2.0799999999999998E-3</v>
      </c>
      <c r="H89" s="152" t="s">
        <v>120</v>
      </c>
      <c r="I89" s="152" t="s">
        <v>281</v>
      </c>
      <c r="J89" s="152" t="s">
        <v>116</v>
      </c>
      <c r="K89" s="151">
        <v>0</v>
      </c>
      <c r="L89" s="151">
        <v>0</v>
      </c>
      <c r="M89" s="152" t="s">
        <v>213</v>
      </c>
      <c r="N89" s="152" t="s">
        <v>241</v>
      </c>
      <c r="O89" s="152" t="s">
        <v>121</v>
      </c>
      <c r="P89" s="153">
        <v>45200</v>
      </c>
      <c r="Q89" s="153">
        <v>45201</v>
      </c>
      <c r="R89" s="151">
        <v>0</v>
      </c>
      <c r="S89" s="152" t="s">
        <v>116</v>
      </c>
      <c r="T89" s="152" t="s">
        <v>116</v>
      </c>
      <c r="U89" s="152" t="s">
        <v>142</v>
      </c>
      <c r="V89" s="154">
        <v>45170.155378009258</v>
      </c>
      <c r="W89" s="152" t="s">
        <v>116</v>
      </c>
      <c r="X89" s="152" t="s">
        <v>116</v>
      </c>
      <c r="Y89" s="154">
        <v>45200</v>
      </c>
      <c r="Z89" s="154">
        <v>45231</v>
      </c>
      <c r="AA89" s="154">
        <v>45231.683884988423</v>
      </c>
      <c r="AB89" s="152" t="s">
        <v>118</v>
      </c>
      <c r="AC89" s="152" t="s">
        <v>116</v>
      </c>
    </row>
    <row r="90" spans="1:29" s="161" customFormat="1" hidden="1" outlineLevel="7" collapsed="1" x14ac:dyDescent="0.25">
      <c r="A90" s="165" t="s">
        <v>283</v>
      </c>
      <c r="B90" s="157">
        <v>-44265.445</v>
      </c>
      <c r="C90" s="157">
        <v>-3052203.76</v>
      </c>
      <c r="D90" s="157">
        <v>0</v>
      </c>
      <c r="E90" s="157">
        <v>0</v>
      </c>
      <c r="F90" s="157">
        <v>-44265.445</v>
      </c>
      <c r="G90" s="157">
        <v>-3052203.76</v>
      </c>
      <c r="H90" s="158" t="s">
        <v>120</v>
      </c>
      <c r="I90" s="158" t="s">
        <v>281</v>
      </c>
      <c r="J90" s="158" t="s">
        <v>116</v>
      </c>
      <c r="K90" s="157">
        <v>68.9522890823756</v>
      </c>
      <c r="L90" s="157">
        <v>0</v>
      </c>
      <c r="M90" s="158" t="s">
        <v>213</v>
      </c>
      <c r="N90" s="158" t="s">
        <v>241</v>
      </c>
      <c r="O90" s="158" t="s">
        <v>121</v>
      </c>
      <c r="P90" s="159">
        <v>45200</v>
      </c>
      <c r="Q90" s="159">
        <v>45201</v>
      </c>
      <c r="R90" s="157">
        <v>0</v>
      </c>
      <c r="S90" s="158" t="s">
        <v>116</v>
      </c>
      <c r="T90" s="158" t="s">
        <v>116</v>
      </c>
      <c r="U90" s="158" t="s">
        <v>142</v>
      </c>
      <c r="V90" s="160">
        <v>45170.155378009258</v>
      </c>
      <c r="W90" s="158" t="s">
        <v>116</v>
      </c>
      <c r="X90" s="158" t="s">
        <v>116</v>
      </c>
      <c r="Y90" s="160">
        <v>45200</v>
      </c>
      <c r="Z90" s="160">
        <v>45231</v>
      </c>
      <c r="AA90" s="160">
        <v>45231.683884988423</v>
      </c>
      <c r="AB90" s="158" t="s">
        <v>118</v>
      </c>
      <c r="AC90" s="158" t="s">
        <v>116</v>
      </c>
    </row>
    <row r="91" spans="1:29" s="143" customFormat="1" hidden="1" outlineLevel="7" collapsed="1" x14ac:dyDescent="0.25">
      <c r="A91" s="166" t="s">
        <v>116</v>
      </c>
      <c r="B91" s="140">
        <v>-44265.445</v>
      </c>
      <c r="C91" s="140">
        <v>-3052203.76</v>
      </c>
      <c r="D91" s="140">
        <v>0</v>
      </c>
      <c r="E91" s="140">
        <v>0</v>
      </c>
      <c r="F91" s="140">
        <v>-44265.445</v>
      </c>
      <c r="G91" s="140">
        <v>-3052203.76</v>
      </c>
      <c r="H91" s="139" t="s">
        <v>120</v>
      </c>
      <c r="I91" s="139" t="s">
        <v>281</v>
      </c>
      <c r="J91" s="139" t="s">
        <v>116</v>
      </c>
      <c r="K91" s="140">
        <v>68.9522890823756</v>
      </c>
      <c r="L91" s="140">
        <v>0</v>
      </c>
      <c r="M91" s="139" t="s">
        <v>213</v>
      </c>
      <c r="N91" s="139" t="s">
        <v>241</v>
      </c>
      <c r="O91" s="139" t="s">
        <v>121</v>
      </c>
      <c r="P91" s="141">
        <v>45200</v>
      </c>
      <c r="Q91" s="141">
        <v>45201</v>
      </c>
      <c r="R91" s="140">
        <v>0</v>
      </c>
      <c r="S91" s="139" t="s">
        <v>116</v>
      </c>
      <c r="T91" s="139" t="s">
        <v>116</v>
      </c>
      <c r="U91" s="139" t="s">
        <v>142</v>
      </c>
      <c r="V91" s="142">
        <v>45170.155378009258</v>
      </c>
      <c r="W91" s="139" t="s">
        <v>116</v>
      </c>
      <c r="X91" s="139" t="s">
        <v>116</v>
      </c>
      <c r="Y91" s="142">
        <v>45200</v>
      </c>
      <c r="Z91" s="142">
        <v>45231</v>
      </c>
      <c r="AA91" s="142">
        <v>45231.683884988423</v>
      </c>
      <c r="AB91" s="139" t="s">
        <v>118</v>
      </c>
      <c r="AC91" s="139" t="s">
        <v>116</v>
      </c>
    </row>
    <row r="92" spans="1:29" s="172" customFormat="1" hidden="1" outlineLevel="7" collapsed="1" x14ac:dyDescent="0.25">
      <c r="A92" s="167" t="s">
        <v>284</v>
      </c>
      <c r="B92" s="168">
        <v>-18507.946</v>
      </c>
      <c r="C92" s="168">
        <v>-1025246.94596</v>
      </c>
      <c r="D92" s="168">
        <v>0</v>
      </c>
      <c r="E92" s="168">
        <v>0</v>
      </c>
      <c r="F92" s="168">
        <v>-18507.946</v>
      </c>
      <c r="G92" s="168">
        <v>-1025246.94596</v>
      </c>
      <c r="H92" s="169" t="s">
        <v>120</v>
      </c>
      <c r="I92" s="169" t="s">
        <v>281</v>
      </c>
      <c r="J92" s="169" t="s">
        <v>116</v>
      </c>
      <c r="K92" s="168">
        <v>55.3949609513665</v>
      </c>
      <c r="L92" s="168">
        <v>0</v>
      </c>
      <c r="M92" s="169" t="s">
        <v>213</v>
      </c>
      <c r="N92" s="169" t="s">
        <v>241</v>
      </c>
      <c r="O92" s="169" t="s">
        <v>121</v>
      </c>
      <c r="P92" s="170">
        <v>45200</v>
      </c>
      <c r="Q92" s="170">
        <v>45201</v>
      </c>
      <c r="R92" s="168">
        <v>0</v>
      </c>
      <c r="S92" s="169" t="s">
        <v>116</v>
      </c>
      <c r="T92" s="169" t="s">
        <v>116</v>
      </c>
      <c r="U92" s="169" t="s">
        <v>142</v>
      </c>
      <c r="V92" s="171">
        <v>45170.155378009258</v>
      </c>
      <c r="W92" s="169" t="s">
        <v>116</v>
      </c>
      <c r="X92" s="169" t="s">
        <v>116</v>
      </c>
      <c r="Y92" s="171">
        <v>45200</v>
      </c>
      <c r="Z92" s="171">
        <v>45231</v>
      </c>
      <c r="AA92" s="171">
        <v>45231.683884988423</v>
      </c>
      <c r="AB92" s="169" t="s">
        <v>118</v>
      </c>
      <c r="AC92" s="169" t="s">
        <v>116</v>
      </c>
    </row>
    <row r="93" spans="1:29" s="143" customFormat="1" hidden="1" outlineLevel="7" collapsed="1" x14ac:dyDescent="0.25">
      <c r="A93" s="166" t="s">
        <v>116</v>
      </c>
      <c r="B93" s="140">
        <v>-18507.946</v>
      </c>
      <c r="C93" s="140">
        <v>-1025246.94596</v>
      </c>
      <c r="D93" s="140">
        <v>0</v>
      </c>
      <c r="E93" s="140">
        <v>0</v>
      </c>
      <c r="F93" s="140">
        <v>-18507.946</v>
      </c>
      <c r="G93" s="140">
        <v>-1025246.94596</v>
      </c>
      <c r="H93" s="139" t="s">
        <v>120</v>
      </c>
      <c r="I93" s="139" t="s">
        <v>281</v>
      </c>
      <c r="J93" s="139" t="s">
        <v>116</v>
      </c>
      <c r="K93" s="140">
        <v>55.3949609513665</v>
      </c>
      <c r="L93" s="140">
        <v>0</v>
      </c>
      <c r="M93" s="139" t="s">
        <v>213</v>
      </c>
      <c r="N93" s="139" t="s">
        <v>241</v>
      </c>
      <c r="O93" s="139" t="s">
        <v>121</v>
      </c>
      <c r="P93" s="141">
        <v>45200</v>
      </c>
      <c r="Q93" s="141">
        <v>45201</v>
      </c>
      <c r="R93" s="140">
        <v>0</v>
      </c>
      <c r="S93" s="139" t="s">
        <v>116</v>
      </c>
      <c r="T93" s="139" t="s">
        <v>116</v>
      </c>
      <c r="U93" s="139" t="s">
        <v>142</v>
      </c>
      <c r="V93" s="142">
        <v>45170.155378009258</v>
      </c>
      <c r="W93" s="139" t="s">
        <v>116</v>
      </c>
      <c r="X93" s="139" t="s">
        <v>116</v>
      </c>
      <c r="Y93" s="142">
        <v>45200</v>
      </c>
      <c r="Z93" s="142">
        <v>45231</v>
      </c>
      <c r="AA93" s="142">
        <v>45231.683884988423</v>
      </c>
      <c r="AB93" s="139" t="s">
        <v>118</v>
      </c>
      <c r="AC93" s="139" t="s">
        <v>116</v>
      </c>
    </row>
    <row r="94" spans="1:29" s="161" customFormat="1" hidden="1" outlineLevel="7" collapsed="1" x14ac:dyDescent="0.25">
      <c r="A94" s="165" t="s">
        <v>286</v>
      </c>
      <c r="B94" s="157">
        <v>135976.17000000001</v>
      </c>
      <c r="C94" s="157">
        <v>5877566.3205000004</v>
      </c>
      <c r="D94" s="157">
        <v>0</v>
      </c>
      <c r="E94" s="157">
        <v>0</v>
      </c>
      <c r="F94" s="157">
        <v>135976.17000000001</v>
      </c>
      <c r="G94" s="157">
        <v>5877566.3205000004</v>
      </c>
      <c r="H94" s="158" t="s">
        <v>120</v>
      </c>
      <c r="I94" s="158" t="s">
        <v>281</v>
      </c>
      <c r="J94" s="158" t="s">
        <v>116</v>
      </c>
      <c r="K94" s="157">
        <v>43.224973320692897</v>
      </c>
      <c r="L94" s="157">
        <v>0</v>
      </c>
      <c r="M94" s="158" t="s">
        <v>213</v>
      </c>
      <c r="N94" s="158" t="s">
        <v>241</v>
      </c>
      <c r="O94" s="158" t="s">
        <v>121</v>
      </c>
      <c r="P94" s="159">
        <v>45200</v>
      </c>
      <c r="Q94" s="159">
        <v>45201</v>
      </c>
      <c r="R94" s="157">
        <v>0</v>
      </c>
      <c r="S94" s="158" t="s">
        <v>116</v>
      </c>
      <c r="T94" s="158" t="s">
        <v>116</v>
      </c>
      <c r="U94" s="158" t="s">
        <v>142</v>
      </c>
      <c r="V94" s="160">
        <v>45170.155378009258</v>
      </c>
      <c r="W94" s="158" t="s">
        <v>116</v>
      </c>
      <c r="X94" s="158" t="s">
        <v>116</v>
      </c>
      <c r="Y94" s="160">
        <v>45200</v>
      </c>
      <c r="Z94" s="160">
        <v>45231</v>
      </c>
      <c r="AA94" s="160">
        <v>45231.683884988423</v>
      </c>
      <c r="AB94" s="158" t="s">
        <v>118</v>
      </c>
      <c r="AC94" s="158" t="s">
        <v>116</v>
      </c>
    </row>
    <row r="95" spans="1:29" s="143" customFormat="1" hidden="1" outlineLevel="7" collapsed="1" x14ac:dyDescent="0.25">
      <c r="A95" s="166" t="s">
        <v>116</v>
      </c>
      <c r="B95" s="140">
        <v>135976.17000000001</v>
      </c>
      <c r="C95" s="140">
        <v>5877566.3205000004</v>
      </c>
      <c r="D95" s="140">
        <v>0</v>
      </c>
      <c r="E95" s="140">
        <v>0</v>
      </c>
      <c r="F95" s="140">
        <v>135976.17000000001</v>
      </c>
      <c r="G95" s="140">
        <v>5877566.3205000004</v>
      </c>
      <c r="H95" s="139" t="s">
        <v>120</v>
      </c>
      <c r="I95" s="139" t="s">
        <v>281</v>
      </c>
      <c r="J95" s="139" t="s">
        <v>116</v>
      </c>
      <c r="K95" s="140">
        <v>43.224973320692897</v>
      </c>
      <c r="L95" s="140">
        <v>0</v>
      </c>
      <c r="M95" s="139" t="s">
        <v>213</v>
      </c>
      <c r="N95" s="139" t="s">
        <v>241</v>
      </c>
      <c r="O95" s="139" t="s">
        <v>121</v>
      </c>
      <c r="P95" s="141">
        <v>45200</v>
      </c>
      <c r="Q95" s="141">
        <v>45201</v>
      </c>
      <c r="R95" s="140">
        <v>0</v>
      </c>
      <c r="S95" s="139" t="s">
        <v>116</v>
      </c>
      <c r="T95" s="139" t="s">
        <v>116</v>
      </c>
      <c r="U95" s="139" t="s">
        <v>142</v>
      </c>
      <c r="V95" s="142">
        <v>45170.155378009258</v>
      </c>
      <c r="W95" s="139" t="s">
        <v>116</v>
      </c>
      <c r="X95" s="139" t="s">
        <v>116</v>
      </c>
      <c r="Y95" s="142">
        <v>45200</v>
      </c>
      <c r="Z95" s="142">
        <v>45231</v>
      </c>
      <c r="AA95" s="142">
        <v>45231.683884988423</v>
      </c>
      <c r="AB95" s="139" t="s">
        <v>118</v>
      </c>
      <c r="AC95" s="139" t="s">
        <v>116</v>
      </c>
    </row>
    <row r="96" spans="1:29" s="172" customFormat="1" hidden="1" outlineLevel="7" collapsed="1" x14ac:dyDescent="0.25">
      <c r="A96" s="167" t="s">
        <v>285</v>
      </c>
      <c r="B96" s="168">
        <v>23708.411</v>
      </c>
      <c r="C96" s="168">
        <v>951469.45284000004</v>
      </c>
      <c r="D96" s="168">
        <v>0</v>
      </c>
      <c r="E96" s="168">
        <v>0</v>
      </c>
      <c r="F96" s="168">
        <v>23708.411</v>
      </c>
      <c r="G96" s="168">
        <v>951469.45284000004</v>
      </c>
      <c r="H96" s="169" t="s">
        <v>120</v>
      </c>
      <c r="I96" s="169" t="s">
        <v>281</v>
      </c>
      <c r="J96" s="169" t="s">
        <v>116</v>
      </c>
      <c r="K96" s="168">
        <v>40.132147736092499</v>
      </c>
      <c r="L96" s="168">
        <v>0</v>
      </c>
      <c r="M96" s="169" t="s">
        <v>213</v>
      </c>
      <c r="N96" s="169" t="s">
        <v>241</v>
      </c>
      <c r="O96" s="169" t="s">
        <v>121</v>
      </c>
      <c r="P96" s="170">
        <v>45200</v>
      </c>
      <c r="Q96" s="170">
        <v>45201</v>
      </c>
      <c r="R96" s="168">
        <v>0</v>
      </c>
      <c r="S96" s="169" t="s">
        <v>116</v>
      </c>
      <c r="T96" s="169" t="s">
        <v>116</v>
      </c>
      <c r="U96" s="169" t="s">
        <v>142</v>
      </c>
      <c r="V96" s="171">
        <v>45170.155378009258</v>
      </c>
      <c r="W96" s="169" t="s">
        <v>116</v>
      </c>
      <c r="X96" s="169" t="s">
        <v>116</v>
      </c>
      <c r="Y96" s="171">
        <v>45200</v>
      </c>
      <c r="Z96" s="171">
        <v>45231</v>
      </c>
      <c r="AA96" s="171">
        <v>45231.683884988423</v>
      </c>
      <c r="AB96" s="169" t="s">
        <v>118</v>
      </c>
      <c r="AC96" s="169" t="s">
        <v>116</v>
      </c>
    </row>
    <row r="97" spans="1:29" s="143" customFormat="1" hidden="1" outlineLevel="7" collapsed="1" x14ac:dyDescent="0.25">
      <c r="A97" s="166" t="s">
        <v>116</v>
      </c>
      <c r="B97" s="140">
        <v>23708.411</v>
      </c>
      <c r="C97" s="140">
        <v>951469.45284000004</v>
      </c>
      <c r="D97" s="140">
        <v>0</v>
      </c>
      <c r="E97" s="140">
        <v>0</v>
      </c>
      <c r="F97" s="140">
        <v>23708.411</v>
      </c>
      <c r="G97" s="140">
        <v>951469.45284000004</v>
      </c>
      <c r="H97" s="139" t="s">
        <v>120</v>
      </c>
      <c r="I97" s="139" t="s">
        <v>281</v>
      </c>
      <c r="J97" s="139" t="s">
        <v>116</v>
      </c>
      <c r="K97" s="140">
        <v>40.132147736092499</v>
      </c>
      <c r="L97" s="140">
        <v>0</v>
      </c>
      <c r="M97" s="139" t="s">
        <v>213</v>
      </c>
      <c r="N97" s="139" t="s">
        <v>241</v>
      </c>
      <c r="O97" s="139" t="s">
        <v>121</v>
      </c>
      <c r="P97" s="141">
        <v>45200</v>
      </c>
      <c r="Q97" s="141">
        <v>45201</v>
      </c>
      <c r="R97" s="140">
        <v>0</v>
      </c>
      <c r="S97" s="139" t="s">
        <v>116</v>
      </c>
      <c r="T97" s="139" t="s">
        <v>116</v>
      </c>
      <c r="U97" s="139" t="s">
        <v>142</v>
      </c>
      <c r="V97" s="142">
        <v>45170.155378009258</v>
      </c>
      <c r="W97" s="139" t="s">
        <v>116</v>
      </c>
      <c r="X97" s="139" t="s">
        <v>116</v>
      </c>
      <c r="Y97" s="142">
        <v>45200</v>
      </c>
      <c r="Z97" s="142">
        <v>45231</v>
      </c>
      <c r="AA97" s="142">
        <v>45231.683884988423</v>
      </c>
      <c r="AB97" s="139" t="s">
        <v>118</v>
      </c>
      <c r="AC97" s="139" t="s">
        <v>116</v>
      </c>
    </row>
    <row r="98" spans="1:29" s="161" customFormat="1" hidden="1" outlineLevel="7" collapsed="1" x14ac:dyDescent="0.25">
      <c r="A98" s="165" t="s">
        <v>282</v>
      </c>
      <c r="B98" s="157">
        <v>-96911.19</v>
      </c>
      <c r="C98" s="157">
        <v>-2751585.0652999999</v>
      </c>
      <c r="D98" s="157">
        <v>0</v>
      </c>
      <c r="E98" s="157">
        <v>0</v>
      </c>
      <c r="F98" s="157">
        <v>-96911.19</v>
      </c>
      <c r="G98" s="157">
        <v>-2751585.0652999999</v>
      </c>
      <c r="H98" s="158" t="s">
        <v>120</v>
      </c>
      <c r="I98" s="158" t="s">
        <v>281</v>
      </c>
      <c r="J98" s="158" t="s">
        <v>116</v>
      </c>
      <c r="K98" s="157">
        <v>28.392851901828902</v>
      </c>
      <c r="L98" s="157">
        <v>0</v>
      </c>
      <c r="M98" s="158" t="s">
        <v>213</v>
      </c>
      <c r="N98" s="158" t="s">
        <v>241</v>
      </c>
      <c r="O98" s="158" t="s">
        <v>121</v>
      </c>
      <c r="P98" s="159">
        <v>45200</v>
      </c>
      <c r="Q98" s="159">
        <v>45201</v>
      </c>
      <c r="R98" s="157">
        <v>0</v>
      </c>
      <c r="S98" s="158" t="s">
        <v>116</v>
      </c>
      <c r="T98" s="158" t="s">
        <v>116</v>
      </c>
      <c r="U98" s="158" t="s">
        <v>142</v>
      </c>
      <c r="V98" s="160">
        <v>45170.155378009258</v>
      </c>
      <c r="W98" s="158" t="s">
        <v>116</v>
      </c>
      <c r="X98" s="158" t="s">
        <v>116</v>
      </c>
      <c r="Y98" s="160">
        <v>45200</v>
      </c>
      <c r="Z98" s="160">
        <v>45231</v>
      </c>
      <c r="AA98" s="160">
        <v>45231.683884988423</v>
      </c>
      <c r="AB98" s="158" t="s">
        <v>118</v>
      </c>
      <c r="AC98" s="158" t="s">
        <v>116</v>
      </c>
    </row>
    <row r="99" spans="1:29" s="143" customFormat="1" hidden="1" outlineLevel="7" collapsed="1" x14ac:dyDescent="0.25">
      <c r="A99" s="166" t="s">
        <v>116</v>
      </c>
      <c r="B99" s="140">
        <v>-96911.19</v>
      </c>
      <c r="C99" s="140">
        <v>-2751585.0652999999</v>
      </c>
      <c r="D99" s="140">
        <v>0</v>
      </c>
      <c r="E99" s="140">
        <v>0</v>
      </c>
      <c r="F99" s="140">
        <v>-96911.19</v>
      </c>
      <c r="G99" s="140">
        <v>-2751585.0652999999</v>
      </c>
      <c r="H99" s="139" t="s">
        <v>120</v>
      </c>
      <c r="I99" s="139" t="s">
        <v>281</v>
      </c>
      <c r="J99" s="139" t="s">
        <v>116</v>
      </c>
      <c r="K99" s="140">
        <v>28.392851901828902</v>
      </c>
      <c r="L99" s="140">
        <v>0</v>
      </c>
      <c r="M99" s="139" t="s">
        <v>213</v>
      </c>
      <c r="N99" s="139" t="s">
        <v>241</v>
      </c>
      <c r="O99" s="139" t="s">
        <v>121</v>
      </c>
      <c r="P99" s="141">
        <v>45200</v>
      </c>
      <c r="Q99" s="141">
        <v>45201</v>
      </c>
      <c r="R99" s="140">
        <v>0</v>
      </c>
      <c r="S99" s="139" t="s">
        <v>116</v>
      </c>
      <c r="T99" s="139" t="s">
        <v>116</v>
      </c>
      <c r="U99" s="139" t="s">
        <v>142</v>
      </c>
      <c r="V99" s="142">
        <v>45170.155378009258</v>
      </c>
      <c r="W99" s="139" t="s">
        <v>116</v>
      </c>
      <c r="X99" s="139" t="s">
        <v>116</v>
      </c>
      <c r="Y99" s="142">
        <v>45200</v>
      </c>
      <c r="Z99" s="142">
        <v>45231</v>
      </c>
      <c r="AA99" s="142">
        <v>45231.683884988423</v>
      </c>
      <c r="AB99" s="139" t="s">
        <v>118</v>
      </c>
      <c r="AC99" s="139" t="s">
        <v>116</v>
      </c>
    </row>
    <row r="100" spans="1:29" s="184" customFormat="1" hidden="1" outlineLevel="2" collapsed="1" x14ac:dyDescent="0.25">
      <c r="A100" s="179" t="s">
        <v>275</v>
      </c>
      <c r="B100" s="180">
        <v>0</v>
      </c>
      <c r="C100" s="180">
        <v>4.4999999999999997E-3</v>
      </c>
      <c r="D100" s="180">
        <v>0</v>
      </c>
      <c r="E100" s="180">
        <v>0</v>
      </c>
      <c r="F100" s="180">
        <v>0</v>
      </c>
      <c r="G100" s="180">
        <v>4.4999999999999997E-3</v>
      </c>
      <c r="H100" s="181" t="s">
        <v>120</v>
      </c>
      <c r="I100" s="181" t="s">
        <v>275</v>
      </c>
      <c r="J100" s="181" t="s">
        <v>116</v>
      </c>
      <c r="K100" s="180">
        <v>0</v>
      </c>
      <c r="L100" s="180">
        <v>0</v>
      </c>
      <c r="M100" s="181" t="s">
        <v>213</v>
      </c>
      <c r="N100" s="181" t="s">
        <v>241</v>
      </c>
      <c r="O100" s="181" t="s">
        <v>121</v>
      </c>
      <c r="P100" s="182">
        <v>45200</v>
      </c>
      <c r="Q100" s="182">
        <v>45201</v>
      </c>
      <c r="R100" s="180">
        <v>0</v>
      </c>
      <c r="S100" s="181" t="s">
        <v>116</v>
      </c>
      <c r="T100" s="181" t="s">
        <v>116</v>
      </c>
      <c r="U100" s="181" t="s">
        <v>142</v>
      </c>
      <c r="V100" s="183">
        <v>45170.155378009258</v>
      </c>
      <c r="W100" s="181" t="s">
        <v>116</v>
      </c>
      <c r="X100" s="181" t="s">
        <v>116</v>
      </c>
      <c r="Y100" s="183">
        <v>45200</v>
      </c>
      <c r="Z100" s="183">
        <v>45231</v>
      </c>
      <c r="AA100" s="183">
        <v>45231.683884988423</v>
      </c>
      <c r="AB100" s="181" t="s">
        <v>118</v>
      </c>
      <c r="AC100" s="181" t="s">
        <v>116</v>
      </c>
    </row>
    <row r="101" spans="1:29" s="161" customFormat="1" hidden="1" outlineLevel="3" collapsed="1" x14ac:dyDescent="0.25">
      <c r="A101" s="156" t="s">
        <v>121</v>
      </c>
      <c r="B101" s="157">
        <v>0</v>
      </c>
      <c r="C101" s="157">
        <v>4.4999999999999997E-3</v>
      </c>
      <c r="D101" s="157">
        <v>0</v>
      </c>
      <c r="E101" s="157">
        <v>0</v>
      </c>
      <c r="F101" s="157">
        <v>0</v>
      </c>
      <c r="G101" s="157">
        <v>4.4999999999999997E-3</v>
      </c>
      <c r="H101" s="158" t="s">
        <v>120</v>
      </c>
      <c r="I101" s="158" t="s">
        <v>275</v>
      </c>
      <c r="J101" s="158" t="s">
        <v>116</v>
      </c>
      <c r="K101" s="157">
        <v>0</v>
      </c>
      <c r="L101" s="157">
        <v>0</v>
      </c>
      <c r="M101" s="158" t="s">
        <v>213</v>
      </c>
      <c r="N101" s="158" t="s">
        <v>241</v>
      </c>
      <c r="O101" s="158" t="s">
        <v>121</v>
      </c>
      <c r="P101" s="159">
        <v>45200</v>
      </c>
      <c r="Q101" s="159">
        <v>45201</v>
      </c>
      <c r="R101" s="157">
        <v>0</v>
      </c>
      <c r="S101" s="158" t="s">
        <v>116</v>
      </c>
      <c r="T101" s="158" t="s">
        <v>116</v>
      </c>
      <c r="U101" s="158" t="s">
        <v>142</v>
      </c>
      <c r="V101" s="160">
        <v>45170.155378009258</v>
      </c>
      <c r="W101" s="158" t="s">
        <v>116</v>
      </c>
      <c r="X101" s="158" t="s">
        <v>116</v>
      </c>
      <c r="Y101" s="160">
        <v>45200</v>
      </c>
      <c r="Z101" s="160">
        <v>45231</v>
      </c>
      <c r="AA101" s="160">
        <v>45231.683884988423</v>
      </c>
      <c r="AB101" s="158" t="s">
        <v>118</v>
      </c>
      <c r="AC101" s="158" t="s">
        <v>116</v>
      </c>
    </row>
    <row r="102" spans="1:29" s="143" customFormat="1" hidden="1" outlineLevel="4" collapsed="1" x14ac:dyDescent="0.25">
      <c r="A102" s="162" t="s">
        <v>116</v>
      </c>
      <c r="B102" s="140">
        <v>0</v>
      </c>
      <c r="C102" s="140">
        <v>4.4999999999999997E-3</v>
      </c>
      <c r="D102" s="140">
        <v>0</v>
      </c>
      <c r="E102" s="140">
        <v>0</v>
      </c>
      <c r="F102" s="140">
        <v>0</v>
      </c>
      <c r="G102" s="140">
        <v>4.4999999999999997E-3</v>
      </c>
      <c r="H102" s="139" t="s">
        <v>120</v>
      </c>
      <c r="I102" s="139" t="s">
        <v>275</v>
      </c>
      <c r="J102" s="139" t="s">
        <v>116</v>
      </c>
      <c r="K102" s="140">
        <v>0</v>
      </c>
      <c r="L102" s="140">
        <v>0</v>
      </c>
      <c r="M102" s="139" t="s">
        <v>213</v>
      </c>
      <c r="N102" s="139" t="s">
        <v>241</v>
      </c>
      <c r="O102" s="139" t="s">
        <v>121</v>
      </c>
      <c r="P102" s="141">
        <v>45200</v>
      </c>
      <c r="Q102" s="141">
        <v>45201</v>
      </c>
      <c r="R102" s="140">
        <v>0</v>
      </c>
      <c r="S102" s="139" t="s">
        <v>116</v>
      </c>
      <c r="T102" s="139" t="s">
        <v>116</v>
      </c>
      <c r="U102" s="139" t="s">
        <v>142</v>
      </c>
      <c r="V102" s="142">
        <v>45170.155378009258</v>
      </c>
      <c r="W102" s="139" t="s">
        <v>116</v>
      </c>
      <c r="X102" s="139" t="s">
        <v>116</v>
      </c>
      <c r="Y102" s="142">
        <v>45200</v>
      </c>
      <c r="Z102" s="142">
        <v>45231</v>
      </c>
      <c r="AA102" s="142">
        <v>45231.683884988423</v>
      </c>
      <c r="AB102" s="139" t="s">
        <v>118</v>
      </c>
      <c r="AC102" s="139" t="s">
        <v>116</v>
      </c>
    </row>
    <row r="103" spans="1:29" s="149" customFormat="1" hidden="1" outlineLevel="5" collapsed="1" x14ac:dyDescent="0.25">
      <c r="A103" s="163" t="s">
        <v>213</v>
      </c>
      <c r="B103" s="145">
        <v>0</v>
      </c>
      <c r="C103" s="145">
        <v>4.4999999999999997E-3</v>
      </c>
      <c r="D103" s="145">
        <v>0</v>
      </c>
      <c r="E103" s="145">
        <v>0</v>
      </c>
      <c r="F103" s="145">
        <v>0</v>
      </c>
      <c r="G103" s="145">
        <v>4.4999999999999997E-3</v>
      </c>
      <c r="H103" s="146" t="s">
        <v>120</v>
      </c>
      <c r="I103" s="146" t="s">
        <v>275</v>
      </c>
      <c r="J103" s="146" t="s">
        <v>116</v>
      </c>
      <c r="K103" s="145">
        <v>0</v>
      </c>
      <c r="L103" s="145">
        <v>0</v>
      </c>
      <c r="M103" s="146" t="s">
        <v>213</v>
      </c>
      <c r="N103" s="146" t="s">
        <v>241</v>
      </c>
      <c r="O103" s="146" t="s">
        <v>121</v>
      </c>
      <c r="P103" s="147">
        <v>45200</v>
      </c>
      <c r="Q103" s="147">
        <v>45201</v>
      </c>
      <c r="R103" s="145">
        <v>0</v>
      </c>
      <c r="S103" s="146" t="s">
        <v>116</v>
      </c>
      <c r="T103" s="146" t="s">
        <v>116</v>
      </c>
      <c r="U103" s="146" t="s">
        <v>142</v>
      </c>
      <c r="V103" s="148">
        <v>45170.155378009258</v>
      </c>
      <c r="W103" s="146" t="s">
        <v>116</v>
      </c>
      <c r="X103" s="146" t="s">
        <v>116</v>
      </c>
      <c r="Y103" s="148">
        <v>45200</v>
      </c>
      <c r="Z103" s="148">
        <v>45231</v>
      </c>
      <c r="AA103" s="148">
        <v>45231.683884988423</v>
      </c>
      <c r="AB103" s="146" t="s">
        <v>118</v>
      </c>
      <c r="AC103" s="146" t="s">
        <v>116</v>
      </c>
    </row>
    <row r="104" spans="1:29" s="155" customFormat="1" hidden="1" outlineLevel="6" collapsed="1" x14ac:dyDescent="0.25">
      <c r="A104" s="164" t="s">
        <v>116</v>
      </c>
      <c r="B104" s="151">
        <v>0</v>
      </c>
      <c r="C104" s="151">
        <v>4.4999999999999997E-3</v>
      </c>
      <c r="D104" s="151">
        <v>0</v>
      </c>
      <c r="E104" s="151">
        <v>0</v>
      </c>
      <c r="F104" s="151">
        <v>0</v>
      </c>
      <c r="G104" s="151">
        <v>4.4999999999999997E-3</v>
      </c>
      <c r="H104" s="152" t="s">
        <v>120</v>
      </c>
      <c r="I104" s="152" t="s">
        <v>275</v>
      </c>
      <c r="J104" s="152" t="s">
        <v>116</v>
      </c>
      <c r="K104" s="151">
        <v>0</v>
      </c>
      <c r="L104" s="151">
        <v>0</v>
      </c>
      <c r="M104" s="152" t="s">
        <v>213</v>
      </c>
      <c r="N104" s="152" t="s">
        <v>241</v>
      </c>
      <c r="O104" s="152" t="s">
        <v>121</v>
      </c>
      <c r="P104" s="153">
        <v>45200</v>
      </c>
      <c r="Q104" s="153">
        <v>45201</v>
      </c>
      <c r="R104" s="151">
        <v>0</v>
      </c>
      <c r="S104" s="152" t="s">
        <v>116</v>
      </c>
      <c r="T104" s="152" t="s">
        <v>116</v>
      </c>
      <c r="U104" s="152" t="s">
        <v>142</v>
      </c>
      <c r="V104" s="154">
        <v>45170.155378009258</v>
      </c>
      <c r="W104" s="152" t="s">
        <v>116</v>
      </c>
      <c r="X104" s="152" t="s">
        <v>116</v>
      </c>
      <c r="Y104" s="154">
        <v>45200</v>
      </c>
      <c r="Z104" s="154">
        <v>45231</v>
      </c>
      <c r="AA104" s="154">
        <v>45231.683884988423</v>
      </c>
      <c r="AB104" s="152" t="s">
        <v>118</v>
      </c>
      <c r="AC104" s="152" t="s">
        <v>116</v>
      </c>
    </row>
    <row r="105" spans="1:29" s="161" customFormat="1" hidden="1" outlineLevel="7" collapsed="1" x14ac:dyDescent="0.25">
      <c r="A105" s="165" t="s">
        <v>278</v>
      </c>
      <c r="B105" s="157">
        <v>-23429.13</v>
      </c>
      <c r="C105" s="157">
        <v>-1845326.6753799999</v>
      </c>
      <c r="D105" s="157">
        <v>0</v>
      </c>
      <c r="E105" s="157">
        <v>0</v>
      </c>
      <c r="F105" s="157">
        <v>-23429.13</v>
      </c>
      <c r="G105" s="157">
        <v>-1845326.6753799999</v>
      </c>
      <c r="H105" s="158" t="s">
        <v>120</v>
      </c>
      <c r="I105" s="158" t="s">
        <v>275</v>
      </c>
      <c r="J105" s="158" t="s">
        <v>116</v>
      </c>
      <c r="K105" s="157">
        <v>78.762065658434594</v>
      </c>
      <c r="L105" s="157">
        <v>0</v>
      </c>
      <c r="M105" s="158" t="s">
        <v>213</v>
      </c>
      <c r="N105" s="158" t="s">
        <v>241</v>
      </c>
      <c r="O105" s="158" t="s">
        <v>121</v>
      </c>
      <c r="P105" s="159">
        <v>45200</v>
      </c>
      <c r="Q105" s="159">
        <v>45201</v>
      </c>
      <c r="R105" s="157">
        <v>0</v>
      </c>
      <c r="S105" s="158" t="s">
        <v>116</v>
      </c>
      <c r="T105" s="158" t="s">
        <v>116</v>
      </c>
      <c r="U105" s="158" t="s">
        <v>142</v>
      </c>
      <c r="V105" s="160">
        <v>45170.155378009258</v>
      </c>
      <c r="W105" s="158" t="s">
        <v>116</v>
      </c>
      <c r="X105" s="158" t="s">
        <v>116</v>
      </c>
      <c r="Y105" s="160">
        <v>45200</v>
      </c>
      <c r="Z105" s="160">
        <v>45231</v>
      </c>
      <c r="AA105" s="160">
        <v>45231.683884988423</v>
      </c>
      <c r="AB105" s="158" t="s">
        <v>118</v>
      </c>
      <c r="AC105" s="158" t="s">
        <v>116</v>
      </c>
    </row>
    <row r="106" spans="1:29" s="143" customFormat="1" hidden="1" outlineLevel="7" collapsed="1" x14ac:dyDescent="0.25">
      <c r="A106" s="166" t="s">
        <v>116</v>
      </c>
      <c r="B106" s="140">
        <v>-23429.13</v>
      </c>
      <c r="C106" s="140">
        <v>-1845326.6753799999</v>
      </c>
      <c r="D106" s="140">
        <v>0</v>
      </c>
      <c r="E106" s="140">
        <v>0</v>
      </c>
      <c r="F106" s="140">
        <v>-23429.13</v>
      </c>
      <c r="G106" s="140">
        <v>-1845326.6753799999</v>
      </c>
      <c r="H106" s="139" t="s">
        <v>120</v>
      </c>
      <c r="I106" s="139" t="s">
        <v>275</v>
      </c>
      <c r="J106" s="139" t="s">
        <v>116</v>
      </c>
      <c r="K106" s="140">
        <v>78.762065658434594</v>
      </c>
      <c r="L106" s="140">
        <v>0</v>
      </c>
      <c r="M106" s="139" t="s">
        <v>213</v>
      </c>
      <c r="N106" s="139" t="s">
        <v>241</v>
      </c>
      <c r="O106" s="139" t="s">
        <v>121</v>
      </c>
      <c r="P106" s="141">
        <v>45200</v>
      </c>
      <c r="Q106" s="141">
        <v>45201</v>
      </c>
      <c r="R106" s="140">
        <v>0</v>
      </c>
      <c r="S106" s="139" t="s">
        <v>116</v>
      </c>
      <c r="T106" s="139" t="s">
        <v>116</v>
      </c>
      <c r="U106" s="139" t="s">
        <v>142</v>
      </c>
      <c r="V106" s="142">
        <v>45170.155378009258</v>
      </c>
      <c r="W106" s="139" t="s">
        <v>116</v>
      </c>
      <c r="X106" s="139" t="s">
        <v>116</v>
      </c>
      <c r="Y106" s="142">
        <v>45200</v>
      </c>
      <c r="Z106" s="142">
        <v>45231</v>
      </c>
      <c r="AA106" s="142">
        <v>45231.683884988423</v>
      </c>
      <c r="AB106" s="139" t="s">
        <v>118</v>
      </c>
      <c r="AC106" s="139" t="s">
        <v>116</v>
      </c>
    </row>
    <row r="107" spans="1:29" s="172" customFormat="1" hidden="1" outlineLevel="7" collapsed="1" x14ac:dyDescent="0.25">
      <c r="A107" s="167" t="s">
        <v>280</v>
      </c>
      <c r="B107" s="168">
        <v>316777.31</v>
      </c>
      <c r="C107" s="168">
        <v>21238099.215769999</v>
      </c>
      <c r="D107" s="168">
        <v>0</v>
      </c>
      <c r="E107" s="168">
        <v>0</v>
      </c>
      <c r="F107" s="168">
        <v>316777.31</v>
      </c>
      <c r="G107" s="168">
        <v>21238099.215769999</v>
      </c>
      <c r="H107" s="169" t="s">
        <v>120</v>
      </c>
      <c r="I107" s="169" t="s">
        <v>275</v>
      </c>
      <c r="J107" s="169" t="s">
        <v>116</v>
      </c>
      <c r="K107" s="168">
        <v>67.044256470799596</v>
      </c>
      <c r="L107" s="168">
        <v>0</v>
      </c>
      <c r="M107" s="169" t="s">
        <v>213</v>
      </c>
      <c r="N107" s="169" t="s">
        <v>241</v>
      </c>
      <c r="O107" s="169" t="s">
        <v>121</v>
      </c>
      <c r="P107" s="170">
        <v>45200</v>
      </c>
      <c r="Q107" s="170">
        <v>45201</v>
      </c>
      <c r="R107" s="168">
        <v>0</v>
      </c>
      <c r="S107" s="169" t="s">
        <v>116</v>
      </c>
      <c r="T107" s="169" t="s">
        <v>116</v>
      </c>
      <c r="U107" s="169" t="s">
        <v>142</v>
      </c>
      <c r="V107" s="171">
        <v>45170.155378009258</v>
      </c>
      <c r="W107" s="169" t="s">
        <v>116</v>
      </c>
      <c r="X107" s="169" t="s">
        <v>116</v>
      </c>
      <c r="Y107" s="171">
        <v>45200</v>
      </c>
      <c r="Z107" s="171">
        <v>45231</v>
      </c>
      <c r="AA107" s="171">
        <v>45231.683884988423</v>
      </c>
      <c r="AB107" s="169" t="s">
        <v>118</v>
      </c>
      <c r="AC107" s="169" t="s">
        <v>116</v>
      </c>
    </row>
    <row r="108" spans="1:29" s="143" customFormat="1" hidden="1" outlineLevel="7" collapsed="1" x14ac:dyDescent="0.25">
      <c r="A108" s="166" t="s">
        <v>116</v>
      </c>
      <c r="B108" s="140">
        <v>316777.31</v>
      </c>
      <c r="C108" s="140">
        <v>21238099.215769999</v>
      </c>
      <c r="D108" s="140">
        <v>0</v>
      </c>
      <c r="E108" s="140">
        <v>0</v>
      </c>
      <c r="F108" s="140">
        <v>316777.31</v>
      </c>
      <c r="G108" s="140">
        <v>21238099.215769999</v>
      </c>
      <c r="H108" s="139" t="s">
        <v>120</v>
      </c>
      <c r="I108" s="139" t="s">
        <v>275</v>
      </c>
      <c r="J108" s="139" t="s">
        <v>116</v>
      </c>
      <c r="K108" s="140">
        <v>67.044256470799596</v>
      </c>
      <c r="L108" s="140">
        <v>0</v>
      </c>
      <c r="M108" s="139" t="s">
        <v>213</v>
      </c>
      <c r="N108" s="139" t="s">
        <v>241</v>
      </c>
      <c r="O108" s="139" t="s">
        <v>121</v>
      </c>
      <c r="P108" s="141">
        <v>45200</v>
      </c>
      <c r="Q108" s="141">
        <v>45201</v>
      </c>
      <c r="R108" s="140">
        <v>0</v>
      </c>
      <c r="S108" s="139" t="s">
        <v>116</v>
      </c>
      <c r="T108" s="139" t="s">
        <v>116</v>
      </c>
      <c r="U108" s="139" t="s">
        <v>142</v>
      </c>
      <c r="V108" s="142">
        <v>45170.155378009258</v>
      </c>
      <c r="W108" s="139" t="s">
        <v>116</v>
      </c>
      <c r="X108" s="139" t="s">
        <v>116</v>
      </c>
      <c r="Y108" s="142">
        <v>45200</v>
      </c>
      <c r="Z108" s="142">
        <v>45231</v>
      </c>
      <c r="AA108" s="142">
        <v>45231.683884988423</v>
      </c>
      <c r="AB108" s="139" t="s">
        <v>118</v>
      </c>
      <c r="AC108" s="139" t="s">
        <v>116</v>
      </c>
    </row>
    <row r="109" spans="1:29" s="161" customFormat="1" hidden="1" outlineLevel="7" collapsed="1" x14ac:dyDescent="0.25">
      <c r="A109" s="165" t="s">
        <v>276</v>
      </c>
      <c r="B109" s="157">
        <v>-295310.37599999999</v>
      </c>
      <c r="C109" s="157">
        <v>-17733734.981910001</v>
      </c>
      <c r="D109" s="157">
        <v>0</v>
      </c>
      <c r="E109" s="157">
        <v>0</v>
      </c>
      <c r="F109" s="157">
        <v>-295310.37599999999</v>
      </c>
      <c r="G109" s="157">
        <v>-17733734.981910001</v>
      </c>
      <c r="H109" s="158" t="s">
        <v>120</v>
      </c>
      <c r="I109" s="158" t="s">
        <v>275</v>
      </c>
      <c r="J109" s="158" t="s">
        <v>116</v>
      </c>
      <c r="K109" s="157">
        <v>60.051174706810798</v>
      </c>
      <c r="L109" s="157">
        <v>0</v>
      </c>
      <c r="M109" s="158" t="s">
        <v>213</v>
      </c>
      <c r="N109" s="158" t="s">
        <v>241</v>
      </c>
      <c r="O109" s="158" t="s">
        <v>121</v>
      </c>
      <c r="P109" s="159">
        <v>45200</v>
      </c>
      <c r="Q109" s="159">
        <v>45201</v>
      </c>
      <c r="R109" s="157">
        <v>0</v>
      </c>
      <c r="S109" s="158" t="s">
        <v>116</v>
      </c>
      <c r="T109" s="158" t="s">
        <v>116</v>
      </c>
      <c r="U109" s="158" t="s">
        <v>142</v>
      </c>
      <c r="V109" s="160">
        <v>45170.155378009258</v>
      </c>
      <c r="W109" s="158" t="s">
        <v>116</v>
      </c>
      <c r="X109" s="158" t="s">
        <v>116</v>
      </c>
      <c r="Y109" s="160">
        <v>45200</v>
      </c>
      <c r="Z109" s="160">
        <v>45231</v>
      </c>
      <c r="AA109" s="160">
        <v>45231.683884988423</v>
      </c>
      <c r="AB109" s="158" t="s">
        <v>118</v>
      </c>
      <c r="AC109" s="158" t="s">
        <v>116</v>
      </c>
    </row>
    <row r="110" spans="1:29" s="143" customFormat="1" hidden="1" outlineLevel="7" collapsed="1" x14ac:dyDescent="0.25">
      <c r="A110" s="166" t="s">
        <v>116</v>
      </c>
      <c r="B110" s="140">
        <v>-295310.37599999999</v>
      </c>
      <c r="C110" s="140">
        <v>-17733734.981910001</v>
      </c>
      <c r="D110" s="140">
        <v>0</v>
      </c>
      <c r="E110" s="140">
        <v>0</v>
      </c>
      <c r="F110" s="140">
        <v>-295310.37599999999</v>
      </c>
      <c r="G110" s="140">
        <v>-17733734.981910001</v>
      </c>
      <c r="H110" s="139" t="s">
        <v>120</v>
      </c>
      <c r="I110" s="139" t="s">
        <v>275</v>
      </c>
      <c r="J110" s="139" t="s">
        <v>116</v>
      </c>
      <c r="K110" s="140">
        <v>60.051174706810798</v>
      </c>
      <c r="L110" s="140">
        <v>0</v>
      </c>
      <c r="M110" s="139" t="s">
        <v>213</v>
      </c>
      <c r="N110" s="139" t="s">
        <v>241</v>
      </c>
      <c r="O110" s="139" t="s">
        <v>121</v>
      </c>
      <c r="P110" s="141">
        <v>45200</v>
      </c>
      <c r="Q110" s="141">
        <v>45201</v>
      </c>
      <c r="R110" s="140">
        <v>0</v>
      </c>
      <c r="S110" s="139" t="s">
        <v>116</v>
      </c>
      <c r="T110" s="139" t="s">
        <v>116</v>
      </c>
      <c r="U110" s="139" t="s">
        <v>142</v>
      </c>
      <c r="V110" s="142">
        <v>45170.155378009258</v>
      </c>
      <c r="W110" s="139" t="s">
        <v>116</v>
      </c>
      <c r="X110" s="139" t="s">
        <v>116</v>
      </c>
      <c r="Y110" s="142">
        <v>45200</v>
      </c>
      <c r="Z110" s="142">
        <v>45231</v>
      </c>
      <c r="AA110" s="142">
        <v>45231.683884988423</v>
      </c>
      <c r="AB110" s="139" t="s">
        <v>118</v>
      </c>
      <c r="AC110" s="139" t="s">
        <v>116</v>
      </c>
    </row>
    <row r="111" spans="1:29" s="172" customFormat="1" hidden="1" outlineLevel="7" collapsed="1" x14ac:dyDescent="0.25">
      <c r="A111" s="167" t="s">
        <v>277</v>
      </c>
      <c r="B111" s="168">
        <v>-58338.063000000002</v>
      </c>
      <c r="C111" s="168">
        <v>-3384703.55</v>
      </c>
      <c r="D111" s="168">
        <v>0</v>
      </c>
      <c r="E111" s="168">
        <v>0</v>
      </c>
      <c r="F111" s="168">
        <v>-58338.063000000002</v>
      </c>
      <c r="G111" s="168">
        <v>-3384703.55</v>
      </c>
      <c r="H111" s="169" t="s">
        <v>120</v>
      </c>
      <c r="I111" s="169" t="s">
        <v>275</v>
      </c>
      <c r="J111" s="169" t="s">
        <v>116</v>
      </c>
      <c r="K111" s="168">
        <v>58.0187852654621</v>
      </c>
      <c r="L111" s="168">
        <v>0</v>
      </c>
      <c r="M111" s="169" t="s">
        <v>213</v>
      </c>
      <c r="N111" s="169" t="s">
        <v>241</v>
      </c>
      <c r="O111" s="169" t="s">
        <v>121</v>
      </c>
      <c r="P111" s="170">
        <v>45200</v>
      </c>
      <c r="Q111" s="170">
        <v>45201</v>
      </c>
      <c r="R111" s="168">
        <v>0</v>
      </c>
      <c r="S111" s="169" t="s">
        <v>116</v>
      </c>
      <c r="T111" s="169" t="s">
        <v>116</v>
      </c>
      <c r="U111" s="169" t="s">
        <v>142</v>
      </c>
      <c r="V111" s="171">
        <v>45170.155378009258</v>
      </c>
      <c r="W111" s="169" t="s">
        <v>116</v>
      </c>
      <c r="X111" s="169" t="s">
        <v>116</v>
      </c>
      <c r="Y111" s="171">
        <v>45200</v>
      </c>
      <c r="Z111" s="171">
        <v>45231</v>
      </c>
      <c r="AA111" s="171">
        <v>45231.683884988423</v>
      </c>
      <c r="AB111" s="169" t="s">
        <v>118</v>
      </c>
      <c r="AC111" s="169" t="s">
        <v>116</v>
      </c>
    </row>
    <row r="112" spans="1:29" s="143" customFormat="1" hidden="1" outlineLevel="7" collapsed="1" x14ac:dyDescent="0.25">
      <c r="A112" s="166" t="s">
        <v>116</v>
      </c>
      <c r="B112" s="140">
        <v>-58338.063000000002</v>
      </c>
      <c r="C112" s="140">
        <v>-3384703.55</v>
      </c>
      <c r="D112" s="140">
        <v>0</v>
      </c>
      <c r="E112" s="140">
        <v>0</v>
      </c>
      <c r="F112" s="140">
        <v>-58338.063000000002</v>
      </c>
      <c r="G112" s="140">
        <v>-3384703.55</v>
      </c>
      <c r="H112" s="139" t="s">
        <v>120</v>
      </c>
      <c r="I112" s="139" t="s">
        <v>275</v>
      </c>
      <c r="J112" s="139" t="s">
        <v>116</v>
      </c>
      <c r="K112" s="140">
        <v>58.0187852654621</v>
      </c>
      <c r="L112" s="140">
        <v>0</v>
      </c>
      <c r="M112" s="139" t="s">
        <v>213</v>
      </c>
      <c r="N112" s="139" t="s">
        <v>241</v>
      </c>
      <c r="O112" s="139" t="s">
        <v>121</v>
      </c>
      <c r="P112" s="141">
        <v>45200</v>
      </c>
      <c r="Q112" s="141">
        <v>45201</v>
      </c>
      <c r="R112" s="140">
        <v>0</v>
      </c>
      <c r="S112" s="139" t="s">
        <v>116</v>
      </c>
      <c r="T112" s="139" t="s">
        <v>116</v>
      </c>
      <c r="U112" s="139" t="s">
        <v>142</v>
      </c>
      <c r="V112" s="142">
        <v>45170.155378009258</v>
      </c>
      <c r="W112" s="139" t="s">
        <v>116</v>
      </c>
      <c r="X112" s="139" t="s">
        <v>116</v>
      </c>
      <c r="Y112" s="142">
        <v>45200</v>
      </c>
      <c r="Z112" s="142">
        <v>45231</v>
      </c>
      <c r="AA112" s="142">
        <v>45231.683884988423</v>
      </c>
      <c r="AB112" s="139" t="s">
        <v>118</v>
      </c>
      <c r="AC112" s="139" t="s">
        <v>116</v>
      </c>
    </row>
    <row r="113" spans="1:29" s="161" customFormat="1" hidden="1" outlineLevel="7" collapsed="1" x14ac:dyDescent="0.25">
      <c r="A113" s="165" t="s">
        <v>279</v>
      </c>
      <c r="B113" s="157">
        <v>60300.258999999998</v>
      </c>
      <c r="C113" s="157">
        <v>1725665.99602</v>
      </c>
      <c r="D113" s="157">
        <v>0</v>
      </c>
      <c r="E113" s="157">
        <v>0</v>
      </c>
      <c r="F113" s="157">
        <v>60300.258999999998</v>
      </c>
      <c r="G113" s="157">
        <v>1725665.99602</v>
      </c>
      <c r="H113" s="158" t="s">
        <v>120</v>
      </c>
      <c r="I113" s="158" t="s">
        <v>275</v>
      </c>
      <c r="J113" s="158" t="s">
        <v>116</v>
      </c>
      <c r="K113" s="157">
        <v>28.617886964963098</v>
      </c>
      <c r="L113" s="157">
        <v>0</v>
      </c>
      <c r="M113" s="158" t="s">
        <v>213</v>
      </c>
      <c r="N113" s="158" t="s">
        <v>241</v>
      </c>
      <c r="O113" s="158" t="s">
        <v>121</v>
      </c>
      <c r="P113" s="159">
        <v>45200</v>
      </c>
      <c r="Q113" s="159">
        <v>45201</v>
      </c>
      <c r="R113" s="157">
        <v>0</v>
      </c>
      <c r="S113" s="158" t="s">
        <v>116</v>
      </c>
      <c r="T113" s="158" t="s">
        <v>116</v>
      </c>
      <c r="U113" s="158" t="s">
        <v>142</v>
      </c>
      <c r="V113" s="160">
        <v>45170.155378009258</v>
      </c>
      <c r="W113" s="158" t="s">
        <v>116</v>
      </c>
      <c r="X113" s="158" t="s">
        <v>116</v>
      </c>
      <c r="Y113" s="160">
        <v>45200</v>
      </c>
      <c r="Z113" s="160">
        <v>45231</v>
      </c>
      <c r="AA113" s="160">
        <v>45231.683884988423</v>
      </c>
      <c r="AB113" s="158" t="s">
        <v>118</v>
      </c>
      <c r="AC113" s="158" t="s">
        <v>116</v>
      </c>
    </row>
    <row r="114" spans="1:29" s="143" customFormat="1" hidden="1" outlineLevel="7" collapsed="1" x14ac:dyDescent="0.25">
      <c r="A114" s="166" t="s">
        <v>116</v>
      </c>
      <c r="B114" s="140">
        <v>60300.258999999998</v>
      </c>
      <c r="C114" s="140">
        <v>1725665.99602</v>
      </c>
      <c r="D114" s="140">
        <v>0</v>
      </c>
      <c r="E114" s="140">
        <v>0</v>
      </c>
      <c r="F114" s="140">
        <v>60300.258999999998</v>
      </c>
      <c r="G114" s="140">
        <v>1725665.99602</v>
      </c>
      <c r="H114" s="139" t="s">
        <v>120</v>
      </c>
      <c r="I114" s="139" t="s">
        <v>275</v>
      </c>
      <c r="J114" s="139" t="s">
        <v>116</v>
      </c>
      <c r="K114" s="140">
        <v>28.617886964963098</v>
      </c>
      <c r="L114" s="140">
        <v>0</v>
      </c>
      <c r="M114" s="139" t="s">
        <v>213</v>
      </c>
      <c r="N114" s="139" t="s">
        <v>241</v>
      </c>
      <c r="O114" s="139" t="s">
        <v>121</v>
      </c>
      <c r="P114" s="141">
        <v>45200</v>
      </c>
      <c r="Q114" s="141">
        <v>45201</v>
      </c>
      <c r="R114" s="140">
        <v>0</v>
      </c>
      <c r="S114" s="139" t="s">
        <v>116</v>
      </c>
      <c r="T114" s="139" t="s">
        <v>116</v>
      </c>
      <c r="U114" s="139" t="s">
        <v>142</v>
      </c>
      <c r="V114" s="142">
        <v>45170.155378009258</v>
      </c>
      <c r="W114" s="139" t="s">
        <v>116</v>
      </c>
      <c r="X114" s="139" t="s">
        <v>116</v>
      </c>
      <c r="Y114" s="142">
        <v>45200</v>
      </c>
      <c r="Z114" s="142">
        <v>45231</v>
      </c>
      <c r="AA114" s="142">
        <v>45231.683884988423</v>
      </c>
      <c r="AB114" s="139" t="s">
        <v>118</v>
      </c>
      <c r="AC114" s="139" t="s">
        <v>116</v>
      </c>
    </row>
    <row r="115" spans="1:29" s="155" customFormat="1" hidden="1" outlineLevel="2" collapsed="1" x14ac:dyDescent="0.25">
      <c r="A115" s="150" t="s">
        <v>242</v>
      </c>
      <c r="B115" s="151">
        <v>0</v>
      </c>
      <c r="C115" s="151">
        <v>0</v>
      </c>
      <c r="D115" s="151">
        <v>0</v>
      </c>
      <c r="E115" s="151">
        <v>0</v>
      </c>
      <c r="F115" s="151">
        <v>0</v>
      </c>
      <c r="G115" s="151">
        <v>0</v>
      </c>
      <c r="H115" s="152" t="s">
        <v>120</v>
      </c>
      <c r="I115" s="152" t="s">
        <v>242</v>
      </c>
      <c r="J115" s="152" t="s">
        <v>116</v>
      </c>
      <c r="K115" s="151">
        <v>0</v>
      </c>
      <c r="L115" s="151">
        <v>0</v>
      </c>
      <c r="M115" s="152" t="s">
        <v>122</v>
      </c>
      <c r="N115" s="152" t="s">
        <v>241</v>
      </c>
      <c r="O115" s="152" t="s">
        <v>121</v>
      </c>
      <c r="P115" s="153">
        <v>45200</v>
      </c>
      <c r="Q115" s="153">
        <v>45201</v>
      </c>
      <c r="R115" s="151">
        <v>0</v>
      </c>
      <c r="S115" s="152" t="s">
        <v>116</v>
      </c>
      <c r="T115" s="152" t="s">
        <v>116</v>
      </c>
      <c r="U115" s="152" t="s">
        <v>142</v>
      </c>
      <c r="V115" s="154">
        <v>45170.155378009258</v>
      </c>
      <c r="W115" s="152" t="s">
        <v>116</v>
      </c>
      <c r="X115" s="152" t="s">
        <v>116</v>
      </c>
      <c r="Y115" s="154">
        <v>45200</v>
      </c>
      <c r="Z115" s="154">
        <v>45231</v>
      </c>
      <c r="AA115" s="154">
        <v>45231.683884988423</v>
      </c>
      <c r="AB115" s="152" t="s">
        <v>118</v>
      </c>
      <c r="AC115" s="152" t="s">
        <v>116</v>
      </c>
    </row>
    <row r="116" spans="1:29" s="161" customFormat="1" hidden="1" outlineLevel="3" collapsed="1" x14ac:dyDescent="0.25">
      <c r="A116" s="156" t="s">
        <v>121</v>
      </c>
      <c r="B116" s="157">
        <v>0</v>
      </c>
      <c r="C116" s="157">
        <v>0</v>
      </c>
      <c r="D116" s="157">
        <v>0</v>
      </c>
      <c r="E116" s="157">
        <v>0</v>
      </c>
      <c r="F116" s="157">
        <v>0</v>
      </c>
      <c r="G116" s="157">
        <v>0</v>
      </c>
      <c r="H116" s="158" t="s">
        <v>120</v>
      </c>
      <c r="I116" s="158" t="s">
        <v>242</v>
      </c>
      <c r="J116" s="158" t="s">
        <v>116</v>
      </c>
      <c r="K116" s="157">
        <v>0</v>
      </c>
      <c r="L116" s="157">
        <v>0</v>
      </c>
      <c r="M116" s="158" t="s">
        <v>122</v>
      </c>
      <c r="N116" s="158" t="s">
        <v>241</v>
      </c>
      <c r="O116" s="158" t="s">
        <v>121</v>
      </c>
      <c r="P116" s="159">
        <v>45200</v>
      </c>
      <c r="Q116" s="159">
        <v>45201</v>
      </c>
      <c r="R116" s="157">
        <v>0</v>
      </c>
      <c r="S116" s="158" t="s">
        <v>116</v>
      </c>
      <c r="T116" s="158" t="s">
        <v>116</v>
      </c>
      <c r="U116" s="158" t="s">
        <v>142</v>
      </c>
      <c r="V116" s="160">
        <v>45170.155378009258</v>
      </c>
      <c r="W116" s="158" t="s">
        <v>116</v>
      </c>
      <c r="X116" s="158" t="s">
        <v>116</v>
      </c>
      <c r="Y116" s="160">
        <v>45200</v>
      </c>
      <c r="Z116" s="160">
        <v>45231</v>
      </c>
      <c r="AA116" s="160">
        <v>45231.683884988423</v>
      </c>
      <c r="AB116" s="158" t="s">
        <v>118</v>
      </c>
      <c r="AC116" s="158" t="s">
        <v>116</v>
      </c>
    </row>
    <row r="117" spans="1:29" s="143" customFormat="1" hidden="1" outlineLevel="4" collapsed="1" x14ac:dyDescent="0.25">
      <c r="A117" s="162" t="s">
        <v>116</v>
      </c>
      <c r="B117" s="140">
        <v>0</v>
      </c>
      <c r="C117" s="140">
        <v>0</v>
      </c>
      <c r="D117" s="140">
        <v>0</v>
      </c>
      <c r="E117" s="140">
        <v>0</v>
      </c>
      <c r="F117" s="140">
        <v>0</v>
      </c>
      <c r="G117" s="140">
        <v>0</v>
      </c>
      <c r="H117" s="139" t="s">
        <v>120</v>
      </c>
      <c r="I117" s="139" t="s">
        <v>242</v>
      </c>
      <c r="J117" s="139" t="s">
        <v>116</v>
      </c>
      <c r="K117" s="140">
        <v>0</v>
      </c>
      <c r="L117" s="140">
        <v>0</v>
      </c>
      <c r="M117" s="139" t="s">
        <v>122</v>
      </c>
      <c r="N117" s="139" t="s">
        <v>241</v>
      </c>
      <c r="O117" s="139" t="s">
        <v>121</v>
      </c>
      <c r="P117" s="141">
        <v>45200</v>
      </c>
      <c r="Q117" s="141">
        <v>45201</v>
      </c>
      <c r="R117" s="140">
        <v>0</v>
      </c>
      <c r="S117" s="139" t="s">
        <v>116</v>
      </c>
      <c r="T117" s="139" t="s">
        <v>116</v>
      </c>
      <c r="U117" s="139" t="s">
        <v>142</v>
      </c>
      <c r="V117" s="142">
        <v>45170.155378009258</v>
      </c>
      <c r="W117" s="139" t="s">
        <v>116</v>
      </c>
      <c r="X117" s="139" t="s">
        <v>116</v>
      </c>
      <c r="Y117" s="142">
        <v>45200</v>
      </c>
      <c r="Z117" s="142">
        <v>45231</v>
      </c>
      <c r="AA117" s="142">
        <v>45231.683884988423</v>
      </c>
      <c r="AB117" s="139" t="s">
        <v>118</v>
      </c>
      <c r="AC117" s="139" t="s">
        <v>116</v>
      </c>
    </row>
    <row r="118" spans="1:29" s="149" customFormat="1" hidden="1" outlineLevel="5" collapsed="1" x14ac:dyDescent="0.25">
      <c r="A118" s="163" t="s">
        <v>122</v>
      </c>
      <c r="B118" s="145">
        <v>0</v>
      </c>
      <c r="C118" s="145">
        <v>0</v>
      </c>
      <c r="D118" s="145">
        <v>0</v>
      </c>
      <c r="E118" s="145">
        <v>0</v>
      </c>
      <c r="F118" s="145">
        <v>0</v>
      </c>
      <c r="G118" s="145">
        <v>0</v>
      </c>
      <c r="H118" s="146" t="s">
        <v>120</v>
      </c>
      <c r="I118" s="146" t="s">
        <v>242</v>
      </c>
      <c r="J118" s="146" t="s">
        <v>116</v>
      </c>
      <c r="K118" s="145">
        <v>0</v>
      </c>
      <c r="L118" s="145">
        <v>0</v>
      </c>
      <c r="M118" s="146" t="s">
        <v>122</v>
      </c>
      <c r="N118" s="146" t="s">
        <v>241</v>
      </c>
      <c r="O118" s="146" t="s">
        <v>121</v>
      </c>
      <c r="P118" s="147">
        <v>45200</v>
      </c>
      <c r="Q118" s="147">
        <v>45201</v>
      </c>
      <c r="R118" s="145">
        <v>0</v>
      </c>
      <c r="S118" s="146" t="s">
        <v>116</v>
      </c>
      <c r="T118" s="146" t="s">
        <v>116</v>
      </c>
      <c r="U118" s="146" t="s">
        <v>142</v>
      </c>
      <c r="V118" s="148">
        <v>45170.155378009258</v>
      </c>
      <c r="W118" s="146" t="s">
        <v>116</v>
      </c>
      <c r="X118" s="146" t="s">
        <v>116</v>
      </c>
      <c r="Y118" s="148">
        <v>45200</v>
      </c>
      <c r="Z118" s="148">
        <v>45231</v>
      </c>
      <c r="AA118" s="148">
        <v>45231.683884988423</v>
      </c>
      <c r="AB118" s="146" t="s">
        <v>118</v>
      </c>
      <c r="AC118" s="146" t="s">
        <v>116</v>
      </c>
    </row>
    <row r="119" spans="1:29" s="155" customFormat="1" hidden="1" outlineLevel="6" collapsed="1" x14ac:dyDescent="0.25">
      <c r="A119" s="164" t="s">
        <v>116</v>
      </c>
      <c r="B119" s="151">
        <v>0</v>
      </c>
      <c r="C119" s="151">
        <v>0</v>
      </c>
      <c r="D119" s="151">
        <v>0</v>
      </c>
      <c r="E119" s="151">
        <v>0</v>
      </c>
      <c r="F119" s="151">
        <v>0</v>
      </c>
      <c r="G119" s="151">
        <v>0</v>
      </c>
      <c r="H119" s="152" t="s">
        <v>120</v>
      </c>
      <c r="I119" s="152" t="s">
        <v>242</v>
      </c>
      <c r="J119" s="152" t="s">
        <v>116</v>
      </c>
      <c r="K119" s="151">
        <v>0</v>
      </c>
      <c r="L119" s="151">
        <v>0</v>
      </c>
      <c r="M119" s="152" t="s">
        <v>122</v>
      </c>
      <c r="N119" s="152" t="s">
        <v>241</v>
      </c>
      <c r="O119" s="152" t="s">
        <v>121</v>
      </c>
      <c r="P119" s="153">
        <v>45200</v>
      </c>
      <c r="Q119" s="153">
        <v>45201</v>
      </c>
      <c r="R119" s="151">
        <v>0</v>
      </c>
      <c r="S119" s="152" t="s">
        <v>116</v>
      </c>
      <c r="T119" s="152" t="s">
        <v>116</v>
      </c>
      <c r="U119" s="152" t="s">
        <v>142</v>
      </c>
      <c r="V119" s="154">
        <v>45170.155378009258</v>
      </c>
      <c r="W119" s="152" t="s">
        <v>116</v>
      </c>
      <c r="X119" s="152" t="s">
        <v>116</v>
      </c>
      <c r="Y119" s="154">
        <v>45200</v>
      </c>
      <c r="Z119" s="154">
        <v>45231</v>
      </c>
      <c r="AA119" s="154">
        <v>45231.683884988423</v>
      </c>
      <c r="AB119" s="152" t="s">
        <v>118</v>
      </c>
      <c r="AC119" s="152" t="s">
        <v>116</v>
      </c>
    </row>
    <row r="120" spans="1:29" s="161" customFormat="1" hidden="1" outlineLevel="7" collapsed="1" x14ac:dyDescent="0.25">
      <c r="A120" s="165" t="s">
        <v>245</v>
      </c>
      <c r="B120" s="157">
        <v>14383.044</v>
      </c>
      <c r="C120" s="157">
        <v>1246387.21529</v>
      </c>
      <c r="D120" s="157">
        <v>0</v>
      </c>
      <c r="E120" s="157">
        <v>0</v>
      </c>
      <c r="F120" s="157">
        <v>14383.044</v>
      </c>
      <c r="G120" s="157">
        <v>1246387.21529</v>
      </c>
      <c r="H120" s="158" t="s">
        <v>120</v>
      </c>
      <c r="I120" s="158" t="s">
        <v>242</v>
      </c>
      <c r="J120" s="158" t="s">
        <v>116</v>
      </c>
      <c r="K120" s="157">
        <v>86.656705999786993</v>
      </c>
      <c r="L120" s="157">
        <v>0</v>
      </c>
      <c r="M120" s="158" t="s">
        <v>122</v>
      </c>
      <c r="N120" s="158" t="s">
        <v>241</v>
      </c>
      <c r="O120" s="158" t="s">
        <v>121</v>
      </c>
      <c r="P120" s="159">
        <v>45200</v>
      </c>
      <c r="Q120" s="159">
        <v>45201</v>
      </c>
      <c r="R120" s="157">
        <v>0</v>
      </c>
      <c r="S120" s="158" t="s">
        <v>116</v>
      </c>
      <c r="T120" s="158" t="s">
        <v>116</v>
      </c>
      <c r="U120" s="158" t="s">
        <v>142</v>
      </c>
      <c r="V120" s="160">
        <v>45170.155378009258</v>
      </c>
      <c r="W120" s="158" t="s">
        <v>116</v>
      </c>
      <c r="X120" s="158" t="s">
        <v>116</v>
      </c>
      <c r="Y120" s="160">
        <v>45200</v>
      </c>
      <c r="Z120" s="160">
        <v>45231</v>
      </c>
      <c r="AA120" s="160">
        <v>45231.683884988423</v>
      </c>
      <c r="AB120" s="158" t="s">
        <v>118</v>
      </c>
      <c r="AC120" s="158" t="s">
        <v>116</v>
      </c>
    </row>
    <row r="121" spans="1:29" s="143" customFormat="1" hidden="1" outlineLevel="7" collapsed="1" x14ac:dyDescent="0.25">
      <c r="A121" s="166" t="s">
        <v>116</v>
      </c>
      <c r="B121" s="140">
        <v>14383.044</v>
      </c>
      <c r="C121" s="140">
        <v>1246387.21529</v>
      </c>
      <c r="D121" s="140">
        <v>0</v>
      </c>
      <c r="E121" s="140">
        <v>0</v>
      </c>
      <c r="F121" s="140">
        <v>14383.044</v>
      </c>
      <c r="G121" s="140">
        <v>1246387.21529</v>
      </c>
      <c r="H121" s="139" t="s">
        <v>120</v>
      </c>
      <c r="I121" s="139" t="s">
        <v>242</v>
      </c>
      <c r="J121" s="139" t="s">
        <v>116</v>
      </c>
      <c r="K121" s="140">
        <v>86.656705999786993</v>
      </c>
      <c r="L121" s="140">
        <v>0</v>
      </c>
      <c r="M121" s="139" t="s">
        <v>122</v>
      </c>
      <c r="N121" s="139" t="s">
        <v>241</v>
      </c>
      <c r="O121" s="139" t="s">
        <v>121</v>
      </c>
      <c r="P121" s="141">
        <v>45200</v>
      </c>
      <c r="Q121" s="141">
        <v>45201</v>
      </c>
      <c r="R121" s="140">
        <v>0</v>
      </c>
      <c r="S121" s="139" t="s">
        <v>116</v>
      </c>
      <c r="T121" s="139" t="s">
        <v>116</v>
      </c>
      <c r="U121" s="139" t="s">
        <v>142</v>
      </c>
      <c r="V121" s="142">
        <v>45170.155378009258</v>
      </c>
      <c r="W121" s="139" t="s">
        <v>116</v>
      </c>
      <c r="X121" s="139" t="s">
        <v>116</v>
      </c>
      <c r="Y121" s="142">
        <v>45200</v>
      </c>
      <c r="Z121" s="142">
        <v>45231</v>
      </c>
      <c r="AA121" s="142">
        <v>45231.683884988423</v>
      </c>
      <c r="AB121" s="139" t="s">
        <v>118</v>
      </c>
      <c r="AC121" s="139" t="s">
        <v>116</v>
      </c>
    </row>
    <row r="122" spans="1:29" s="172" customFormat="1" hidden="1" outlineLevel="7" collapsed="1" x14ac:dyDescent="0.25">
      <c r="A122" s="167" t="s">
        <v>243</v>
      </c>
      <c r="B122" s="168">
        <v>-15325.51</v>
      </c>
      <c r="C122" s="168">
        <v>-1292686.80529</v>
      </c>
      <c r="D122" s="168">
        <v>0</v>
      </c>
      <c r="E122" s="168">
        <v>0</v>
      </c>
      <c r="F122" s="168">
        <v>-15325.51</v>
      </c>
      <c r="G122" s="168">
        <v>-1292686.80529</v>
      </c>
      <c r="H122" s="169" t="s">
        <v>120</v>
      </c>
      <c r="I122" s="169" t="s">
        <v>242</v>
      </c>
      <c r="J122" s="169" t="s">
        <v>116</v>
      </c>
      <c r="K122" s="168">
        <v>84.348697386905897</v>
      </c>
      <c r="L122" s="168">
        <v>0</v>
      </c>
      <c r="M122" s="169" t="s">
        <v>122</v>
      </c>
      <c r="N122" s="169" t="s">
        <v>241</v>
      </c>
      <c r="O122" s="169" t="s">
        <v>121</v>
      </c>
      <c r="P122" s="170">
        <v>45200</v>
      </c>
      <c r="Q122" s="170">
        <v>45201</v>
      </c>
      <c r="R122" s="168">
        <v>0</v>
      </c>
      <c r="S122" s="169" t="s">
        <v>116</v>
      </c>
      <c r="T122" s="169" t="s">
        <v>116</v>
      </c>
      <c r="U122" s="169" t="s">
        <v>142</v>
      </c>
      <c r="V122" s="171">
        <v>45170.155378009258</v>
      </c>
      <c r="W122" s="169" t="s">
        <v>116</v>
      </c>
      <c r="X122" s="169" t="s">
        <v>116</v>
      </c>
      <c r="Y122" s="171">
        <v>45200</v>
      </c>
      <c r="Z122" s="171">
        <v>45231</v>
      </c>
      <c r="AA122" s="171">
        <v>45231.683884988423</v>
      </c>
      <c r="AB122" s="169" t="s">
        <v>118</v>
      </c>
      <c r="AC122" s="169" t="s">
        <v>116</v>
      </c>
    </row>
    <row r="123" spans="1:29" s="143" customFormat="1" hidden="1" outlineLevel="7" collapsed="1" x14ac:dyDescent="0.25">
      <c r="A123" s="166" t="s">
        <v>116</v>
      </c>
      <c r="B123" s="140">
        <v>-15325.51</v>
      </c>
      <c r="C123" s="140">
        <v>-1292686.80529</v>
      </c>
      <c r="D123" s="140">
        <v>0</v>
      </c>
      <c r="E123" s="140">
        <v>0</v>
      </c>
      <c r="F123" s="140">
        <v>-15325.51</v>
      </c>
      <c r="G123" s="140">
        <v>-1292686.80529</v>
      </c>
      <c r="H123" s="139" t="s">
        <v>120</v>
      </c>
      <c r="I123" s="139" t="s">
        <v>242</v>
      </c>
      <c r="J123" s="139" t="s">
        <v>116</v>
      </c>
      <c r="K123" s="140">
        <v>84.348697386905897</v>
      </c>
      <c r="L123" s="140">
        <v>0</v>
      </c>
      <c r="M123" s="139" t="s">
        <v>122</v>
      </c>
      <c r="N123" s="139" t="s">
        <v>241</v>
      </c>
      <c r="O123" s="139" t="s">
        <v>121</v>
      </c>
      <c r="P123" s="141">
        <v>45200</v>
      </c>
      <c r="Q123" s="141">
        <v>45201</v>
      </c>
      <c r="R123" s="140">
        <v>0</v>
      </c>
      <c r="S123" s="139" t="s">
        <v>116</v>
      </c>
      <c r="T123" s="139" t="s">
        <v>116</v>
      </c>
      <c r="U123" s="139" t="s">
        <v>142</v>
      </c>
      <c r="V123" s="142">
        <v>45170.155378009258</v>
      </c>
      <c r="W123" s="139" t="s">
        <v>116</v>
      </c>
      <c r="X123" s="139" t="s">
        <v>116</v>
      </c>
      <c r="Y123" s="142">
        <v>45200</v>
      </c>
      <c r="Z123" s="142">
        <v>45231</v>
      </c>
      <c r="AA123" s="142">
        <v>45231.683884988423</v>
      </c>
      <c r="AB123" s="139" t="s">
        <v>118</v>
      </c>
      <c r="AC123" s="139" t="s">
        <v>116</v>
      </c>
    </row>
    <row r="124" spans="1:29" s="161" customFormat="1" hidden="1" outlineLevel="7" collapsed="1" x14ac:dyDescent="0.25">
      <c r="A124" s="165" t="s">
        <v>244</v>
      </c>
      <c r="B124" s="157">
        <v>942.46600000000001</v>
      </c>
      <c r="C124" s="157">
        <v>46299.59</v>
      </c>
      <c r="D124" s="157">
        <v>0</v>
      </c>
      <c r="E124" s="157">
        <v>0</v>
      </c>
      <c r="F124" s="157">
        <v>942.46600000000001</v>
      </c>
      <c r="G124" s="157">
        <v>46299.59</v>
      </c>
      <c r="H124" s="158" t="s">
        <v>120</v>
      </c>
      <c r="I124" s="158" t="s">
        <v>242</v>
      </c>
      <c r="J124" s="158" t="s">
        <v>116</v>
      </c>
      <c r="K124" s="157">
        <v>49.126005606568299</v>
      </c>
      <c r="L124" s="157">
        <v>0</v>
      </c>
      <c r="M124" s="158" t="s">
        <v>122</v>
      </c>
      <c r="N124" s="158" t="s">
        <v>241</v>
      </c>
      <c r="O124" s="158" t="s">
        <v>121</v>
      </c>
      <c r="P124" s="159">
        <v>45200</v>
      </c>
      <c r="Q124" s="159">
        <v>45201</v>
      </c>
      <c r="R124" s="157">
        <v>0</v>
      </c>
      <c r="S124" s="158" t="s">
        <v>116</v>
      </c>
      <c r="T124" s="158" t="s">
        <v>116</v>
      </c>
      <c r="U124" s="158" t="s">
        <v>142</v>
      </c>
      <c r="V124" s="160">
        <v>45170.155378009258</v>
      </c>
      <c r="W124" s="158" t="s">
        <v>116</v>
      </c>
      <c r="X124" s="158" t="s">
        <v>116</v>
      </c>
      <c r="Y124" s="160">
        <v>45200</v>
      </c>
      <c r="Z124" s="160">
        <v>45231</v>
      </c>
      <c r="AA124" s="160">
        <v>45231.683884988423</v>
      </c>
      <c r="AB124" s="158" t="s">
        <v>118</v>
      </c>
      <c r="AC124" s="158" t="s">
        <v>116</v>
      </c>
    </row>
    <row r="125" spans="1:29" s="143" customFormat="1" hidden="1" outlineLevel="7" collapsed="1" x14ac:dyDescent="0.25">
      <c r="A125" s="166" t="s">
        <v>116</v>
      </c>
      <c r="B125" s="140">
        <v>942.46600000000001</v>
      </c>
      <c r="C125" s="140">
        <v>46299.59</v>
      </c>
      <c r="D125" s="140">
        <v>0</v>
      </c>
      <c r="E125" s="140">
        <v>0</v>
      </c>
      <c r="F125" s="140">
        <v>942.46600000000001</v>
      </c>
      <c r="G125" s="140">
        <v>46299.59</v>
      </c>
      <c r="H125" s="139" t="s">
        <v>120</v>
      </c>
      <c r="I125" s="139" t="s">
        <v>242</v>
      </c>
      <c r="J125" s="139" t="s">
        <v>116</v>
      </c>
      <c r="K125" s="140">
        <v>49.126005606568299</v>
      </c>
      <c r="L125" s="140">
        <v>0</v>
      </c>
      <c r="M125" s="139" t="s">
        <v>122</v>
      </c>
      <c r="N125" s="139" t="s">
        <v>241</v>
      </c>
      <c r="O125" s="139" t="s">
        <v>121</v>
      </c>
      <c r="P125" s="141">
        <v>45200</v>
      </c>
      <c r="Q125" s="141">
        <v>45201</v>
      </c>
      <c r="R125" s="140">
        <v>0</v>
      </c>
      <c r="S125" s="139" t="s">
        <v>116</v>
      </c>
      <c r="T125" s="139" t="s">
        <v>116</v>
      </c>
      <c r="U125" s="139" t="s">
        <v>142</v>
      </c>
      <c r="V125" s="142">
        <v>45170.155378009258</v>
      </c>
      <c r="W125" s="139" t="s">
        <v>116</v>
      </c>
      <c r="X125" s="139" t="s">
        <v>116</v>
      </c>
      <c r="Y125" s="142">
        <v>45200</v>
      </c>
      <c r="Z125" s="142">
        <v>45231</v>
      </c>
      <c r="AA125" s="142">
        <v>45231.683884988423</v>
      </c>
      <c r="AB125" s="139" t="s">
        <v>118</v>
      </c>
      <c r="AC125" s="139" t="s">
        <v>116</v>
      </c>
    </row>
    <row r="126" spans="1:29" s="190" customFormat="1" hidden="1" outlineLevel="1" collapsed="1" x14ac:dyDescent="0.25">
      <c r="A126" s="185" t="s">
        <v>229</v>
      </c>
      <c r="B126" s="186">
        <v>0</v>
      </c>
      <c r="C126" s="186">
        <v>0</v>
      </c>
      <c r="D126" s="186">
        <v>0</v>
      </c>
      <c r="E126" s="186">
        <v>0</v>
      </c>
      <c r="F126" s="186">
        <v>0</v>
      </c>
      <c r="G126" s="186">
        <v>0</v>
      </c>
      <c r="H126" s="187" t="s">
        <v>120</v>
      </c>
      <c r="I126" s="187" t="s">
        <v>116</v>
      </c>
      <c r="J126" s="187" t="s">
        <v>116</v>
      </c>
      <c r="K126" s="186">
        <v>0</v>
      </c>
      <c r="L126" s="186">
        <v>0</v>
      </c>
      <c r="M126" s="187" t="s">
        <v>116</v>
      </c>
      <c r="N126" s="187" t="s">
        <v>229</v>
      </c>
      <c r="O126" s="187" t="s">
        <v>121</v>
      </c>
      <c r="P126" s="188">
        <v>45200</v>
      </c>
      <c r="Q126" s="188">
        <v>45201</v>
      </c>
      <c r="R126" s="186">
        <v>0</v>
      </c>
      <c r="S126" s="187" t="s">
        <v>116</v>
      </c>
      <c r="T126" s="187" t="s">
        <v>116</v>
      </c>
      <c r="U126" s="187" t="s">
        <v>142</v>
      </c>
      <c r="V126" s="189">
        <v>45170.155378009258</v>
      </c>
      <c r="W126" s="187" t="s">
        <v>116</v>
      </c>
      <c r="X126" s="187" t="s">
        <v>116</v>
      </c>
      <c r="Y126" s="189">
        <v>45200</v>
      </c>
      <c r="Z126" s="189">
        <v>45231</v>
      </c>
      <c r="AA126" s="189">
        <v>45231.683884988423</v>
      </c>
      <c r="AB126" s="187" t="s">
        <v>118</v>
      </c>
      <c r="AC126" s="187" t="s">
        <v>116</v>
      </c>
    </row>
    <row r="127" spans="1:29" s="155" customFormat="1" hidden="1" outlineLevel="2" collapsed="1" x14ac:dyDescent="0.25">
      <c r="A127" s="150" t="s">
        <v>229</v>
      </c>
      <c r="B127" s="151">
        <v>0</v>
      </c>
      <c r="C127" s="151">
        <v>0</v>
      </c>
      <c r="D127" s="151">
        <v>0</v>
      </c>
      <c r="E127" s="151">
        <v>0</v>
      </c>
      <c r="F127" s="151">
        <v>0</v>
      </c>
      <c r="G127" s="151">
        <v>0</v>
      </c>
      <c r="H127" s="152" t="s">
        <v>120</v>
      </c>
      <c r="I127" s="152" t="s">
        <v>229</v>
      </c>
      <c r="J127" s="152" t="s">
        <v>116</v>
      </c>
      <c r="K127" s="151">
        <v>0</v>
      </c>
      <c r="L127" s="151">
        <v>0</v>
      </c>
      <c r="M127" s="152" t="s">
        <v>116</v>
      </c>
      <c r="N127" s="152" t="s">
        <v>229</v>
      </c>
      <c r="O127" s="152" t="s">
        <v>121</v>
      </c>
      <c r="P127" s="153">
        <v>45200</v>
      </c>
      <c r="Q127" s="153">
        <v>45201</v>
      </c>
      <c r="R127" s="151">
        <v>0</v>
      </c>
      <c r="S127" s="152" t="s">
        <v>116</v>
      </c>
      <c r="T127" s="152" t="s">
        <v>116</v>
      </c>
      <c r="U127" s="152" t="s">
        <v>142</v>
      </c>
      <c r="V127" s="154">
        <v>45170.155378009258</v>
      </c>
      <c r="W127" s="152" t="s">
        <v>116</v>
      </c>
      <c r="X127" s="152" t="s">
        <v>116</v>
      </c>
      <c r="Y127" s="154">
        <v>45200</v>
      </c>
      <c r="Z127" s="154">
        <v>45231</v>
      </c>
      <c r="AA127" s="154">
        <v>45231.683884988423</v>
      </c>
      <c r="AB127" s="152" t="s">
        <v>118</v>
      </c>
      <c r="AC127" s="152" t="s">
        <v>116</v>
      </c>
    </row>
    <row r="128" spans="1:29" s="161" customFormat="1" hidden="1" outlineLevel="3" collapsed="1" x14ac:dyDescent="0.25">
      <c r="A128" s="156" t="s">
        <v>121</v>
      </c>
      <c r="B128" s="157">
        <v>0</v>
      </c>
      <c r="C128" s="157">
        <v>0</v>
      </c>
      <c r="D128" s="157">
        <v>0</v>
      </c>
      <c r="E128" s="157">
        <v>0</v>
      </c>
      <c r="F128" s="157">
        <v>0</v>
      </c>
      <c r="G128" s="157">
        <v>0</v>
      </c>
      <c r="H128" s="158" t="s">
        <v>120</v>
      </c>
      <c r="I128" s="158" t="s">
        <v>229</v>
      </c>
      <c r="J128" s="158" t="s">
        <v>116</v>
      </c>
      <c r="K128" s="157">
        <v>0</v>
      </c>
      <c r="L128" s="157">
        <v>0</v>
      </c>
      <c r="M128" s="158" t="s">
        <v>116</v>
      </c>
      <c r="N128" s="158" t="s">
        <v>229</v>
      </c>
      <c r="O128" s="158" t="s">
        <v>121</v>
      </c>
      <c r="P128" s="159">
        <v>45200</v>
      </c>
      <c r="Q128" s="159">
        <v>45201</v>
      </c>
      <c r="R128" s="157">
        <v>0</v>
      </c>
      <c r="S128" s="158" t="s">
        <v>116</v>
      </c>
      <c r="T128" s="158" t="s">
        <v>116</v>
      </c>
      <c r="U128" s="158" t="s">
        <v>142</v>
      </c>
      <c r="V128" s="160">
        <v>45170.155378009258</v>
      </c>
      <c r="W128" s="158" t="s">
        <v>116</v>
      </c>
      <c r="X128" s="158" t="s">
        <v>116</v>
      </c>
      <c r="Y128" s="160">
        <v>45200</v>
      </c>
      <c r="Z128" s="160">
        <v>45231</v>
      </c>
      <c r="AA128" s="160">
        <v>45231.683884988423</v>
      </c>
      <c r="AB128" s="158" t="s">
        <v>118</v>
      </c>
      <c r="AC128" s="158" t="s">
        <v>116</v>
      </c>
    </row>
    <row r="129" spans="1:29" s="143" customFormat="1" hidden="1" outlineLevel="4" collapsed="1" x14ac:dyDescent="0.25">
      <c r="A129" s="162" t="s">
        <v>116</v>
      </c>
      <c r="B129" s="140">
        <v>0</v>
      </c>
      <c r="C129" s="140">
        <v>0</v>
      </c>
      <c r="D129" s="140">
        <v>0</v>
      </c>
      <c r="E129" s="140">
        <v>0</v>
      </c>
      <c r="F129" s="140">
        <v>0</v>
      </c>
      <c r="G129" s="140">
        <v>0</v>
      </c>
      <c r="H129" s="139" t="s">
        <v>120</v>
      </c>
      <c r="I129" s="139" t="s">
        <v>229</v>
      </c>
      <c r="J129" s="139" t="s">
        <v>116</v>
      </c>
      <c r="K129" s="140">
        <v>0</v>
      </c>
      <c r="L129" s="140">
        <v>0</v>
      </c>
      <c r="M129" s="139" t="s">
        <v>116</v>
      </c>
      <c r="N129" s="139" t="s">
        <v>229</v>
      </c>
      <c r="O129" s="139" t="s">
        <v>121</v>
      </c>
      <c r="P129" s="141">
        <v>45200</v>
      </c>
      <c r="Q129" s="141">
        <v>45201</v>
      </c>
      <c r="R129" s="140">
        <v>0</v>
      </c>
      <c r="S129" s="139" t="s">
        <v>116</v>
      </c>
      <c r="T129" s="139" t="s">
        <v>116</v>
      </c>
      <c r="U129" s="139" t="s">
        <v>142</v>
      </c>
      <c r="V129" s="142">
        <v>45170.155378009258</v>
      </c>
      <c r="W129" s="139" t="s">
        <v>116</v>
      </c>
      <c r="X129" s="139" t="s">
        <v>116</v>
      </c>
      <c r="Y129" s="142">
        <v>45200</v>
      </c>
      <c r="Z129" s="142">
        <v>45231</v>
      </c>
      <c r="AA129" s="142">
        <v>45231.683884988423</v>
      </c>
      <c r="AB129" s="139" t="s">
        <v>118</v>
      </c>
      <c r="AC129" s="139" t="s">
        <v>116</v>
      </c>
    </row>
    <row r="130" spans="1:29" s="149" customFormat="1" hidden="1" outlineLevel="5" collapsed="1" x14ac:dyDescent="0.25">
      <c r="A130" s="163" t="s">
        <v>213</v>
      </c>
      <c r="B130" s="145">
        <v>0</v>
      </c>
      <c r="C130" s="145">
        <v>0</v>
      </c>
      <c r="D130" s="145">
        <v>0</v>
      </c>
      <c r="E130" s="145">
        <v>0</v>
      </c>
      <c r="F130" s="145">
        <v>0</v>
      </c>
      <c r="G130" s="145">
        <v>0</v>
      </c>
      <c r="H130" s="146" t="s">
        <v>120</v>
      </c>
      <c r="I130" s="146" t="s">
        <v>229</v>
      </c>
      <c r="J130" s="146" t="s">
        <v>116</v>
      </c>
      <c r="K130" s="145">
        <v>0</v>
      </c>
      <c r="L130" s="145">
        <v>0</v>
      </c>
      <c r="M130" s="146" t="s">
        <v>213</v>
      </c>
      <c r="N130" s="146" t="s">
        <v>229</v>
      </c>
      <c r="O130" s="146" t="s">
        <v>121</v>
      </c>
      <c r="P130" s="147">
        <v>45200</v>
      </c>
      <c r="Q130" s="147">
        <v>45201</v>
      </c>
      <c r="R130" s="145">
        <v>0</v>
      </c>
      <c r="S130" s="146" t="s">
        <v>116</v>
      </c>
      <c r="T130" s="146" t="s">
        <v>116</v>
      </c>
      <c r="U130" s="146" t="s">
        <v>142</v>
      </c>
      <c r="V130" s="148">
        <v>45170.155378009258</v>
      </c>
      <c r="W130" s="146" t="s">
        <v>116</v>
      </c>
      <c r="X130" s="146" t="s">
        <v>116</v>
      </c>
      <c r="Y130" s="148">
        <v>45200</v>
      </c>
      <c r="Z130" s="148">
        <v>45231</v>
      </c>
      <c r="AA130" s="148">
        <v>45231.683884988423</v>
      </c>
      <c r="AB130" s="146" t="s">
        <v>118</v>
      </c>
      <c r="AC130" s="146" t="s">
        <v>116</v>
      </c>
    </row>
    <row r="131" spans="1:29" s="155" customFormat="1" hidden="1" outlineLevel="6" collapsed="1" x14ac:dyDescent="0.25">
      <c r="A131" s="164" t="s">
        <v>116</v>
      </c>
      <c r="B131" s="151">
        <v>0</v>
      </c>
      <c r="C131" s="151">
        <v>0</v>
      </c>
      <c r="D131" s="151">
        <v>0</v>
      </c>
      <c r="E131" s="151">
        <v>0</v>
      </c>
      <c r="F131" s="151">
        <v>0</v>
      </c>
      <c r="G131" s="151">
        <v>0</v>
      </c>
      <c r="H131" s="152" t="s">
        <v>120</v>
      </c>
      <c r="I131" s="152" t="s">
        <v>229</v>
      </c>
      <c r="J131" s="152" t="s">
        <v>116</v>
      </c>
      <c r="K131" s="151">
        <v>0</v>
      </c>
      <c r="L131" s="151">
        <v>0</v>
      </c>
      <c r="M131" s="152" t="s">
        <v>213</v>
      </c>
      <c r="N131" s="152" t="s">
        <v>229</v>
      </c>
      <c r="O131" s="152" t="s">
        <v>121</v>
      </c>
      <c r="P131" s="153">
        <v>45200</v>
      </c>
      <c r="Q131" s="153">
        <v>45201</v>
      </c>
      <c r="R131" s="151">
        <v>0</v>
      </c>
      <c r="S131" s="152" t="s">
        <v>116</v>
      </c>
      <c r="T131" s="152" t="s">
        <v>116</v>
      </c>
      <c r="U131" s="152" t="s">
        <v>142</v>
      </c>
      <c r="V131" s="154">
        <v>45170.155378009258</v>
      </c>
      <c r="W131" s="152" t="s">
        <v>116</v>
      </c>
      <c r="X131" s="152" t="s">
        <v>116</v>
      </c>
      <c r="Y131" s="154">
        <v>45200</v>
      </c>
      <c r="Z131" s="154">
        <v>45231</v>
      </c>
      <c r="AA131" s="154">
        <v>45231.683884988423</v>
      </c>
      <c r="AB131" s="152" t="s">
        <v>118</v>
      </c>
      <c r="AC131" s="152" t="s">
        <v>116</v>
      </c>
    </row>
    <row r="132" spans="1:29" s="161" customFormat="1" hidden="1" outlineLevel="7" collapsed="1" x14ac:dyDescent="0.25">
      <c r="A132" s="165" t="s">
        <v>240</v>
      </c>
      <c r="B132" s="157">
        <v>237690.58100000001</v>
      </c>
      <c r="C132" s="157">
        <v>15424299.83422</v>
      </c>
      <c r="D132" s="157">
        <v>0</v>
      </c>
      <c r="E132" s="157">
        <v>0</v>
      </c>
      <c r="F132" s="157">
        <v>237690.58100000001</v>
      </c>
      <c r="G132" s="157">
        <v>15424299.83422</v>
      </c>
      <c r="H132" s="158" t="s">
        <v>120</v>
      </c>
      <c r="I132" s="158" t="s">
        <v>229</v>
      </c>
      <c r="J132" s="158" t="s">
        <v>116</v>
      </c>
      <c r="K132" s="157">
        <v>64.892347729252194</v>
      </c>
      <c r="L132" s="157">
        <v>0</v>
      </c>
      <c r="M132" s="158" t="s">
        <v>213</v>
      </c>
      <c r="N132" s="158" t="s">
        <v>229</v>
      </c>
      <c r="O132" s="158" t="s">
        <v>121</v>
      </c>
      <c r="P132" s="159">
        <v>45200</v>
      </c>
      <c r="Q132" s="159">
        <v>45201</v>
      </c>
      <c r="R132" s="157">
        <v>0</v>
      </c>
      <c r="S132" s="158" t="s">
        <v>116</v>
      </c>
      <c r="T132" s="158" t="s">
        <v>116</v>
      </c>
      <c r="U132" s="158" t="s">
        <v>142</v>
      </c>
      <c r="V132" s="160">
        <v>45170.155378009258</v>
      </c>
      <c r="W132" s="158" t="s">
        <v>116</v>
      </c>
      <c r="X132" s="158" t="s">
        <v>116</v>
      </c>
      <c r="Y132" s="160">
        <v>45200</v>
      </c>
      <c r="Z132" s="160">
        <v>45231</v>
      </c>
      <c r="AA132" s="160">
        <v>45231.683884988423</v>
      </c>
      <c r="AB132" s="158" t="s">
        <v>118</v>
      </c>
      <c r="AC132" s="158" t="s">
        <v>116</v>
      </c>
    </row>
    <row r="133" spans="1:29" s="143" customFormat="1" hidden="1" outlineLevel="7" collapsed="1" x14ac:dyDescent="0.25">
      <c r="A133" s="166" t="s">
        <v>116</v>
      </c>
      <c r="B133" s="140">
        <v>237690.58100000001</v>
      </c>
      <c r="C133" s="140">
        <v>15424299.83422</v>
      </c>
      <c r="D133" s="140">
        <v>0</v>
      </c>
      <c r="E133" s="140">
        <v>0</v>
      </c>
      <c r="F133" s="140">
        <v>237690.58100000001</v>
      </c>
      <c r="G133" s="140">
        <v>15424299.83422</v>
      </c>
      <c r="H133" s="139" t="s">
        <v>120</v>
      </c>
      <c r="I133" s="139" t="s">
        <v>229</v>
      </c>
      <c r="J133" s="139" t="s">
        <v>116</v>
      </c>
      <c r="K133" s="140">
        <v>64.892347729252194</v>
      </c>
      <c r="L133" s="140">
        <v>0</v>
      </c>
      <c r="M133" s="139" t="s">
        <v>213</v>
      </c>
      <c r="N133" s="139" t="s">
        <v>229</v>
      </c>
      <c r="O133" s="139" t="s">
        <v>121</v>
      </c>
      <c r="P133" s="141">
        <v>45200</v>
      </c>
      <c r="Q133" s="141">
        <v>45201</v>
      </c>
      <c r="R133" s="140">
        <v>0</v>
      </c>
      <c r="S133" s="139" t="s">
        <v>116</v>
      </c>
      <c r="T133" s="139" t="s">
        <v>116</v>
      </c>
      <c r="U133" s="139" t="s">
        <v>142</v>
      </c>
      <c r="V133" s="142">
        <v>45170.155378009258</v>
      </c>
      <c r="W133" s="139" t="s">
        <v>116</v>
      </c>
      <c r="X133" s="139" t="s">
        <v>116</v>
      </c>
      <c r="Y133" s="142">
        <v>45200</v>
      </c>
      <c r="Z133" s="142">
        <v>45231</v>
      </c>
      <c r="AA133" s="142">
        <v>45231.683884988423</v>
      </c>
      <c r="AB133" s="139" t="s">
        <v>118</v>
      </c>
      <c r="AC133" s="139" t="s">
        <v>116</v>
      </c>
    </row>
    <row r="134" spans="1:29" s="172" customFormat="1" hidden="1" outlineLevel="7" collapsed="1" x14ac:dyDescent="0.25">
      <c r="A134" s="167" t="s">
        <v>237</v>
      </c>
      <c r="B134" s="168">
        <v>-67410.009000000005</v>
      </c>
      <c r="C134" s="168">
        <v>-4281639.5318900002</v>
      </c>
      <c r="D134" s="168">
        <v>0</v>
      </c>
      <c r="E134" s="168">
        <v>0</v>
      </c>
      <c r="F134" s="168">
        <v>-67410.009000000005</v>
      </c>
      <c r="G134" s="168">
        <v>-4281639.5318900002</v>
      </c>
      <c r="H134" s="169" t="s">
        <v>120</v>
      </c>
      <c r="I134" s="169" t="s">
        <v>229</v>
      </c>
      <c r="J134" s="169" t="s">
        <v>116</v>
      </c>
      <c r="K134" s="168">
        <v>63.5163768022936</v>
      </c>
      <c r="L134" s="168">
        <v>0</v>
      </c>
      <c r="M134" s="169" t="s">
        <v>213</v>
      </c>
      <c r="N134" s="169" t="s">
        <v>229</v>
      </c>
      <c r="O134" s="169" t="s">
        <v>121</v>
      </c>
      <c r="P134" s="170">
        <v>45200</v>
      </c>
      <c r="Q134" s="170">
        <v>45201</v>
      </c>
      <c r="R134" s="168">
        <v>0</v>
      </c>
      <c r="S134" s="169" t="s">
        <v>116</v>
      </c>
      <c r="T134" s="169" t="s">
        <v>116</v>
      </c>
      <c r="U134" s="169" t="s">
        <v>142</v>
      </c>
      <c r="V134" s="171">
        <v>45170.155378009258</v>
      </c>
      <c r="W134" s="169" t="s">
        <v>116</v>
      </c>
      <c r="X134" s="169" t="s">
        <v>116</v>
      </c>
      <c r="Y134" s="171">
        <v>45200</v>
      </c>
      <c r="Z134" s="171">
        <v>45231</v>
      </c>
      <c r="AA134" s="171">
        <v>45231.683884988423</v>
      </c>
      <c r="AB134" s="169" t="s">
        <v>118</v>
      </c>
      <c r="AC134" s="169" t="s">
        <v>116</v>
      </c>
    </row>
    <row r="135" spans="1:29" s="143" customFormat="1" hidden="1" outlineLevel="7" collapsed="1" x14ac:dyDescent="0.25">
      <c r="A135" s="166" t="s">
        <v>116</v>
      </c>
      <c r="B135" s="140">
        <v>-67410.009000000005</v>
      </c>
      <c r="C135" s="140">
        <v>-4281639.5318900002</v>
      </c>
      <c r="D135" s="140">
        <v>0</v>
      </c>
      <c r="E135" s="140">
        <v>0</v>
      </c>
      <c r="F135" s="140">
        <v>-67410.009000000005</v>
      </c>
      <c r="G135" s="140">
        <v>-4281639.5318900002</v>
      </c>
      <c r="H135" s="139" t="s">
        <v>120</v>
      </c>
      <c r="I135" s="139" t="s">
        <v>229</v>
      </c>
      <c r="J135" s="139" t="s">
        <v>116</v>
      </c>
      <c r="K135" s="140">
        <v>63.5163768022936</v>
      </c>
      <c r="L135" s="140">
        <v>0</v>
      </c>
      <c r="M135" s="139" t="s">
        <v>213</v>
      </c>
      <c r="N135" s="139" t="s">
        <v>229</v>
      </c>
      <c r="O135" s="139" t="s">
        <v>121</v>
      </c>
      <c r="P135" s="141">
        <v>45200</v>
      </c>
      <c r="Q135" s="141">
        <v>45201</v>
      </c>
      <c r="R135" s="140">
        <v>0</v>
      </c>
      <c r="S135" s="139" t="s">
        <v>116</v>
      </c>
      <c r="T135" s="139" t="s">
        <v>116</v>
      </c>
      <c r="U135" s="139" t="s">
        <v>142</v>
      </c>
      <c r="V135" s="142">
        <v>45170.155378009258</v>
      </c>
      <c r="W135" s="139" t="s">
        <v>116</v>
      </c>
      <c r="X135" s="139" t="s">
        <v>116</v>
      </c>
      <c r="Y135" s="142">
        <v>45200</v>
      </c>
      <c r="Z135" s="142">
        <v>45231</v>
      </c>
      <c r="AA135" s="142">
        <v>45231.683884988423</v>
      </c>
      <c r="AB135" s="139" t="s">
        <v>118</v>
      </c>
      <c r="AC135" s="139" t="s">
        <v>116</v>
      </c>
    </row>
    <row r="136" spans="1:29" s="161" customFormat="1" hidden="1" outlineLevel="7" collapsed="1" x14ac:dyDescent="0.25">
      <c r="A136" s="165" t="s">
        <v>236</v>
      </c>
      <c r="B136" s="157">
        <v>-195335.94099999999</v>
      </c>
      <c r="C136" s="157">
        <v>-11148575.389590001</v>
      </c>
      <c r="D136" s="157">
        <v>0</v>
      </c>
      <c r="E136" s="157">
        <v>0</v>
      </c>
      <c r="F136" s="157">
        <v>-195335.94099999999</v>
      </c>
      <c r="G136" s="157">
        <v>-11148575.389590001</v>
      </c>
      <c r="H136" s="158" t="s">
        <v>120</v>
      </c>
      <c r="I136" s="158" t="s">
        <v>229</v>
      </c>
      <c r="J136" s="158" t="s">
        <v>116</v>
      </c>
      <c r="K136" s="157">
        <v>57.0738561092042</v>
      </c>
      <c r="L136" s="157">
        <v>0</v>
      </c>
      <c r="M136" s="158" t="s">
        <v>213</v>
      </c>
      <c r="N136" s="158" t="s">
        <v>229</v>
      </c>
      <c r="O136" s="158" t="s">
        <v>121</v>
      </c>
      <c r="P136" s="159">
        <v>45200</v>
      </c>
      <c r="Q136" s="159">
        <v>45201</v>
      </c>
      <c r="R136" s="157">
        <v>0</v>
      </c>
      <c r="S136" s="158" t="s">
        <v>116</v>
      </c>
      <c r="T136" s="158" t="s">
        <v>116</v>
      </c>
      <c r="U136" s="158" t="s">
        <v>142</v>
      </c>
      <c r="V136" s="160">
        <v>45170.155378009258</v>
      </c>
      <c r="W136" s="158" t="s">
        <v>116</v>
      </c>
      <c r="X136" s="158" t="s">
        <v>116</v>
      </c>
      <c r="Y136" s="160">
        <v>45200</v>
      </c>
      <c r="Z136" s="160">
        <v>45231</v>
      </c>
      <c r="AA136" s="160">
        <v>45231.683884988423</v>
      </c>
      <c r="AB136" s="158" t="s">
        <v>118</v>
      </c>
      <c r="AC136" s="158" t="s">
        <v>116</v>
      </c>
    </row>
    <row r="137" spans="1:29" s="143" customFormat="1" hidden="1" outlineLevel="7" collapsed="1" x14ac:dyDescent="0.25">
      <c r="A137" s="166" t="s">
        <v>116</v>
      </c>
      <c r="B137" s="140">
        <v>-195335.94099999999</v>
      </c>
      <c r="C137" s="140">
        <v>-11148575.389590001</v>
      </c>
      <c r="D137" s="140">
        <v>0</v>
      </c>
      <c r="E137" s="140">
        <v>0</v>
      </c>
      <c r="F137" s="140">
        <v>-195335.94099999999</v>
      </c>
      <c r="G137" s="140">
        <v>-11148575.389590001</v>
      </c>
      <c r="H137" s="139" t="s">
        <v>120</v>
      </c>
      <c r="I137" s="139" t="s">
        <v>229</v>
      </c>
      <c r="J137" s="139" t="s">
        <v>116</v>
      </c>
      <c r="K137" s="140">
        <v>57.0738561092042</v>
      </c>
      <c r="L137" s="140">
        <v>0</v>
      </c>
      <c r="M137" s="139" t="s">
        <v>213</v>
      </c>
      <c r="N137" s="139" t="s">
        <v>229</v>
      </c>
      <c r="O137" s="139" t="s">
        <v>121</v>
      </c>
      <c r="P137" s="141">
        <v>45200</v>
      </c>
      <c r="Q137" s="141">
        <v>45201</v>
      </c>
      <c r="R137" s="140">
        <v>0</v>
      </c>
      <c r="S137" s="139" t="s">
        <v>116</v>
      </c>
      <c r="T137" s="139" t="s">
        <v>116</v>
      </c>
      <c r="U137" s="139" t="s">
        <v>142</v>
      </c>
      <c r="V137" s="142">
        <v>45170.155378009258</v>
      </c>
      <c r="W137" s="139" t="s">
        <v>116</v>
      </c>
      <c r="X137" s="139" t="s">
        <v>116</v>
      </c>
      <c r="Y137" s="142">
        <v>45200</v>
      </c>
      <c r="Z137" s="142">
        <v>45231</v>
      </c>
      <c r="AA137" s="142">
        <v>45231.683884988423</v>
      </c>
      <c r="AB137" s="139" t="s">
        <v>118</v>
      </c>
      <c r="AC137" s="139" t="s">
        <v>116</v>
      </c>
    </row>
    <row r="138" spans="1:29" s="172" customFormat="1" hidden="1" outlineLevel="7" collapsed="1" x14ac:dyDescent="0.25">
      <c r="A138" s="167" t="s">
        <v>239</v>
      </c>
      <c r="B138" s="168">
        <v>28416.3</v>
      </c>
      <c r="C138" s="168">
        <v>592425.39800000004</v>
      </c>
      <c r="D138" s="168">
        <v>0</v>
      </c>
      <c r="E138" s="168">
        <v>0</v>
      </c>
      <c r="F138" s="168">
        <v>28416.3</v>
      </c>
      <c r="G138" s="168">
        <v>592425.39800000004</v>
      </c>
      <c r="H138" s="169" t="s">
        <v>120</v>
      </c>
      <c r="I138" s="169" t="s">
        <v>229</v>
      </c>
      <c r="J138" s="169" t="s">
        <v>116</v>
      </c>
      <c r="K138" s="168">
        <v>20.848083599905699</v>
      </c>
      <c r="L138" s="168">
        <v>0</v>
      </c>
      <c r="M138" s="169" t="s">
        <v>213</v>
      </c>
      <c r="N138" s="169" t="s">
        <v>229</v>
      </c>
      <c r="O138" s="169" t="s">
        <v>121</v>
      </c>
      <c r="P138" s="170">
        <v>45200</v>
      </c>
      <c r="Q138" s="170">
        <v>45201</v>
      </c>
      <c r="R138" s="168">
        <v>0</v>
      </c>
      <c r="S138" s="169" t="s">
        <v>116</v>
      </c>
      <c r="T138" s="169" t="s">
        <v>116</v>
      </c>
      <c r="U138" s="169" t="s">
        <v>142</v>
      </c>
      <c r="V138" s="171">
        <v>45170.155378009258</v>
      </c>
      <c r="W138" s="169" t="s">
        <v>116</v>
      </c>
      <c r="X138" s="169" t="s">
        <v>116</v>
      </c>
      <c r="Y138" s="171">
        <v>45200</v>
      </c>
      <c r="Z138" s="171">
        <v>45231</v>
      </c>
      <c r="AA138" s="171">
        <v>45231.683884988423</v>
      </c>
      <c r="AB138" s="169" t="s">
        <v>118</v>
      </c>
      <c r="AC138" s="169" t="s">
        <v>116</v>
      </c>
    </row>
    <row r="139" spans="1:29" s="143" customFormat="1" hidden="1" outlineLevel="7" collapsed="1" x14ac:dyDescent="0.25">
      <c r="A139" s="166" t="s">
        <v>116</v>
      </c>
      <c r="B139" s="140">
        <v>28416.3</v>
      </c>
      <c r="C139" s="140">
        <v>592425.39800000004</v>
      </c>
      <c r="D139" s="140">
        <v>0</v>
      </c>
      <c r="E139" s="140">
        <v>0</v>
      </c>
      <c r="F139" s="140">
        <v>28416.3</v>
      </c>
      <c r="G139" s="140">
        <v>592425.39800000004</v>
      </c>
      <c r="H139" s="139" t="s">
        <v>120</v>
      </c>
      <c r="I139" s="139" t="s">
        <v>229</v>
      </c>
      <c r="J139" s="139" t="s">
        <v>116</v>
      </c>
      <c r="K139" s="140">
        <v>20.848083599905699</v>
      </c>
      <c r="L139" s="140">
        <v>0</v>
      </c>
      <c r="M139" s="139" t="s">
        <v>213</v>
      </c>
      <c r="N139" s="139" t="s">
        <v>229</v>
      </c>
      <c r="O139" s="139" t="s">
        <v>121</v>
      </c>
      <c r="P139" s="141">
        <v>45200</v>
      </c>
      <c r="Q139" s="141">
        <v>45201</v>
      </c>
      <c r="R139" s="140">
        <v>0</v>
      </c>
      <c r="S139" s="139" t="s">
        <v>116</v>
      </c>
      <c r="T139" s="139" t="s">
        <v>116</v>
      </c>
      <c r="U139" s="139" t="s">
        <v>142</v>
      </c>
      <c r="V139" s="142">
        <v>45170.155378009258</v>
      </c>
      <c r="W139" s="139" t="s">
        <v>116</v>
      </c>
      <c r="X139" s="139" t="s">
        <v>116</v>
      </c>
      <c r="Y139" s="142">
        <v>45200</v>
      </c>
      <c r="Z139" s="142">
        <v>45231</v>
      </c>
      <c r="AA139" s="142">
        <v>45231.683884988423</v>
      </c>
      <c r="AB139" s="139" t="s">
        <v>118</v>
      </c>
      <c r="AC139" s="139" t="s">
        <v>116</v>
      </c>
    </row>
    <row r="140" spans="1:29" s="161" customFormat="1" hidden="1" outlineLevel="7" collapsed="1" x14ac:dyDescent="0.25">
      <c r="A140" s="165" t="s">
        <v>238</v>
      </c>
      <c r="B140" s="157">
        <v>-3360.931</v>
      </c>
      <c r="C140" s="157">
        <v>-586510.31073999999</v>
      </c>
      <c r="D140" s="157">
        <v>0</v>
      </c>
      <c r="E140" s="157">
        <v>0</v>
      </c>
      <c r="F140" s="157">
        <v>-3360.931</v>
      </c>
      <c r="G140" s="157">
        <v>-586510.31073999999</v>
      </c>
      <c r="H140" s="158" t="s">
        <v>120</v>
      </c>
      <c r="I140" s="158" t="s">
        <v>229</v>
      </c>
      <c r="J140" s="158" t="s">
        <v>116</v>
      </c>
      <c r="K140" s="157">
        <v>174.50828676340001</v>
      </c>
      <c r="L140" s="157">
        <v>0</v>
      </c>
      <c r="M140" s="158" t="s">
        <v>213</v>
      </c>
      <c r="N140" s="158" t="s">
        <v>229</v>
      </c>
      <c r="O140" s="158" t="s">
        <v>121</v>
      </c>
      <c r="P140" s="159">
        <v>45200</v>
      </c>
      <c r="Q140" s="159">
        <v>45201</v>
      </c>
      <c r="R140" s="157">
        <v>0</v>
      </c>
      <c r="S140" s="158" t="s">
        <v>116</v>
      </c>
      <c r="T140" s="158" t="s">
        <v>116</v>
      </c>
      <c r="U140" s="158" t="s">
        <v>142</v>
      </c>
      <c r="V140" s="160">
        <v>45170.155378009258</v>
      </c>
      <c r="W140" s="158" t="s">
        <v>116</v>
      </c>
      <c r="X140" s="158" t="s">
        <v>116</v>
      </c>
      <c r="Y140" s="160">
        <v>45200</v>
      </c>
      <c r="Z140" s="160">
        <v>45231</v>
      </c>
      <c r="AA140" s="160">
        <v>45231.683884988423</v>
      </c>
      <c r="AB140" s="158" t="s">
        <v>118</v>
      </c>
      <c r="AC140" s="158" t="s">
        <v>116</v>
      </c>
    </row>
    <row r="141" spans="1:29" s="143" customFormat="1" hidden="1" outlineLevel="7" collapsed="1" x14ac:dyDescent="0.25">
      <c r="A141" s="166" t="s">
        <v>116</v>
      </c>
      <c r="B141" s="140">
        <v>-3360.931</v>
      </c>
      <c r="C141" s="140">
        <v>-586510.31073999999</v>
      </c>
      <c r="D141" s="140">
        <v>0</v>
      </c>
      <c r="E141" s="140">
        <v>0</v>
      </c>
      <c r="F141" s="140">
        <v>-3360.931</v>
      </c>
      <c r="G141" s="140">
        <v>-586510.31073999999</v>
      </c>
      <c r="H141" s="139" t="s">
        <v>120</v>
      </c>
      <c r="I141" s="139" t="s">
        <v>229</v>
      </c>
      <c r="J141" s="139" t="s">
        <v>116</v>
      </c>
      <c r="K141" s="140">
        <v>174.50828676340001</v>
      </c>
      <c r="L141" s="140">
        <v>0</v>
      </c>
      <c r="M141" s="139" t="s">
        <v>213</v>
      </c>
      <c r="N141" s="139" t="s">
        <v>229</v>
      </c>
      <c r="O141" s="139" t="s">
        <v>121</v>
      </c>
      <c r="P141" s="141">
        <v>45200</v>
      </c>
      <c r="Q141" s="141">
        <v>45201</v>
      </c>
      <c r="R141" s="140">
        <v>0</v>
      </c>
      <c r="S141" s="139" t="s">
        <v>116</v>
      </c>
      <c r="T141" s="139" t="s">
        <v>116</v>
      </c>
      <c r="U141" s="139" t="s">
        <v>142</v>
      </c>
      <c r="V141" s="142">
        <v>45170.155378009258</v>
      </c>
      <c r="W141" s="139" t="s">
        <v>116</v>
      </c>
      <c r="X141" s="139" t="s">
        <v>116</v>
      </c>
      <c r="Y141" s="142">
        <v>45200</v>
      </c>
      <c r="Z141" s="142">
        <v>45231</v>
      </c>
      <c r="AA141" s="142">
        <v>45231.683884988423</v>
      </c>
      <c r="AB141" s="139" t="s">
        <v>118</v>
      </c>
      <c r="AC141" s="139" t="s">
        <v>116</v>
      </c>
    </row>
    <row r="142" spans="1:29" s="190" customFormat="1" hidden="1" outlineLevel="5" collapsed="1" x14ac:dyDescent="0.25">
      <c r="A142" s="191" t="s">
        <v>122</v>
      </c>
      <c r="B142" s="186">
        <v>0</v>
      </c>
      <c r="C142" s="186">
        <v>0</v>
      </c>
      <c r="D142" s="186">
        <v>0</v>
      </c>
      <c r="E142" s="186">
        <v>0</v>
      </c>
      <c r="F142" s="186">
        <v>0</v>
      </c>
      <c r="G142" s="186">
        <v>0</v>
      </c>
      <c r="H142" s="187" t="s">
        <v>120</v>
      </c>
      <c r="I142" s="187" t="s">
        <v>229</v>
      </c>
      <c r="J142" s="187" t="s">
        <v>116</v>
      </c>
      <c r="K142" s="186">
        <v>0</v>
      </c>
      <c r="L142" s="186">
        <v>0</v>
      </c>
      <c r="M142" s="187" t="s">
        <v>122</v>
      </c>
      <c r="N142" s="187" t="s">
        <v>229</v>
      </c>
      <c r="O142" s="187" t="s">
        <v>121</v>
      </c>
      <c r="P142" s="188">
        <v>45200</v>
      </c>
      <c r="Q142" s="188">
        <v>45201</v>
      </c>
      <c r="R142" s="186">
        <v>0</v>
      </c>
      <c r="S142" s="187" t="s">
        <v>116</v>
      </c>
      <c r="T142" s="187" t="s">
        <v>116</v>
      </c>
      <c r="U142" s="187" t="s">
        <v>142</v>
      </c>
      <c r="V142" s="189">
        <v>45170.155378009258</v>
      </c>
      <c r="W142" s="187" t="s">
        <v>116</v>
      </c>
      <c r="X142" s="187" t="s">
        <v>116</v>
      </c>
      <c r="Y142" s="189">
        <v>45200</v>
      </c>
      <c r="Z142" s="189">
        <v>45231</v>
      </c>
      <c r="AA142" s="189">
        <v>45231.683884988423</v>
      </c>
      <c r="AB142" s="187" t="s">
        <v>118</v>
      </c>
      <c r="AC142" s="187" t="s">
        <v>116</v>
      </c>
    </row>
    <row r="143" spans="1:29" s="155" customFormat="1" hidden="1" outlineLevel="6" collapsed="1" x14ac:dyDescent="0.25">
      <c r="A143" s="164" t="s">
        <v>116</v>
      </c>
      <c r="B143" s="151">
        <v>0</v>
      </c>
      <c r="C143" s="151">
        <v>0</v>
      </c>
      <c r="D143" s="151">
        <v>0</v>
      </c>
      <c r="E143" s="151">
        <v>0</v>
      </c>
      <c r="F143" s="151">
        <v>0</v>
      </c>
      <c r="G143" s="151">
        <v>0</v>
      </c>
      <c r="H143" s="152" t="s">
        <v>120</v>
      </c>
      <c r="I143" s="152" t="s">
        <v>229</v>
      </c>
      <c r="J143" s="152" t="s">
        <v>116</v>
      </c>
      <c r="K143" s="151">
        <v>0</v>
      </c>
      <c r="L143" s="151">
        <v>0</v>
      </c>
      <c r="M143" s="152" t="s">
        <v>122</v>
      </c>
      <c r="N143" s="152" t="s">
        <v>229</v>
      </c>
      <c r="O143" s="152" t="s">
        <v>121</v>
      </c>
      <c r="P143" s="153">
        <v>45200</v>
      </c>
      <c r="Q143" s="153">
        <v>45201</v>
      </c>
      <c r="R143" s="151">
        <v>0</v>
      </c>
      <c r="S143" s="152" t="s">
        <v>116</v>
      </c>
      <c r="T143" s="152" t="s">
        <v>116</v>
      </c>
      <c r="U143" s="152" t="s">
        <v>142</v>
      </c>
      <c r="V143" s="154">
        <v>45170.155378009258</v>
      </c>
      <c r="W143" s="152" t="s">
        <v>116</v>
      </c>
      <c r="X143" s="152" t="s">
        <v>116</v>
      </c>
      <c r="Y143" s="154">
        <v>45200</v>
      </c>
      <c r="Z143" s="154">
        <v>45231</v>
      </c>
      <c r="AA143" s="154">
        <v>45231.683884988423</v>
      </c>
      <c r="AB143" s="152" t="s">
        <v>118</v>
      </c>
      <c r="AC143" s="152" t="s">
        <v>116</v>
      </c>
    </row>
    <row r="144" spans="1:29" s="161" customFormat="1" hidden="1" outlineLevel="7" collapsed="1" x14ac:dyDescent="0.25">
      <c r="A144" s="165" t="s">
        <v>234</v>
      </c>
      <c r="B144" s="157">
        <v>256505.97</v>
      </c>
      <c r="C144" s="157">
        <v>15211869.05869</v>
      </c>
      <c r="D144" s="157">
        <v>0</v>
      </c>
      <c r="E144" s="157">
        <v>0</v>
      </c>
      <c r="F144" s="157">
        <v>256505.97</v>
      </c>
      <c r="G144" s="157">
        <v>15211869.05869</v>
      </c>
      <c r="H144" s="158" t="s">
        <v>120</v>
      </c>
      <c r="I144" s="158" t="s">
        <v>229</v>
      </c>
      <c r="J144" s="158" t="s">
        <v>116</v>
      </c>
      <c r="K144" s="157">
        <v>59.304152097083801</v>
      </c>
      <c r="L144" s="157">
        <v>0</v>
      </c>
      <c r="M144" s="158" t="s">
        <v>122</v>
      </c>
      <c r="N144" s="158" t="s">
        <v>229</v>
      </c>
      <c r="O144" s="158" t="s">
        <v>121</v>
      </c>
      <c r="P144" s="159">
        <v>45200</v>
      </c>
      <c r="Q144" s="159">
        <v>45201</v>
      </c>
      <c r="R144" s="157">
        <v>0</v>
      </c>
      <c r="S144" s="158" t="s">
        <v>116</v>
      </c>
      <c r="T144" s="158" t="s">
        <v>116</v>
      </c>
      <c r="U144" s="158" t="s">
        <v>142</v>
      </c>
      <c r="V144" s="160">
        <v>45170.155378009258</v>
      </c>
      <c r="W144" s="158" t="s">
        <v>116</v>
      </c>
      <c r="X144" s="158" t="s">
        <v>116</v>
      </c>
      <c r="Y144" s="160">
        <v>45200</v>
      </c>
      <c r="Z144" s="160">
        <v>45231</v>
      </c>
      <c r="AA144" s="160">
        <v>45231.683884988423</v>
      </c>
      <c r="AB144" s="158" t="s">
        <v>118</v>
      </c>
      <c r="AC144" s="158" t="s">
        <v>116</v>
      </c>
    </row>
    <row r="145" spans="1:29" s="143" customFormat="1" hidden="1" outlineLevel="7" collapsed="1" x14ac:dyDescent="0.25">
      <c r="A145" s="166" t="s">
        <v>116</v>
      </c>
      <c r="B145" s="140">
        <v>256505.97</v>
      </c>
      <c r="C145" s="140">
        <v>15211869.05869</v>
      </c>
      <c r="D145" s="140">
        <v>0</v>
      </c>
      <c r="E145" s="140">
        <v>0</v>
      </c>
      <c r="F145" s="140">
        <v>256505.97</v>
      </c>
      <c r="G145" s="140">
        <v>15211869.05869</v>
      </c>
      <c r="H145" s="139" t="s">
        <v>120</v>
      </c>
      <c r="I145" s="139" t="s">
        <v>229</v>
      </c>
      <c r="J145" s="139" t="s">
        <v>116</v>
      </c>
      <c r="K145" s="140">
        <v>59.304152097083801</v>
      </c>
      <c r="L145" s="140">
        <v>0</v>
      </c>
      <c r="M145" s="139" t="s">
        <v>122</v>
      </c>
      <c r="N145" s="139" t="s">
        <v>229</v>
      </c>
      <c r="O145" s="139" t="s">
        <v>121</v>
      </c>
      <c r="P145" s="141">
        <v>45200</v>
      </c>
      <c r="Q145" s="141">
        <v>45201</v>
      </c>
      <c r="R145" s="140">
        <v>0</v>
      </c>
      <c r="S145" s="139" t="s">
        <v>116</v>
      </c>
      <c r="T145" s="139" t="s">
        <v>116</v>
      </c>
      <c r="U145" s="139" t="s">
        <v>142</v>
      </c>
      <c r="V145" s="142">
        <v>45170.155378009258</v>
      </c>
      <c r="W145" s="139" t="s">
        <v>116</v>
      </c>
      <c r="X145" s="139" t="s">
        <v>116</v>
      </c>
      <c r="Y145" s="142">
        <v>45200</v>
      </c>
      <c r="Z145" s="142">
        <v>45231</v>
      </c>
      <c r="AA145" s="142">
        <v>45231.683884988423</v>
      </c>
      <c r="AB145" s="139" t="s">
        <v>118</v>
      </c>
      <c r="AC145" s="139" t="s">
        <v>116</v>
      </c>
    </row>
    <row r="146" spans="1:29" s="172" customFormat="1" hidden="1" outlineLevel="7" collapsed="1" x14ac:dyDescent="0.25">
      <c r="A146" s="167" t="s">
        <v>231</v>
      </c>
      <c r="B146" s="168">
        <v>-379542.94699999999</v>
      </c>
      <c r="C146" s="168">
        <v>-21632971.94796</v>
      </c>
      <c r="D146" s="168">
        <v>0</v>
      </c>
      <c r="E146" s="168">
        <v>0</v>
      </c>
      <c r="F146" s="168">
        <v>-379542.94699999999</v>
      </c>
      <c r="G146" s="168">
        <v>-21632971.94796</v>
      </c>
      <c r="H146" s="169" t="s">
        <v>120</v>
      </c>
      <c r="I146" s="169" t="s">
        <v>229</v>
      </c>
      <c r="J146" s="169" t="s">
        <v>116</v>
      </c>
      <c r="K146" s="168">
        <v>56.997428404222198</v>
      </c>
      <c r="L146" s="168">
        <v>0</v>
      </c>
      <c r="M146" s="169" t="s">
        <v>122</v>
      </c>
      <c r="N146" s="169" t="s">
        <v>229</v>
      </c>
      <c r="O146" s="169" t="s">
        <v>121</v>
      </c>
      <c r="P146" s="170">
        <v>45200</v>
      </c>
      <c r="Q146" s="170">
        <v>45201</v>
      </c>
      <c r="R146" s="168">
        <v>0</v>
      </c>
      <c r="S146" s="169" t="s">
        <v>116</v>
      </c>
      <c r="T146" s="169" t="s">
        <v>116</v>
      </c>
      <c r="U146" s="169" t="s">
        <v>142</v>
      </c>
      <c r="V146" s="171">
        <v>45170.155378009258</v>
      </c>
      <c r="W146" s="169" t="s">
        <v>116</v>
      </c>
      <c r="X146" s="169" t="s">
        <v>116</v>
      </c>
      <c r="Y146" s="171">
        <v>45200</v>
      </c>
      <c r="Z146" s="171">
        <v>45231</v>
      </c>
      <c r="AA146" s="171">
        <v>45231.683884988423</v>
      </c>
      <c r="AB146" s="169" t="s">
        <v>118</v>
      </c>
      <c r="AC146" s="169" t="s">
        <v>116</v>
      </c>
    </row>
    <row r="147" spans="1:29" s="143" customFormat="1" hidden="1" outlineLevel="7" collapsed="1" x14ac:dyDescent="0.25">
      <c r="A147" s="166" t="s">
        <v>116</v>
      </c>
      <c r="B147" s="140">
        <v>-379542.94699999999</v>
      </c>
      <c r="C147" s="140">
        <v>-21632971.94796</v>
      </c>
      <c r="D147" s="140">
        <v>0</v>
      </c>
      <c r="E147" s="140">
        <v>0</v>
      </c>
      <c r="F147" s="140">
        <v>-379542.94699999999</v>
      </c>
      <c r="G147" s="140">
        <v>-21632971.94796</v>
      </c>
      <c r="H147" s="139" t="s">
        <v>120</v>
      </c>
      <c r="I147" s="139" t="s">
        <v>229</v>
      </c>
      <c r="J147" s="139" t="s">
        <v>116</v>
      </c>
      <c r="K147" s="140">
        <v>56.997428404222198</v>
      </c>
      <c r="L147" s="140">
        <v>0</v>
      </c>
      <c r="M147" s="139" t="s">
        <v>122</v>
      </c>
      <c r="N147" s="139" t="s">
        <v>229</v>
      </c>
      <c r="O147" s="139" t="s">
        <v>121</v>
      </c>
      <c r="P147" s="141">
        <v>45200</v>
      </c>
      <c r="Q147" s="141">
        <v>45201</v>
      </c>
      <c r="R147" s="140">
        <v>0</v>
      </c>
      <c r="S147" s="139" t="s">
        <v>116</v>
      </c>
      <c r="T147" s="139" t="s">
        <v>116</v>
      </c>
      <c r="U147" s="139" t="s">
        <v>142</v>
      </c>
      <c r="V147" s="142">
        <v>45170.155378009258</v>
      </c>
      <c r="W147" s="139" t="s">
        <v>116</v>
      </c>
      <c r="X147" s="139" t="s">
        <v>116</v>
      </c>
      <c r="Y147" s="142">
        <v>45200</v>
      </c>
      <c r="Z147" s="142">
        <v>45231</v>
      </c>
      <c r="AA147" s="142">
        <v>45231.683884988423</v>
      </c>
      <c r="AB147" s="139" t="s">
        <v>118</v>
      </c>
      <c r="AC147" s="139" t="s">
        <v>116</v>
      </c>
    </row>
    <row r="148" spans="1:29" s="161" customFormat="1" hidden="1" outlineLevel="7" collapsed="1" x14ac:dyDescent="0.25">
      <c r="A148" s="165" t="s">
        <v>232</v>
      </c>
      <c r="B148" s="157">
        <v>-160178.32999999999</v>
      </c>
      <c r="C148" s="157">
        <v>-9056264.3785200007</v>
      </c>
      <c r="D148" s="157">
        <v>0</v>
      </c>
      <c r="E148" s="157">
        <v>0</v>
      </c>
      <c r="F148" s="157">
        <v>-160178.32999999999</v>
      </c>
      <c r="G148" s="157">
        <v>-9056264.3785200007</v>
      </c>
      <c r="H148" s="158" t="s">
        <v>120</v>
      </c>
      <c r="I148" s="158" t="s">
        <v>229</v>
      </c>
      <c r="J148" s="158" t="s">
        <v>116</v>
      </c>
      <c r="K148" s="157">
        <v>56.538636521681802</v>
      </c>
      <c r="L148" s="157">
        <v>0</v>
      </c>
      <c r="M148" s="158" t="s">
        <v>122</v>
      </c>
      <c r="N148" s="158" t="s">
        <v>229</v>
      </c>
      <c r="O148" s="158" t="s">
        <v>121</v>
      </c>
      <c r="P148" s="159">
        <v>45200</v>
      </c>
      <c r="Q148" s="159">
        <v>45201</v>
      </c>
      <c r="R148" s="157">
        <v>0</v>
      </c>
      <c r="S148" s="158" t="s">
        <v>116</v>
      </c>
      <c r="T148" s="158" t="s">
        <v>116</v>
      </c>
      <c r="U148" s="158" t="s">
        <v>142</v>
      </c>
      <c r="V148" s="160">
        <v>45170.155378009258</v>
      </c>
      <c r="W148" s="158" t="s">
        <v>116</v>
      </c>
      <c r="X148" s="158" t="s">
        <v>116</v>
      </c>
      <c r="Y148" s="160">
        <v>45200</v>
      </c>
      <c r="Z148" s="160">
        <v>45231</v>
      </c>
      <c r="AA148" s="160">
        <v>45231.683884988423</v>
      </c>
      <c r="AB148" s="158" t="s">
        <v>118</v>
      </c>
      <c r="AC148" s="158" t="s">
        <v>116</v>
      </c>
    </row>
    <row r="149" spans="1:29" s="143" customFormat="1" hidden="1" outlineLevel="7" collapsed="1" x14ac:dyDescent="0.25">
      <c r="A149" s="166" t="s">
        <v>116</v>
      </c>
      <c r="B149" s="140">
        <v>-160178.32999999999</v>
      </c>
      <c r="C149" s="140">
        <v>-9056264.3785200007</v>
      </c>
      <c r="D149" s="140">
        <v>0</v>
      </c>
      <c r="E149" s="140">
        <v>0</v>
      </c>
      <c r="F149" s="140">
        <v>-160178.32999999999</v>
      </c>
      <c r="G149" s="140">
        <v>-9056264.3785200007</v>
      </c>
      <c r="H149" s="139" t="s">
        <v>120</v>
      </c>
      <c r="I149" s="139" t="s">
        <v>229</v>
      </c>
      <c r="J149" s="139" t="s">
        <v>116</v>
      </c>
      <c r="K149" s="140">
        <v>56.538636521681802</v>
      </c>
      <c r="L149" s="140">
        <v>0</v>
      </c>
      <c r="M149" s="139" t="s">
        <v>122</v>
      </c>
      <c r="N149" s="139" t="s">
        <v>229</v>
      </c>
      <c r="O149" s="139" t="s">
        <v>121</v>
      </c>
      <c r="P149" s="141">
        <v>45200</v>
      </c>
      <c r="Q149" s="141">
        <v>45201</v>
      </c>
      <c r="R149" s="140">
        <v>0</v>
      </c>
      <c r="S149" s="139" t="s">
        <v>116</v>
      </c>
      <c r="T149" s="139" t="s">
        <v>116</v>
      </c>
      <c r="U149" s="139" t="s">
        <v>142</v>
      </c>
      <c r="V149" s="142">
        <v>45170.155378009258</v>
      </c>
      <c r="W149" s="139" t="s">
        <v>116</v>
      </c>
      <c r="X149" s="139" t="s">
        <v>116</v>
      </c>
      <c r="Y149" s="142">
        <v>45200</v>
      </c>
      <c r="Z149" s="142">
        <v>45231</v>
      </c>
      <c r="AA149" s="142">
        <v>45231.683884988423</v>
      </c>
      <c r="AB149" s="139" t="s">
        <v>118</v>
      </c>
      <c r="AC149" s="139" t="s">
        <v>116</v>
      </c>
    </row>
    <row r="150" spans="1:29" s="172" customFormat="1" hidden="1" outlineLevel="7" collapsed="1" x14ac:dyDescent="0.25">
      <c r="A150" s="167" t="s">
        <v>233</v>
      </c>
      <c r="B150" s="168">
        <v>-15059.303</v>
      </c>
      <c r="C150" s="168">
        <v>-835957.62474999996</v>
      </c>
      <c r="D150" s="168">
        <v>0</v>
      </c>
      <c r="E150" s="168">
        <v>0</v>
      </c>
      <c r="F150" s="168">
        <v>-15059.303</v>
      </c>
      <c r="G150" s="168">
        <v>-835957.62474999996</v>
      </c>
      <c r="H150" s="169" t="s">
        <v>120</v>
      </c>
      <c r="I150" s="169" t="s">
        <v>229</v>
      </c>
      <c r="J150" s="169" t="s">
        <v>116</v>
      </c>
      <c r="K150" s="168">
        <v>55.511043555601503</v>
      </c>
      <c r="L150" s="168">
        <v>0</v>
      </c>
      <c r="M150" s="169" t="s">
        <v>122</v>
      </c>
      <c r="N150" s="169" t="s">
        <v>229</v>
      </c>
      <c r="O150" s="169" t="s">
        <v>121</v>
      </c>
      <c r="P150" s="170">
        <v>45200</v>
      </c>
      <c r="Q150" s="170">
        <v>45201</v>
      </c>
      <c r="R150" s="168">
        <v>0</v>
      </c>
      <c r="S150" s="169" t="s">
        <v>116</v>
      </c>
      <c r="T150" s="169" t="s">
        <v>116</v>
      </c>
      <c r="U150" s="169" t="s">
        <v>142</v>
      </c>
      <c r="V150" s="171">
        <v>45170.155378009258</v>
      </c>
      <c r="W150" s="169" t="s">
        <v>116</v>
      </c>
      <c r="X150" s="169" t="s">
        <v>116</v>
      </c>
      <c r="Y150" s="171">
        <v>45200</v>
      </c>
      <c r="Z150" s="171">
        <v>45231</v>
      </c>
      <c r="AA150" s="171">
        <v>45231.683884988423</v>
      </c>
      <c r="AB150" s="169" t="s">
        <v>118</v>
      </c>
      <c r="AC150" s="169" t="s">
        <v>116</v>
      </c>
    </row>
    <row r="151" spans="1:29" s="143" customFormat="1" hidden="1" outlineLevel="7" collapsed="1" x14ac:dyDescent="0.25">
      <c r="A151" s="166" t="s">
        <v>116</v>
      </c>
      <c r="B151" s="140">
        <v>-15059.303</v>
      </c>
      <c r="C151" s="140">
        <v>-835957.62474999996</v>
      </c>
      <c r="D151" s="140">
        <v>0</v>
      </c>
      <c r="E151" s="140">
        <v>0</v>
      </c>
      <c r="F151" s="140">
        <v>-15059.303</v>
      </c>
      <c r="G151" s="140">
        <v>-835957.62474999996</v>
      </c>
      <c r="H151" s="139" t="s">
        <v>120</v>
      </c>
      <c r="I151" s="139" t="s">
        <v>229</v>
      </c>
      <c r="J151" s="139" t="s">
        <v>116</v>
      </c>
      <c r="K151" s="140">
        <v>55.511043555601503</v>
      </c>
      <c r="L151" s="140">
        <v>0</v>
      </c>
      <c r="M151" s="139" t="s">
        <v>122</v>
      </c>
      <c r="N151" s="139" t="s">
        <v>229</v>
      </c>
      <c r="O151" s="139" t="s">
        <v>121</v>
      </c>
      <c r="P151" s="141">
        <v>45200</v>
      </c>
      <c r="Q151" s="141">
        <v>45201</v>
      </c>
      <c r="R151" s="140">
        <v>0</v>
      </c>
      <c r="S151" s="139" t="s">
        <v>116</v>
      </c>
      <c r="T151" s="139" t="s">
        <v>116</v>
      </c>
      <c r="U151" s="139" t="s">
        <v>142</v>
      </c>
      <c r="V151" s="142">
        <v>45170.155378009258</v>
      </c>
      <c r="W151" s="139" t="s">
        <v>116</v>
      </c>
      <c r="X151" s="139" t="s">
        <v>116</v>
      </c>
      <c r="Y151" s="142">
        <v>45200</v>
      </c>
      <c r="Z151" s="142">
        <v>45231</v>
      </c>
      <c r="AA151" s="142">
        <v>45231.683884988423</v>
      </c>
      <c r="AB151" s="139" t="s">
        <v>118</v>
      </c>
      <c r="AC151" s="139" t="s">
        <v>116</v>
      </c>
    </row>
    <row r="152" spans="1:29" s="161" customFormat="1" hidden="1" outlineLevel="7" collapsed="1" x14ac:dyDescent="0.25">
      <c r="A152" s="165" t="s">
        <v>235</v>
      </c>
      <c r="B152" s="157">
        <v>298274.61</v>
      </c>
      <c r="C152" s="157">
        <v>16313324.89254</v>
      </c>
      <c r="D152" s="157">
        <v>0</v>
      </c>
      <c r="E152" s="157">
        <v>0</v>
      </c>
      <c r="F152" s="157">
        <v>298274.61</v>
      </c>
      <c r="G152" s="157">
        <v>16313324.89254</v>
      </c>
      <c r="H152" s="158" t="s">
        <v>120</v>
      </c>
      <c r="I152" s="158" t="s">
        <v>229</v>
      </c>
      <c r="J152" s="158" t="s">
        <v>116</v>
      </c>
      <c r="K152" s="157">
        <v>54.692301475274803</v>
      </c>
      <c r="L152" s="157">
        <v>0</v>
      </c>
      <c r="M152" s="158" t="s">
        <v>122</v>
      </c>
      <c r="N152" s="158" t="s">
        <v>229</v>
      </c>
      <c r="O152" s="158" t="s">
        <v>121</v>
      </c>
      <c r="P152" s="159">
        <v>45200</v>
      </c>
      <c r="Q152" s="159">
        <v>45201</v>
      </c>
      <c r="R152" s="157">
        <v>0</v>
      </c>
      <c r="S152" s="158" t="s">
        <v>116</v>
      </c>
      <c r="T152" s="158" t="s">
        <v>116</v>
      </c>
      <c r="U152" s="158" t="s">
        <v>142</v>
      </c>
      <c r="V152" s="160">
        <v>45170.155378009258</v>
      </c>
      <c r="W152" s="158" t="s">
        <v>116</v>
      </c>
      <c r="X152" s="158" t="s">
        <v>116</v>
      </c>
      <c r="Y152" s="160">
        <v>45200</v>
      </c>
      <c r="Z152" s="160">
        <v>45231</v>
      </c>
      <c r="AA152" s="160">
        <v>45231.683884988423</v>
      </c>
      <c r="AB152" s="158" t="s">
        <v>118</v>
      </c>
      <c r="AC152" s="158" t="s">
        <v>116</v>
      </c>
    </row>
    <row r="153" spans="1:29" s="143" customFormat="1" hidden="1" outlineLevel="7" collapsed="1" x14ac:dyDescent="0.25">
      <c r="A153" s="166" t="s">
        <v>116</v>
      </c>
      <c r="B153" s="140">
        <v>298274.61</v>
      </c>
      <c r="C153" s="140">
        <v>16313324.89254</v>
      </c>
      <c r="D153" s="140">
        <v>0</v>
      </c>
      <c r="E153" s="140">
        <v>0</v>
      </c>
      <c r="F153" s="140">
        <v>298274.61</v>
      </c>
      <c r="G153" s="140">
        <v>16313324.89254</v>
      </c>
      <c r="H153" s="139" t="s">
        <v>120</v>
      </c>
      <c r="I153" s="139" t="s">
        <v>229</v>
      </c>
      <c r="J153" s="139" t="s">
        <v>116</v>
      </c>
      <c r="K153" s="140">
        <v>54.692301475274803</v>
      </c>
      <c r="L153" s="140">
        <v>0</v>
      </c>
      <c r="M153" s="139" t="s">
        <v>122</v>
      </c>
      <c r="N153" s="139" t="s">
        <v>229</v>
      </c>
      <c r="O153" s="139" t="s">
        <v>121</v>
      </c>
      <c r="P153" s="141">
        <v>45200</v>
      </c>
      <c r="Q153" s="141">
        <v>45201</v>
      </c>
      <c r="R153" s="140">
        <v>0</v>
      </c>
      <c r="S153" s="139" t="s">
        <v>116</v>
      </c>
      <c r="T153" s="139" t="s">
        <v>116</v>
      </c>
      <c r="U153" s="139" t="s">
        <v>142</v>
      </c>
      <c r="V153" s="142">
        <v>45170.155378009258</v>
      </c>
      <c r="W153" s="139" t="s">
        <v>116</v>
      </c>
      <c r="X153" s="139" t="s">
        <v>116</v>
      </c>
      <c r="Y153" s="142">
        <v>45200</v>
      </c>
      <c r="Z153" s="142">
        <v>45231</v>
      </c>
      <c r="AA153" s="142">
        <v>45231.683884988423</v>
      </c>
      <c r="AB153" s="139" t="s">
        <v>118</v>
      </c>
      <c r="AC153" s="139" t="s">
        <v>116</v>
      </c>
    </row>
    <row r="154" spans="1:29" s="184" customFormat="1" hidden="1" outlineLevel="2" collapsed="1" x14ac:dyDescent="0.25">
      <c r="A154" s="179" t="s">
        <v>230</v>
      </c>
      <c r="B154" s="180">
        <v>0</v>
      </c>
      <c r="C154" s="180">
        <v>0</v>
      </c>
      <c r="D154" s="180">
        <v>0</v>
      </c>
      <c r="E154" s="180">
        <v>0</v>
      </c>
      <c r="F154" s="180">
        <v>0</v>
      </c>
      <c r="G154" s="180">
        <v>0</v>
      </c>
      <c r="H154" s="181" t="s">
        <v>120</v>
      </c>
      <c r="I154" s="181" t="s">
        <v>230</v>
      </c>
      <c r="J154" s="181" t="s">
        <v>116</v>
      </c>
      <c r="K154" s="180">
        <v>0</v>
      </c>
      <c r="L154" s="180">
        <v>0</v>
      </c>
      <c r="M154" s="181" t="s">
        <v>122</v>
      </c>
      <c r="N154" s="181" t="s">
        <v>229</v>
      </c>
      <c r="O154" s="181" t="s">
        <v>121</v>
      </c>
      <c r="P154" s="182">
        <v>45200</v>
      </c>
      <c r="Q154" s="182">
        <v>45201</v>
      </c>
      <c r="R154" s="180">
        <v>0</v>
      </c>
      <c r="S154" s="181" t="s">
        <v>116</v>
      </c>
      <c r="T154" s="181" t="s">
        <v>116</v>
      </c>
      <c r="U154" s="181" t="s">
        <v>142</v>
      </c>
      <c r="V154" s="183">
        <v>45170.155378009258</v>
      </c>
      <c r="W154" s="181" t="s">
        <v>116</v>
      </c>
      <c r="X154" s="181" t="s">
        <v>116</v>
      </c>
      <c r="Y154" s="183">
        <v>45200</v>
      </c>
      <c r="Z154" s="183">
        <v>45231</v>
      </c>
      <c r="AA154" s="183">
        <v>45231.683884988423</v>
      </c>
      <c r="AB154" s="181" t="s">
        <v>118</v>
      </c>
      <c r="AC154" s="181" t="s">
        <v>116</v>
      </c>
    </row>
    <row r="155" spans="1:29" s="161" customFormat="1" hidden="1" outlineLevel="3" collapsed="1" x14ac:dyDescent="0.25">
      <c r="A155" s="156" t="s">
        <v>121</v>
      </c>
      <c r="B155" s="157">
        <v>0</v>
      </c>
      <c r="C155" s="157">
        <v>0</v>
      </c>
      <c r="D155" s="157">
        <v>0</v>
      </c>
      <c r="E155" s="157">
        <v>0</v>
      </c>
      <c r="F155" s="157">
        <v>0</v>
      </c>
      <c r="G155" s="157">
        <v>0</v>
      </c>
      <c r="H155" s="158" t="s">
        <v>120</v>
      </c>
      <c r="I155" s="158" t="s">
        <v>230</v>
      </c>
      <c r="J155" s="158" t="s">
        <v>116</v>
      </c>
      <c r="K155" s="157">
        <v>0</v>
      </c>
      <c r="L155" s="157">
        <v>0</v>
      </c>
      <c r="M155" s="158" t="s">
        <v>122</v>
      </c>
      <c r="N155" s="158" t="s">
        <v>229</v>
      </c>
      <c r="O155" s="158" t="s">
        <v>121</v>
      </c>
      <c r="P155" s="159">
        <v>45200</v>
      </c>
      <c r="Q155" s="159">
        <v>45201</v>
      </c>
      <c r="R155" s="157">
        <v>0</v>
      </c>
      <c r="S155" s="158" t="s">
        <v>116</v>
      </c>
      <c r="T155" s="158" t="s">
        <v>116</v>
      </c>
      <c r="U155" s="158" t="s">
        <v>142</v>
      </c>
      <c r="V155" s="160">
        <v>45170.155378009258</v>
      </c>
      <c r="W155" s="158" t="s">
        <v>116</v>
      </c>
      <c r="X155" s="158" t="s">
        <v>116</v>
      </c>
      <c r="Y155" s="160">
        <v>45200</v>
      </c>
      <c r="Z155" s="160">
        <v>45231</v>
      </c>
      <c r="AA155" s="160">
        <v>45231.683884988423</v>
      </c>
      <c r="AB155" s="158" t="s">
        <v>118</v>
      </c>
      <c r="AC155" s="158" t="s">
        <v>116</v>
      </c>
    </row>
    <row r="156" spans="1:29" s="143" customFormat="1" hidden="1" outlineLevel="4" collapsed="1" x14ac:dyDescent="0.25">
      <c r="A156" s="162" t="s">
        <v>116</v>
      </c>
      <c r="B156" s="140">
        <v>0</v>
      </c>
      <c r="C156" s="140">
        <v>0</v>
      </c>
      <c r="D156" s="140">
        <v>0</v>
      </c>
      <c r="E156" s="140">
        <v>0</v>
      </c>
      <c r="F156" s="140">
        <v>0</v>
      </c>
      <c r="G156" s="140">
        <v>0</v>
      </c>
      <c r="H156" s="139" t="s">
        <v>120</v>
      </c>
      <c r="I156" s="139" t="s">
        <v>230</v>
      </c>
      <c r="J156" s="139" t="s">
        <v>116</v>
      </c>
      <c r="K156" s="140">
        <v>0</v>
      </c>
      <c r="L156" s="140">
        <v>0</v>
      </c>
      <c r="M156" s="139" t="s">
        <v>122</v>
      </c>
      <c r="N156" s="139" t="s">
        <v>229</v>
      </c>
      <c r="O156" s="139" t="s">
        <v>121</v>
      </c>
      <c r="P156" s="141">
        <v>45200</v>
      </c>
      <c r="Q156" s="141">
        <v>45201</v>
      </c>
      <c r="R156" s="140">
        <v>0</v>
      </c>
      <c r="S156" s="139" t="s">
        <v>116</v>
      </c>
      <c r="T156" s="139" t="s">
        <v>116</v>
      </c>
      <c r="U156" s="139" t="s">
        <v>142</v>
      </c>
      <c r="V156" s="142">
        <v>45170.155378009258</v>
      </c>
      <c r="W156" s="139" t="s">
        <v>116</v>
      </c>
      <c r="X156" s="139" t="s">
        <v>116</v>
      </c>
      <c r="Y156" s="142">
        <v>45200</v>
      </c>
      <c r="Z156" s="142">
        <v>45231</v>
      </c>
      <c r="AA156" s="142">
        <v>45231.683884988423</v>
      </c>
      <c r="AB156" s="139" t="s">
        <v>118</v>
      </c>
      <c r="AC156" s="139" t="s">
        <v>116</v>
      </c>
    </row>
    <row r="157" spans="1:29" s="149" customFormat="1" hidden="1" outlineLevel="5" collapsed="1" x14ac:dyDescent="0.25">
      <c r="A157" s="163" t="s">
        <v>122</v>
      </c>
      <c r="B157" s="145">
        <v>0</v>
      </c>
      <c r="C157" s="145">
        <v>0</v>
      </c>
      <c r="D157" s="145">
        <v>0</v>
      </c>
      <c r="E157" s="145">
        <v>0</v>
      </c>
      <c r="F157" s="145">
        <v>0</v>
      </c>
      <c r="G157" s="145">
        <v>0</v>
      </c>
      <c r="H157" s="146" t="s">
        <v>120</v>
      </c>
      <c r="I157" s="146" t="s">
        <v>230</v>
      </c>
      <c r="J157" s="146" t="s">
        <v>116</v>
      </c>
      <c r="K157" s="145">
        <v>0</v>
      </c>
      <c r="L157" s="145">
        <v>0</v>
      </c>
      <c r="M157" s="146" t="s">
        <v>122</v>
      </c>
      <c r="N157" s="146" t="s">
        <v>229</v>
      </c>
      <c r="O157" s="146" t="s">
        <v>121</v>
      </c>
      <c r="P157" s="147">
        <v>45200</v>
      </c>
      <c r="Q157" s="147">
        <v>45201</v>
      </c>
      <c r="R157" s="145">
        <v>0</v>
      </c>
      <c r="S157" s="146" t="s">
        <v>116</v>
      </c>
      <c r="T157" s="146" t="s">
        <v>116</v>
      </c>
      <c r="U157" s="146" t="s">
        <v>142</v>
      </c>
      <c r="V157" s="148">
        <v>45170.155378009258</v>
      </c>
      <c r="W157" s="146" t="s">
        <v>116</v>
      </c>
      <c r="X157" s="146" t="s">
        <v>116</v>
      </c>
      <c r="Y157" s="148">
        <v>45200</v>
      </c>
      <c r="Z157" s="148">
        <v>45231</v>
      </c>
      <c r="AA157" s="148">
        <v>45231.683884988423</v>
      </c>
      <c r="AB157" s="146" t="s">
        <v>118</v>
      </c>
      <c r="AC157" s="146" t="s">
        <v>116</v>
      </c>
    </row>
    <row r="158" spans="1:29" s="155" customFormat="1" hidden="1" outlineLevel="6" collapsed="1" x14ac:dyDescent="0.25">
      <c r="A158" s="164" t="s">
        <v>116</v>
      </c>
      <c r="B158" s="151">
        <v>0</v>
      </c>
      <c r="C158" s="151">
        <v>0</v>
      </c>
      <c r="D158" s="151">
        <v>0</v>
      </c>
      <c r="E158" s="151">
        <v>0</v>
      </c>
      <c r="F158" s="151">
        <v>0</v>
      </c>
      <c r="G158" s="151">
        <v>0</v>
      </c>
      <c r="H158" s="152" t="s">
        <v>120</v>
      </c>
      <c r="I158" s="152" t="s">
        <v>230</v>
      </c>
      <c r="J158" s="152" t="s">
        <v>116</v>
      </c>
      <c r="K158" s="151">
        <v>0</v>
      </c>
      <c r="L158" s="151">
        <v>0</v>
      </c>
      <c r="M158" s="152" t="s">
        <v>122</v>
      </c>
      <c r="N158" s="152" t="s">
        <v>229</v>
      </c>
      <c r="O158" s="152" t="s">
        <v>121</v>
      </c>
      <c r="P158" s="153">
        <v>45200</v>
      </c>
      <c r="Q158" s="153">
        <v>45201</v>
      </c>
      <c r="R158" s="151">
        <v>0</v>
      </c>
      <c r="S158" s="152" t="s">
        <v>116</v>
      </c>
      <c r="T158" s="152" t="s">
        <v>116</v>
      </c>
      <c r="U158" s="152" t="s">
        <v>142</v>
      </c>
      <c r="V158" s="154">
        <v>45170.155378009258</v>
      </c>
      <c r="W158" s="152" t="s">
        <v>116</v>
      </c>
      <c r="X158" s="152" t="s">
        <v>116</v>
      </c>
      <c r="Y158" s="154">
        <v>45200</v>
      </c>
      <c r="Z158" s="154">
        <v>45231</v>
      </c>
      <c r="AA158" s="154">
        <v>45231.683884988423</v>
      </c>
      <c r="AB158" s="152" t="s">
        <v>118</v>
      </c>
      <c r="AC158" s="152" t="s">
        <v>116</v>
      </c>
    </row>
    <row r="159" spans="1:29" s="161" customFormat="1" hidden="1" outlineLevel="7" collapsed="1" x14ac:dyDescent="0.25">
      <c r="A159" s="165" t="s">
        <v>152</v>
      </c>
      <c r="B159" s="157">
        <v>0</v>
      </c>
      <c r="C159" s="157">
        <v>0</v>
      </c>
      <c r="D159" s="157">
        <v>0</v>
      </c>
      <c r="E159" s="157">
        <v>0</v>
      </c>
      <c r="F159" s="157">
        <v>0</v>
      </c>
      <c r="G159" s="157">
        <v>0</v>
      </c>
      <c r="H159" s="158" t="s">
        <v>120</v>
      </c>
      <c r="I159" s="158" t="s">
        <v>230</v>
      </c>
      <c r="J159" s="158" t="s">
        <v>116</v>
      </c>
      <c r="K159" s="157">
        <v>0</v>
      </c>
      <c r="L159" s="157">
        <v>0</v>
      </c>
      <c r="M159" s="158" t="s">
        <v>122</v>
      </c>
      <c r="N159" s="158" t="s">
        <v>229</v>
      </c>
      <c r="O159" s="158" t="s">
        <v>121</v>
      </c>
      <c r="P159" s="159">
        <v>45200</v>
      </c>
      <c r="Q159" s="159">
        <v>45201</v>
      </c>
      <c r="R159" s="157">
        <v>0</v>
      </c>
      <c r="S159" s="158" t="s">
        <v>116</v>
      </c>
      <c r="T159" s="158" t="s">
        <v>116</v>
      </c>
      <c r="U159" s="158" t="s">
        <v>142</v>
      </c>
      <c r="V159" s="160">
        <v>45170.155378009258</v>
      </c>
      <c r="W159" s="158" t="s">
        <v>116</v>
      </c>
      <c r="X159" s="158" t="s">
        <v>116</v>
      </c>
      <c r="Y159" s="160">
        <v>45200</v>
      </c>
      <c r="Z159" s="160">
        <v>45231</v>
      </c>
      <c r="AA159" s="160">
        <v>45231.683884988423</v>
      </c>
      <c r="AB159" s="158" t="s">
        <v>118</v>
      </c>
      <c r="AC159" s="158" t="s">
        <v>116</v>
      </c>
    </row>
    <row r="160" spans="1:29" s="143" customFormat="1" hidden="1" outlineLevel="7" collapsed="1" x14ac:dyDescent="0.25">
      <c r="A160" s="166" t="s">
        <v>116</v>
      </c>
      <c r="B160" s="140">
        <v>0</v>
      </c>
      <c r="C160" s="140">
        <v>0</v>
      </c>
      <c r="D160" s="140">
        <v>0</v>
      </c>
      <c r="E160" s="140">
        <v>0</v>
      </c>
      <c r="F160" s="140">
        <v>0</v>
      </c>
      <c r="G160" s="140">
        <v>0</v>
      </c>
      <c r="H160" s="139" t="s">
        <v>120</v>
      </c>
      <c r="I160" s="139" t="s">
        <v>230</v>
      </c>
      <c r="J160" s="139" t="s">
        <v>116</v>
      </c>
      <c r="K160" s="140">
        <v>0</v>
      </c>
      <c r="L160" s="140">
        <v>0</v>
      </c>
      <c r="M160" s="139" t="s">
        <v>122</v>
      </c>
      <c r="N160" s="139" t="s">
        <v>229</v>
      </c>
      <c r="O160" s="139" t="s">
        <v>121</v>
      </c>
      <c r="P160" s="141">
        <v>45200</v>
      </c>
      <c r="Q160" s="141">
        <v>45201</v>
      </c>
      <c r="R160" s="140">
        <v>0</v>
      </c>
      <c r="S160" s="139" t="s">
        <v>116</v>
      </c>
      <c r="T160" s="139" t="s">
        <v>116</v>
      </c>
      <c r="U160" s="139" t="s">
        <v>142</v>
      </c>
      <c r="V160" s="142">
        <v>45170.155378009258</v>
      </c>
      <c r="W160" s="139" t="s">
        <v>116</v>
      </c>
      <c r="X160" s="139" t="s">
        <v>116</v>
      </c>
      <c r="Y160" s="142">
        <v>45200</v>
      </c>
      <c r="Z160" s="142">
        <v>45231</v>
      </c>
      <c r="AA160" s="142">
        <v>45231.683884988423</v>
      </c>
      <c r="AB160" s="139" t="s">
        <v>118</v>
      </c>
      <c r="AC160" s="139" t="s">
        <v>116</v>
      </c>
    </row>
    <row r="161" spans="1:29" s="149" customFormat="1" hidden="1" outlineLevel="1" collapsed="1" x14ac:dyDescent="0.25">
      <c r="A161" s="144" t="s">
        <v>110</v>
      </c>
      <c r="B161" s="145">
        <v>0</v>
      </c>
      <c r="C161" s="145">
        <v>0</v>
      </c>
      <c r="D161" s="145">
        <v>0</v>
      </c>
      <c r="E161" s="145">
        <v>0</v>
      </c>
      <c r="F161" s="145">
        <v>0</v>
      </c>
      <c r="G161" s="145">
        <v>0</v>
      </c>
      <c r="H161" s="146" t="s">
        <v>120</v>
      </c>
      <c r="I161" s="146" t="s">
        <v>225</v>
      </c>
      <c r="J161" s="146" t="s">
        <v>116</v>
      </c>
      <c r="K161" s="145">
        <v>0</v>
      </c>
      <c r="L161" s="145">
        <v>0</v>
      </c>
      <c r="M161" s="146" t="s">
        <v>127</v>
      </c>
      <c r="N161" s="146" t="s">
        <v>110</v>
      </c>
      <c r="O161" s="146" t="s">
        <v>121</v>
      </c>
      <c r="P161" s="147">
        <v>45200</v>
      </c>
      <c r="Q161" s="147">
        <v>45201</v>
      </c>
      <c r="R161" s="145">
        <v>0</v>
      </c>
      <c r="S161" s="146" t="s">
        <v>116</v>
      </c>
      <c r="T161" s="146" t="s">
        <v>116</v>
      </c>
      <c r="U161" s="146" t="s">
        <v>142</v>
      </c>
      <c r="V161" s="148">
        <v>45170.155378009258</v>
      </c>
      <c r="W161" s="146" t="s">
        <v>116</v>
      </c>
      <c r="X161" s="146" t="s">
        <v>116</v>
      </c>
      <c r="Y161" s="148">
        <v>45200</v>
      </c>
      <c r="Z161" s="148">
        <v>45231</v>
      </c>
      <c r="AA161" s="148">
        <v>45231.683884988423</v>
      </c>
      <c r="AB161" s="146" t="s">
        <v>118</v>
      </c>
      <c r="AC161" s="146" t="s">
        <v>116</v>
      </c>
    </row>
    <row r="162" spans="1:29" s="155" customFormat="1" hidden="1" outlineLevel="2" collapsed="1" x14ac:dyDescent="0.25">
      <c r="A162" s="150" t="s">
        <v>225</v>
      </c>
      <c r="B162" s="151">
        <v>0</v>
      </c>
      <c r="C162" s="151">
        <v>0</v>
      </c>
      <c r="D162" s="151">
        <v>0</v>
      </c>
      <c r="E162" s="151">
        <v>0</v>
      </c>
      <c r="F162" s="151">
        <v>0</v>
      </c>
      <c r="G162" s="151">
        <v>0</v>
      </c>
      <c r="H162" s="152" t="s">
        <v>120</v>
      </c>
      <c r="I162" s="152" t="s">
        <v>225</v>
      </c>
      <c r="J162" s="152" t="s">
        <v>116</v>
      </c>
      <c r="K162" s="151">
        <v>0</v>
      </c>
      <c r="L162" s="151">
        <v>0</v>
      </c>
      <c r="M162" s="152" t="s">
        <v>127</v>
      </c>
      <c r="N162" s="152" t="s">
        <v>110</v>
      </c>
      <c r="O162" s="152" t="s">
        <v>121</v>
      </c>
      <c r="P162" s="153">
        <v>45200</v>
      </c>
      <c r="Q162" s="153">
        <v>45201</v>
      </c>
      <c r="R162" s="151">
        <v>0</v>
      </c>
      <c r="S162" s="152" t="s">
        <v>116</v>
      </c>
      <c r="T162" s="152" t="s">
        <v>116</v>
      </c>
      <c r="U162" s="152" t="s">
        <v>142</v>
      </c>
      <c r="V162" s="154">
        <v>45170.155378009258</v>
      </c>
      <c r="W162" s="152" t="s">
        <v>116</v>
      </c>
      <c r="X162" s="152" t="s">
        <v>116</v>
      </c>
      <c r="Y162" s="154">
        <v>45200</v>
      </c>
      <c r="Z162" s="154">
        <v>45231</v>
      </c>
      <c r="AA162" s="154">
        <v>45231.683884988423</v>
      </c>
      <c r="AB162" s="152" t="s">
        <v>118</v>
      </c>
      <c r="AC162" s="152" t="s">
        <v>116</v>
      </c>
    </row>
    <row r="163" spans="1:29" s="161" customFormat="1" hidden="1" outlineLevel="3" collapsed="1" x14ac:dyDescent="0.25">
      <c r="A163" s="156" t="s">
        <v>121</v>
      </c>
      <c r="B163" s="157">
        <v>0</v>
      </c>
      <c r="C163" s="157">
        <v>0</v>
      </c>
      <c r="D163" s="157">
        <v>0</v>
      </c>
      <c r="E163" s="157">
        <v>0</v>
      </c>
      <c r="F163" s="157">
        <v>0</v>
      </c>
      <c r="G163" s="157">
        <v>0</v>
      </c>
      <c r="H163" s="158" t="s">
        <v>120</v>
      </c>
      <c r="I163" s="158" t="s">
        <v>225</v>
      </c>
      <c r="J163" s="158" t="s">
        <v>116</v>
      </c>
      <c r="K163" s="157">
        <v>0</v>
      </c>
      <c r="L163" s="157">
        <v>0</v>
      </c>
      <c r="M163" s="158" t="s">
        <v>127</v>
      </c>
      <c r="N163" s="158" t="s">
        <v>110</v>
      </c>
      <c r="O163" s="158" t="s">
        <v>121</v>
      </c>
      <c r="P163" s="159">
        <v>45200</v>
      </c>
      <c r="Q163" s="159">
        <v>45201</v>
      </c>
      <c r="R163" s="157">
        <v>0</v>
      </c>
      <c r="S163" s="158" t="s">
        <v>116</v>
      </c>
      <c r="T163" s="158" t="s">
        <v>116</v>
      </c>
      <c r="U163" s="158" t="s">
        <v>142</v>
      </c>
      <c r="V163" s="160">
        <v>45170.155378009258</v>
      </c>
      <c r="W163" s="158" t="s">
        <v>116</v>
      </c>
      <c r="X163" s="158" t="s">
        <v>116</v>
      </c>
      <c r="Y163" s="160">
        <v>45200</v>
      </c>
      <c r="Z163" s="160">
        <v>45231</v>
      </c>
      <c r="AA163" s="160">
        <v>45231.683884988423</v>
      </c>
      <c r="AB163" s="158" t="s">
        <v>118</v>
      </c>
      <c r="AC163" s="158" t="s">
        <v>116</v>
      </c>
    </row>
    <row r="164" spans="1:29" s="143" customFormat="1" hidden="1" outlineLevel="4" collapsed="1" x14ac:dyDescent="0.25">
      <c r="A164" s="162" t="s">
        <v>116</v>
      </c>
      <c r="B164" s="140">
        <v>0</v>
      </c>
      <c r="C164" s="140">
        <v>0</v>
      </c>
      <c r="D164" s="140">
        <v>0</v>
      </c>
      <c r="E164" s="140">
        <v>0</v>
      </c>
      <c r="F164" s="140">
        <v>0</v>
      </c>
      <c r="G164" s="140">
        <v>0</v>
      </c>
      <c r="H164" s="139" t="s">
        <v>120</v>
      </c>
      <c r="I164" s="139" t="s">
        <v>225</v>
      </c>
      <c r="J164" s="139" t="s">
        <v>116</v>
      </c>
      <c r="K164" s="140">
        <v>0</v>
      </c>
      <c r="L164" s="140">
        <v>0</v>
      </c>
      <c r="M164" s="139" t="s">
        <v>127</v>
      </c>
      <c r="N164" s="139" t="s">
        <v>110</v>
      </c>
      <c r="O164" s="139" t="s">
        <v>121</v>
      </c>
      <c r="P164" s="141">
        <v>45200</v>
      </c>
      <c r="Q164" s="141">
        <v>45201</v>
      </c>
      <c r="R164" s="140">
        <v>0</v>
      </c>
      <c r="S164" s="139" t="s">
        <v>116</v>
      </c>
      <c r="T164" s="139" t="s">
        <v>116</v>
      </c>
      <c r="U164" s="139" t="s">
        <v>142</v>
      </c>
      <c r="V164" s="142">
        <v>45170.155378009258</v>
      </c>
      <c r="W164" s="139" t="s">
        <v>116</v>
      </c>
      <c r="X164" s="139" t="s">
        <v>116</v>
      </c>
      <c r="Y164" s="142">
        <v>45200</v>
      </c>
      <c r="Z164" s="142">
        <v>45231</v>
      </c>
      <c r="AA164" s="142">
        <v>45231.683884988423</v>
      </c>
      <c r="AB164" s="139" t="s">
        <v>118</v>
      </c>
      <c r="AC164" s="139" t="s">
        <v>116</v>
      </c>
    </row>
    <row r="165" spans="1:29" s="149" customFormat="1" hidden="1" outlineLevel="5" collapsed="1" x14ac:dyDescent="0.25">
      <c r="A165" s="163" t="s">
        <v>127</v>
      </c>
      <c r="B165" s="145">
        <v>0</v>
      </c>
      <c r="C165" s="145">
        <v>0</v>
      </c>
      <c r="D165" s="145">
        <v>0</v>
      </c>
      <c r="E165" s="145">
        <v>0</v>
      </c>
      <c r="F165" s="145">
        <v>0</v>
      </c>
      <c r="G165" s="145">
        <v>0</v>
      </c>
      <c r="H165" s="146" t="s">
        <v>120</v>
      </c>
      <c r="I165" s="146" t="s">
        <v>225</v>
      </c>
      <c r="J165" s="146" t="s">
        <v>116</v>
      </c>
      <c r="K165" s="145">
        <v>0</v>
      </c>
      <c r="L165" s="145">
        <v>0</v>
      </c>
      <c r="M165" s="146" t="s">
        <v>127</v>
      </c>
      <c r="N165" s="146" t="s">
        <v>110</v>
      </c>
      <c r="O165" s="146" t="s">
        <v>121</v>
      </c>
      <c r="P165" s="147">
        <v>45200</v>
      </c>
      <c r="Q165" s="147">
        <v>45201</v>
      </c>
      <c r="R165" s="145">
        <v>0</v>
      </c>
      <c r="S165" s="146" t="s">
        <v>116</v>
      </c>
      <c r="T165" s="146" t="s">
        <v>116</v>
      </c>
      <c r="U165" s="146" t="s">
        <v>142</v>
      </c>
      <c r="V165" s="148">
        <v>45170.155378009258</v>
      </c>
      <c r="W165" s="146" t="s">
        <v>116</v>
      </c>
      <c r="X165" s="146" t="s">
        <v>116</v>
      </c>
      <c r="Y165" s="148">
        <v>45200</v>
      </c>
      <c r="Z165" s="148">
        <v>45231</v>
      </c>
      <c r="AA165" s="148">
        <v>45231.683884988423</v>
      </c>
      <c r="AB165" s="146" t="s">
        <v>118</v>
      </c>
      <c r="AC165" s="146" t="s">
        <v>116</v>
      </c>
    </row>
    <row r="166" spans="1:29" s="155" customFormat="1" hidden="1" outlineLevel="6" collapsed="1" x14ac:dyDescent="0.25">
      <c r="A166" s="164" t="s">
        <v>116</v>
      </c>
      <c r="B166" s="151">
        <v>0</v>
      </c>
      <c r="C166" s="151">
        <v>0</v>
      </c>
      <c r="D166" s="151">
        <v>0</v>
      </c>
      <c r="E166" s="151">
        <v>0</v>
      </c>
      <c r="F166" s="151">
        <v>0</v>
      </c>
      <c r="G166" s="151">
        <v>0</v>
      </c>
      <c r="H166" s="152" t="s">
        <v>120</v>
      </c>
      <c r="I166" s="152" t="s">
        <v>225</v>
      </c>
      <c r="J166" s="152" t="s">
        <v>116</v>
      </c>
      <c r="K166" s="151">
        <v>0</v>
      </c>
      <c r="L166" s="151">
        <v>0</v>
      </c>
      <c r="M166" s="152" t="s">
        <v>127</v>
      </c>
      <c r="N166" s="152" t="s">
        <v>110</v>
      </c>
      <c r="O166" s="152" t="s">
        <v>121</v>
      </c>
      <c r="P166" s="153">
        <v>45200</v>
      </c>
      <c r="Q166" s="153">
        <v>45201</v>
      </c>
      <c r="R166" s="151">
        <v>0</v>
      </c>
      <c r="S166" s="152" t="s">
        <v>116</v>
      </c>
      <c r="T166" s="152" t="s">
        <v>116</v>
      </c>
      <c r="U166" s="152" t="s">
        <v>142</v>
      </c>
      <c r="V166" s="154">
        <v>45170.155378009258</v>
      </c>
      <c r="W166" s="152" t="s">
        <v>116</v>
      </c>
      <c r="X166" s="152" t="s">
        <v>116</v>
      </c>
      <c r="Y166" s="154">
        <v>45200</v>
      </c>
      <c r="Z166" s="154">
        <v>45231</v>
      </c>
      <c r="AA166" s="154">
        <v>45231.683884988423</v>
      </c>
      <c r="AB166" s="152" t="s">
        <v>118</v>
      </c>
      <c r="AC166" s="152" t="s">
        <v>116</v>
      </c>
    </row>
    <row r="167" spans="1:29" s="161" customFormat="1" hidden="1" outlineLevel="7" collapsed="1" x14ac:dyDescent="0.25">
      <c r="A167" s="165" t="s">
        <v>227</v>
      </c>
      <c r="B167" s="157">
        <v>233652.24299999999</v>
      </c>
      <c r="C167" s="157">
        <v>19838138.97656</v>
      </c>
      <c r="D167" s="157">
        <v>0</v>
      </c>
      <c r="E167" s="157">
        <v>0</v>
      </c>
      <c r="F167" s="157">
        <v>233652.24299999999</v>
      </c>
      <c r="G167" s="157">
        <v>19838138.97656</v>
      </c>
      <c r="H167" s="158" t="s">
        <v>120</v>
      </c>
      <c r="I167" s="158" t="s">
        <v>225</v>
      </c>
      <c r="J167" s="158" t="s">
        <v>116</v>
      </c>
      <c r="K167" s="157">
        <v>84.904551832442706</v>
      </c>
      <c r="L167" s="157">
        <v>0</v>
      </c>
      <c r="M167" s="158" t="s">
        <v>127</v>
      </c>
      <c r="N167" s="158" t="s">
        <v>110</v>
      </c>
      <c r="O167" s="158" t="s">
        <v>121</v>
      </c>
      <c r="P167" s="159">
        <v>45200</v>
      </c>
      <c r="Q167" s="159">
        <v>45201</v>
      </c>
      <c r="R167" s="157">
        <v>0</v>
      </c>
      <c r="S167" s="158" t="s">
        <v>116</v>
      </c>
      <c r="T167" s="158" t="s">
        <v>116</v>
      </c>
      <c r="U167" s="158" t="s">
        <v>142</v>
      </c>
      <c r="V167" s="160">
        <v>45170.155378009258</v>
      </c>
      <c r="W167" s="158" t="s">
        <v>116</v>
      </c>
      <c r="X167" s="158" t="s">
        <v>116</v>
      </c>
      <c r="Y167" s="160">
        <v>45200</v>
      </c>
      <c r="Z167" s="160">
        <v>45231</v>
      </c>
      <c r="AA167" s="160">
        <v>45231.683884988423</v>
      </c>
      <c r="AB167" s="158" t="s">
        <v>118</v>
      </c>
      <c r="AC167" s="158" t="s">
        <v>116</v>
      </c>
    </row>
    <row r="168" spans="1:29" s="143" customFormat="1" hidden="1" outlineLevel="7" collapsed="1" x14ac:dyDescent="0.25">
      <c r="A168" s="166" t="s">
        <v>116</v>
      </c>
      <c r="B168" s="140">
        <v>233652.24299999999</v>
      </c>
      <c r="C168" s="140">
        <v>19838138.97656</v>
      </c>
      <c r="D168" s="140">
        <v>0</v>
      </c>
      <c r="E168" s="140">
        <v>0</v>
      </c>
      <c r="F168" s="140">
        <v>233652.24299999999</v>
      </c>
      <c r="G168" s="140">
        <v>19838138.97656</v>
      </c>
      <c r="H168" s="139" t="s">
        <v>120</v>
      </c>
      <c r="I168" s="139" t="s">
        <v>225</v>
      </c>
      <c r="J168" s="139" t="s">
        <v>116</v>
      </c>
      <c r="K168" s="140">
        <v>84.904551832442706</v>
      </c>
      <c r="L168" s="140">
        <v>0</v>
      </c>
      <c r="M168" s="139" t="s">
        <v>127</v>
      </c>
      <c r="N168" s="139" t="s">
        <v>110</v>
      </c>
      <c r="O168" s="139" t="s">
        <v>121</v>
      </c>
      <c r="P168" s="141">
        <v>45200</v>
      </c>
      <c r="Q168" s="141">
        <v>45201</v>
      </c>
      <c r="R168" s="140">
        <v>0</v>
      </c>
      <c r="S168" s="139" t="s">
        <v>116</v>
      </c>
      <c r="T168" s="139" t="s">
        <v>116</v>
      </c>
      <c r="U168" s="139" t="s">
        <v>142</v>
      </c>
      <c r="V168" s="142">
        <v>45170.155378009258</v>
      </c>
      <c r="W168" s="139" t="s">
        <v>116</v>
      </c>
      <c r="X168" s="139" t="s">
        <v>116</v>
      </c>
      <c r="Y168" s="142">
        <v>45200</v>
      </c>
      <c r="Z168" s="142">
        <v>45231</v>
      </c>
      <c r="AA168" s="142">
        <v>45231.683884988423</v>
      </c>
      <c r="AB168" s="139" t="s">
        <v>118</v>
      </c>
      <c r="AC168" s="139" t="s">
        <v>116</v>
      </c>
    </row>
    <row r="169" spans="1:29" s="172" customFormat="1" hidden="1" outlineLevel="7" collapsed="1" x14ac:dyDescent="0.25">
      <c r="A169" s="167" t="s">
        <v>226</v>
      </c>
      <c r="B169" s="168">
        <v>-888385.49199999997</v>
      </c>
      <c r="C169" s="168">
        <v>-61790289.02922</v>
      </c>
      <c r="D169" s="168">
        <v>0</v>
      </c>
      <c r="E169" s="168">
        <v>0</v>
      </c>
      <c r="F169" s="168">
        <v>-888385.49199999997</v>
      </c>
      <c r="G169" s="168">
        <v>-61790289.02922</v>
      </c>
      <c r="H169" s="169" t="s">
        <v>120</v>
      </c>
      <c r="I169" s="169" t="s">
        <v>225</v>
      </c>
      <c r="J169" s="169" t="s">
        <v>116</v>
      </c>
      <c r="K169" s="168">
        <v>69.553464780377098</v>
      </c>
      <c r="L169" s="168">
        <v>0</v>
      </c>
      <c r="M169" s="169" t="s">
        <v>127</v>
      </c>
      <c r="N169" s="169" t="s">
        <v>110</v>
      </c>
      <c r="O169" s="169" t="s">
        <v>121</v>
      </c>
      <c r="P169" s="170">
        <v>45200</v>
      </c>
      <c r="Q169" s="170">
        <v>45201</v>
      </c>
      <c r="R169" s="168">
        <v>0</v>
      </c>
      <c r="S169" s="169" t="s">
        <v>116</v>
      </c>
      <c r="T169" s="169" t="s">
        <v>116</v>
      </c>
      <c r="U169" s="169" t="s">
        <v>142</v>
      </c>
      <c r="V169" s="171">
        <v>45170.155378009258</v>
      </c>
      <c r="W169" s="169" t="s">
        <v>116</v>
      </c>
      <c r="X169" s="169" t="s">
        <v>116</v>
      </c>
      <c r="Y169" s="171">
        <v>45200</v>
      </c>
      <c r="Z169" s="171">
        <v>45231</v>
      </c>
      <c r="AA169" s="171">
        <v>45231.683884988423</v>
      </c>
      <c r="AB169" s="169" t="s">
        <v>118</v>
      </c>
      <c r="AC169" s="169" t="s">
        <v>116</v>
      </c>
    </row>
    <row r="170" spans="1:29" s="143" customFormat="1" hidden="1" outlineLevel="7" collapsed="1" x14ac:dyDescent="0.25">
      <c r="A170" s="166" t="s">
        <v>116</v>
      </c>
      <c r="B170" s="140">
        <v>-888385.49199999997</v>
      </c>
      <c r="C170" s="140">
        <v>-61790289.02922</v>
      </c>
      <c r="D170" s="140">
        <v>0</v>
      </c>
      <c r="E170" s="140">
        <v>0</v>
      </c>
      <c r="F170" s="140">
        <v>-888385.49199999997</v>
      </c>
      <c r="G170" s="140">
        <v>-61790289.02922</v>
      </c>
      <c r="H170" s="139" t="s">
        <v>120</v>
      </c>
      <c r="I170" s="139" t="s">
        <v>225</v>
      </c>
      <c r="J170" s="139" t="s">
        <v>116</v>
      </c>
      <c r="K170" s="140">
        <v>69.553464780377098</v>
      </c>
      <c r="L170" s="140">
        <v>0</v>
      </c>
      <c r="M170" s="139" t="s">
        <v>127</v>
      </c>
      <c r="N170" s="139" t="s">
        <v>110</v>
      </c>
      <c r="O170" s="139" t="s">
        <v>121</v>
      </c>
      <c r="P170" s="141">
        <v>45200</v>
      </c>
      <c r="Q170" s="141">
        <v>45201</v>
      </c>
      <c r="R170" s="140">
        <v>0</v>
      </c>
      <c r="S170" s="139" t="s">
        <v>116</v>
      </c>
      <c r="T170" s="139" t="s">
        <v>116</v>
      </c>
      <c r="U170" s="139" t="s">
        <v>142</v>
      </c>
      <c r="V170" s="142">
        <v>45170.155378009258</v>
      </c>
      <c r="W170" s="139" t="s">
        <v>116</v>
      </c>
      <c r="X170" s="139" t="s">
        <v>116</v>
      </c>
      <c r="Y170" s="142">
        <v>45200</v>
      </c>
      <c r="Z170" s="142">
        <v>45231</v>
      </c>
      <c r="AA170" s="142">
        <v>45231.683884988423</v>
      </c>
      <c r="AB170" s="139" t="s">
        <v>118</v>
      </c>
      <c r="AC170" s="139" t="s">
        <v>116</v>
      </c>
    </row>
    <row r="171" spans="1:29" s="161" customFormat="1" hidden="1" outlineLevel="7" collapsed="1" x14ac:dyDescent="0.25">
      <c r="A171" s="165" t="s">
        <v>228</v>
      </c>
      <c r="B171" s="157">
        <v>654733.24899999995</v>
      </c>
      <c r="C171" s="157">
        <v>42231875.412660003</v>
      </c>
      <c r="D171" s="157">
        <v>0</v>
      </c>
      <c r="E171" s="157">
        <v>0</v>
      </c>
      <c r="F171" s="157">
        <v>654733.24899999995</v>
      </c>
      <c r="G171" s="157">
        <v>42231875.412660003</v>
      </c>
      <c r="H171" s="158" t="s">
        <v>120</v>
      </c>
      <c r="I171" s="158" t="s">
        <v>225</v>
      </c>
      <c r="J171" s="158" t="s">
        <v>116</v>
      </c>
      <c r="K171" s="157">
        <v>64.502414498060702</v>
      </c>
      <c r="L171" s="157">
        <v>0</v>
      </c>
      <c r="M171" s="158" t="s">
        <v>127</v>
      </c>
      <c r="N171" s="158" t="s">
        <v>110</v>
      </c>
      <c r="O171" s="158" t="s">
        <v>121</v>
      </c>
      <c r="P171" s="159">
        <v>45200</v>
      </c>
      <c r="Q171" s="159">
        <v>45201</v>
      </c>
      <c r="R171" s="157">
        <v>0</v>
      </c>
      <c r="S171" s="158" t="s">
        <v>116</v>
      </c>
      <c r="T171" s="158" t="s">
        <v>116</v>
      </c>
      <c r="U171" s="158" t="s">
        <v>142</v>
      </c>
      <c r="V171" s="160">
        <v>45170.155378009258</v>
      </c>
      <c r="W171" s="158" t="s">
        <v>116</v>
      </c>
      <c r="X171" s="158" t="s">
        <v>116</v>
      </c>
      <c r="Y171" s="160">
        <v>45200</v>
      </c>
      <c r="Z171" s="160">
        <v>45231</v>
      </c>
      <c r="AA171" s="160">
        <v>45231.683884988423</v>
      </c>
      <c r="AB171" s="158" t="s">
        <v>118</v>
      </c>
      <c r="AC171" s="158" t="s">
        <v>116</v>
      </c>
    </row>
    <row r="172" spans="1:29" s="143" customFormat="1" hidden="1" outlineLevel="7" collapsed="1" x14ac:dyDescent="0.25">
      <c r="A172" s="166" t="s">
        <v>116</v>
      </c>
      <c r="B172" s="140">
        <v>654733.24899999995</v>
      </c>
      <c r="C172" s="140">
        <v>42231875.412660003</v>
      </c>
      <c r="D172" s="140">
        <v>0</v>
      </c>
      <c r="E172" s="140">
        <v>0</v>
      </c>
      <c r="F172" s="140">
        <v>654733.24899999995</v>
      </c>
      <c r="G172" s="140">
        <v>42231875.412660003</v>
      </c>
      <c r="H172" s="139" t="s">
        <v>120</v>
      </c>
      <c r="I172" s="139" t="s">
        <v>225</v>
      </c>
      <c r="J172" s="139" t="s">
        <v>116</v>
      </c>
      <c r="K172" s="140">
        <v>64.502414498060702</v>
      </c>
      <c r="L172" s="140">
        <v>0</v>
      </c>
      <c r="M172" s="139" t="s">
        <v>127</v>
      </c>
      <c r="N172" s="139" t="s">
        <v>110</v>
      </c>
      <c r="O172" s="139" t="s">
        <v>121</v>
      </c>
      <c r="P172" s="141">
        <v>45200</v>
      </c>
      <c r="Q172" s="141">
        <v>45201</v>
      </c>
      <c r="R172" s="140">
        <v>0</v>
      </c>
      <c r="S172" s="139" t="s">
        <v>116</v>
      </c>
      <c r="T172" s="139" t="s">
        <v>116</v>
      </c>
      <c r="U172" s="139" t="s">
        <v>142</v>
      </c>
      <c r="V172" s="142">
        <v>45170.155378009258</v>
      </c>
      <c r="W172" s="139" t="s">
        <v>116</v>
      </c>
      <c r="X172" s="139" t="s">
        <v>116</v>
      </c>
      <c r="Y172" s="142">
        <v>45200</v>
      </c>
      <c r="Z172" s="142">
        <v>45231</v>
      </c>
      <c r="AA172" s="142">
        <v>45231.683884988423</v>
      </c>
      <c r="AB172" s="139" t="s">
        <v>118</v>
      </c>
      <c r="AC172" s="139" t="s">
        <v>116</v>
      </c>
    </row>
    <row r="173" spans="1:29" s="172" customFormat="1" hidden="1" outlineLevel="7" collapsed="1" x14ac:dyDescent="0.25">
      <c r="A173" s="167" t="s">
        <v>152</v>
      </c>
      <c r="B173" s="168">
        <v>0</v>
      </c>
      <c r="C173" s="168">
        <v>-279725.36</v>
      </c>
      <c r="D173" s="168">
        <v>0</v>
      </c>
      <c r="E173" s="168">
        <v>0</v>
      </c>
      <c r="F173" s="168">
        <v>0</v>
      </c>
      <c r="G173" s="168">
        <v>-279725.36</v>
      </c>
      <c r="H173" s="169" t="s">
        <v>120</v>
      </c>
      <c r="I173" s="169" t="s">
        <v>225</v>
      </c>
      <c r="J173" s="169" t="s">
        <v>116</v>
      </c>
      <c r="K173" s="168">
        <v>0</v>
      </c>
      <c r="L173" s="168">
        <v>0</v>
      </c>
      <c r="M173" s="169" t="s">
        <v>127</v>
      </c>
      <c r="N173" s="169" t="s">
        <v>110</v>
      </c>
      <c r="O173" s="169" t="s">
        <v>121</v>
      </c>
      <c r="P173" s="170">
        <v>45200</v>
      </c>
      <c r="Q173" s="170">
        <v>45201</v>
      </c>
      <c r="R173" s="168">
        <v>0</v>
      </c>
      <c r="S173" s="169" t="s">
        <v>116</v>
      </c>
      <c r="T173" s="169" t="s">
        <v>116</v>
      </c>
      <c r="U173" s="169" t="s">
        <v>142</v>
      </c>
      <c r="V173" s="171">
        <v>45170.155378009258</v>
      </c>
      <c r="W173" s="169" t="s">
        <v>116</v>
      </c>
      <c r="X173" s="169" t="s">
        <v>116</v>
      </c>
      <c r="Y173" s="171">
        <v>45200</v>
      </c>
      <c r="Z173" s="171">
        <v>45231</v>
      </c>
      <c r="AA173" s="171">
        <v>45231.683884988423</v>
      </c>
      <c r="AB173" s="169" t="s">
        <v>118</v>
      </c>
      <c r="AC173" s="169" t="s">
        <v>116</v>
      </c>
    </row>
    <row r="174" spans="1:29" s="143" customFormat="1" hidden="1" outlineLevel="7" collapsed="1" x14ac:dyDescent="0.25">
      <c r="A174" s="166" t="s">
        <v>116</v>
      </c>
      <c r="B174" s="140">
        <v>0</v>
      </c>
      <c r="C174" s="140">
        <v>-279725.36</v>
      </c>
      <c r="D174" s="140">
        <v>0</v>
      </c>
      <c r="E174" s="140">
        <v>0</v>
      </c>
      <c r="F174" s="140">
        <v>0</v>
      </c>
      <c r="G174" s="140">
        <v>-279725.36</v>
      </c>
      <c r="H174" s="139" t="s">
        <v>120</v>
      </c>
      <c r="I174" s="139" t="s">
        <v>225</v>
      </c>
      <c r="J174" s="139" t="s">
        <v>116</v>
      </c>
      <c r="K174" s="140">
        <v>0</v>
      </c>
      <c r="L174" s="140">
        <v>0</v>
      </c>
      <c r="M174" s="139" t="s">
        <v>127</v>
      </c>
      <c r="N174" s="139" t="s">
        <v>110</v>
      </c>
      <c r="O174" s="139" t="s">
        <v>121</v>
      </c>
      <c r="P174" s="141">
        <v>45200</v>
      </c>
      <c r="Q174" s="141">
        <v>45201</v>
      </c>
      <c r="R174" s="140">
        <v>0</v>
      </c>
      <c r="S174" s="139" t="s">
        <v>116</v>
      </c>
      <c r="T174" s="139" t="s">
        <v>116</v>
      </c>
      <c r="U174" s="139" t="s">
        <v>142</v>
      </c>
      <c r="V174" s="142">
        <v>45170.155378009258</v>
      </c>
      <c r="W174" s="139" t="s">
        <v>116</v>
      </c>
      <c r="X174" s="139" t="s">
        <v>116</v>
      </c>
      <c r="Y174" s="142">
        <v>45200</v>
      </c>
      <c r="Z174" s="142">
        <v>45231</v>
      </c>
      <c r="AA174" s="142">
        <v>45231.683884988423</v>
      </c>
      <c r="AB174" s="139" t="s">
        <v>118</v>
      </c>
      <c r="AC174" s="139" t="s">
        <v>116</v>
      </c>
    </row>
    <row r="175" spans="1:29" s="190" customFormat="1" hidden="1" outlineLevel="1" collapsed="1" x14ac:dyDescent="0.25">
      <c r="A175" s="185" t="s">
        <v>218</v>
      </c>
      <c r="B175" s="186">
        <v>0</v>
      </c>
      <c r="C175" s="186">
        <v>0</v>
      </c>
      <c r="D175" s="186">
        <v>0</v>
      </c>
      <c r="E175" s="186">
        <v>0</v>
      </c>
      <c r="F175" s="186">
        <v>0</v>
      </c>
      <c r="G175" s="186">
        <v>0</v>
      </c>
      <c r="H175" s="187" t="s">
        <v>120</v>
      </c>
      <c r="I175" s="187" t="s">
        <v>219</v>
      </c>
      <c r="J175" s="187" t="s">
        <v>116</v>
      </c>
      <c r="K175" s="186">
        <v>0</v>
      </c>
      <c r="L175" s="186">
        <v>0</v>
      </c>
      <c r="M175" s="187" t="s">
        <v>122</v>
      </c>
      <c r="N175" s="187" t="s">
        <v>218</v>
      </c>
      <c r="O175" s="187" t="s">
        <v>121</v>
      </c>
      <c r="P175" s="188">
        <v>45200</v>
      </c>
      <c r="Q175" s="188">
        <v>45201</v>
      </c>
      <c r="R175" s="186">
        <v>0</v>
      </c>
      <c r="S175" s="187" t="s">
        <v>116</v>
      </c>
      <c r="T175" s="187" t="s">
        <v>116</v>
      </c>
      <c r="U175" s="187" t="s">
        <v>142</v>
      </c>
      <c r="V175" s="189">
        <v>45170.155378009258</v>
      </c>
      <c r="W175" s="187" t="s">
        <v>116</v>
      </c>
      <c r="X175" s="187" t="s">
        <v>116</v>
      </c>
      <c r="Y175" s="189">
        <v>45200</v>
      </c>
      <c r="Z175" s="189">
        <v>45231</v>
      </c>
      <c r="AA175" s="189">
        <v>45231.683884988423</v>
      </c>
      <c r="AB175" s="187" t="s">
        <v>118</v>
      </c>
      <c r="AC175" s="187" t="s">
        <v>116</v>
      </c>
    </row>
    <row r="176" spans="1:29" s="155" customFormat="1" hidden="1" outlineLevel="2" collapsed="1" x14ac:dyDescent="0.25">
      <c r="A176" s="150" t="s">
        <v>219</v>
      </c>
      <c r="B176" s="151">
        <v>0</v>
      </c>
      <c r="C176" s="151">
        <v>0</v>
      </c>
      <c r="D176" s="151">
        <v>0</v>
      </c>
      <c r="E176" s="151">
        <v>0</v>
      </c>
      <c r="F176" s="151">
        <v>0</v>
      </c>
      <c r="G176" s="151">
        <v>0</v>
      </c>
      <c r="H176" s="152" t="s">
        <v>120</v>
      </c>
      <c r="I176" s="152" t="s">
        <v>219</v>
      </c>
      <c r="J176" s="152" t="s">
        <v>116</v>
      </c>
      <c r="K176" s="151">
        <v>0</v>
      </c>
      <c r="L176" s="151">
        <v>0</v>
      </c>
      <c r="M176" s="152" t="s">
        <v>122</v>
      </c>
      <c r="N176" s="152" t="s">
        <v>218</v>
      </c>
      <c r="O176" s="152" t="s">
        <v>121</v>
      </c>
      <c r="P176" s="153">
        <v>45200</v>
      </c>
      <c r="Q176" s="153">
        <v>45201</v>
      </c>
      <c r="R176" s="151">
        <v>0</v>
      </c>
      <c r="S176" s="152" t="s">
        <v>116</v>
      </c>
      <c r="T176" s="152" t="s">
        <v>116</v>
      </c>
      <c r="U176" s="152" t="s">
        <v>142</v>
      </c>
      <c r="V176" s="154">
        <v>45170.155378009258</v>
      </c>
      <c r="W176" s="152" t="s">
        <v>116</v>
      </c>
      <c r="X176" s="152" t="s">
        <v>116</v>
      </c>
      <c r="Y176" s="154">
        <v>45200</v>
      </c>
      <c r="Z176" s="154">
        <v>45231</v>
      </c>
      <c r="AA176" s="154">
        <v>45231.683884988423</v>
      </c>
      <c r="AB176" s="152" t="s">
        <v>118</v>
      </c>
      <c r="AC176" s="152" t="s">
        <v>116</v>
      </c>
    </row>
    <row r="177" spans="1:29" s="161" customFormat="1" hidden="1" outlineLevel="3" collapsed="1" x14ac:dyDescent="0.25">
      <c r="A177" s="156" t="s">
        <v>121</v>
      </c>
      <c r="B177" s="157">
        <v>0</v>
      </c>
      <c r="C177" s="157">
        <v>0</v>
      </c>
      <c r="D177" s="157">
        <v>0</v>
      </c>
      <c r="E177" s="157">
        <v>0</v>
      </c>
      <c r="F177" s="157">
        <v>0</v>
      </c>
      <c r="G177" s="157">
        <v>0</v>
      </c>
      <c r="H177" s="158" t="s">
        <v>120</v>
      </c>
      <c r="I177" s="158" t="s">
        <v>219</v>
      </c>
      <c r="J177" s="158" t="s">
        <v>116</v>
      </c>
      <c r="K177" s="157">
        <v>0</v>
      </c>
      <c r="L177" s="157">
        <v>0</v>
      </c>
      <c r="M177" s="158" t="s">
        <v>122</v>
      </c>
      <c r="N177" s="158" t="s">
        <v>218</v>
      </c>
      <c r="O177" s="158" t="s">
        <v>121</v>
      </c>
      <c r="P177" s="159">
        <v>45200</v>
      </c>
      <c r="Q177" s="159">
        <v>45201</v>
      </c>
      <c r="R177" s="157">
        <v>0</v>
      </c>
      <c r="S177" s="158" t="s">
        <v>116</v>
      </c>
      <c r="T177" s="158" t="s">
        <v>116</v>
      </c>
      <c r="U177" s="158" t="s">
        <v>142</v>
      </c>
      <c r="V177" s="160">
        <v>45170.155378009258</v>
      </c>
      <c r="W177" s="158" t="s">
        <v>116</v>
      </c>
      <c r="X177" s="158" t="s">
        <v>116</v>
      </c>
      <c r="Y177" s="160">
        <v>45200</v>
      </c>
      <c r="Z177" s="160">
        <v>45231</v>
      </c>
      <c r="AA177" s="160">
        <v>45231.683884988423</v>
      </c>
      <c r="AB177" s="158" t="s">
        <v>118</v>
      </c>
      <c r="AC177" s="158" t="s">
        <v>116</v>
      </c>
    </row>
    <row r="178" spans="1:29" s="143" customFormat="1" hidden="1" outlineLevel="4" collapsed="1" x14ac:dyDescent="0.25">
      <c r="A178" s="162" t="s">
        <v>116</v>
      </c>
      <c r="B178" s="140">
        <v>0</v>
      </c>
      <c r="C178" s="140">
        <v>0</v>
      </c>
      <c r="D178" s="140">
        <v>0</v>
      </c>
      <c r="E178" s="140">
        <v>0</v>
      </c>
      <c r="F178" s="140">
        <v>0</v>
      </c>
      <c r="G178" s="140">
        <v>0</v>
      </c>
      <c r="H178" s="139" t="s">
        <v>120</v>
      </c>
      <c r="I178" s="139" t="s">
        <v>219</v>
      </c>
      <c r="J178" s="139" t="s">
        <v>116</v>
      </c>
      <c r="K178" s="140">
        <v>0</v>
      </c>
      <c r="L178" s="140">
        <v>0</v>
      </c>
      <c r="M178" s="139" t="s">
        <v>122</v>
      </c>
      <c r="N178" s="139" t="s">
        <v>218</v>
      </c>
      <c r="O178" s="139" t="s">
        <v>121</v>
      </c>
      <c r="P178" s="141">
        <v>45200</v>
      </c>
      <c r="Q178" s="141">
        <v>45201</v>
      </c>
      <c r="R178" s="140">
        <v>0</v>
      </c>
      <c r="S178" s="139" t="s">
        <v>116</v>
      </c>
      <c r="T178" s="139" t="s">
        <v>116</v>
      </c>
      <c r="U178" s="139" t="s">
        <v>142</v>
      </c>
      <c r="V178" s="142">
        <v>45170.155378009258</v>
      </c>
      <c r="W178" s="139" t="s">
        <v>116</v>
      </c>
      <c r="X178" s="139" t="s">
        <v>116</v>
      </c>
      <c r="Y178" s="142">
        <v>45200</v>
      </c>
      <c r="Z178" s="142">
        <v>45231</v>
      </c>
      <c r="AA178" s="142">
        <v>45231.683884988423</v>
      </c>
      <c r="AB178" s="139" t="s">
        <v>118</v>
      </c>
      <c r="AC178" s="139" t="s">
        <v>116</v>
      </c>
    </row>
    <row r="179" spans="1:29" s="149" customFormat="1" hidden="1" outlineLevel="5" collapsed="1" x14ac:dyDescent="0.25">
      <c r="A179" s="163" t="s">
        <v>122</v>
      </c>
      <c r="B179" s="145">
        <v>0</v>
      </c>
      <c r="C179" s="145">
        <v>0</v>
      </c>
      <c r="D179" s="145">
        <v>0</v>
      </c>
      <c r="E179" s="145">
        <v>0</v>
      </c>
      <c r="F179" s="145">
        <v>0</v>
      </c>
      <c r="G179" s="145">
        <v>0</v>
      </c>
      <c r="H179" s="146" t="s">
        <v>120</v>
      </c>
      <c r="I179" s="146" t="s">
        <v>219</v>
      </c>
      <c r="J179" s="146" t="s">
        <v>116</v>
      </c>
      <c r="K179" s="145">
        <v>0</v>
      </c>
      <c r="L179" s="145">
        <v>0</v>
      </c>
      <c r="M179" s="146" t="s">
        <v>122</v>
      </c>
      <c r="N179" s="146" t="s">
        <v>218</v>
      </c>
      <c r="O179" s="146" t="s">
        <v>121</v>
      </c>
      <c r="P179" s="147">
        <v>45200</v>
      </c>
      <c r="Q179" s="147">
        <v>45201</v>
      </c>
      <c r="R179" s="145">
        <v>0</v>
      </c>
      <c r="S179" s="146" t="s">
        <v>116</v>
      </c>
      <c r="T179" s="146" t="s">
        <v>116</v>
      </c>
      <c r="U179" s="146" t="s">
        <v>142</v>
      </c>
      <c r="V179" s="148">
        <v>45170.155378009258</v>
      </c>
      <c r="W179" s="146" t="s">
        <v>116</v>
      </c>
      <c r="X179" s="146" t="s">
        <v>116</v>
      </c>
      <c r="Y179" s="148">
        <v>45200</v>
      </c>
      <c r="Z179" s="148">
        <v>45231</v>
      </c>
      <c r="AA179" s="148">
        <v>45231.683884988423</v>
      </c>
      <c r="AB179" s="146" t="s">
        <v>118</v>
      </c>
      <c r="AC179" s="146" t="s">
        <v>116</v>
      </c>
    </row>
    <row r="180" spans="1:29" s="155" customFormat="1" hidden="1" outlineLevel="6" collapsed="1" x14ac:dyDescent="0.25">
      <c r="A180" s="164" t="s">
        <v>116</v>
      </c>
      <c r="B180" s="151">
        <v>0</v>
      </c>
      <c r="C180" s="151">
        <v>0</v>
      </c>
      <c r="D180" s="151">
        <v>0</v>
      </c>
      <c r="E180" s="151">
        <v>0</v>
      </c>
      <c r="F180" s="151">
        <v>0</v>
      </c>
      <c r="G180" s="151">
        <v>0</v>
      </c>
      <c r="H180" s="152" t="s">
        <v>120</v>
      </c>
      <c r="I180" s="152" t="s">
        <v>219</v>
      </c>
      <c r="J180" s="152" t="s">
        <v>116</v>
      </c>
      <c r="K180" s="151">
        <v>0</v>
      </c>
      <c r="L180" s="151">
        <v>0</v>
      </c>
      <c r="M180" s="152" t="s">
        <v>122</v>
      </c>
      <c r="N180" s="152" t="s">
        <v>218</v>
      </c>
      <c r="O180" s="152" t="s">
        <v>121</v>
      </c>
      <c r="P180" s="153">
        <v>45200</v>
      </c>
      <c r="Q180" s="153">
        <v>45201</v>
      </c>
      <c r="R180" s="151">
        <v>0</v>
      </c>
      <c r="S180" s="152" t="s">
        <v>116</v>
      </c>
      <c r="T180" s="152" t="s">
        <v>116</v>
      </c>
      <c r="U180" s="152" t="s">
        <v>142</v>
      </c>
      <c r="V180" s="154">
        <v>45170.155378009258</v>
      </c>
      <c r="W180" s="152" t="s">
        <v>116</v>
      </c>
      <c r="X180" s="152" t="s">
        <v>116</v>
      </c>
      <c r="Y180" s="154">
        <v>45200</v>
      </c>
      <c r="Z180" s="154">
        <v>45231</v>
      </c>
      <c r="AA180" s="154">
        <v>45231.683884988423</v>
      </c>
      <c r="AB180" s="152" t="s">
        <v>118</v>
      </c>
      <c r="AC180" s="152" t="s">
        <v>116</v>
      </c>
    </row>
    <row r="181" spans="1:29" s="161" customFormat="1" hidden="1" outlineLevel="7" collapsed="1" x14ac:dyDescent="0.25">
      <c r="A181" s="165" t="s">
        <v>220</v>
      </c>
      <c r="B181" s="157">
        <v>-104687.046</v>
      </c>
      <c r="C181" s="157">
        <v>-6485693.7464500004</v>
      </c>
      <c r="D181" s="157">
        <v>0</v>
      </c>
      <c r="E181" s="157">
        <v>0</v>
      </c>
      <c r="F181" s="157">
        <v>-104687.046</v>
      </c>
      <c r="G181" s="157">
        <v>-6485693.7464500004</v>
      </c>
      <c r="H181" s="158" t="s">
        <v>120</v>
      </c>
      <c r="I181" s="158" t="s">
        <v>219</v>
      </c>
      <c r="J181" s="158" t="s">
        <v>116</v>
      </c>
      <c r="K181" s="157">
        <v>61.9531641617818</v>
      </c>
      <c r="L181" s="157">
        <v>0</v>
      </c>
      <c r="M181" s="158" t="s">
        <v>122</v>
      </c>
      <c r="N181" s="158" t="s">
        <v>218</v>
      </c>
      <c r="O181" s="158" t="s">
        <v>121</v>
      </c>
      <c r="P181" s="159">
        <v>45200</v>
      </c>
      <c r="Q181" s="159">
        <v>45201</v>
      </c>
      <c r="R181" s="157">
        <v>0</v>
      </c>
      <c r="S181" s="158" t="s">
        <v>116</v>
      </c>
      <c r="T181" s="158" t="s">
        <v>116</v>
      </c>
      <c r="U181" s="158" t="s">
        <v>142</v>
      </c>
      <c r="V181" s="160">
        <v>45170.155378009258</v>
      </c>
      <c r="W181" s="158" t="s">
        <v>116</v>
      </c>
      <c r="X181" s="158" t="s">
        <v>116</v>
      </c>
      <c r="Y181" s="160">
        <v>45200</v>
      </c>
      <c r="Z181" s="160">
        <v>45231</v>
      </c>
      <c r="AA181" s="160">
        <v>45231.683884988423</v>
      </c>
      <c r="AB181" s="158" t="s">
        <v>118</v>
      </c>
      <c r="AC181" s="158" t="s">
        <v>116</v>
      </c>
    </row>
    <row r="182" spans="1:29" s="143" customFormat="1" hidden="1" outlineLevel="7" collapsed="1" x14ac:dyDescent="0.25">
      <c r="A182" s="166" t="s">
        <v>116</v>
      </c>
      <c r="B182" s="140">
        <v>-70293.695999999996</v>
      </c>
      <c r="C182" s="140">
        <v>-4354916.8878300004</v>
      </c>
      <c r="D182" s="140">
        <v>0</v>
      </c>
      <c r="E182" s="140">
        <v>0</v>
      </c>
      <c r="F182" s="140">
        <v>-70293.695999999996</v>
      </c>
      <c r="G182" s="140">
        <v>-4354916.8878300004</v>
      </c>
      <c r="H182" s="139" t="s">
        <v>120</v>
      </c>
      <c r="I182" s="139" t="s">
        <v>219</v>
      </c>
      <c r="J182" s="139" t="s">
        <v>116</v>
      </c>
      <c r="K182" s="140">
        <v>61.9531641618332</v>
      </c>
      <c r="L182" s="140">
        <v>0</v>
      </c>
      <c r="M182" s="139" t="s">
        <v>122</v>
      </c>
      <c r="N182" s="139" t="s">
        <v>218</v>
      </c>
      <c r="O182" s="139" t="s">
        <v>121</v>
      </c>
      <c r="P182" s="141">
        <v>45200</v>
      </c>
      <c r="Q182" s="141">
        <v>45201</v>
      </c>
      <c r="R182" s="140">
        <v>0</v>
      </c>
      <c r="S182" s="139" t="s">
        <v>116</v>
      </c>
      <c r="T182" s="139" t="s">
        <v>116</v>
      </c>
      <c r="U182" s="139" t="s">
        <v>142</v>
      </c>
      <c r="V182" s="142">
        <v>45170.155378009258</v>
      </c>
      <c r="W182" s="139" t="s">
        <v>116</v>
      </c>
      <c r="X182" s="139" t="s">
        <v>116</v>
      </c>
      <c r="Y182" s="142">
        <v>45200</v>
      </c>
      <c r="Z182" s="142">
        <v>45231</v>
      </c>
      <c r="AA182" s="142">
        <v>45231.683884988423</v>
      </c>
      <c r="AB182" s="139" t="s">
        <v>118</v>
      </c>
      <c r="AC182" s="139" t="s">
        <v>116</v>
      </c>
    </row>
    <row r="183" spans="1:29" s="178" customFormat="1" hidden="1" outlineLevel="7" collapsed="1" x14ac:dyDescent="0.25">
      <c r="A183" s="173" t="s">
        <v>116</v>
      </c>
      <c r="B183" s="174">
        <v>-34393.35</v>
      </c>
      <c r="C183" s="174">
        <v>-2130776.8586200001</v>
      </c>
      <c r="D183" s="174">
        <v>0</v>
      </c>
      <c r="E183" s="174">
        <v>0</v>
      </c>
      <c r="F183" s="174">
        <v>-34393.35</v>
      </c>
      <c r="G183" s="174">
        <v>-2130776.8586200001</v>
      </c>
      <c r="H183" s="175" t="s">
        <v>120</v>
      </c>
      <c r="I183" s="175" t="s">
        <v>219</v>
      </c>
      <c r="J183" s="175" t="s">
        <v>116</v>
      </c>
      <c r="K183" s="174">
        <v>61.953164161676597</v>
      </c>
      <c r="L183" s="174">
        <v>0</v>
      </c>
      <c r="M183" s="175" t="s">
        <v>122</v>
      </c>
      <c r="N183" s="175" t="s">
        <v>218</v>
      </c>
      <c r="O183" s="175" t="s">
        <v>121</v>
      </c>
      <c r="P183" s="176">
        <v>45200</v>
      </c>
      <c r="Q183" s="176">
        <v>45201</v>
      </c>
      <c r="R183" s="174">
        <v>0</v>
      </c>
      <c r="S183" s="175" t="s">
        <v>116</v>
      </c>
      <c r="T183" s="175" t="s">
        <v>116</v>
      </c>
      <c r="U183" s="175" t="s">
        <v>142</v>
      </c>
      <c r="V183" s="177">
        <v>45170.155378009258</v>
      </c>
      <c r="W183" s="175" t="s">
        <v>116</v>
      </c>
      <c r="X183" s="175" t="s">
        <v>116</v>
      </c>
      <c r="Y183" s="177">
        <v>45200</v>
      </c>
      <c r="Z183" s="177">
        <v>45231</v>
      </c>
      <c r="AA183" s="177">
        <v>45231.683884988423</v>
      </c>
      <c r="AB183" s="175" t="s">
        <v>118</v>
      </c>
      <c r="AC183" s="175" t="s">
        <v>116</v>
      </c>
    </row>
    <row r="184" spans="1:29" s="172" customFormat="1" hidden="1" outlineLevel="7" collapsed="1" x14ac:dyDescent="0.25">
      <c r="A184" s="167" t="s">
        <v>224</v>
      </c>
      <c r="B184" s="168">
        <v>146976</v>
      </c>
      <c r="C184" s="168">
        <v>9053984.4145599995</v>
      </c>
      <c r="D184" s="168">
        <v>0</v>
      </c>
      <c r="E184" s="168">
        <v>0</v>
      </c>
      <c r="F184" s="168">
        <v>146976</v>
      </c>
      <c r="G184" s="168">
        <v>9053984.4145599995</v>
      </c>
      <c r="H184" s="169" t="s">
        <v>120</v>
      </c>
      <c r="I184" s="169" t="s">
        <v>219</v>
      </c>
      <c r="J184" s="169" t="s">
        <v>116</v>
      </c>
      <c r="K184" s="168">
        <v>61.601788146091899</v>
      </c>
      <c r="L184" s="168">
        <v>0</v>
      </c>
      <c r="M184" s="169" t="s">
        <v>122</v>
      </c>
      <c r="N184" s="169" t="s">
        <v>218</v>
      </c>
      <c r="O184" s="169" t="s">
        <v>121</v>
      </c>
      <c r="P184" s="170">
        <v>45200</v>
      </c>
      <c r="Q184" s="170">
        <v>45201</v>
      </c>
      <c r="R184" s="168">
        <v>0</v>
      </c>
      <c r="S184" s="169" t="s">
        <v>116</v>
      </c>
      <c r="T184" s="169" t="s">
        <v>116</v>
      </c>
      <c r="U184" s="169" t="s">
        <v>142</v>
      </c>
      <c r="V184" s="171">
        <v>45170.155378009258</v>
      </c>
      <c r="W184" s="169" t="s">
        <v>116</v>
      </c>
      <c r="X184" s="169" t="s">
        <v>116</v>
      </c>
      <c r="Y184" s="171">
        <v>45200</v>
      </c>
      <c r="Z184" s="171">
        <v>45231</v>
      </c>
      <c r="AA184" s="171">
        <v>45231.683884988423</v>
      </c>
      <c r="AB184" s="169" t="s">
        <v>118</v>
      </c>
      <c r="AC184" s="169" t="s">
        <v>116</v>
      </c>
    </row>
    <row r="185" spans="1:29" s="143" customFormat="1" hidden="1" outlineLevel="7" collapsed="1" x14ac:dyDescent="0.25">
      <c r="A185" s="166" t="s">
        <v>116</v>
      </c>
      <c r="B185" s="140">
        <v>146976</v>
      </c>
      <c r="C185" s="140">
        <v>9053984.4145599995</v>
      </c>
      <c r="D185" s="140">
        <v>0</v>
      </c>
      <c r="E185" s="140">
        <v>0</v>
      </c>
      <c r="F185" s="140">
        <v>146976</v>
      </c>
      <c r="G185" s="140">
        <v>9053984.4145599995</v>
      </c>
      <c r="H185" s="139" t="s">
        <v>120</v>
      </c>
      <c r="I185" s="139" t="s">
        <v>219</v>
      </c>
      <c r="J185" s="139" t="s">
        <v>116</v>
      </c>
      <c r="K185" s="140">
        <v>61.601788146091899</v>
      </c>
      <c r="L185" s="140">
        <v>0</v>
      </c>
      <c r="M185" s="139" t="s">
        <v>122</v>
      </c>
      <c r="N185" s="139" t="s">
        <v>218</v>
      </c>
      <c r="O185" s="139" t="s">
        <v>121</v>
      </c>
      <c r="P185" s="141">
        <v>45200</v>
      </c>
      <c r="Q185" s="141">
        <v>45201</v>
      </c>
      <c r="R185" s="140">
        <v>0</v>
      </c>
      <c r="S185" s="139" t="s">
        <v>116</v>
      </c>
      <c r="T185" s="139" t="s">
        <v>116</v>
      </c>
      <c r="U185" s="139" t="s">
        <v>142</v>
      </c>
      <c r="V185" s="142">
        <v>45170.155378009258</v>
      </c>
      <c r="W185" s="139" t="s">
        <v>116</v>
      </c>
      <c r="X185" s="139" t="s">
        <v>116</v>
      </c>
      <c r="Y185" s="142">
        <v>45200</v>
      </c>
      <c r="Z185" s="142">
        <v>45231</v>
      </c>
      <c r="AA185" s="142">
        <v>45231.683884988423</v>
      </c>
      <c r="AB185" s="139" t="s">
        <v>118</v>
      </c>
      <c r="AC185" s="139" t="s">
        <v>116</v>
      </c>
    </row>
    <row r="186" spans="1:29" s="161" customFormat="1" hidden="1" outlineLevel="7" collapsed="1" x14ac:dyDescent="0.25">
      <c r="A186" s="165" t="s">
        <v>223</v>
      </c>
      <c r="B186" s="157">
        <v>61036</v>
      </c>
      <c r="C186" s="157">
        <v>3757988.2900399999</v>
      </c>
      <c r="D186" s="157">
        <v>0</v>
      </c>
      <c r="E186" s="157">
        <v>0</v>
      </c>
      <c r="F186" s="157">
        <v>61036</v>
      </c>
      <c r="G186" s="157">
        <v>3757988.2900399999</v>
      </c>
      <c r="H186" s="158" t="s">
        <v>120</v>
      </c>
      <c r="I186" s="158" t="s">
        <v>219</v>
      </c>
      <c r="J186" s="158" t="s">
        <v>116</v>
      </c>
      <c r="K186" s="157">
        <v>61.5700289999345</v>
      </c>
      <c r="L186" s="157">
        <v>0</v>
      </c>
      <c r="M186" s="158" t="s">
        <v>122</v>
      </c>
      <c r="N186" s="158" t="s">
        <v>218</v>
      </c>
      <c r="O186" s="158" t="s">
        <v>121</v>
      </c>
      <c r="P186" s="159">
        <v>45200</v>
      </c>
      <c r="Q186" s="159">
        <v>45201</v>
      </c>
      <c r="R186" s="157">
        <v>0</v>
      </c>
      <c r="S186" s="158" t="s">
        <v>116</v>
      </c>
      <c r="T186" s="158" t="s">
        <v>116</v>
      </c>
      <c r="U186" s="158" t="s">
        <v>142</v>
      </c>
      <c r="V186" s="160">
        <v>45170.155378009258</v>
      </c>
      <c r="W186" s="158" t="s">
        <v>116</v>
      </c>
      <c r="X186" s="158" t="s">
        <v>116</v>
      </c>
      <c r="Y186" s="160">
        <v>45200</v>
      </c>
      <c r="Z186" s="160">
        <v>45231</v>
      </c>
      <c r="AA186" s="160">
        <v>45231.683884988423</v>
      </c>
      <c r="AB186" s="158" t="s">
        <v>118</v>
      </c>
      <c r="AC186" s="158" t="s">
        <v>116</v>
      </c>
    </row>
    <row r="187" spans="1:29" s="143" customFormat="1" hidden="1" outlineLevel="7" collapsed="1" x14ac:dyDescent="0.25">
      <c r="A187" s="166" t="s">
        <v>116</v>
      </c>
      <c r="B187" s="140">
        <v>61036</v>
      </c>
      <c r="C187" s="140">
        <v>3757988.2900399999</v>
      </c>
      <c r="D187" s="140">
        <v>0</v>
      </c>
      <c r="E187" s="140">
        <v>0</v>
      </c>
      <c r="F187" s="140">
        <v>61036</v>
      </c>
      <c r="G187" s="140">
        <v>3757988.2900399999</v>
      </c>
      <c r="H187" s="139" t="s">
        <v>120</v>
      </c>
      <c r="I187" s="139" t="s">
        <v>219</v>
      </c>
      <c r="J187" s="139" t="s">
        <v>116</v>
      </c>
      <c r="K187" s="140">
        <v>61.5700289999345</v>
      </c>
      <c r="L187" s="140">
        <v>0</v>
      </c>
      <c r="M187" s="139" t="s">
        <v>122</v>
      </c>
      <c r="N187" s="139" t="s">
        <v>218</v>
      </c>
      <c r="O187" s="139" t="s">
        <v>121</v>
      </c>
      <c r="P187" s="141">
        <v>45200</v>
      </c>
      <c r="Q187" s="141">
        <v>45201</v>
      </c>
      <c r="R187" s="140">
        <v>0</v>
      </c>
      <c r="S187" s="139" t="s">
        <v>116</v>
      </c>
      <c r="T187" s="139" t="s">
        <v>116</v>
      </c>
      <c r="U187" s="139" t="s">
        <v>142</v>
      </c>
      <c r="V187" s="142">
        <v>45170.155378009258</v>
      </c>
      <c r="W187" s="139" t="s">
        <v>116</v>
      </c>
      <c r="X187" s="139" t="s">
        <v>116</v>
      </c>
      <c r="Y187" s="142">
        <v>45200</v>
      </c>
      <c r="Z187" s="142">
        <v>45231</v>
      </c>
      <c r="AA187" s="142">
        <v>45231.683884988423</v>
      </c>
      <c r="AB187" s="139" t="s">
        <v>118</v>
      </c>
      <c r="AC187" s="139" t="s">
        <v>116</v>
      </c>
    </row>
    <row r="188" spans="1:29" s="172" customFormat="1" hidden="1" outlineLevel="7" collapsed="1" x14ac:dyDescent="0.25">
      <c r="A188" s="167" t="s">
        <v>221</v>
      </c>
      <c r="B188" s="168">
        <v>-104430.91499999999</v>
      </c>
      <c r="C188" s="168">
        <v>-6397875.5281499997</v>
      </c>
      <c r="D188" s="168">
        <v>0</v>
      </c>
      <c r="E188" s="168">
        <v>0</v>
      </c>
      <c r="F188" s="168">
        <v>-104430.91499999999</v>
      </c>
      <c r="G188" s="168">
        <v>-6397875.5281499997</v>
      </c>
      <c r="H188" s="169" t="s">
        <v>120</v>
      </c>
      <c r="I188" s="169" t="s">
        <v>219</v>
      </c>
      <c r="J188" s="169" t="s">
        <v>116</v>
      </c>
      <c r="K188" s="168">
        <v>61.264191050609902</v>
      </c>
      <c r="L188" s="168">
        <v>0</v>
      </c>
      <c r="M188" s="169" t="s">
        <v>122</v>
      </c>
      <c r="N188" s="169" t="s">
        <v>218</v>
      </c>
      <c r="O188" s="169" t="s">
        <v>121</v>
      </c>
      <c r="P188" s="170">
        <v>45200</v>
      </c>
      <c r="Q188" s="170">
        <v>45201</v>
      </c>
      <c r="R188" s="168">
        <v>0</v>
      </c>
      <c r="S188" s="169" t="s">
        <v>116</v>
      </c>
      <c r="T188" s="169" t="s">
        <v>116</v>
      </c>
      <c r="U188" s="169" t="s">
        <v>142</v>
      </c>
      <c r="V188" s="171">
        <v>45170.155378009258</v>
      </c>
      <c r="W188" s="169" t="s">
        <v>116</v>
      </c>
      <c r="X188" s="169" t="s">
        <v>116</v>
      </c>
      <c r="Y188" s="171">
        <v>45200</v>
      </c>
      <c r="Z188" s="171">
        <v>45231</v>
      </c>
      <c r="AA188" s="171">
        <v>45231.683884988423</v>
      </c>
      <c r="AB188" s="169" t="s">
        <v>118</v>
      </c>
      <c r="AC188" s="169" t="s">
        <v>116</v>
      </c>
    </row>
    <row r="189" spans="1:29" s="143" customFormat="1" hidden="1" outlineLevel="7" collapsed="1" x14ac:dyDescent="0.25">
      <c r="A189" s="166" t="s">
        <v>116</v>
      </c>
      <c r="B189" s="140">
        <v>-104430.91499999999</v>
      </c>
      <c r="C189" s="140">
        <v>-6397875.5281499997</v>
      </c>
      <c r="D189" s="140">
        <v>0</v>
      </c>
      <c r="E189" s="140">
        <v>0</v>
      </c>
      <c r="F189" s="140">
        <v>-104430.91499999999</v>
      </c>
      <c r="G189" s="140">
        <v>-6397875.5281499997</v>
      </c>
      <c r="H189" s="139" t="s">
        <v>120</v>
      </c>
      <c r="I189" s="139" t="s">
        <v>219</v>
      </c>
      <c r="J189" s="139" t="s">
        <v>116</v>
      </c>
      <c r="K189" s="140">
        <v>61.264191050609902</v>
      </c>
      <c r="L189" s="140">
        <v>0</v>
      </c>
      <c r="M189" s="139" t="s">
        <v>122</v>
      </c>
      <c r="N189" s="139" t="s">
        <v>218</v>
      </c>
      <c r="O189" s="139" t="s">
        <v>121</v>
      </c>
      <c r="P189" s="141">
        <v>45200</v>
      </c>
      <c r="Q189" s="141">
        <v>45201</v>
      </c>
      <c r="R189" s="140">
        <v>0</v>
      </c>
      <c r="S189" s="139" t="s">
        <v>116</v>
      </c>
      <c r="T189" s="139" t="s">
        <v>116</v>
      </c>
      <c r="U189" s="139" t="s">
        <v>142</v>
      </c>
      <c r="V189" s="142">
        <v>45170.155378009258</v>
      </c>
      <c r="W189" s="139" t="s">
        <v>116</v>
      </c>
      <c r="X189" s="139" t="s">
        <v>116</v>
      </c>
      <c r="Y189" s="142">
        <v>45200</v>
      </c>
      <c r="Z189" s="142">
        <v>45231</v>
      </c>
      <c r="AA189" s="142">
        <v>45231.683884988423</v>
      </c>
      <c r="AB189" s="139" t="s">
        <v>118</v>
      </c>
      <c r="AC189" s="139" t="s">
        <v>116</v>
      </c>
    </row>
    <row r="190" spans="1:29" s="161" customFormat="1" hidden="1" outlineLevel="7" collapsed="1" x14ac:dyDescent="0.25">
      <c r="A190" s="165" t="s">
        <v>222</v>
      </c>
      <c r="B190" s="157">
        <v>3301.7950000000001</v>
      </c>
      <c r="C190" s="157">
        <v>71596.570000000007</v>
      </c>
      <c r="D190" s="157">
        <v>0</v>
      </c>
      <c r="E190" s="157">
        <v>0</v>
      </c>
      <c r="F190" s="157">
        <v>3301.7950000000001</v>
      </c>
      <c r="G190" s="157">
        <v>71596.570000000007</v>
      </c>
      <c r="H190" s="158" t="s">
        <v>120</v>
      </c>
      <c r="I190" s="158" t="s">
        <v>219</v>
      </c>
      <c r="J190" s="158" t="s">
        <v>116</v>
      </c>
      <c r="K190" s="157">
        <v>21.684135447536899</v>
      </c>
      <c r="L190" s="157">
        <v>0</v>
      </c>
      <c r="M190" s="158" t="s">
        <v>122</v>
      </c>
      <c r="N190" s="158" t="s">
        <v>218</v>
      </c>
      <c r="O190" s="158" t="s">
        <v>121</v>
      </c>
      <c r="P190" s="159">
        <v>45200</v>
      </c>
      <c r="Q190" s="159">
        <v>45201</v>
      </c>
      <c r="R190" s="157">
        <v>0</v>
      </c>
      <c r="S190" s="158" t="s">
        <v>116</v>
      </c>
      <c r="T190" s="158" t="s">
        <v>116</v>
      </c>
      <c r="U190" s="158" t="s">
        <v>142</v>
      </c>
      <c r="V190" s="160">
        <v>45170.155378009258</v>
      </c>
      <c r="W190" s="158" t="s">
        <v>116</v>
      </c>
      <c r="X190" s="158" t="s">
        <v>116</v>
      </c>
      <c r="Y190" s="160">
        <v>45200</v>
      </c>
      <c r="Z190" s="160">
        <v>45231</v>
      </c>
      <c r="AA190" s="160">
        <v>45231.683884988423</v>
      </c>
      <c r="AB190" s="158" t="s">
        <v>118</v>
      </c>
      <c r="AC190" s="158" t="s">
        <v>116</v>
      </c>
    </row>
    <row r="191" spans="1:29" s="143" customFormat="1" hidden="1" outlineLevel="7" collapsed="1" x14ac:dyDescent="0.25">
      <c r="A191" s="166" t="s">
        <v>116</v>
      </c>
      <c r="B191" s="140">
        <v>3301.7950000000001</v>
      </c>
      <c r="C191" s="140">
        <v>71596.570000000007</v>
      </c>
      <c r="D191" s="140">
        <v>0</v>
      </c>
      <c r="E191" s="140">
        <v>0</v>
      </c>
      <c r="F191" s="140">
        <v>3301.7950000000001</v>
      </c>
      <c r="G191" s="140">
        <v>71596.570000000007</v>
      </c>
      <c r="H191" s="139" t="s">
        <v>120</v>
      </c>
      <c r="I191" s="139" t="s">
        <v>219</v>
      </c>
      <c r="J191" s="139" t="s">
        <v>116</v>
      </c>
      <c r="K191" s="140">
        <v>21.684135447536899</v>
      </c>
      <c r="L191" s="140">
        <v>0</v>
      </c>
      <c r="M191" s="139" t="s">
        <v>122</v>
      </c>
      <c r="N191" s="139" t="s">
        <v>218</v>
      </c>
      <c r="O191" s="139" t="s">
        <v>121</v>
      </c>
      <c r="P191" s="141">
        <v>45200</v>
      </c>
      <c r="Q191" s="141">
        <v>45201</v>
      </c>
      <c r="R191" s="140">
        <v>0</v>
      </c>
      <c r="S191" s="139" t="s">
        <v>116</v>
      </c>
      <c r="T191" s="139" t="s">
        <v>116</v>
      </c>
      <c r="U191" s="139" t="s">
        <v>142</v>
      </c>
      <c r="V191" s="142">
        <v>45170.155378009258</v>
      </c>
      <c r="W191" s="139" t="s">
        <v>116</v>
      </c>
      <c r="X191" s="139" t="s">
        <v>116</v>
      </c>
      <c r="Y191" s="142">
        <v>45200</v>
      </c>
      <c r="Z191" s="142">
        <v>45231</v>
      </c>
      <c r="AA191" s="142">
        <v>45231.683884988423</v>
      </c>
      <c r="AB191" s="139" t="s">
        <v>118</v>
      </c>
      <c r="AC191" s="139" t="s">
        <v>116</v>
      </c>
    </row>
    <row r="192" spans="1:29" s="172" customFormat="1" hidden="1" outlineLevel="7" collapsed="1" x14ac:dyDescent="0.25">
      <c r="A192" s="167" t="s">
        <v>152</v>
      </c>
      <c r="B192" s="168">
        <v>-2195.8339999999998</v>
      </c>
      <c r="C192" s="168">
        <v>0</v>
      </c>
      <c r="D192" s="168">
        <v>0</v>
      </c>
      <c r="E192" s="168">
        <v>0</v>
      </c>
      <c r="F192" s="168">
        <v>-2195.8339999999998</v>
      </c>
      <c r="G192" s="168">
        <v>0</v>
      </c>
      <c r="H192" s="169" t="s">
        <v>120</v>
      </c>
      <c r="I192" s="169" t="s">
        <v>219</v>
      </c>
      <c r="J192" s="169" t="s">
        <v>116</v>
      </c>
      <c r="K192" s="168">
        <v>0</v>
      </c>
      <c r="L192" s="168">
        <v>0</v>
      </c>
      <c r="M192" s="169" t="s">
        <v>122</v>
      </c>
      <c r="N192" s="169" t="s">
        <v>218</v>
      </c>
      <c r="O192" s="169" t="s">
        <v>121</v>
      </c>
      <c r="P192" s="170">
        <v>45200</v>
      </c>
      <c r="Q192" s="170">
        <v>45201</v>
      </c>
      <c r="R192" s="168">
        <v>0</v>
      </c>
      <c r="S192" s="169" t="s">
        <v>116</v>
      </c>
      <c r="T192" s="169" t="s">
        <v>116</v>
      </c>
      <c r="U192" s="169" t="s">
        <v>142</v>
      </c>
      <c r="V192" s="171">
        <v>45170.155378009258</v>
      </c>
      <c r="W192" s="169" t="s">
        <v>116</v>
      </c>
      <c r="X192" s="169" t="s">
        <v>116</v>
      </c>
      <c r="Y192" s="171">
        <v>45200</v>
      </c>
      <c r="Z192" s="171">
        <v>45231</v>
      </c>
      <c r="AA192" s="171">
        <v>45231.683884988423</v>
      </c>
      <c r="AB192" s="169" t="s">
        <v>118</v>
      </c>
      <c r="AC192" s="169" t="s">
        <v>116</v>
      </c>
    </row>
    <row r="193" spans="1:29" s="143" customFormat="1" hidden="1" outlineLevel="7" collapsed="1" x14ac:dyDescent="0.25">
      <c r="A193" s="166" t="s">
        <v>116</v>
      </c>
      <c r="B193" s="140">
        <v>-2195.8339999999998</v>
      </c>
      <c r="C193" s="140">
        <v>0</v>
      </c>
      <c r="D193" s="140">
        <v>0</v>
      </c>
      <c r="E193" s="140">
        <v>0</v>
      </c>
      <c r="F193" s="140">
        <v>-2195.8339999999998</v>
      </c>
      <c r="G193" s="140">
        <v>0</v>
      </c>
      <c r="H193" s="139" t="s">
        <v>120</v>
      </c>
      <c r="I193" s="139" t="s">
        <v>219</v>
      </c>
      <c r="J193" s="139" t="s">
        <v>116</v>
      </c>
      <c r="K193" s="140">
        <v>0</v>
      </c>
      <c r="L193" s="140">
        <v>0</v>
      </c>
      <c r="M193" s="139" t="s">
        <v>122</v>
      </c>
      <c r="N193" s="139" t="s">
        <v>218</v>
      </c>
      <c r="O193" s="139" t="s">
        <v>121</v>
      </c>
      <c r="P193" s="141">
        <v>45200</v>
      </c>
      <c r="Q193" s="141">
        <v>45201</v>
      </c>
      <c r="R193" s="140">
        <v>0</v>
      </c>
      <c r="S193" s="139" t="s">
        <v>116</v>
      </c>
      <c r="T193" s="139" t="s">
        <v>116</v>
      </c>
      <c r="U193" s="139" t="s">
        <v>142</v>
      </c>
      <c r="V193" s="142">
        <v>45170.155378009258</v>
      </c>
      <c r="W193" s="139" t="s">
        <v>116</v>
      </c>
      <c r="X193" s="139" t="s">
        <v>116</v>
      </c>
      <c r="Y193" s="142">
        <v>45200</v>
      </c>
      <c r="Z193" s="142">
        <v>45231</v>
      </c>
      <c r="AA193" s="142">
        <v>45231.683884988423</v>
      </c>
      <c r="AB193" s="139" t="s">
        <v>118</v>
      </c>
      <c r="AC193" s="139" t="s">
        <v>116</v>
      </c>
    </row>
    <row r="194" spans="1:29" s="149" customFormat="1" hidden="1" outlineLevel="1" collapsed="1" x14ac:dyDescent="0.25">
      <c r="A194" s="144" t="s">
        <v>216</v>
      </c>
      <c r="B194" s="145">
        <v>0</v>
      </c>
      <c r="C194" s="145">
        <v>0</v>
      </c>
      <c r="D194" s="145">
        <v>0</v>
      </c>
      <c r="E194" s="145">
        <v>0</v>
      </c>
      <c r="F194" s="145">
        <v>0</v>
      </c>
      <c r="G194" s="145">
        <v>0</v>
      </c>
      <c r="H194" s="146" t="s">
        <v>120</v>
      </c>
      <c r="I194" s="146" t="s">
        <v>217</v>
      </c>
      <c r="J194" s="146" t="s">
        <v>116</v>
      </c>
      <c r="K194" s="145">
        <v>0</v>
      </c>
      <c r="L194" s="145">
        <v>0</v>
      </c>
      <c r="M194" s="146" t="s">
        <v>122</v>
      </c>
      <c r="N194" s="146" t="s">
        <v>216</v>
      </c>
      <c r="O194" s="146" t="s">
        <v>121</v>
      </c>
      <c r="P194" s="147">
        <v>45200</v>
      </c>
      <c r="Q194" s="147">
        <v>45201</v>
      </c>
      <c r="R194" s="145">
        <v>0</v>
      </c>
      <c r="S194" s="146" t="s">
        <v>116</v>
      </c>
      <c r="T194" s="146" t="s">
        <v>116</v>
      </c>
      <c r="U194" s="146" t="s">
        <v>142</v>
      </c>
      <c r="V194" s="148">
        <v>45170.155378009258</v>
      </c>
      <c r="W194" s="146" t="s">
        <v>116</v>
      </c>
      <c r="X194" s="146" t="s">
        <v>116</v>
      </c>
      <c r="Y194" s="148">
        <v>45200</v>
      </c>
      <c r="Z194" s="148">
        <v>45231</v>
      </c>
      <c r="AA194" s="148">
        <v>45231.683884988423</v>
      </c>
      <c r="AB194" s="146" t="s">
        <v>118</v>
      </c>
      <c r="AC194" s="146" t="s">
        <v>116</v>
      </c>
    </row>
    <row r="195" spans="1:29" s="155" customFormat="1" hidden="1" outlineLevel="2" collapsed="1" x14ac:dyDescent="0.25">
      <c r="A195" s="150" t="s">
        <v>217</v>
      </c>
      <c r="B195" s="151">
        <v>0</v>
      </c>
      <c r="C195" s="151">
        <v>0</v>
      </c>
      <c r="D195" s="151">
        <v>0</v>
      </c>
      <c r="E195" s="151">
        <v>0</v>
      </c>
      <c r="F195" s="151">
        <v>0</v>
      </c>
      <c r="G195" s="151">
        <v>0</v>
      </c>
      <c r="H195" s="152" t="s">
        <v>120</v>
      </c>
      <c r="I195" s="152" t="s">
        <v>217</v>
      </c>
      <c r="J195" s="152" t="s">
        <v>116</v>
      </c>
      <c r="K195" s="151">
        <v>0</v>
      </c>
      <c r="L195" s="151">
        <v>0</v>
      </c>
      <c r="M195" s="152" t="s">
        <v>122</v>
      </c>
      <c r="N195" s="152" t="s">
        <v>216</v>
      </c>
      <c r="O195" s="152" t="s">
        <v>121</v>
      </c>
      <c r="P195" s="153">
        <v>45200</v>
      </c>
      <c r="Q195" s="153">
        <v>45201</v>
      </c>
      <c r="R195" s="151">
        <v>0</v>
      </c>
      <c r="S195" s="152" t="s">
        <v>116</v>
      </c>
      <c r="T195" s="152" t="s">
        <v>116</v>
      </c>
      <c r="U195" s="152" t="s">
        <v>142</v>
      </c>
      <c r="V195" s="154">
        <v>45170.155378009258</v>
      </c>
      <c r="W195" s="152" t="s">
        <v>116</v>
      </c>
      <c r="X195" s="152" t="s">
        <v>116</v>
      </c>
      <c r="Y195" s="154">
        <v>45200</v>
      </c>
      <c r="Z195" s="154">
        <v>45231</v>
      </c>
      <c r="AA195" s="154">
        <v>45231.683884988423</v>
      </c>
      <c r="AB195" s="152" t="s">
        <v>118</v>
      </c>
      <c r="AC195" s="152" t="s">
        <v>116</v>
      </c>
    </row>
    <row r="196" spans="1:29" s="161" customFormat="1" hidden="1" outlineLevel="3" collapsed="1" x14ac:dyDescent="0.25">
      <c r="A196" s="156" t="s">
        <v>121</v>
      </c>
      <c r="B196" s="157">
        <v>0</v>
      </c>
      <c r="C196" s="157">
        <v>0</v>
      </c>
      <c r="D196" s="157">
        <v>0</v>
      </c>
      <c r="E196" s="157">
        <v>0</v>
      </c>
      <c r="F196" s="157">
        <v>0</v>
      </c>
      <c r="G196" s="157">
        <v>0</v>
      </c>
      <c r="H196" s="158" t="s">
        <v>120</v>
      </c>
      <c r="I196" s="158" t="s">
        <v>217</v>
      </c>
      <c r="J196" s="158" t="s">
        <v>116</v>
      </c>
      <c r="K196" s="157">
        <v>0</v>
      </c>
      <c r="L196" s="157">
        <v>0</v>
      </c>
      <c r="M196" s="158" t="s">
        <v>122</v>
      </c>
      <c r="N196" s="158" t="s">
        <v>216</v>
      </c>
      <c r="O196" s="158" t="s">
        <v>121</v>
      </c>
      <c r="P196" s="159">
        <v>45200</v>
      </c>
      <c r="Q196" s="159">
        <v>45201</v>
      </c>
      <c r="R196" s="157">
        <v>0</v>
      </c>
      <c r="S196" s="158" t="s">
        <v>116</v>
      </c>
      <c r="T196" s="158" t="s">
        <v>116</v>
      </c>
      <c r="U196" s="158" t="s">
        <v>142</v>
      </c>
      <c r="V196" s="160">
        <v>45170.155378009258</v>
      </c>
      <c r="W196" s="158" t="s">
        <v>116</v>
      </c>
      <c r="X196" s="158" t="s">
        <v>116</v>
      </c>
      <c r="Y196" s="160">
        <v>45200</v>
      </c>
      <c r="Z196" s="160">
        <v>45231</v>
      </c>
      <c r="AA196" s="160">
        <v>45231.683884988423</v>
      </c>
      <c r="AB196" s="158" t="s">
        <v>118</v>
      </c>
      <c r="AC196" s="158" t="s">
        <v>116</v>
      </c>
    </row>
    <row r="197" spans="1:29" s="143" customFormat="1" hidden="1" outlineLevel="4" collapsed="1" x14ac:dyDescent="0.25">
      <c r="A197" s="162" t="s">
        <v>116</v>
      </c>
      <c r="B197" s="140">
        <v>0</v>
      </c>
      <c r="C197" s="140">
        <v>0</v>
      </c>
      <c r="D197" s="140">
        <v>0</v>
      </c>
      <c r="E197" s="140">
        <v>0</v>
      </c>
      <c r="F197" s="140">
        <v>0</v>
      </c>
      <c r="G197" s="140">
        <v>0</v>
      </c>
      <c r="H197" s="139" t="s">
        <v>120</v>
      </c>
      <c r="I197" s="139" t="s">
        <v>217</v>
      </c>
      <c r="J197" s="139" t="s">
        <v>116</v>
      </c>
      <c r="K197" s="140">
        <v>0</v>
      </c>
      <c r="L197" s="140">
        <v>0</v>
      </c>
      <c r="M197" s="139" t="s">
        <v>122</v>
      </c>
      <c r="N197" s="139" t="s">
        <v>216</v>
      </c>
      <c r="O197" s="139" t="s">
        <v>121</v>
      </c>
      <c r="P197" s="141">
        <v>45200</v>
      </c>
      <c r="Q197" s="141">
        <v>45201</v>
      </c>
      <c r="R197" s="140">
        <v>0</v>
      </c>
      <c r="S197" s="139" t="s">
        <v>116</v>
      </c>
      <c r="T197" s="139" t="s">
        <v>116</v>
      </c>
      <c r="U197" s="139" t="s">
        <v>142</v>
      </c>
      <c r="V197" s="142">
        <v>45170.155378009258</v>
      </c>
      <c r="W197" s="139" t="s">
        <v>116</v>
      </c>
      <c r="X197" s="139" t="s">
        <v>116</v>
      </c>
      <c r="Y197" s="142">
        <v>45200</v>
      </c>
      <c r="Z197" s="142">
        <v>45231</v>
      </c>
      <c r="AA197" s="142">
        <v>45231.683884988423</v>
      </c>
      <c r="AB197" s="139" t="s">
        <v>118</v>
      </c>
      <c r="AC197" s="139" t="s">
        <v>116</v>
      </c>
    </row>
    <row r="198" spans="1:29" s="149" customFormat="1" hidden="1" outlineLevel="5" collapsed="1" x14ac:dyDescent="0.25">
      <c r="A198" s="163" t="s">
        <v>122</v>
      </c>
      <c r="B198" s="145">
        <v>0</v>
      </c>
      <c r="C198" s="145">
        <v>0</v>
      </c>
      <c r="D198" s="145">
        <v>0</v>
      </c>
      <c r="E198" s="145">
        <v>0</v>
      </c>
      <c r="F198" s="145">
        <v>0</v>
      </c>
      <c r="G198" s="145">
        <v>0</v>
      </c>
      <c r="H198" s="146" t="s">
        <v>120</v>
      </c>
      <c r="I198" s="146" t="s">
        <v>217</v>
      </c>
      <c r="J198" s="146" t="s">
        <v>116</v>
      </c>
      <c r="K198" s="145">
        <v>0</v>
      </c>
      <c r="L198" s="145">
        <v>0</v>
      </c>
      <c r="M198" s="146" t="s">
        <v>122</v>
      </c>
      <c r="N198" s="146" t="s">
        <v>216</v>
      </c>
      <c r="O198" s="146" t="s">
        <v>121</v>
      </c>
      <c r="P198" s="147">
        <v>45200</v>
      </c>
      <c r="Q198" s="147">
        <v>45201</v>
      </c>
      <c r="R198" s="145">
        <v>0</v>
      </c>
      <c r="S198" s="146" t="s">
        <v>116</v>
      </c>
      <c r="T198" s="146" t="s">
        <v>116</v>
      </c>
      <c r="U198" s="146" t="s">
        <v>142</v>
      </c>
      <c r="V198" s="148">
        <v>45170.155378009258</v>
      </c>
      <c r="W198" s="146" t="s">
        <v>116</v>
      </c>
      <c r="X198" s="146" t="s">
        <v>116</v>
      </c>
      <c r="Y198" s="148">
        <v>45200</v>
      </c>
      <c r="Z198" s="148">
        <v>45231</v>
      </c>
      <c r="AA198" s="148">
        <v>45231.683884988423</v>
      </c>
      <c r="AB198" s="146" t="s">
        <v>118</v>
      </c>
      <c r="AC198" s="146" t="s">
        <v>116</v>
      </c>
    </row>
    <row r="199" spans="1:29" s="155" customFormat="1" hidden="1" outlineLevel="6" collapsed="1" x14ac:dyDescent="0.25">
      <c r="A199" s="164" t="s">
        <v>116</v>
      </c>
      <c r="B199" s="151">
        <v>0</v>
      </c>
      <c r="C199" s="151">
        <v>0</v>
      </c>
      <c r="D199" s="151">
        <v>0</v>
      </c>
      <c r="E199" s="151">
        <v>0</v>
      </c>
      <c r="F199" s="151">
        <v>0</v>
      </c>
      <c r="G199" s="151">
        <v>0</v>
      </c>
      <c r="H199" s="152" t="s">
        <v>120</v>
      </c>
      <c r="I199" s="152" t="s">
        <v>217</v>
      </c>
      <c r="J199" s="152" t="s">
        <v>116</v>
      </c>
      <c r="K199" s="151">
        <v>0</v>
      </c>
      <c r="L199" s="151">
        <v>0</v>
      </c>
      <c r="M199" s="152" t="s">
        <v>122</v>
      </c>
      <c r="N199" s="152" t="s">
        <v>216</v>
      </c>
      <c r="O199" s="152" t="s">
        <v>121</v>
      </c>
      <c r="P199" s="153">
        <v>45200</v>
      </c>
      <c r="Q199" s="153">
        <v>45201</v>
      </c>
      <c r="R199" s="151">
        <v>0</v>
      </c>
      <c r="S199" s="152" t="s">
        <v>116</v>
      </c>
      <c r="T199" s="152" t="s">
        <v>116</v>
      </c>
      <c r="U199" s="152" t="s">
        <v>142</v>
      </c>
      <c r="V199" s="154">
        <v>45170.155378009258</v>
      </c>
      <c r="W199" s="152" t="s">
        <v>116</v>
      </c>
      <c r="X199" s="152" t="s">
        <v>116</v>
      </c>
      <c r="Y199" s="154">
        <v>45200</v>
      </c>
      <c r="Z199" s="154">
        <v>45231</v>
      </c>
      <c r="AA199" s="154">
        <v>45231.683884988423</v>
      </c>
      <c r="AB199" s="152" t="s">
        <v>118</v>
      </c>
      <c r="AC199" s="152" t="s">
        <v>116</v>
      </c>
    </row>
    <row r="200" spans="1:29" s="161" customFormat="1" hidden="1" outlineLevel="7" collapsed="1" x14ac:dyDescent="0.25">
      <c r="A200" s="165" t="s">
        <v>152</v>
      </c>
      <c r="B200" s="157">
        <v>0</v>
      </c>
      <c r="C200" s="157">
        <v>0</v>
      </c>
      <c r="D200" s="157">
        <v>0</v>
      </c>
      <c r="E200" s="157">
        <v>0</v>
      </c>
      <c r="F200" s="157">
        <v>0</v>
      </c>
      <c r="G200" s="157">
        <v>0</v>
      </c>
      <c r="H200" s="158" t="s">
        <v>120</v>
      </c>
      <c r="I200" s="158" t="s">
        <v>217</v>
      </c>
      <c r="J200" s="158" t="s">
        <v>116</v>
      </c>
      <c r="K200" s="157">
        <v>0</v>
      </c>
      <c r="L200" s="157">
        <v>0</v>
      </c>
      <c r="M200" s="158" t="s">
        <v>122</v>
      </c>
      <c r="N200" s="158" t="s">
        <v>216</v>
      </c>
      <c r="O200" s="158" t="s">
        <v>121</v>
      </c>
      <c r="P200" s="159">
        <v>45200</v>
      </c>
      <c r="Q200" s="159">
        <v>45201</v>
      </c>
      <c r="R200" s="157">
        <v>0</v>
      </c>
      <c r="S200" s="158" t="s">
        <v>116</v>
      </c>
      <c r="T200" s="158" t="s">
        <v>116</v>
      </c>
      <c r="U200" s="158" t="s">
        <v>142</v>
      </c>
      <c r="V200" s="160">
        <v>45170.155378009258</v>
      </c>
      <c r="W200" s="158" t="s">
        <v>116</v>
      </c>
      <c r="X200" s="158" t="s">
        <v>116</v>
      </c>
      <c r="Y200" s="160">
        <v>45200</v>
      </c>
      <c r="Z200" s="160">
        <v>45231</v>
      </c>
      <c r="AA200" s="160">
        <v>45231.683884988423</v>
      </c>
      <c r="AB200" s="158" t="s">
        <v>118</v>
      </c>
      <c r="AC200" s="158" t="s">
        <v>116</v>
      </c>
    </row>
    <row r="201" spans="1:29" s="143" customFormat="1" hidden="1" outlineLevel="7" collapsed="1" x14ac:dyDescent="0.25">
      <c r="A201" s="166" t="s">
        <v>116</v>
      </c>
      <c r="B201" s="140">
        <v>0</v>
      </c>
      <c r="C201" s="140">
        <v>0</v>
      </c>
      <c r="D201" s="140">
        <v>0</v>
      </c>
      <c r="E201" s="140">
        <v>0</v>
      </c>
      <c r="F201" s="140">
        <v>0</v>
      </c>
      <c r="G201" s="140">
        <v>0</v>
      </c>
      <c r="H201" s="139" t="s">
        <v>120</v>
      </c>
      <c r="I201" s="139" t="s">
        <v>217</v>
      </c>
      <c r="J201" s="139" t="s">
        <v>116</v>
      </c>
      <c r="K201" s="140">
        <v>0</v>
      </c>
      <c r="L201" s="140">
        <v>0</v>
      </c>
      <c r="M201" s="139" t="s">
        <v>122</v>
      </c>
      <c r="N201" s="139" t="s">
        <v>216</v>
      </c>
      <c r="O201" s="139" t="s">
        <v>121</v>
      </c>
      <c r="P201" s="141">
        <v>45200</v>
      </c>
      <c r="Q201" s="141">
        <v>45201</v>
      </c>
      <c r="R201" s="140">
        <v>0</v>
      </c>
      <c r="S201" s="139" t="s">
        <v>116</v>
      </c>
      <c r="T201" s="139" t="s">
        <v>116</v>
      </c>
      <c r="U201" s="139" t="s">
        <v>142</v>
      </c>
      <c r="V201" s="142">
        <v>45170.155378009258</v>
      </c>
      <c r="W201" s="139" t="s">
        <v>116</v>
      </c>
      <c r="X201" s="139" t="s">
        <v>116</v>
      </c>
      <c r="Y201" s="142">
        <v>45200</v>
      </c>
      <c r="Z201" s="142">
        <v>45231</v>
      </c>
      <c r="AA201" s="142">
        <v>45231.683884988423</v>
      </c>
      <c r="AB201" s="139" t="s">
        <v>118</v>
      </c>
      <c r="AC201" s="139" t="s">
        <v>116</v>
      </c>
    </row>
    <row r="202" spans="1:29" s="190" customFormat="1" hidden="1" outlineLevel="1" collapsed="1" x14ac:dyDescent="0.25">
      <c r="A202" s="185" t="s">
        <v>135</v>
      </c>
      <c r="B202" s="186">
        <v>366049.16879999998</v>
      </c>
      <c r="C202" s="186">
        <v>37326932.435402997</v>
      </c>
      <c r="D202" s="186">
        <v>0</v>
      </c>
      <c r="E202" s="186">
        <v>0</v>
      </c>
      <c r="F202" s="186">
        <v>366049.16879999998</v>
      </c>
      <c r="G202" s="186">
        <v>37326932.435402997</v>
      </c>
      <c r="H202" s="187" t="s">
        <v>116</v>
      </c>
      <c r="I202" s="187" t="s">
        <v>116</v>
      </c>
      <c r="J202" s="187" t="s">
        <v>116</v>
      </c>
      <c r="K202" s="186">
        <v>101.972455115169</v>
      </c>
      <c r="L202" s="186">
        <v>0</v>
      </c>
      <c r="M202" s="187" t="s">
        <v>116</v>
      </c>
      <c r="N202" s="187" t="s">
        <v>135</v>
      </c>
      <c r="O202" s="187" t="s">
        <v>116</v>
      </c>
      <c r="P202" s="188" t="s">
        <v>116</v>
      </c>
      <c r="Q202" s="188" t="s">
        <v>116</v>
      </c>
      <c r="R202" s="186">
        <v>0</v>
      </c>
      <c r="S202" s="187" t="s">
        <v>116</v>
      </c>
      <c r="T202" s="187" t="s">
        <v>116</v>
      </c>
      <c r="U202" s="187" t="s">
        <v>116</v>
      </c>
      <c r="V202" s="187" t="s">
        <v>116</v>
      </c>
      <c r="W202" s="187" t="s">
        <v>116</v>
      </c>
      <c r="X202" s="187" t="s">
        <v>116</v>
      </c>
      <c r="Y202" s="189">
        <v>45200</v>
      </c>
      <c r="Z202" s="189">
        <v>45231</v>
      </c>
      <c r="AA202" s="189">
        <v>45231.683884988423</v>
      </c>
      <c r="AB202" s="187" t="s">
        <v>118</v>
      </c>
      <c r="AC202" s="187" t="s">
        <v>116</v>
      </c>
    </row>
    <row r="203" spans="1:29" s="155" customFormat="1" hidden="1" outlineLevel="2" collapsed="1" x14ac:dyDescent="0.25">
      <c r="A203" s="150" t="s">
        <v>187</v>
      </c>
      <c r="B203" s="151">
        <v>0</v>
      </c>
      <c r="C203" s="151">
        <v>0</v>
      </c>
      <c r="D203" s="151">
        <v>0</v>
      </c>
      <c r="E203" s="151">
        <v>0</v>
      </c>
      <c r="F203" s="151">
        <v>0</v>
      </c>
      <c r="G203" s="151">
        <v>0</v>
      </c>
      <c r="H203" s="152" t="s">
        <v>120</v>
      </c>
      <c r="I203" s="152" t="s">
        <v>187</v>
      </c>
      <c r="J203" s="152" t="s">
        <v>116</v>
      </c>
      <c r="K203" s="151">
        <v>0</v>
      </c>
      <c r="L203" s="151">
        <v>0</v>
      </c>
      <c r="M203" s="152" t="s">
        <v>122</v>
      </c>
      <c r="N203" s="152" t="s">
        <v>135</v>
      </c>
      <c r="O203" s="152" t="s">
        <v>121</v>
      </c>
      <c r="P203" s="153">
        <v>45200</v>
      </c>
      <c r="Q203" s="153">
        <v>45201</v>
      </c>
      <c r="R203" s="151">
        <v>0</v>
      </c>
      <c r="S203" s="152" t="s">
        <v>116</v>
      </c>
      <c r="T203" s="152" t="s">
        <v>116</v>
      </c>
      <c r="U203" s="152" t="s">
        <v>142</v>
      </c>
      <c r="V203" s="154">
        <v>45170.155378009258</v>
      </c>
      <c r="W203" s="152" t="s">
        <v>116</v>
      </c>
      <c r="X203" s="152" t="s">
        <v>116</v>
      </c>
      <c r="Y203" s="154">
        <v>45200</v>
      </c>
      <c r="Z203" s="154">
        <v>45231</v>
      </c>
      <c r="AA203" s="154">
        <v>45231.683884988423</v>
      </c>
      <c r="AB203" s="152" t="s">
        <v>118</v>
      </c>
      <c r="AC203" s="152" t="s">
        <v>116</v>
      </c>
    </row>
    <row r="204" spans="1:29" s="161" customFormat="1" hidden="1" outlineLevel="3" collapsed="1" x14ac:dyDescent="0.25">
      <c r="A204" s="156" t="s">
        <v>121</v>
      </c>
      <c r="B204" s="157">
        <v>0</v>
      </c>
      <c r="C204" s="157">
        <v>0</v>
      </c>
      <c r="D204" s="157">
        <v>0</v>
      </c>
      <c r="E204" s="157">
        <v>0</v>
      </c>
      <c r="F204" s="157">
        <v>0</v>
      </c>
      <c r="G204" s="157">
        <v>0</v>
      </c>
      <c r="H204" s="158" t="s">
        <v>120</v>
      </c>
      <c r="I204" s="158" t="s">
        <v>187</v>
      </c>
      <c r="J204" s="158" t="s">
        <v>116</v>
      </c>
      <c r="K204" s="157">
        <v>0</v>
      </c>
      <c r="L204" s="157">
        <v>0</v>
      </c>
      <c r="M204" s="158" t="s">
        <v>122</v>
      </c>
      <c r="N204" s="158" t="s">
        <v>135</v>
      </c>
      <c r="O204" s="158" t="s">
        <v>121</v>
      </c>
      <c r="P204" s="159">
        <v>45200</v>
      </c>
      <c r="Q204" s="159">
        <v>45201</v>
      </c>
      <c r="R204" s="157">
        <v>0</v>
      </c>
      <c r="S204" s="158" t="s">
        <v>116</v>
      </c>
      <c r="T204" s="158" t="s">
        <v>116</v>
      </c>
      <c r="U204" s="158" t="s">
        <v>142</v>
      </c>
      <c r="V204" s="160">
        <v>45170.155378009258</v>
      </c>
      <c r="W204" s="158" t="s">
        <v>116</v>
      </c>
      <c r="X204" s="158" t="s">
        <v>116</v>
      </c>
      <c r="Y204" s="160">
        <v>45200</v>
      </c>
      <c r="Z204" s="160">
        <v>45231</v>
      </c>
      <c r="AA204" s="160">
        <v>45231.683884988423</v>
      </c>
      <c r="AB204" s="158" t="s">
        <v>118</v>
      </c>
      <c r="AC204" s="158" t="s">
        <v>116</v>
      </c>
    </row>
    <row r="205" spans="1:29" s="143" customFormat="1" hidden="1" outlineLevel="4" collapsed="1" x14ac:dyDescent="0.25">
      <c r="A205" s="162" t="s">
        <v>116</v>
      </c>
      <c r="B205" s="140">
        <v>0</v>
      </c>
      <c r="C205" s="140">
        <v>0</v>
      </c>
      <c r="D205" s="140">
        <v>0</v>
      </c>
      <c r="E205" s="140">
        <v>0</v>
      </c>
      <c r="F205" s="140">
        <v>0</v>
      </c>
      <c r="G205" s="140">
        <v>0</v>
      </c>
      <c r="H205" s="139" t="s">
        <v>120</v>
      </c>
      <c r="I205" s="139" t="s">
        <v>187</v>
      </c>
      <c r="J205" s="139" t="s">
        <v>116</v>
      </c>
      <c r="K205" s="140">
        <v>0</v>
      </c>
      <c r="L205" s="140">
        <v>0</v>
      </c>
      <c r="M205" s="139" t="s">
        <v>122</v>
      </c>
      <c r="N205" s="139" t="s">
        <v>135</v>
      </c>
      <c r="O205" s="139" t="s">
        <v>121</v>
      </c>
      <c r="P205" s="141">
        <v>45200</v>
      </c>
      <c r="Q205" s="141">
        <v>45201</v>
      </c>
      <c r="R205" s="140">
        <v>0</v>
      </c>
      <c r="S205" s="139" t="s">
        <v>116</v>
      </c>
      <c r="T205" s="139" t="s">
        <v>116</v>
      </c>
      <c r="U205" s="139" t="s">
        <v>142</v>
      </c>
      <c r="V205" s="142">
        <v>45170.155378009258</v>
      </c>
      <c r="W205" s="139" t="s">
        <v>116</v>
      </c>
      <c r="X205" s="139" t="s">
        <v>116</v>
      </c>
      <c r="Y205" s="142">
        <v>45200</v>
      </c>
      <c r="Z205" s="142">
        <v>45231</v>
      </c>
      <c r="AA205" s="142">
        <v>45231.683884988423</v>
      </c>
      <c r="AB205" s="139" t="s">
        <v>118</v>
      </c>
      <c r="AC205" s="139" t="s">
        <v>116</v>
      </c>
    </row>
    <row r="206" spans="1:29" s="149" customFormat="1" hidden="1" outlineLevel="5" collapsed="1" x14ac:dyDescent="0.25">
      <c r="A206" s="163" t="s">
        <v>122</v>
      </c>
      <c r="B206" s="145">
        <v>0</v>
      </c>
      <c r="C206" s="145">
        <v>0</v>
      </c>
      <c r="D206" s="145">
        <v>0</v>
      </c>
      <c r="E206" s="145">
        <v>0</v>
      </c>
      <c r="F206" s="145">
        <v>0</v>
      </c>
      <c r="G206" s="145">
        <v>0</v>
      </c>
      <c r="H206" s="146" t="s">
        <v>120</v>
      </c>
      <c r="I206" s="146" t="s">
        <v>187</v>
      </c>
      <c r="J206" s="146" t="s">
        <v>116</v>
      </c>
      <c r="K206" s="145">
        <v>0</v>
      </c>
      <c r="L206" s="145">
        <v>0</v>
      </c>
      <c r="M206" s="146" t="s">
        <v>122</v>
      </c>
      <c r="N206" s="146" t="s">
        <v>135</v>
      </c>
      <c r="O206" s="146" t="s">
        <v>121</v>
      </c>
      <c r="P206" s="147">
        <v>45200</v>
      </c>
      <c r="Q206" s="147">
        <v>45201</v>
      </c>
      <c r="R206" s="145">
        <v>0</v>
      </c>
      <c r="S206" s="146" t="s">
        <v>116</v>
      </c>
      <c r="T206" s="146" t="s">
        <v>116</v>
      </c>
      <c r="U206" s="146" t="s">
        <v>142</v>
      </c>
      <c r="V206" s="148">
        <v>45170.155378009258</v>
      </c>
      <c r="W206" s="146" t="s">
        <v>116</v>
      </c>
      <c r="X206" s="146" t="s">
        <v>116</v>
      </c>
      <c r="Y206" s="148">
        <v>45200</v>
      </c>
      <c r="Z206" s="148">
        <v>45231</v>
      </c>
      <c r="AA206" s="148">
        <v>45231.683884988423</v>
      </c>
      <c r="AB206" s="146" t="s">
        <v>118</v>
      </c>
      <c r="AC206" s="146" t="s">
        <v>116</v>
      </c>
    </row>
    <row r="207" spans="1:29" s="155" customFormat="1" hidden="1" outlineLevel="6" collapsed="1" x14ac:dyDescent="0.25">
      <c r="A207" s="164" t="s">
        <v>116</v>
      </c>
      <c r="B207" s="151">
        <v>0</v>
      </c>
      <c r="C207" s="151">
        <v>0</v>
      </c>
      <c r="D207" s="151">
        <v>0</v>
      </c>
      <c r="E207" s="151">
        <v>0</v>
      </c>
      <c r="F207" s="151">
        <v>0</v>
      </c>
      <c r="G207" s="151">
        <v>0</v>
      </c>
      <c r="H207" s="152" t="s">
        <v>120</v>
      </c>
      <c r="I207" s="152" t="s">
        <v>187</v>
      </c>
      <c r="J207" s="152" t="s">
        <v>116</v>
      </c>
      <c r="K207" s="151">
        <v>0</v>
      </c>
      <c r="L207" s="151">
        <v>0</v>
      </c>
      <c r="M207" s="152" t="s">
        <v>122</v>
      </c>
      <c r="N207" s="152" t="s">
        <v>135</v>
      </c>
      <c r="O207" s="152" t="s">
        <v>121</v>
      </c>
      <c r="P207" s="153">
        <v>45200</v>
      </c>
      <c r="Q207" s="153">
        <v>45201</v>
      </c>
      <c r="R207" s="151">
        <v>0</v>
      </c>
      <c r="S207" s="152" t="s">
        <v>116</v>
      </c>
      <c r="T207" s="152" t="s">
        <v>116</v>
      </c>
      <c r="U207" s="152" t="s">
        <v>142</v>
      </c>
      <c r="V207" s="154">
        <v>45170.155378009258</v>
      </c>
      <c r="W207" s="152" t="s">
        <v>116</v>
      </c>
      <c r="X207" s="152" t="s">
        <v>116</v>
      </c>
      <c r="Y207" s="154">
        <v>45200</v>
      </c>
      <c r="Z207" s="154">
        <v>45231</v>
      </c>
      <c r="AA207" s="154">
        <v>45231.683884988423</v>
      </c>
      <c r="AB207" s="152" t="s">
        <v>118</v>
      </c>
      <c r="AC207" s="152" t="s">
        <v>116</v>
      </c>
    </row>
    <row r="208" spans="1:29" s="161" customFormat="1" hidden="1" outlineLevel="7" collapsed="1" x14ac:dyDescent="0.25">
      <c r="A208" s="165" t="s">
        <v>189</v>
      </c>
      <c r="B208" s="157">
        <v>84601.495999999999</v>
      </c>
      <c r="C208" s="157">
        <v>5894825.7536899997</v>
      </c>
      <c r="D208" s="157">
        <v>0</v>
      </c>
      <c r="E208" s="157">
        <v>0</v>
      </c>
      <c r="F208" s="157">
        <v>84601.495999999999</v>
      </c>
      <c r="G208" s="157">
        <v>5894825.7536899997</v>
      </c>
      <c r="H208" s="158" t="s">
        <v>120</v>
      </c>
      <c r="I208" s="158" t="s">
        <v>187</v>
      </c>
      <c r="J208" s="158" t="s">
        <v>116</v>
      </c>
      <c r="K208" s="157">
        <v>69.677559291504707</v>
      </c>
      <c r="L208" s="157">
        <v>0</v>
      </c>
      <c r="M208" s="158" t="s">
        <v>122</v>
      </c>
      <c r="N208" s="158" t="s">
        <v>135</v>
      </c>
      <c r="O208" s="158" t="s">
        <v>121</v>
      </c>
      <c r="P208" s="159">
        <v>45200</v>
      </c>
      <c r="Q208" s="159">
        <v>45201</v>
      </c>
      <c r="R208" s="157">
        <v>0</v>
      </c>
      <c r="S208" s="158" t="s">
        <v>116</v>
      </c>
      <c r="T208" s="158" t="s">
        <v>116</v>
      </c>
      <c r="U208" s="158" t="s">
        <v>142</v>
      </c>
      <c r="V208" s="160">
        <v>45170.155378009258</v>
      </c>
      <c r="W208" s="158" t="s">
        <v>116</v>
      </c>
      <c r="X208" s="158" t="s">
        <v>116</v>
      </c>
      <c r="Y208" s="160">
        <v>45200</v>
      </c>
      <c r="Z208" s="160">
        <v>45231</v>
      </c>
      <c r="AA208" s="160">
        <v>45231.683884988423</v>
      </c>
      <c r="AB208" s="158" t="s">
        <v>118</v>
      </c>
      <c r="AC208" s="158" t="s">
        <v>116</v>
      </c>
    </row>
    <row r="209" spans="1:29" s="143" customFormat="1" hidden="1" outlineLevel="7" collapsed="1" x14ac:dyDescent="0.25">
      <c r="A209" s="166" t="s">
        <v>116</v>
      </c>
      <c r="B209" s="140">
        <v>84601.495999999999</v>
      </c>
      <c r="C209" s="140">
        <v>5894825.7536899997</v>
      </c>
      <c r="D209" s="140">
        <v>0</v>
      </c>
      <c r="E209" s="140">
        <v>0</v>
      </c>
      <c r="F209" s="140">
        <v>84601.495999999999</v>
      </c>
      <c r="G209" s="140">
        <v>5894825.7536899997</v>
      </c>
      <c r="H209" s="139" t="s">
        <v>120</v>
      </c>
      <c r="I209" s="139" t="s">
        <v>187</v>
      </c>
      <c r="J209" s="139" t="s">
        <v>116</v>
      </c>
      <c r="K209" s="140">
        <v>69.677559291504707</v>
      </c>
      <c r="L209" s="140">
        <v>0</v>
      </c>
      <c r="M209" s="139" t="s">
        <v>122</v>
      </c>
      <c r="N209" s="139" t="s">
        <v>135</v>
      </c>
      <c r="O209" s="139" t="s">
        <v>121</v>
      </c>
      <c r="P209" s="141">
        <v>45200</v>
      </c>
      <c r="Q209" s="141">
        <v>45201</v>
      </c>
      <c r="R209" s="140">
        <v>0</v>
      </c>
      <c r="S209" s="139" t="s">
        <v>116</v>
      </c>
      <c r="T209" s="139" t="s">
        <v>116</v>
      </c>
      <c r="U209" s="139" t="s">
        <v>142</v>
      </c>
      <c r="V209" s="142">
        <v>45170.155378009258</v>
      </c>
      <c r="W209" s="139" t="s">
        <v>116</v>
      </c>
      <c r="X209" s="139" t="s">
        <v>116</v>
      </c>
      <c r="Y209" s="142">
        <v>45200</v>
      </c>
      <c r="Z209" s="142">
        <v>45231</v>
      </c>
      <c r="AA209" s="142">
        <v>45231.683884988423</v>
      </c>
      <c r="AB209" s="139" t="s">
        <v>118</v>
      </c>
      <c r="AC209" s="139" t="s">
        <v>116</v>
      </c>
    </row>
    <row r="210" spans="1:29" s="172" customFormat="1" hidden="1" outlineLevel="7" collapsed="1" x14ac:dyDescent="0.25">
      <c r="A210" s="167" t="s">
        <v>188</v>
      </c>
      <c r="B210" s="168">
        <v>-212057.56899999999</v>
      </c>
      <c r="C210" s="168">
        <v>-14637270.957040001</v>
      </c>
      <c r="D210" s="168">
        <v>0</v>
      </c>
      <c r="E210" s="168">
        <v>0</v>
      </c>
      <c r="F210" s="168">
        <v>-212057.56899999999</v>
      </c>
      <c r="G210" s="168">
        <v>-14637270.957040001</v>
      </c>
      <c r="H210" s="169" t="s">
        <v>120</v>
      </c>
      <c r="I210" s="169" t="s">
        <v>187</v>
      </c>
      <c r="J210" s="169" t="s">
        <v>116</v>
      </c>
      <c r="K210" s="168">
        <v>69.024987063960893</v>
      </c>
      <c r="L210" s="168">
        <v>0</v>
      </c>
      <c r="M210" s="169" t="s">
        <v>122</v>
      </c>
      <c r="N210" s="169" t="s">
        <v>135</v>
      </c>
      <c r="O210" s="169" t="s">
        <v>121</v>
      </c>
      <c r="P210" s="170">
        <v>45200</v>
      </c>
      <c r="Q210" s="170">
        <v>45201</v>
      </c>
      <c r="R210" s="168">
        <v>0</v>
      </c>
      <c r="S210" s="169" t="s">
        <v>116</v>
      </c>
      <c r="T210" s="169" t="s">
        <v>116</v>
      </c>
      <c r="U210" s="169" t="s">
        <v>142</v>
      </c>
      <c r="V210" s="171">
        <v>45170.155378009258</v>
      </c>
      <c r="W210" s="169" t="s">
        <v>116</v>
      </c>
      <c r="X210" s="169" t="s">
        <v>116</v>
      </c>
      <c r="Y210" s="171">
        <v>45200</v>
      </c>
      <c r="Z210" s="171">
        <v>45231</v>
      </c>
      <c r="AA210" s="171">
        <v>45231.683884988423</v>
      </c>
      <c r="AB210" s="169" t="s">
        <v>118</v>
      </c>
      <c r="AC210" s="169" t="s">
        <v>116</v>
      </c>
    </row>
    <row r="211" spans="1:29" s="143" customFormat="1" hidden="1" outlineLevel="7" collapsed="1" x14ac:dyDescent="0.25">
      <c r="A211" s="166" t="s">
        <v>116</v>
      </c>
      <c r="B211" s="140">
        <v>-212057.56899999999</v>
      </c>
      <c r="C211" s="140">
        <v>-14637270.957040001</v>
      </c>
      <c r="D211" s="140">
        <v>0</v>
      </c>
      <c r="E211" s="140">
        <v>0</v>
      </c>
      <c r="F211" s="140">
        <v>-212057.56899999999</v>
      </c>
      <c r="G211" s="140">
        <v>-14637270.957040001</v>
      </c>
      <c r="H211" s="139" t="s">
        <v>120</v>
      </c>
      <c r="I211" s="139" t="s">
        <v>187</v>
      </c>
      <c r="J211" s="139" t="s">
        <v>116</v>
      </c>
      <c r="K211" s="140">
        <v>69.024987063960893</v>
      </c>
      <c r="L211" s="140">
        <v>0</v>
      </c>
      <c r="M211" s="139" t="s">
        <v>122</v>
      </c>
      <c r="N211" s="139" t="s">
        <v>135</v>
      </c>
      <c r="O211" s="139" t="s">
        <v>121</v>
      </c>
      <c r="P211" s="141">
        <v>45200</v>
      </c>
      <c r="Q211" s="141">
        <v>45201</v>
      </c>
      <c r="R211" s="140">
        <v>0</v>
      </c>
      <c r="S211" s="139" t="s">
        <v>116</v>
      </c>
      <c r="T211" s="139" t="s">
        <v>116</v>
      </c>
      <c r="U211" s="139" t="s">
        <v>142</v>
      </c>
      <c r="V211" s="142">
        <v>45170.155378009258</v>
      </c>
      <c r="W211" s="139" t="s">
        <v>116</v>
      </c>
      <c r="X211" s="139" t="s">
        <v>116</v>
      </c>
      <c r="Y211" s="142">
        <v>45200</v>
      </c>
      <c r="Z211" s="142">
        <v>45231</v>
      </c>
      <c r="AA211" s="142">
        <v>45231.683884988423</v>
      </c>
      <c r="AB211" s="139" t="s">
        <v>118</v>
      </c>
      <c r="AC211" s="139" t="s">
        <v>116</v>
      </c>
    </row>
    <row r="212" spans="1:29" s="161" customFormat="1" hidden="1" outlineLevel="7" collapsed="1" x14ac:dyDescent="0.25">
      <c r="A212" s="165" t="s">
        <v>190</v>
      </c>
      <c r="B212" s="157">
        <v>127456.073</v>
      </c>
      <c r="C212" s="157">
        <v>8742445.2033500001</v>
      </c>
      <c r="D212" s="157">
        <v>0</v>
      </c>
      <c r="E212" s="157">
        <v>0</v>
      </c>
      <c r="F212" s="157">
        <v>127456.073</v>
      </c>
      <c r="G212" s="157">
        <v>8742445.2033500001</v>
      </c>
      <c r="H212" s="158" t="s">
        <v>120</v>
      </c>
      <c r="I212" s="158" t="s">
        <v>187</v>
      </c>
      <c r="J212" s="158" t="s">
        <v>116</v>
      </c>
      <c r="K212" s="157">
        <v>68.591829306948796</v>
      </c>
      <c r="L212" s="157">
        <v>0</v>
      </c>
      <c r="M212" s="158" t="s">
        <v>122</v>
      </c>
      <c r="N212" s="158" t="s">
        <v>135</v>
      </c>
      <c r="O212" s="158" t="s">
        <v>121</v>
      </c>
      <c r="P212" s="159">
        <v>45200</v>
      </c>
      <c r="Q212" s="159">
        <v>45201</v>
      </c>
      <c r="R212" s="157">
        <v>0</v>
      </c>
      <c r="S212" s="158" t="s">
        <v>116</v>
      </c>
      <c r="T212" s="158" t="s">
        <v>116</v>
      </c>
      <c r="U212" s="158" t="s">
        <v>142</v>
      </c>
      <c r="V212" s="160">
        <v>45170.155378009258</v>
      </c>
      <c r="W212" s="158" t="s">
        <v>116</v>
      </c>
      <c r="X212" s="158" t="s">
        <v>116</v>
      </c>
      <c r="Y212" s="160">
        <v>45200</v>
      </c>
      <c r="Z212" s="160">
        <v>45231</v>
      </c>
      <c r="AA212" s="160">
        <v>45231.683884988423</v>
      </c>
      <c r="AB212" s="158" t="s">
        <v>118</v>
      </c>
      <c r="AC212" s="158" t="s">
        <v>116</v>
      </c>
    </row>
    <row r="213" spans="1:29" s="143" customFormat="1" hidden="1" outlineLevel="7" collapsed="1" x14ac:dyDescent="0.25">
      <c r="A213" s="166" t="s">
        <v>116</v>
      </c>
      <c r="B213" s="140">
        <v>127456.073</v>
      </c>
      <c r="C213" s="140">
        <v>8742445.2033500001</v>
      </c>
      <c r="D213" s="140">
        <v>0</v>
      </c>
      <c r="E213" s="140">
        <v>0</v>
      </c>
      <c r="F213" s="140">
        <v>127456.073</v>
      </c>
      <c r="G213" s="140">
        <v>8742445.2033500001</v>
      </c>
      <c r="H213" s="139" t="s">
        <v>120</v>
      </c>
      <c r="I213" s="139" t="s">
        <v>187</v>
      </c>
      <c r="J213" s="139" t="s">
        <v>116</v>
      </c>
      <c r="K213" s="140">
        <v>68.591829306948796</v>
      </c>
      <c r="L213" s="140">
        <v>0</v>
      </c>
      <c r="M213" s="139" t="s">
        <v>122</v>
      </c>
      <c r="N213" s="139" t="s">
        <v>135</v>
      </c>
      <c r="O213" s="139" t="s">
        <v>121</v>
      </c>
      <c r="P213" s="141">
        <v>45200</v>
      </c>
      <c r="Q213" s="141">
        <v>45201</v>
      </c>
      <c r="R213" s="140">
        <v>0</v>
      </c>
      <c r="S213" s="139" t="s">
        <v>116</v>
      </c>
      <c r="T213" s="139" t="s">
        <v>116</v>
      </c>
      <c r="U213" s="139" t="s">
        <v>142</v>
      </c>
      <c r="V213" s="142">
        <v>45170.155378009258</v>
      </c>
      <c r="W213" s="139" t="s">
        <v>116</v>
      </c>
      <c r="X213" s="139" t="s">
        <v>116</v>
      </c>
      <c r="Y213" s="142">
        <v>45200</v>
      </c>
      <c r="Z213" s="142">
        <v>45231</v>
      </c>
      <c r="AA213" s="142">
        <v>45231.683884988423</v>
      </c>
      <c r="AB213" s="139" t="s">
        <v>118</v>
      </c>
      <c r="AC213" s="139" t="s">
        <v>116</v>
      </c>
    </row>
    <row r="214" spans="1:29" s="184" customFormat="1" hidden="1" outlineLevel="2" collapsed="1" x14ac:dyDescent="0.25">
      <c r="A214" s="179" t="s">
        <v>180</v>
      </c>
      <c r="B214" s="180">
        <v>173619.0091</v>
      </c>
      <c r="C214" s="180">
        <v>15797541.309382999</v>
      </c>
      <c r="D214" s="180">
        <v>0</v>
      </c>
      <c r="E214" s="180">
        <v>0</v>
      </c>
      <c r="F214" s="180">
        <v>173619.0091</v>
      </c>
      <c r="G214" s="180">
        <v>15797541.309382999</v>
      </c>
      <c r="H214" s="181" t="s">
        <v>116</v>
      </c>
      <c r="I214" s="181" t="s">
        <v>180</v>
      </c>
      <c r="J214" s="181" t="s">
        <v>116</v>
      </c>
      <c r="K214" s="180">
        <v>90.989698600825605</v>
      </c>
      <c r="L214" s="180">
        <v>0</v>
      </c>
      <c r="M214" s="181" t="s">
        <v>116</v>
      </c>
      <c r="N214" s="181" t="s">
        <v>135</v>
      </c>
      <c r="O214" s="181" t="s">
        <v>116</v>
      </c>
      <c r="P214" s="182" t="s">
        <v>116</v>
      </c>
      <c r="Q214" s="182" t="s">
        <v>116</v>
      </c>
      <c r="R214" s="180">
        <v>0</v>
      </c>
      <c r="S214" s="181" t="s">
        <v>116</v>
      </c>
      <c r="T214" s="181" t="s">
        <v>116</v>
      </c>
      <c r="U214" s="181" t="s">
        <v>116</v>
      </c>
      <c r="V214" s="181" t="s">
        <v>116</v>
      </c>
      <c r="W214" s="181" t="s">
        <v>116</v>
      </c>
      <c r="X214" s="181" t="s">
        <v>116</v>
      </c>
      <c r="Y214" s="183">
        <v>45200</v>
      </c>
      <c r="Z214" s="183">
        <v>45231</v>
      </c>
      <c r="AA214" s="183">
        <v>45231.683884988423</v>
      </c>
      <c r="AB214" s="181" t="s">
        <v>118</v>
      </c>
      <c r="AC214" s="181" t="s">
        <v>116</v>
      </c>
    </row>
    <row r="215" spans="1:29" s="161" customFormat="1" hidden="1" outlineLevel="3" collapsed="1" x14ac:dyDescent="0.25">
      <c r="A215" s="156" t="s">
        <v>191</v>
      </c>
      <c r="B215" s="157">
        <v>14669.0911</v>
      </c>
      <c r="C215" s="157">
        <v>1410486.255203</v>
      </c>
      <c r="D215" s="157">
        <v>0</v>
      </c>
      <c r="E215" s="157">
        <v>0</v>
      </c>
      <c r="F215" s="157">
        <v>14669.0911</v>
      </c>
      <c r="G215" s="157">
        <v>1410486.255203</v>
      </c>
      <c r="H215" s="158" t="s">
        <v>116</v>
      </c>
      <c r="I215" s="158" t="s">
        <v>180</v>
      </c>
      <c r="J215" s="158" t="s">
        <v>116</v>
      </c>
      <c r="K215" s="157">
        <v>96.153622987793696</v>
      </c>
      <c r="L215" s="157">
        <v>0</v>
      </c>
      <c r="M215" s="158" t="s">
        <v>122</v>
      </c>
      <c r="N215" s="158" t="s">
        <v>135</v>
      </c>
      <c r="O215" s="158" t="s">
        <v>191</v>
      </c>
      <c r="P215" s="159" t="s">
        <v>116</v>
      </c>
      <c r="Q215" s="159" t="s">
        <v>116</v>
      </c>
      <c r="R215" s="157">
        <v>0</v>
      </c>
      <c r="S215" s="158" t="s">
        <v>116</v>
      </c>
      <c r="T215" s="158" t="s">
        <v>141</v>
      </c>
      <c r="U215" s="158" t="s">
        <v>146</v>
      </c>
      <c r="V215" s="160">
        <v>45231.521734409725</v>
      </c>
      <c r="W215" s="158" t="s">
        <v>146</v>
      </c>
      <c r="X215" s="160">
        <v>45231.521737152783</v>
      </c>
      <c r="Y215" s="160">
        <v>45200</v>
      </c>
      <c r="Z215" s="160">
        <v>45231</v>
      </c>
      <c r="AA215" s="160">
        <v>45231.683884988423</v>
      </c>
      <c r="AB215" s="158" t="s">
        <v>118</v>
      </c>
      <c r="AC215" s="158" t="s">
        <v>116</v>
      </c>
    </row>
    <row r="216" spans="1:29" s="143" customFormat="1" hidden="1" outlineLevel="4" collapsed="1" x14ac:dyDescent="0.25">
      <c r="A216" s="162" t="s">
        <v>299</v>
      </c>
      <c r="B216" s="140">
        <v>0</v>
      </c>
      <c r="C216" s="140">
        <v>97533.052100000001</v>
      </c>
      <c r="D216" s="140">
        <v>0</v>
      </c>
      <c r="E216" s="140">
        <v>0</v>
      </c>
      <c r="F216" s="140">
        <v>0</v>
      </c>
      <c r="G216" s="140">
        <v>97533.052100000001</v>
      </c>
      <c r="H216" s="139" t="s">
        <v>299</v>
      </c>
      <c r="I216" s="139" t="s">
        <v>180</v>
      </c>
      <c r="J216" s="139" t="s">
        <v>116</v>
      </c>
      <c r="K216" s="140">
        <v>0</v>
      </c>
      <c r="L216" s="140">
        <v>0</v>
      </c>
      <c r="M216" s="139" t="s">
        <v>122</v>
      </c>
      <c r="N216" s="139" t="s">
        <v>135</v>
      </c>
      <c r="O216" s="139" t="s">
        <v>191</v>
      </c>
      <c r="P216" s="141" t="s">
        <v>116</v>
      </c>
      <c r="Q216" s="141" t="s">
        <v>116</v>
      </c>
      <c r="R216" s="140">
        <v>0</v>
      </c>
      <c r="S216" s="139" t="s">
        <v>116</v>
      </c>
      <c r="T216" s="139" t="s">
        <v>141</v>
      </c>
      <c r="U216" s="139" t="s">
        <v>146</v>
      </c>
      <c r="V216" s="142">
        <v>45231.521734409725</v>
      </c>
      <c r="W216" s="139" t="s">
        <v>146</v>
      </c>
      <c r="X216" s="142">
        <v>45231.521737152783</v>
      </c>
      <c r="Y216" s="142">
        <v>45200</v>
      </c>
      <c r="Z216" s="142">
        <v>45231</v>
      </c>
      <c r="AA216" s="142">
        <v>45231.683884988423</v>
      </c>
      <c r="AB216" s="139" t="s">
        <v>118</v>
      </c>
      <c r="AC216" s="139" t="s">
        <v>299</v>
      </c>
    </row>
    <row r="217" spans="1:29" s="149" customFormat="1" hidden="1" outlineLevel="5" collapsed="1" x14ac:dyDescent="0.25">
      <c r="A217" s="163" t="s">
        <v>122</v>
      </c>
      <c r="B217" s="145">
        <v>0</v>
      </c>
      <c r="C217" s="145">
        <v>97533.052100000001</v>
      </c>
      <c r="D217" s="145">
        <v>0</v>
      </c>
      <c r="E217" s="145">
        <v>0</v>
      </c>
      <c r="F217" s="145">
        <v>0</v>
      </c>
      <c r="G217" s="145">
        <v>97533.052100000001</v>
      </c>
      <c r="H217" s="146" t="s">
        <v>299</v>
      </c>
      <c r="I217" s="146" t="s">
        <v>180</v>
      </c>
      <c r="J217" s="146" t="s">
        <v>116</v>
      </c>
      <c r="K217" s="145">
        <v>0</v>
      </c>
      <c r="L217" s="145">
        <v>0</v>
      </c>
      <c r="M217" s="146" t="s">
        <v>122</v>
      </c>
      <c r="N217" s="146" t="s">
        <v>135</v>
      </c>
      <c r="O217" s="146" t="s">
        <v>191</v>
      </c>
      <c r="P217" s="147" t="s">
        <v>116</v>
      </c>
      <c r="Q217" s="147" t="s">
        <v>116</v>
      </c>
      <c r="R217" s="145">
        <v>0</v>
      </c>
      <c r="S217" s="146" t="s">
        <v>116</v>
      </c>
      <c r="T217" s="146" t="s">
        <v>141</v>
      </c>
      <c r="U217" s="146" t="s">
        <v>146</v>
      </c>
      <c r="V217" s="148">
        <v>45231.521734409725</v>
      </c>
      <c r="W217" s="146" t="s">
        <v>146</v>
      </c>
      <c r="X217" s="148">
        <v>45231.521737152783</v>
      </c>
      <c r="Y217" s="148">
        <v>45200</v>
      </c>
      <c r="Z217" s="148">
        <v>45231</v>
      </c>
      <c r="AA217" s="148">
        <v>45231.683884988423</v>
      </c>
      <c r="AB217" s="146" t="s">
        <v>118</v>
      </c>
      <c r="AC217" s="146" t="s">
        <v>299</v>
      </c>
    </row>
    <row r="218" spans="1:29" s="155" customFormat="1" hidden="1" outlineLevel="6" collapsed="1" x14ac:dyDescent="0.25">
      <c r="A218" s="164" t="s">
        <v>309</v>
      </c>
      <c r="B218" s="151">
        <v>0</v>
      </c>
      <c r="C218" s="151">
        <v>44667.382100000003</v>
      </c>
      <c r="D218" s="151">
        <v>0</v>
      </c>
      <c r="E218" s="151">
        <v>0</v>
      </c>
      <c r="F218" s="151">
        <v>0</v>
      </c>
      <c r="G218" s="151">
        <v>44667.382100000003</v>
      </c>
      <c r="H218" s="152" t="s">
        <v>299</v>
      </c>
      <c r="I218" s="152" t="s">
        <v>180</v>
      </c>
      <c r="J218" s="152" t="s">
        <v>309</v>
      </c>
      <c r="K218" s="151">
        <v>0</v>
      </c>
      <c r="L218" s="151">
        <v>0</v>
      </c>
      <c r="M218" s="152" t="s">
        <v>122</v>
      </c>
      <c r="N218" s="152" t="s">
        <v>135</v>
      </c>
      <c r="O218" s="152" t="s">
        <v>191</v>
      </c>
      <c r="P218" s="153">
        <v>45223</v>
      </c>
      <c r="Q218" s="153">
        <v>45223.000694444447</v>
      </c>
      <c r="R218" s="151">
        <v>0</v>
      </c>
      <c r="S218" s="152" t="s">
        <v>300</v>
      </c>
      <c r="T218" s="152" t="s">
        <v>141</v>
      </c>
      <c r="U218" s="152" t="s">
        <v>146</v>
      </c>
      <c r="V218" s="154">
        <v>45231.521734409725</v>
      </c>
      <c r="W218" s="152" t="s">
        <v>146</v>
      </c>
      <c r="X218" s="154">
        <v>45231.521737152783</v>
      </c>
      <c r="Y218" s="154">
        <v>45200</v>
      </c>
      <c r="Z218" s="154">
        <v>45231</v>
      </c>
      <c r="AA218" s="154">
        <v>45231.683884988423</v>
      </c>
      <c r="AB218" s="152" t="s">
        <v>118</v>
      </c>
      <c r="AC218" s="152" t="s">
        <v>299</v>
      </c>
    </row>
    <row r="219" spans="1:29" s="161" customFormat="1" hidden="1" outlineLevel="7" collapsed="1" x14ac:dyDescent="0.25">
      <c r="A219" s="165" t="s">
        <v>301</v>
      </c>
      <c r="B219" s="157">
        <v>0</v>
      </c>
      <c r="C219" s="157">
        <v>35792.582040000001</v>
      </c>
      <c r="D219" s="157">
        <v>0</v>
      </c>
      <c r="E219" s="157">
        <v>0</v>
      </c>
      <c r="F219" s="157">
        <v>0</v>
      </c>
      <c r="G219" s="157">
        <v>35792.582040000001</v>
      </c>
      <c r="H219" s="158" t="s">
        <v>299</v>
      </c>
      <c r="I219" s="158" t="s">
        <v>180</v>
      </c>
      <c r="J219" s="158" t="s">
        <v>309</v>
      </c>
      <c r="K219" s="157">
        <v>0</v>
      </c>
      <c r="L219" s="157">
        <v>0</v>
      </c>
      <c r="M219" s="158" t="s">
        <v>122</v>
      </c>
      <c r="N219" s="158" t="s">
        <v>135</v>
      </c>
      <c r="O219" s="158" t="s">
        <v>191</v>
      </c>
      <c r="P219" s="159">
        <v>45223</v>
      </c>
      <c r="Q219" s="159">
        <v>45223.000694444447</v>
      </c>
      <c r="R219" s="157">
        <v>0</v>
      </c>
      <c r="S219" s="158" t="s">
        <v>300</v>
      </c>
      <c r="T219" s="158" t="s">
        <v>141</v>
      </c>
      <c r="U219" s="158" t="s">
        <v>146</v>
      </c>
      <c r="V219" s="160">
        <v>45231.521734409725</v>
      </c>
      <c r="W219" s="158" t="s">
        <v>146</v>
      </c>
      <c r="X219" s="160">
        <v>45231.521737152783</v>
      </c>
      <c r="Y219" s="160">
        <v>45200</v>
      </c>
      <c r="Z219" s="160">
        <v>45231</v>
      </c>
      <c r="AA219" s="160">
        <v>45231.683884988423</v>
      </c>
      <c r="AB219" s="158" t="s">
        <v>118</v>
      </c>
      <c r="AC219" s="158" t="s">
        <v>299</v>
      </c>
    </row>
    <row r="220" spans="1:29" s="143" customFormat="1" hidden="1" outlineLevel="7" collapsed="1" x14ac:dyDescent="0.25">
      <c r="A220" s="166" t="s">
        <v>116</v>
      </c>
      <c r="B220" s="140">
        <v>0</v>
      </c>
      <c r="C220" s="140">
        <v>35792.582040000001</v>
      </c>
      <c r="D220" s="140">
        <v>0</v>
      </c>
      <c r="E220" s="140">
        <v>0</v>
      </c>
      <c r="F220" s="140">
        <v>0</v>
      </c>
      <c r="G220" s="140">
        <v>35792.582040000001</v>
      </c>
      <c r="H220" s="139" t="s">
        <v>299</v>
      </c>
      <c r="I220" s="139" t="s">
        <v>180</v>
      </c>
      <c r="J220" s="139" t="s">
        <v>309</v>
      </c>
      <c r="K220" s="140">
        <v>0</v>
      </c>
      <c r="L220" s="140">
        <v>0</v>
      </c>
      <c r="M220" s="139" t="s">
        <v>122</v>
      </c>
      <c r="N220" s="139" t="s">
        <v>135</v>
      </c>
      <c r="O220" s="139" t="s">
        <v>191</v>
      </c>
      <c r="P220" s="141">
        <v>45223</v>
      </c>
      <c r="Q220" s="141">
        <v>45223.000694444447</v>
      </c>
      <c r="R220" s="140">
        <v>0</v>
      </c>
      <c r="S220" s="139" t="s">
        <v>300</v>
      </c>
      <c r="T220" s="139" t="s">
        <v>141</v>
      </c>
      <c r="U220" s="139" t="s">
        <v>146</v>
      </c>
      <c r="V220" s="142">
        <v>45231.521734409725</v>
      </c>
      <c r="W220" s="139" t="s">
        <v>146</v>
      </c>
      <c r="X220" s="142">
        <v>45231.521737152783</v>
      </c>
      <c r="Y220" s="142">
        <v>45200</v>
      </c>
      <c r="Z220" s="142">
        <v>45231</v>
      </c>
      <c r="AA220" s="142">
        <v>45231.683884988423</v>
      </c>
      <c r="AB220" s="139" t="s">
        <v>118</v>
      </c>
      <c r="AC220" s="139" t="s">
        <v>299</v>
      </c>
    </row>
    <row r="221" spans="1:29" s="172" customFormat="1" hidden="1" outlineLevel="7" collapsed="1" x14ac:dyDescent="0.25">
      <c r="A221" s="167" t="s">
        <v>302</v>
      </c>
      <c r="B221" s="168">
        <v>0</v>
      </c>
      <c r="C221" s="168">
        <v>28824.76382</v>
      </c>
      <c r="D221" s="168">
        <v>0</v>
      </c>
      <c r="E221" s="168">
        <v>0</v>
      </c>
      <c r="F221" s="168">
        <v>0</v>
      </c>
      <c r="G221" s="168">
        <v>28824.76382</v>
      </c>
      <c r="H221" s="169" t="s">
        <v>299</v>
      </c>
      <c r="I221" s="169" t="s">
        <v>180</v>
      </c>
      <c r="J221" s="169" t="s">
        <v>309</v>
      </c>
      <c r="K221" s="168">
        <v>0</v>
      </c>
      <c r="L221" s="168">
        <v>0</v>
      </c>
      <c r="M221" s="169" t="s">
        <v>122</v>
      </c>
      <c r="N221" s="169" t="s">
        <v>135</v>
      </c>
      <c r="O221" s="169" t="s">
        <v>191</v>
      </c>
      <c r="P221" s="170">
        <v>45223</v>
      </c>
      <c r="Q221" s="170">
        <v>45223.000694444447</v>
      </c>
      <c r="R221" s="168">
        <v>0</v>
      </c>
      <c r="S221" s="169" t="s">
        <v>300</v>
      </c>
      <c r="T221" s="169" t="s">
        <v>141</v>
      </c>
      <c r="U221" s="169" t="s">
        <v>146</v>
      </c>
      <c r="V221" s="171">
        <v>45231.521734409725</v>
      </c>
      <c r="W221" s="169" t="s">
        <v>146</v>
      </c>
      <c r="X221" s="171">
        <v>45231.521737152783</v>
      </c>
      <c r="Y221" s="171">
        <v>45200</v>
      </c>
      <c r="Z221" s="171">
        <v>45231</v>
      </c>
      <c r="AA221" s="171">
        <v>45231.683884988423</v>
      </c>
      <c r="AB221" s="169" t="s">
        <v>118</v>
      </c>
      <c r="AC221" s="169" t="s">
        <v>299</v>
      </c>
    </row>
    <row r="222" spans="1:29" s="143" customFormat="1" hidden="1" outlineLevel="7" collapsed="1" x14ac:dyDescent="0.25">
      <c r="A222" s="166" t="s">
        <v>116</v>
      </c>
      <c r="B222" s="140">
        <v>0</v>
      </c>
      <c r="C222" s="140">
        <v>28824.76382</v>
      </c>
      <c r="D222" s="140">
        <v>0</v>
      </c>
      <c r="E222" s="140">
        <v>0</v>
      </c>
      <c r="F222" s="140">
        <v>0</v>
      </c>
      <c r="G222" s="140">
        <v>28824.76382</v>
      </c>
      <c r="H222" s="139" t="s">
        <v>299</v>
      </c>
      <c r="I222" s="139" t="s">
        <v>180</v>
      </c>
      <c r="J222" s="139" t="s">
        <v>309</v>
      </c>
      <c r="K222" s="140">
        <v>0</v>
      </c>
      <c r="L222" s="140">
        <v>0</v>
      </c>
      <c r="M222" s="139" t="s">
        <v>122</v>
      </c>
      <c r="N222" s="139" t="s">
        <v>135</v>
      </c>
      <c r="O222" s="139" t="s">
        <v>191</v>
      </c>
      <c r="P222" s="141">
        <v>45223</v>
      </c>
      <c r="Q222" s="141">
        <v>45223.000694444447</v>
      </c>
      <c r="R222" s="140">
        <v>0</v>
      </c>
      <c r="S222" s="139" t="s">
        <v>300</v>
      </c>
      <c r="T222" s="139" t="s">
        <v>141</v>
      </c>
      <c r="U222" s="139" t="s">
        <v>146</v>
      </c>
      <c r="V222" s="142">
        <v>45231.521734409725</v>
      </c>
      <c r="W222" s="139" t="s">
        <v>146</v>
      </c>
      <c r="X222" s="142">
        <v>45231.521737152783</v>
      </c>
      <c r="Y222" s="142">
        <v>45200</v>
      </c>
      <c r="Z222" s="142">
        <v>45231</v>
      </c>
      <c r="AA222" s="142">
        <v>45231.683884988423</v>
      </c>
      <c r="AB222" s="139" t="s">
        <v>118</v>
      </c>
      <c r="AC222" s="139" t="s">
        <v>299</v>
      </c>
    </row>
    <row r="223" spans="1:29" s="161" customFormat="1" hidden="1" outlineLevel="7" collapsed="1" x14ac:dyDescent="0.25">
      <c r="A223" s="165" t="s">
        <v>303</v>
      </c>
      <c r="B223" s="157">
        <v>0</v>
      </c>
      <c r="C223" s="157">
        <v>-19949.963759999999</v>
      </c>
      <c r="D223" s="157">
        <v>0</v>
      </c>
      <c r="E223" s="157">
        <v>0</v>
      </c>
      <c r="F223" s="157">
        <v>0</v>
      </c>
      <c r="G223" s="157">
        <v>-19949.963759999999</v>
      </c>
      <c r="H223" s="158" t="s">
        <v>299</v>
      </c>
      <c r="I223" s="158" t="s">
        <v>180</v>
      </c>
      <c r="J223" s="158" t="s">
        <v>309</v>
      </c>
      <c r="K223" s="157">
        <v>0</v>
      </c>
      <c r="L223" s="157">
        <v>0</v>
      </c>
      <c r="M223" s="158" t="s">
        <v>122</v>
      </c>
      <c r="N223" s="158" t="s">
        <v>135</v>
      </c>
      <c r="O223" s="158" t="s">
        <v>191</v>
      </c>
      <c r="P223" s="159">
        <v>45223</v>
      </c>
      <c r="Q223" s="159">
        <v>45223.000694444447</v>
      </c>
      <c r="R223" s="157">
        <v>0</v>
      </c>
      <c r="S223" s="158" t="s">
        <v>300</v>
      </c>
      <c r="T223" s="158" t="s">
        <v>141</v>
      </c>
      <c r="U223" s="158" t="s">
        <v>146</v>
      </c>
      <c r="V223" s="160">
        <v>45231.521734409725</v>
      </c>
      <c r="W223" s="158" t="s">
        <v>146</v>
      </c>
      <c r="X223" s="160">
        <v>45231.521737152783</v>
      </c>
      <c r="Y223" s="160">
        <v>45200</v>
      </c>
      <c r="Z223" s="160">
        <v>45231</v>
      </c>
      <c r="AA223" s="160">
        <v>45231.683884988423</v>
      </c>
      <c r="AB223" s="158" t="s">
        <v>118</v>
      </c>
      <c r="AC223" s="158" t="s">
        <v>299</v>
      </c>
    </row>
    <row r="224" spans="1:29" s="143" customFormat="1" hidden="1" outlineLevel="7" collapsed="1" x14ac:dyDescent="0.25">
      <c r="A224" s="166" t="s">
        <v>116</v>
      </c>
      <c r="B224" s="140">
        <v>0</v>
      </c>
      <c r="C224" s="140">
        <v>-19949.963759999999</v>
      </c>
      <c r="D224" s="140">
        <v>0</v>
      </c>
      <c r="E224" s="140">
        <v>0</v>
      </c>
      <c r="F224" s="140">
        <v>0</v>
      </c>
      <c r="G224" s="140">
        <v>-19949.963759999999</v>
      </c>
      <c r="H224" s="139" t="s">
        <v>299</v>
      </c>
      <c r="I224" s="139" t="s">
        <v>180</v>
      </c>
      <c r="J224" s="139" t="s">
        <v>309</v>
      </c>
      <c r="K224" s="140">
        <v>0</v>
      </c>
      <c r="L224" s="140">
        <v>0</v>
      </c>
      <c r="M224" s="139" t="s">
        <v>122</v>
      </c>
      <c r="N224" s="139" t="s">
        <v>135</v>
      </c>
      <c r="O224" s="139" t="s">
        <v>191</v>
      </c>
      <c r="P224" s="141">
        <v>45223</v>
      </c>
      <c r="Q224" s="141">
        <v>45223.000694444447</v>
      </c>
      <c r="R224" s="140">
        <v>0</v>
      </c>
      <c r="S224" s="139" t="s">
        <v>300</v>
      </c>
      <c r="T224" s="139" t="s">
        <v>141</v>
      </c>
      <c r="U224" s="139" t="s">
        <v>146</v>
      </c>
      <c r="V224" s="142">
        <v>45231.521734409725</v>
      </c>
      <c r="W224" s="139" t="s">
        <v>146</v>
      </c>
      <c r="X224" s="142">
        <v>45231.521737152783</v>
      </c>
      <c r="Y224" s="142">
        <v>45200</v>
      </c>
      <c r="Z224" s="142">
        <v>45231</v>
      </c>
      <c r="AA224" s="142">
        <v>45231.683884988423</v>
      </c>
      <c r="AB224" s="139" t="s">
        <v>118</v>
      </c>
      <c r="AC224" s="139" t="s">
        <v>299</v>
      </c>
    </row>
    <row r="225" spans="1:29" s="184" customFormat="1" hidden="1" outlineLevel="6" collapsed="1" x14ac:dyDescent="0.25">
      <c r="A225" s="192" t="s">
        <v>310</v>
      </c>
      <c r="B225" s="180">
        <v>0</v>
      </c>
      <c r="C225" s="180">
        <v>52865.67</v>
      </c>
      <c r="D225" s="180">
        <v>0</v>
      </c>
      <c r="E225" s="180">
        <v>0</v>
      </c>
      <c r="F225" s="180">
        <v>0</v>
      </c>
      <c r="G225" s="180">
        <v>52865.67</v>
      </c>
      <c r="H225" s="181" t="s">
        <v>299</v>
      </c>
      <c r="I225" s="181" t="s">
        <v>180</v>
      </c>
      <c r="J225" s="181" t="s">
        <v>310</v>
      </c>
      <c r="K225" s="180">
        <v>0</v>
      </c>
      <c r="L225" s="180">
        <v>0</v>
      </c>
      <c r="M225" s="181" t="s">
        <v>122</v>
      </c>
      <c r="N225" s="181" t="s">
        <v>135</v>
      </c>
      <c r="O225" s="181" t="s">
        <v>191</v>
      </c>
      <c r="P225" s="182">
        <v>45200</v>
      </c>
      <c r="Q225" s="182">
        <v>45200.000694444447</v>
      </c>
      <c r="R225" s="180">
        <v>0</v>
      </c>
      <c r="S225" s="181" t="s">
        <v>311</v>
      </c>
      <c r="T225" s="181" t="s">
        <v>141</v>
      </c>
      <c r="U225" s="181" t="s">
        <v>146</v>
      </c>
      <c r="V225" s="183">
        <v>45231.521734409725</v>
      </c>
      <c r="W225" s="181" t="s">
        <v>146</v>
      </c>
      <c r="X225" s="183">
        <v>45231.521737152783</v>
      </c>
      <c r="Y225" s="183">
        <v>45200</v>
      </c>
      <c r="Z225" s="183">
        <v>45231</v>
      </c>
      <c r="AA225" s="183">
        <v>45231.683884988423</v>
      </c>
      <c r="AB225" s="181" t="s">
        <v>118</v>
      </c>
      <c r="AC225" s="181" t="s">
        <v>299</v>
      </c>
    </row>
    <row r="226" spans="1:29" s="161" customFormat="1" hidden="1" outlineLevel="7" collapsed="1" x14ac:dyDescent="0.25">
      <c r="A226" s="165" t="s">
        <v>312</v>
      </c>
      <c r="B226" s="157">
        <v>0</v>
      </c>
      <c r="C226" s="157">
        <v>32916.660000000003</v>
      </c>
      <c r="D226" s="157">
        <v>0</v>
      </c>
      <c r="E226" s="157">
        <v>0</v>
      </c>
      <c r="F226" s="157">
        <v>0</v>
      </c>
      <c r="G226" s="157">
        <v>32916.660000000003</v>
      </c>
      <c r="H226" s="158" t="s">
        <v>299</v>
      </c>
      <c r="I226" s="158" t="s">
        <v>180</v>
      </c>
      <c r="J226" s="158" t="s">
        <v>310</v>
      </c>
      <c r="K226" s="157">
        <v>0</v>
      </c>
      <c r="L226" s="157">
        <v>0</v>
      </c>
      <c r="M226" s="158" t="s">
        <v>122</v>
      </c>
      <c r="N226" s="158" t="s">
        <v>135</v>
      </c>
      <c r="O226" s="158" t="s">
        <v>191</v>
      </c>
      <c r="P226" s="159">
        <v>45200</v>
      </c>
      <c r="Q226" s="159">
        <v>45200.000694444447</v>
      </c>
      <c r="R226" s="157">
        <v>0</v>
      </c>
      <c r="S226" s="158" t="s">
        <v>311</v>
      </c>
      <c r="T226" s="158" t="s">
        <v>141</v>
      </c>
      <c r="U226" s="158" t="s">
        <v>146</v>
      </c>
      <c r="V226" s="160">
        <v>45231.521734409725</v>
      </c>
      <c r="W226" s="158" t="s">
        <v>146</v>
      </c>
      <c r="X226" s="160">
        <v>45231.521737152783</v>
      </c>
      <c r="Y226" s="160">
        <v>45200</v>
      </c>
      <c r="Z226" s="160">
        <v>45231</v>
      </c>
      <c r="AA226" s="160">
        <v>45231.683884988423</v>
      </c>
      <c r="AB226" s="158" t="s">
        <v>118</v>
      </c>
      <c r="AC226" s="158" t="s">
        <v>299</v>
      </c>
    </row>
    <row r="227" spans="1:29" s="143" customFormat="1" hidden="1" outlineLevel="7" collapsed="1" x14ac:dyDescent="0.25">
      <c r="A227" s="166" t="s">
        <v>116</v>
      </c>
      <c r="B227" s="140">
        <v>0</v>
      </c>
      <c r="C227" s="140">
        <v>32916.660000000003</v>
      </c>
      <c r="D227" s="140">
        <v>0</v>
      </c>
      <c r="E227" s="140">
        <v>0</v>
      </c>
      <c r="F227" s="140">
        <v>0</v>
      </c>
      <c r="G227" s="140">
        <v>32916.660000000003</v>
      </c>
      <c r="H227" s="139" t="s">
        <v>299</v>
      </c>
      <c r="I227" s="139" t="s">
        <v>180</v>
      </c>
      <c r="J227" s="139" t="s">
        <v>310</v>
      </c>
      <c r="K227" s="140">
        <v>0</v>
      </c>
      <c r="L227" s="140">
        <v>0</v>
      </c>
      <c r="M227" s="139" t="s">
        <v>122</v>
      </c>
      <c r="N227" s="139" t="s">
        <v>135</v>
      </c>
      <c r="O227" s="139" t="s">
        <v>191</v>
      </c>
      <c r="P227" s="141">
        <v>45200</v>
      </c>
      <c r="Q227" s="141">
        <v>45200.000694444447</v>
      </c>
      <c r="R227" s="140">
        <v>0</v>
      </c>
      <c r="S227" s="139" t="s">
        <v>311</v>
      </c>
      <c r="T227" s="139" t="s">
        <v>141</v>
      </c>
      <c r="U227" s="139" t="s">
        <v>146</v>
      </c>
      <c r="V227" s="142">
        <v>45231.521734409725</v>
      </c>
      <c r="W227" s="139" t="s">
        <v>146</v>
      </c>
      <c r="X227" s="142">
        <v>45231.521737152783</v>
      </c>
      <c r="Y227" s="142">
        <v>45200</v>
      </c>
      <c r="Z227" s="142">
        <v>45231</v>
      </c>
      <c r="AA227" s="142">
        <v>45231.683884988423</v>
      </c>
      <c r="AB227" s="139" t="s">
        <v>118</v>
      </c>
      <c r="AC227" s="139" t="s">
        <v>299</v>
      </c>
    </row>
    <row r="228" spans="1:29" s="172" customFormat="1" hidden="1" outlineLevel="7" collapsed="1" x14ac:dyDescent="0.25">
      <c r="A228" s="167" t="s">
        <v>313</v>
      </c>
      <c r="B228" s="168">
        <v>0</v>
      </c>
      <c r="C228" s="168">
        <v>18047.8</v>
      </c>
      <c r="D228" s="168">
        <v>0</v>
      </c>
      <c r="E228" s="168">
        <v>0</v>
      </c>
      <c r="F228" s="168">
        <v>0</v>
      </c>
      <c r="G228" s="168">
        <v>18047.8</v>
      </c>
      <c r="H228" s="169" t="s">
        <v>299</v>
      </c>
      <c r="I228" s="169" t="s">
        <v>180</v>
      </c>
      <c r="J228" s="169" t="s">
        <v>310</v>
      </c>
      <c r="K228" s="168">
        <v>0</v>
      </c>
      <c r="L228" s="168">
        <v>0</v>
      </c>
      <c r="M228" s="169" t="s">
        <v>122</v>
      </c>
      <c r="N228" s="169" t="s">
        <v>135</v>
      </c>
      <c r="O228" s="169" t="s">
        <v>191</v>
      </c>
      <c r="P228" s="170">
        <v>45200</v>
      </c>
      <c r="Q228" s="170">
        <v>45200.000694444447</v>
      </c>
      <c r="R228" s="168">
        <v>0</v>
      </c>
      <c r="S228" s="169" t="s">
        <v>311</v>
      </c>
      <c r="T228" s="169" t="s">
        <v>141</v>
      </c>
      <c r="U228" s="169" t="s">
        <v>146</v>
      </c>
      <c r="V228" s="171">
        <v>45231.521734409725</v>
      </c>
      <c r="W228" s="169" t="s">
        <v>146</v>
      </c>
      <c r="X228" s="171">
        <v>45231.521737152783</v>
      </c>
      <c r="Y228" s="171">
        <v>45200</v>
      </c>
      <c r="Z228" s="171">
        <v>45231</v>
      </c>
      <c r="AA228" s="171">
        <v>45231.683884988423</v>
      </c>
      <c r="AB228" s="169" t="s">
        <v>118</v>
      </c>
      <c r="AC228" s="169" t="s">
        <v>299</v>
      </c>
    </row>
    <row r="229" spans="1:29" s="143" customFormat="1" hidden="1" outlineLevel="7" collapsed="1" x14ac:dyDescent="0.25">
      <c r="A229" s="166" t="s">
        <v>116</v>
      </c>
      <c r="B229" s="140">
        <v>0</v>
      </c>
      <c r="C229" s="140">
        <v>18047.8</v>
      </c>
      <c r="D229" s="140">
        <v>0</v>
      </c>
      <c r="E229" s="140">
        <v>0</v>
      </c>
      <c r="F229" s="140">
        <v>0</v>
      </c>
      <c r="G229" s="140">
        <v>18047.8</v>
      </c>
      <c r="H229" s="139" t="s">
        <v>299</v>
      </c>
      <c r="I229" s="139" t="s">
        <v>180</v>
      </c>
      <c r="J229" s="139" t="s">
        <v>310</v>
      </c>
      <c r="K229" s="140">
        <v>0</v>
      </c>
      <c r="L229" s="140">
        <v>0</v>
      </c>
      <c r="M229" s="139" t="s">
        <v>122</v>
      </c>
      <c r="N229" s="139" t="s">
        <v>135</v>
      </c>
      <c r="O229" s="139" t="s">
        <v>191</v>
      </c>
      <c r="P229" s="141">
        <v>45200</v>
      </c>
      <c r="Q229" s="141">
        <v>45200.000694444447</v>
      </c>
      <c r="R229" s="140">
        <v>0</v>
      </c>
      <c r="S229" s="139" t="s">
        <v>311</v>
      </c>
      <c r="T229" s="139" t="s">
        <v>141</v>
      </c>
      <c r="U229" s="139" t="s">
        <v>146</v>
      </c>
      <c r="V229" s="142">
        <v>45231.521734409725</v>
      </c>
      <c r="W229" s="139" t="s">
        <v>146</v>
      </c>
      <c r="X229" s="142">
        <v>45231.521737152783</v>
      </c>
      <c r="Y229" s="142">
        <v>45200</v>
      </c>
      <c r="Z229" s="142">
        <v>45231</v>
      </c>
      <c r="AA229" s="142">
        <v>45231.683884988423</v>
      </c>
      <c r="AB229" s="139" t="s">
        <v>118</v>
      </c>
      <c r="AC229" s="139" t="s">
        <v>299</v>
      </c>
    </row>
    <row r="230" spans="1:29" s="161" customFormat="1" hidden="1" outlineLevel="7" collapsed="1" x14ac:dyDescent="0.25">
      <c r="A230" s="165" t="s">
        <v>314</v>
      </c>
      <c r="B230" s="157">
        <v>0</v>
      </c>
      <c r="C230" s="157">
        <v>1901.21</v>
      </c>
      <c r="D230" s="157">
        <v>0</v>
      </c>
      <c r="E230" s="157">
        <v>0</v>
      </c>
      <c r="F230" s="157">
        <v>0</v>
      </c>
      <c r="G230" s="157">
        <v>1901.21</v>
      </c>
      <c r="H230" s="158" t="s">
        <v>299</v>
      </c>
      <c r="I230" s="158" t="s">
        <v>180</v>
      </c>
      <c r="J230" s="158" t="s">
        <v>310</v>
      </c>
      <c r="K230" s="157">
        <v>0</v>
      </c>
      <c r="L230" s="157">
        <v>0</v>
      </c>
      <c r="M230" s="158" t="s">
        <v>122</v>
      </c>
      <c r="N230" s="158" t="s">
        <v>135</v>
      </c>
      <c r="O230" s="158" t="s">
        <v>191</v>
      </c>
      <c r="P230" s="159">
        <v>45200</v>
      </c>
      <c r="Q230" s="159">
        <v>45200.000694444447</v>
      </c>
      <c r="R230" s="157">
        <v>0</v>
      </c>
      <c r="S230" s="158" t="s">
        <v>311</v>
      </c>
      <c r="T230" s="158" t="s">
        <v>141</v>
      </c>
      <c r="U230" s="158" t="s">
        <v>146</v>
      </c>
      <c r="V230" s="160">
        <v>45231.521734409725</v>
      </c>
      <c r="W230" s="158" t="s">
        <v>146</v>
      </c>
      <c r="X230" s="160">
        <v>45231.521737152783</v>
      </c>
      <c r="Y230" s="160">
        <v>45200</v>
      </c>
      <c r="Z230" s="160">
        <v>45231</v>
      </c>
      <c r="AA230" s="160">
        <v>45231.683884988423</v>
      </c>
      <c r="AB230" s="158" t="s">
        <v>118</v>
      </c>
      <c r="AC230" s="158" t="s">
        <v>299</v>
      </c>
    </row>
    <row r="231" spans="1:29" s="143" customFormat="1" hidden="1" outlineLevel="7" collapsed="1" x14ac:dyDescent="0.25">
      <c r="A231" s="166" t="s">
        <v>116</v>
      </c>
      <c r="B231" s="140">
        <v>0</v>
      </c>
      <c r="C231" s="140">
        <v>1901.21</v>
      </c>
      <c r="D231" s="140">
        <v>0</v>
      </c>
      <c r="E231" s="140">
        <v>0</v>
      </c>
      <c r="F231" s="140">
        <v>0</v>
      </c>
      <c r="G231" s="140">
        <v>1901.21</v>
      </c>
      <c r="H231" s="139" t="s">
        <v>299</v>
      </c>
      <c r="I231" s="139" t="s">
        <v>180</v>
      </c>
      <c r="J231" s="139" t="s">
        <v>310</v>
      </c>
      <c r="K231" s="140">
        <v>0</v>
      </c>
      <c r="L231" s="140">
        <v>0</v>
      </c>
      <c r="M231" s="139" t="s">
        <v>122</v>
      </c>
      <c r="N231" s="139" t="s">
        <v>135</v>
      </c>
      <c r="O231" s="139" t="s">
        <v>191</v>
      </c>
      <c r="P231" s="141">
        <v>45200</v>
      </c>
      <c r="Q231" s="141">
        <v>45200.000694444447</v>
      </c>
      <c r="R231" s="140">
        <v>0</v>
      </c>
      <c r="S231" s="139" t="s">
        <v>311</v>
      </c>
      <c r="T231" s="139" t="s">
        <v>141</v>
      </c>
      <c r="U231" s="139" t="s">
        <v>146</v>
      </c>
      <c r="V231" s="142">
        <v>45231.521734409725</v>
      </c>
      <c r="W231" s="139" t="s">
        <v>146</v>
      </c>
      <c r="X231" s="142">
        <v>45231.521737152783</v>
      </c>
      <c r="Y231" s="142">
        <v>45200</v>
      </c>
      <c r="Z231" s="142">
        <v>45231</v>
      </c>
      <c r="AA231" s="142">
        <v>45231.683884988423</v>
      </c>
      <c r="AB231" s="139" t="s">
        <v>118</v>
      </c>
      <c r="AC231" s="139" t="s">
        <v>299</v>
      </c>
    </row>
    <row r="232" spans="1:29" s="178" customFormat="1" hidden="1" outlineLevel="4" collapsed="1" x14ac:dyDescent="0.25">
      <c r="A232" s="193" t="s">
        <v>304</v>
      </c>
      <c r="B232" s="174">
        <v>0</v>
      </c>
      <c r="C232" s="174">
        <v>1639.14256</v>
      </c>
      <c r="D232" s="174">
        <v>0</v>
      </c>
      <c r="E232" s="174">
        <v>0</v>
      </c>
      <c r="F232" s="174">
        <v>0</v>
      </c>
      <c r="G232" s="174">
        <v>1639.14256</v>
      </c>
      <c r="H232" s="175" t="s">
        <v>304</v>
      </c>
      <c r="I232" s="175" t="s">
        <v>180</v>
      </c>
      <c r="J232" s="175" t="s">
        <v>309</v>
      </c>
      <c r="K232" s="174">
        <v>0</v>
      </c>
      <c r="L232" s="174">
        <v>0</v>
      </c>
      <c r="M232" s="175" t="s">
        <v>122</v>
      </c>
      <c r="N232" s="175" t="s">
        <v>135</v>
      </c>
      <c r="O232" s="175" t="s">
        <v>191</v>
      </c>
      <c r="P232" s="176">
        <v>45223</v>
      </c>
      <c r="Q232" s="176">
        <v>45223.000694444447</v>
      </c>
      <c r="R232" s="174">
        <v>0</v>
      </c>
      <c r="S232" s="175" t="s">
        <v>315</v>
      </c>
      <c r="T232" s="175" t="s">
        <v>141</v>
      </c>
      <c r="U232" s="175" t="s">
        <v>146</v>
      </c>
      <c r="V232" s="177">
        <v>45231.521734409725</v>
      </c>
      <c r="W232" s="175" t="s">
        <v>146</v>
      </c>
      <c r="X232" s="177">
        <v>45231.521737152783</v>
      </c>
      <c r="Y232" s="177">
        <v>45200</v>
      </c>
      <c r="Z232" s="177">
        <v>45231</v>
      </c>
      <c r="AA232" s="177">
        <v>45231.683884988423</v>
      </c>
      <c r="AB232" s="175" t="s">
        <v>118</v>
      </c>
      <c r="AC232" s="175" t="s">
        <v>304</v>
      </c>
    </row>
    <row r="233" spans="1:29" s="149" customFormat="1" hidden="1" outlineLevel="5" collapsed="1" x14ac:dyDescent="0.25">
      <c r="A233" s="163" t="s">
        <v>122</v>
      </c>
      <c r="B233" s="145">
        <v>0</v>
      </c>
      <c r="C233" s="145">
        <v>1639.14256</v>
      </c>
      <c r="D233" s="145">
        <v>0</v>
      </c>
      <c r="E233" s="145">
        <v>0</v>
      </c>
      <c r="F233" s="145">
        <v>0</v>
      </c>
      <c r="G233" s="145">
        <v>1639.14256</v>
      </c>
      <c r="H233" s="146" t="s">
        <v>304</v>
      </c>
      <c r="I233" s="146" t="s">
        <v>180</v>
      </c>
      <c r="J233" s="146" t="s">
        <v>309</v>
      </c>
      <c r="K233" s="145">
        <v>0</v>
      </c>
      <c r="L233" s="145">
        <v>0</v>
      </c>
      <c r="M233" s="146" t="s">
        <v>122</v>
      </c>
      <c r="N233" s="146" t="s">
        <v>135</v>
      </c>
      <c r="O233" s="146" t="s">
        <v>191</v>
      </c>
      <c r="P233" s="147">
        <v>45223</v>
      </c>
      <c r="Q233" s="147">
        <v>45223.000694444447</v>
      </c>
      <c r="R233" s="145">
        <v>0</v>
      </c>
      <c r="S233" s="146" t="s">
        <v>315</v>
      </c>
      <c r="T233" s="146" t="s">
        <v>141</v>
      </c>
      <c r="U233" s="146" t="s">
        <v>146</v>
      </c>
      <c r="V233" s="148">
        <v>45231.521734409725</v>
      </c>
      <c r="W233" s="146" t="s">
        <v>146</v>
      </c>
      <c r="X233" s="148">
        <v>45231.521737152783</v>
      </c>
      <c r="Y233" s="148">
        <v>45200</v>
      </c>
      <c r="Z233" s="148">
        <v>45231</v>
      </c>
      <c r="AA233" s="148">
        <v>45231.683884988423</v>
      </c>
      <c r="AB233" s="146" t="s">
        <v>118</v>
      </c>
      <c r="AC233" s="146" t="s">
        <v>304</v>
      </c>
    </row>
    <row r="234" spans="1:29" s="155" customFormat="1" hidden="1" outlineLevel="6" collapsed="1" x14ac:dyDescent="0.25">
      <c r="A234" s="164" t="s">
        <v>309</v>
      </c>
      <c r="B234" s="151">
        <v>0</v>
      </c>
      <c r="C234" s="151">
        <v>1639.14256</v>
      </c>
      <c r="D234" s="151">
        <v>0</v>
      </c>
      <c r="E234" s="151">
        <v>0</v>
      </c>
      <c r="F234" s="151">
        <v>0</v>
      </c>
      <c r="G234" s="151">
        <v>1639.14256</v>
      </c>
      <c r="H234" s="152" t="s">
        <v>304</v>
      </c>
      <c r="I234" s="152" t="s">
        <v>180</v>
      </c>
      <c r="J234" s="152" t="s">
        <v>309</v>
      </c>
      <c r="K234" s="151">
        <v>0</v>
      </c>
      <c r="L234" s="151">
        <v>0</v>
      </c>
      <c r="M234" s="152" t="s">
        <v>122</v>
      </c>
      <c r="N234" s="152" t="s">
        <v>135</v>
      </c>
      <c r="O234" s="152" t="s">
        <v>191</v>
      </c>
      <c r="P234" s="153">
        <v>45223</v>
      </c>
      <c r="Q234" s="153">
        <v>45223.000694444447</v>
      </c>
      <c r="R234" s="151">
        <v>0</v>
      </c>
      <c r="S234" s="152" t="s">
        <v>315</v>
      </c>
      <c r="T234" s="152" t="s">
        <v>141</v>
      </c>
      <c r="U234" s="152" t="s">
        <v>146</v>
      </c>
      <c r="V234" s="154">
        <v>45231.521734409725</v>
      </c>
      <c r="W234" s="152" t="s">
        <v>146</v>
      </c>
      <c r="X234" s="154">
        <v>45231.521737152783</v>
      </c>
      <c r="Y234" s="154">
        <v>45200</v>
      </c>
      <c r="Z234" s="154">
        <v>45231</v>
      </c>
      <c r="AA234" s="154">
        <v>45231.683884988423</v>
      </c>
      <c r="AB234" s="152" t="s">
        <v>118</v>
      </c>
      <c r="AC234" s="152" t="s">
        <v>304</v>
      </c>
    </row>
    <row r="235" spans="1:29" s="161" customFormat="1" hidden="1" outlineLevel="7" collapsed="1" x14ac:dyDescent="0.25">
      <c r="A235" s="165" t="s">
        <v>316</v>
      </c>
      <c r="B235" s="157">
        <v>0</v>
      </c>
      <c r="C235" s="157">
        <v>1639.14256</v>
      </c>
      <c r="D235" s="157">
        <v>0</v>
      </c>
      <c r="E235" s="157">
        <v>0</v>
      </c>
      <c r="F235" s="157">
        <v>0</v>
      </c>
      <c r="G235" s="157">
        <v>1639.14256</v>
      </c>
      <c r="H235" s="158" t="s">
        <v>304</v>
      </c>
      <c r="I235" s="158" t="s">
        <v>180</v>
      </c>
      <c r="J235" s="158" t="s">
        <v>309</v>
      </c>
      <c r="K235" s="157">
        <v>0</v>
      </c>
      <c r="L235" s="157">
        <v>0</v>
      </c>
      <c r="M235" s="158" t="s">
        <v>122</v>
      </c>
      <c r="N235" s="158" t="s">
        <v>135</v>
      </c>
      <c r="O235" s="158" t="s">
        <v>191</v>
      </c>
      <c r="P235" s="159">
        <v>45223</v>
      </c>
      <c r="Q235" s="159">
        <v>45223.000694444447</v>
      </c>
      <c r="R235" s="157">
        <v>0</v>
      </c>
      <c r="S235" s="158" t="s">
        <v>315</v>
      </c>
      <c r="T235" s="158" t="s">
        <v>141</v>
      </c>
      <c r="U235" s="158" t="s">
        <v>146</v>
      </c>
      <c r="V235" s="160">
        <v>45231.521734409725</v>
      </c>
      <c r="W235" s="158" t="s">
        <v>146</v>
      </c>
      <c r="X235" s="160">
        <v>45231.521737152783</v>
      </c>
      <c r="Y235" s="160">
        <v>45200</v>
      </c>
      <c r="Z235" s="160">
        <v>45231</v>
      </c>
      <c r="AA235" s="160">
        <v>45231.683884988423</v>
      </c>
      <c r="AB235" s="158" t="s">
        <v>118</v>
      </c>
      <c r="AC235" s="158" t="s">
        <v>304</v>
      </c>
    </row>
    <row r="236" spans="1:29" s="143" customFormat="1" hidden="1" outlineLevel="7" collapsed="1" x14ac:dyDescent="0.25">
      <c r="A236" s="166" t="s">
        <v>116</v>
      </c>
      <c r="B236" s="140">
        <v>0</v>
      </c>
      <c r="C236" s="140">
        <v>1639.14256</v>
      </c>
      <c r="D236" s="140">
        <v>0</v>
      </c>
      <c r="E236" s="140">
        <v>0</v>
      </c>
      <c r="F236" s="140">
        <v>0</v>
      </c>
      <c r="G236" s="140">
        <v>1639.14256</v>
      </c>
      <c r="H236" s="139" t="s">
        <v>304</v>
      </c>
      <c r="I236" s="139" t="s">
        <v>180</v>
      </c>
      <c r="J236" s="139" t="s">
        <v>309</v>
      </c>
      <c r="K236" s="140">
        <v>0</v>
      </c>
      <c r="L236" s="140">
        <v>0</v>
      </c>
      <c r="M236" s="139" t="s">
        <v>122</v>
      </c>
      <c r="N236" s="139" t="s">
        <v>135</v>
      </c>
      <c r="O236" s="139" t="s">
        <v>191</v>
      </c>
      <c r="P236" s="141">
        <v>45223</v>
      </c>
      <c r="Q236" s="141">
        <v>45223.000694444447</v>
      </c>
      <c r="R236" s="140">
        <v>0</v>
      </c>
      <c r="S236" s="139" t="s">
        <v>315</v>
      </c>
      <c r="T236" s="139" t="s">
        <v>141</v>
      </c>
      <c r="U236" s="139" t="s">
        <v>146</v>
      </c>
      <c r="V236" s="142">
        <v>45231.521734409725</v>
      </c>
      <c r="W236" s="139" t="s">
        <v>146</v>
      </c>
      <c r="X236" s="142">
        <v>45231.521737152783</v>
      </c>
      <c r="Y236" s="142">
        <v>45200</v>
      </c>
      <c r="Z236" s="142">
        <v>45231</v>
      </c>
      <c r="AA236" s="142">
        <v>45231.683884988423</v>
      </c>
      <c r="AB236" s="139" t="s">
        <v>118</v>
      </c>
      <c r="AC236" s="139" t="s">
        <v>304</v>
      </c>
    </row>
    <row r="237" spans="1:29" s="143" customFormat="1" hidden="1" outlineLevel="4" collapsed="1" x14ac:dyDescent="0.25">
      <c r="A237" s="162" t="s">
        <v>116</v>
      </c>
      <c r="B237" s="140">
        <v>14669.0911</v>
      </c>
      <c r="C237" s="140">
        <v>1311314.060543</v>
      </c>
      <c r="D237" s="140">
        <v>0</v>
      </c>
      <c r="E237" s="140">
        <v>0</v>
      </c>
      <c r="F237" s="140">
        <v>14669.0911</v>
      </c>
      <c r="G237" s="140">
        <v>1311314.060543</v>
      </c>
      <c r="H237" s="139" t="s">
        <v>307</v>
      </c>
      <c r="I237" s="139" t="s">
        <v>180</v>
      </c>
      <c r="J237" s="139" t="s">
        <v>116</v>
      </c>
      <c r="K237" s="140">
        <v>89.392999989140407</v>
      </c>
      <c r="L237" s="140">
        <v>0</v>
      </c>
      <c r="M237" s="139" t="s">
        <v>122</v>
      </c>
      <c r="N237" s="139" t="s">
        <v>135</v>
      </c>
      <c r="O237" s="139" t="s">
        <v>191</v>
      </c>
      <c r="P237" s="141" t="s">
        <v>116</v>
      </c>
      <c r="Q237" s="141" t="s">
        <v>116</v>
      </c>
      <c r="R237" s="140">
        <v>0</v>
      </c>
      <c r="S237" s="139" t="s">
        <v>116</v>
      </c>
      <c r="T237" s="139" t="s">
        <v>141</v>
      </c>
      <c r="U237" s="139" t="s">
        <v>146</v>
      </c>
      <c r="V237" s="142">
        <v>45231.521734409725</v>
      </c>
      <c r="W237" s="139" t="s">
        <v>146</v>
      </c>
      <c r="X237" s="142">
        <v>45231.521737152783</v>
      </c>
      <c r="Y237" s="142">
        <v>45200</v>
      </c>
      <c r="Z237" s="142">
        <v>45231</v>
      </c>
      <c r="AA237" s="142">
        <v>45231.683884988423</v>
      </c>
      <c r="AB237" s="139" t="s">
        <v>118</v>
      </c>
      <c r="AC237" s="139" t="s">
        <v>116</v>
      </c>
    </row>
    <row r="238" spans="1:29" s="149" customFormat="1" hidden="1" outlineLevel="5" collapsed="1" x14ac:dyDescent="0.25">
      <c r="A238" s="163" t="s">
        <v>122</v>
      </c>
      <c r="B238" s="145">
        <v>14669.0911</v>
      </c>
      <c r="C238" s="145">
        <v>1311314.060543</v>
      </c>
      <c r="D238" s="145">
        <v>0</v>
      </c>
      <c r="E238" s="145">
        <v>0</v>
      </c>
      <c r="F238" s="145">
        <v>14669.0911</v>
      </c>
      <c r="G238" s="145">
        <v>1311314.060543</v>
      </c>
      <c r="H238" s="146" t="s">
        <v>307</v>
      </c>
      <c r="I238" s="146" t="s">
        <v>180</v>
      </c>
      <c r="J238" s="146" t="s">
        <v>116</v>
      </c>
      <c r="K238" s="145">
        <v>89.392999989140407</v>
      </c>
      <c r="L238" s="145">
        <v>0</v>
      </c>
      <c r="M238" s="146" t="s">
        <v>122</v>
      </c>
      <c r="N238" s="146" t="s">
        <v>135</v>
      </c>
      <c r="O238" s="146" t="s">
        <v>191</v>
      </c>
      <c r="P238" s="147" t="s">
        <v>116</v>
      </c>
      <c r="Q238" s="147" t="s">
        <v>116</v>
      </c>
      <c r="R238" s="145">
        <v>0</v>
      </c>
      <c r="S238" s="146" t="s">
        <v>116</v>
      </c>
      <c r="T238" s="146" t="s">
        <v>141</v>
      </c>
      <c r="U238" s="146" t="s">
        <v>146</v>
      </c>
      <c r="V238" s="148">
        <v>45231.521734409725</v>
      </c>
      <c r="W238" s="146" t="s">
        <v>146</v>
      </c>
      <c r="X238" s="148">
        <v>45231.521737152783</v>
      </c>
      <c r="Y238" s="148">
        <v>45200</v>
      </c>
      <c r="Z238" s="148">
        <v>45231</v>
      </c>
      <c r="AA238" s="148">
        <v>45231.683884988423</v>
      </c>
      <c r="AB238" s="146" t="s">
        <v>118</v>
      </c>
      <c r="AC238" s="146" t="s">
        <v>116</v>
      </c>
    </row>
    <row r="239" spans="1:29" s="155" customFormat="1" hidden="1" outlineLevel="6" collapsed="1" x14ac:dyDescent="0.25">
      <c r="A239" s="164" t="s">
        <v>309</v>
      </c>
      <c r="B239" s="151">
        <v>14669.091</v>
      </c>
      <c r="C239" s="151">
        <v>1311314.051763</v>
      </c>
      <c r="D239" s="151">
        <v>0</v>
      </c>
      <c r="E239" s="151">
        <v>0</v>
      </c>
      <c r="F239" s="151">
        <v>14669.091</v>
      </c>
      <c r="G239" s="151">
        <v>1311314.051763</v>
      </c>
      <c r="H239" s="152" t="s">
        <v>307</v>
      </c>
      <c r="I239" s="152" t="s">
        <v>180</v>
      </c>
      <c r="J239" s="152" t="s">
        <v>309</v>
      </c>
      <c r="K239" s="151">
        <v>89.393000000000001</v>
      </c>
      <c r="L239" s="151">
        <v>0</v>
      </c>
      <c r="M239" s="152" t="s">
        <v>122</v>
      </c>
      <c r="N239" s="152" t="s">
        <v>135</v>
      </c>
      <c r="O239" s="152" t="s">
        <v>191</v>
      </c>
      <c r="P239" s="153">
        <v>45223</v>
      </c>
      <c r="Q239" s="153">
        <v>45223.000694444447</v>
      </c>
      <c r="R239" s="151">
        <v>0</v>
      </c>
      <c r="S239" s="152" t="s">
        <v>315</v>
      </c>
      <c r="T239" s="152" t="s">
        <v>141</v>
      </c>
      <c r="U239" s="152" t="s">
        <v>146</v>
      </c>
      <c r="V239" s="154">
        <v>45231.521734409725</v>
      </c>
      <c r="W239" s="152" t="s">
        <v>146</v>
      </c>
      <c r="X239" s="154">
        <v>45231.521737152783</v>
      </c>
      <c r="Y239" s="154">
        <v>45200</v>
      </c>
      <c r="Z239" s="154">
        <v>45231</v>
      </c>
      <c r="AA239" s="154">
        <v>45231.683884988423</v>
      </c>
      <c r="AB239" s="152" t="s">
        <v>118</v>
      </c>
      <c r="AC239" s="152" t="s">
        <v>116</v>
      </c>
    </row>
    <row r="240" spans="1:29" s="161" customFormat="1" hidden="1" outlineLevel="7" collapsed="1" x14ac:dyDescent="0.25">
      <c r="A240" s="165" t="s">
        <v>308</v>
      </c>
      <c r="B240" s="157">
        <v>14669.091</v>
      </c>
      <c r="C240" s="157">
        <v>1311314.051763</v>
      </c>
      <c r="D240" s="157">
        <v>0</v>
      </c>
      <c r="E240" s="157">
        <v>0</v>
      </c>
      <c r="F240" s="157">
        <v>14669.091</v>
      </c>
      <c r="G240" s="157">
        <v>1311314.051763</v>
      </c>
      <c r="H240" s="158" t="s">
        <v>307</v>
      </c>
      <c r="I240" s="158" t="s">
        <v>180</v>
      </c>
      <c r="J240" s="158" t="s">
        <v>309</v>
      </c>
      <c r="K240" s="157">
        <v>89.393000000000001</v>
      </c>
      <c r="L240" s="157">
        <v>0</v>
      </c>
      <c r="M240" s="158" t="s">
        <v>122</v>
      </c>
      <c r="N240" s="158" t="s">
        <v>135</v>
      </c>
      <c r="O240" s="158" t="s">
        <v>191</v>
      </c>
      <c r="P240" s="159">
        <v>45223</v>
      </c>
      <c r="Q240" s="159">
        <v>45223.000694444447</v>
      </c>
      <c r="R240" s="157">
        <v>0</v>
      </c>
      <c r="S240" s="158" t="s">
        <v>315</v>
      </c>
      <c r="T240" s="158" t="s">
        <v>141</v>
      </c>
      <c r="U240" s="158" t="s">
        <v>146</v>
      </c>
      <c r="V240" s="160">
        <v>45231.521734409725</v>
      </c>
      <c r="W240" s="158" t="s">
        <v>146</v>
      </c>
      <c r="X240" s="160">
        <v>45231.521737152783</v>
      </c>
      <c r="Y240" s="160">
        <v>45200</v>
      </c>
      <c r="Z240" s="160">
        <v>45231</v>
      </c>
      <c r="AA240" s="160">
        <v>45231.683884988423</v>
      </c>
      <c r="AB240" s="158" t="s">
        <v>118</v>
      </c>
      <c r="AC240" s="158" t="s">
        <v>116</v>
      </c>
    </row>
    <row r="241" spans="1:29" s="143" customFormat="1" hidden="1" outlineLevel="7" collapsed="1" x14ac:dyDescent="0.25">
      <c r="A241" s="166" t="s">
        <v>116</v>
      </c>
      <c r="B241" s="140">
        <v>14669.091</v>
      </c>
      <c r="C241" s="140">
        <v>1311314.051763</v>
      </c>
      <c r="D241" s="140">
        <v>0</v>
      </c>
      <c r="E241" s="140">
        <v>0</v>
      </c>
      <c r="F241" s="140">
        <v>14669.091</v>
      </c>
      <c r="G241" s="140">
        <v>1311314.051763</v>
      </c>
      <c r="H241" s="139" t="s">
        <v>307</v>
      </c>
      <c r="I241" s="139" t="s">
        <v>180</v>
      </c>
      <c r="J241" s="139" t="s">
        <v>309</v>
      </c>
      <c r="K241" s="140">
        <v>89.393000000000001</v>
      </c>
      <c r="L241" s="140">
        <v>0</v>
      </c>
      <c r="M241" s="139" t="s">
        <v>122</v>
      </c>
      <c r="N241" s="139" t="s">
        <v>135</v>
      </c>
      <c r="O241" s="139" t="s">
        <v>191</v>
      </c>
      <c r="P241" s="141">
        <v>45223</v>
      </c>
      <c r="Q241" s="141">
        <v>45223.000694444447</v>
      </c>
      <c r="R241" s="140">
        <v>0</v>
      </c>
      <c r="S241" s="139" t="s">
        <v>315</v>
      </c>
      <c r="T241" s="139" t="s">
        <v>141</v>
      </c>
      <c r="U241" s="139" t="s">
        <v>146</v>
      </c>
      <c r="V241" s="142">
        <v>45231.521734409725</v>
      </c>
      <c r="W241" s="139" t="s">
        <v>146</v>
      </c>
      <c r="X241" s="142">
        <v>45231.521737152783</v>
      </c>
      <c r="Y241" s="142">
        <v>45200</v>
      </c>
      <c r="Z241" s="142">
        <v>45231</v>
      </c>
      <c r="AA241" s="142">
        <v>45231.683884988423</v>
      </c>
      <c r="AB241" s="139" t="s">
        <v>118</v>
      </c>
      <c r="AC241" s="139" t="s">
        <v>116</v>
      </c>
    </row>
    <row r="242" spans="1:29" s="184" customFormat="1" hidden="1" outlineLevel="6" collapsed="1" x14ac:dyDescent="0.25">
      <c r="A242" s="192" t="s">
        <v>310</v>
      </c>
      <c r="B242" s="180">
        <v>1E-4</v>
      </c>
      <c r="C242" s="180">
        <v>8.7799999999999996E-3</v>
      </c>
      <c r="D242" s="180">
        <v>0</v>
      </c>
      <c r="E242" s="180">
        <v>0</v>
      </c>
      <c r="F242" s="180">
        <v>1E-4</v>
      </c>
      <c r="G242" s="180">
        <v>8.7799999999999996E-3</v>
      </c>
      <c r="H242" s="181" t="s">
        <v>307</v>
      </c>
      <c r="I242" s="181" t="s">
        <v>180</v>
      </c>
      <c r="J242" s="181" t="s">
        <v>310</v>
      </c>
      <c r="K242" s="180">
        <v>87.8</v>
      </c>
      <c r="L242" s="180">
        <v>0</v>
      </c>
      <c r="M242" s="181" t="s">
        <v>122</v>
      </c>
      <c r="N242" s="181" t="s">
        <v>135</v>
      </c>
      <c r="O242" s="181" t="s">
        <v>191</v>
      </c>
      <c r="P242" s="182">
        <v>45200</v>
      </c>
      <c r="Q242" s="182">
        <v>45200.000694444447</v>
      </c>
      <c r="R242" s="180">
        <v>0</v>
      </c>
      <c r="S242" s="181" t="s">
        <v>311</v>
      </c>
      <c r="T242" s="181" t="s">
        <v>141</v>
      </c>
      <c r="U242" s="181" t="s">
        <v>146</v>
      </c>
      <c r="V242" s="183">
        <v>45231.521734409725</v>
      </c>
      <c r="W242" s="181" t="s">
        <v>146</v>
      </c>
      <c r="X242" s="183">
        <v>45231.521737152783</v>
      </c>
      <c r="Y242" s="183">
        <v>45200</v>
      </c>
      <c r="Z242" s="183">
        <v>45231</v>
      </c>
      <c r="AA242" s="183">
        <v>45231.683884988423</v>
      </c>
      <c r="AB242" s="181" t="s">
        <v>118</v>
      </c>
      <c r="AC242" s="181" t="s">
        <v>116</v>
      </c>
    </row>
    <row r="243" spans="1:29" s="161" customFormat="1" hidden="1" outlineLevel="7" collapsed="1" x14ac:dyDescent="0.25">
      <c r="A243" s="165" t="s">
        <v>308</v>
      </c>
      <c r="B243" s="157">
        <v>1E-4</v>
      </c>
      <c r="C243" s="157">
        <v>8.7799999999999996E-3</v>
      </c>
      <c r="D243" s="157">
        <v>0</v>
      </c>
      <c r="E243" s="157">
        <v>0</v>
      </c>
      <c r="F243" s="157">
        <v>1E-4</v>
      </c>
      <c r="G243" s="157">
        <v>8.7799999999999996E-3</v>
      </c>
      <c r="H243" s="158" t="s">
        <v>307</v>
      </c>
      <c r="I243" s="158" t="s">
        <v>180</v>
      </c>
      <c r="J243" s="158" t="s">
        <v>310</v>
      </c>
      <c r="K243" s="157">
        <v>87.8</v>
      </c>
      <c r="L243" s="157">
        <v>0</v>
      </c>
      <c r="M243" s="158" t="s">
        <v>122</v>
      </c>
      <c r="N243" s="158" t="s">
        <v>135</v>
      </c>
      <c r="O243" s="158" t="s">
        <v>191</v>
      </c>
      <c r="P243" s="159">
        <v>45200</v>
      </c>
      <c r="Q243" s="159">
        <v>45200.000694444447</v>
      </c>
      <c r="R243" s="157">
        <v>0</v>
      </c>
      <c r="S243" s="158" t="s">
        <v>311</v>
      </c>
      <c r="T243" s="158" t="s">
        <v>141</v>
      </c>
      <c r="U243" s="158" t="s">
        <v>146</v>
      </c>
      <c r="V243" s="160">
        <v>45231.521734409725</v>
      </c>
      <c r="W243" s="158" t="s">
        <v>146</v>
      </c>
      <c r="X243" s="160">
        <v>45231.521737152783</v>
      </c>
      <c r="Y243" s="160">
        <v>45200</v>
      </c>
      <c r="Z243" s="160">
        <v>45231</v>
      </c>
      <c r="AA243" s="160">
        <v>45231.683884988423</v>
      </c>
      <c r="AB243" s="158" t="s">
        <v>118</v>
      </c>
      <c r="AC243" s="158" t="s">
        <v>116</v>
      </c>
    </row>
    <row r="244" spans="1:29" s="143" customFormat="1" hidden="1" outlineLevel="7" collapsed="1" x14ac:dyDescent="0.25">
      <c r="A244" s="166" t="s">
        <v>116</v>
      </c>
      <c r="B244" s="140">
        <v>1E-4</v>
      </c>
      <c r="C244" s="140">
        <v>8.7799999999999996E-3</v>
      </c>
      <c r="D244" s="140">
        <v>0</v>
      </c>
      <c r="E244" s="140">
        <v>0</v>
      </c>
      <c r="F244" s="140">
        <v>1E-4</v>
      </c>
      <c r="G244" s="140">
        <v>8.7799999999999996E-3</v>
      </c>
      <c r="H244" s="139" t="s">
        <v>307</v>
      </c>
      <c r="I244" s="139" t="s">
        <v>180</v>
      </c>
      <c r="J244" s="139" t="s">
        <v>310</v>
      </c>
      <c r="K244" s="140">
        <v>87.8</v>
      </c>
      <c r="L244" s="140">
        <v>0</v>
      </c>
      <c r="M244" s="139" t="s">
        <v>122</v>
      </c>
      <c r="N244" s="139" t="s">
        <v>135</v>
      </c>
      <c r="O244" s="139" t="s">
        <v>191</v>
      </c>
      <c r="P244" s="141">
        <v>45200</v>
      </c>
      <c r="Q244" s="141">
        <v>45200.000694444447</v>
      </c>
      <c r="R244" s="140">
        <v>0</v>
      </c>
      <c r="S244" s="139" t="s">
        <v>311</v>
      </c>
      <c r="T244" s="139" t="s">
        <v>141</v>
      </c>
      <c r="U244" s="139" t="s">
        <v>146</v>
      </c>
      <c r="V244" s="142">
        <v>45231.521734409725</v>
      </c>
      <c r="W244" s="139" t="s">
        <v>146</v>
      </c>
      <c r="X244" s="142">
        <v>45231.521737152783</v>
      </c>
      <c r="Y244" s="142">
        <v>45200</v>
      </c>
      <c r="Z244" s="142">
        <v>45231</v>
      </c>
      <c r="AA244" s="142">
        <v>45231.683884988423</v>
      </c>
      <c r="AB244" s="139" t="s">
        <v>118</v>
      </c>
      <c r="AC244" s="139" t="s">
        <v>116</v>
      </c>
    </row>
    <row r="245" spans="1:29" s="172" customFormat="1" hidden="1" outlineLevel="3" collapsed="1" x14ac:dyDescent="0.25">
      <c r="A245" s="194" t="s">
        <v>121</v>
      </c>
      <c r="B245" s="168">
        <v>189910.91800000001</v>
      </c>
      <c r="C245" s="168">
        <v>17199729.594179999</v>
      </c>
      <c r="D245" s="168">
        <v>0</v>
      </c>
      <c r="E245" s="168">
        <v>0</v>
      </c>
      <c r="F245" s="168">
        <v>189910.91800000001</v>
      </c>
      <c r="G245" s="168">
        <v>17199729.594179999</v>
      </c>
      <c r="H245" s="169" t="s">
        <v>120</v>
      </c>
      <c r="I245" s="169" t="s">
        <v>180</v>
      </c>
      <c r="J245" s="169" t="s">
        <v>116</v>
      </c>
      <c r="K245" s="168">
        <v>90.567355343835402</v>
      </c>
      <c r="L245" s="168">
        <v>0</v>
      </c>
      <c r="M245" s="169" t="s">
        <v>122</v>
      </c>
      <c r="N245" s="169" t="s">
        <v>135</v>
      </c>
      <c r="O245" s="169" t="s">
        <v>121</v>
      </c>
      <c r="P245" s="170">
        <v>45200</v>
      </c>
      <c r="Q245" s="170">
        <v>45201</v>
      </c>
      <c r="R245" s="168">
        <v>0</v>
      </c>
      <c r="S245" s="169" t="s">
        <v>116</v>
      </c>
      <c r="T245" s="169" t="s">
        <v>116</v>
      </c>
      <c r="U245" s="169" t="s">
        <v>142</v>
      </c>
      <c r="V245" s="171">
        <v>45170.155378009258</v>
      </c>
      <c r="W245" s="169" t="s">
        <v>116</v>
      </c>
      <c r="X245" s="169" t="s">
        <v>116</v>
      </c>
      <c r="Y245" s="171">
        <v>45200</v>
      </c>
      <c r="Z245" s="171">
        <v>45231</v>
      </c>
      <c r="AA245" s="171">
        <v>45231.683884988423</v>
      </c>
      <c r="AB245" s="169" t="s">
        <v>118</v>
      </c>
      <c r="AC245" s="169" t="s">
        <v>116</v>
      </c>
    </row>
    <row r="246" spans="1:29" s="143" customFormat="1" hidden="1" outlineLevel="4" collapsed="1" x14ac:dyDescent="0.25">
      <c r="A246" s="162" t="s">
        <v>116</v>
      </c>
      <c r="B246" s="140">
        <v>189910.91800000001</v>
      </c>
      <c r="C246" s="140">
        <v>17199729.594179999</v>
      </c>
      <c r="D246" s="140">
        <v>0</v>
      </c>
      <c r="E246" s="140">
        <v>0</v>
      </c>
      <c r="F246" s="140">
        <v>189910.91800000001</v>
      </c>
      <c r="G246" s="140">
        <v>17199729.594179999</v>
      </c>
      <c r="H246" s="139" t="s">
        <v>120</v>
      </c>
      <c r="I246" s="139" t="s">
        <v>180</v>
      </c>
      <c r="J246" s="139" t="s">
        <v>116</v>
      </c>
      <c r="K246" s="140">
        <v>90.567355343835402</v>
      </c>
      <c r="L246" s="140">
        <v>0</v>
      </c>
      <c r="M246" s="139" t="s">
        <v>122</v>
      </c>
      <c r="N246" s="139" t="s">
        <v>135</v>
      </c>
      <c r="O246" s="139" t="s">
        <v>121</v>
      </c>
      <c r="P246" s="141">
        <v>45200</v>
      </c>
      <c r="Q246" s="141">
        <v>45201</v>
      </c>
      <c r="R246" s="140">
        <v>0</v>
      </c>
      <c r="S246" s="139" t="s">
        <v>116</v>
      </c>
      <c r="T246" s="139" t="s">
        <v>116</v>
      </c>
      <c r="U246" s="139" t="s">
        <v>142</v>
      </c>
      <c r="V246" s="142">
        <v>45170.155378009258</v>
      </c>
      <c r="W246" s="139" t="s">
        <v>116</v>
      </c>
      <c r="X246" s="139" t="s">
        <v>116</v>
      </c>
      <c r="Y246" s="142">
        <v>45200</v>
      </c>
      <c r="Z246" s="142">
        <v>45231</v>
      </c>
      <c r="AA246" s="142">
        <v>45231.683884988423</v>
      </c>
      <c r="AB246" s="139" t="s">
        <v>118</v>
      </c>
      <c r="AC246" s="139" t="s">
        <v>116</v>
      </c>
    </row>
    <row r="247" spans="1:29" s="149" customFormat="1" hidden="1" outlineLevel="5" collapsed="1" x14ac:dyDescent="0.25">
      <c r="A247" s="163" t="s">
        <v>122</v>
      </c>
      <c r="B247" s="145">
        <v>189910.91800000001</v>
      </c>
      <c r="C247" s="145">
        <v>17199729.594179999</v>
      </c>
      <c r="D247" s="145">
        <v>0</v>
      </c>
      <c r="E247" s="145">
        <v>0</v>
      </c>
      <c r="F247" s="145">
        <v>189910.91800000001</v>
      </c>
      <c r="G247" s="145">
        <v>17199729.594179999</v>
      </c>
      <c r="H247" s="146" t="s">
        <v>120</v>
      </c>
      <c r="I247" s="146" t="s">
        <v>180</v>
      </c>
      <c r="J247" s="146" t="s">
        <v>116</v>
      </c>
      <c r="K247" s="145">
        <v>90.567355343835402</v>
      </c>
      <c r="L247" s="145">
        <v>0</v>
      </c>
      <c r="M247" s="146" t="s">
        <v>122</v>
      </c>
      <c r="N247" s="146" t="s">
        <v>135</v>
      </c>
      <c r="O247" s="146" t="s">
        <v>121</v>
      </c>
      <c r="P247" s="147">
        <v>45200</v>
      </c>
      <c r="Q247" s="147">
        <v>45201</v>
      </c>
      <c r="R247" s="145">
        <v>0</v>
      </c>
      <c r="S247" s="146" t="s">
        <v>116</v>
      </c>
      <c r="T247" s="146" t="s">
        <v>116</v>
      </c>
      <c r="U247" s="146" t="s">
        <v>142</v>
      </c>
      <c r="V247" s="148">
        <v>45170.155378009258</v>
      </c>
      <c r="W247" s="146" t="s">
        <v>116</v>
      </c>
      <c r="X247" s="146" t="s">
        <v>116</v>
      </c>
      <c r="Y247" s="148">
        <v>45200</v>
      </c>
      <c r="Z247" s="148">
        <v>45231</v>
      </c>
      <c r="AA247" s="148">
        <v>45231.683884988423</v>
      </c>
      <c r="AB247" s="146" t="s">
        <v>118</v>
      </c>
      <c r="AC247" s="146" t="s">
        <v>116</v>
      </c>
    </row>
    <row r="248" spans="1:29" s="155" customFormat="1" hidden="1" outlineLevel="6" collapsed="1" x14ac:dyDescent="0.25">
      <c r="A248" s="164" t="s">
        <v>116</v>
      </c>
      <c r="B248" s="151">
        <v>189910.91800000001</v>
      </c>
      <c r="C248" s="151">
        <v>17199729.594179999</v>
      </c>
      <c r="D248" s="151">
        <v>0</v>
      </c>
      <c r="E248" s="151">
        <v>0</v>
      </c>
      <c r="F248" s="151">
        <v>189910.91800000001</v>
      </c>
      <c r="G248" s="151">
        <v>17199729.594179999</v>
      </c>
      <c r="H248" s="152" t="s">
        <v>120</v>
      </c>
      <c r="I248" s="152" t="s">
        <v>180</v>
      </c>
      <c r="J248" s="152" t="s">
        <v>116</v>
      </c>
      <c r="K248" s="151">
        <v>90.567355343835402</v>
      </c>
      <c r="L248" s="151">
        <v>0</v>
      </c>
      <c r="M248" s="152" t="s">
        <v>122</v>
      </c>
      <c r="N248" s="152" t="s">
        <v>135</v>
      </c>
      <c r="O248" s="152" t="s">
        <v>121</v>
      </c>
      <c r="P248" s="153">
        <v>45200</v>
      </c>
      <c r="Q248" s="153">
        <v>45201</v>
      </c>
      <c r="R248" s="151">
        <v>0</v>
      </c>
      <c r="S248" s="152" t="s">
        <v>116</v>
      </c>
      <c r="T248" s="152" t="s">
        <v>116</v>
      </c>
      <c r="U248" s="152" t="s">
        <v>142</v>
      </c>
      <c r="V248" s="154">
        <v>45170.155378009258</v>
      </c>
      <c r="W248" s="152" t="s">
        <v>116</v>
      </c>
      <c r="X248" s="152" t="s">
        <v>116</v>
      </c>
      <c r="Y248" s="154">
        <v>45200</v>
      </c>
      <c r="Z248" s="154">
        <v>45231</v>
      </c>
      <c r="AA248" s="154">
        <v>45231.683884988423</v>
      </c>
      <c r="AB248" s="152" t="s">
        <v>118</v>
      </c>
      <c r="AC248" s="152" t="s">
        <v>116</v>
      </c>
    </row>
    <row r="249" spans="1:29" s="161" customFormat="1" hidden="1" outlineLevel="7" collapsed="1" x14ac:dyDescent="0.25">
      <c r="A249" s="165" t="s">
        <v>182</v>
      </c>
      <c r="B249" s="157">
        <v>-55854.682800000002</v>
      </c>
      <c r="C249" s="157">
        <v>-5314712.9392299997</v>
      </c>
      <c r="D249" s="157">
        <v>0</v>
      </c>
      <c r="E249" s="157">
        <v>0</v>
      </c>
      <c r="F249" s="157">
        <v>-55854.682800000002</v>
      </c>
      <c r="G249" s="157">
        <v>-5314712.9392299997</v>
      </c>
      <c r="H249" s="158" t="s">
        <v>120</v>
      </c>
      <c r="I249" s="158" t="s">
        <v>180</v>
      </c>
      <c r="J249" s="158" t="s">
        <v>116</v>
      </c>
      <c r="K249" s="157">
        <v>95.152504191286894</v>
      </c>
      <c r="L249" s="157">
        <v>0</v>
      </c>
      <c r="M249" s="158" t="s">
        <v>122</v>
      </c>
      <c r="N249" s="158" t="s">
        <v>135</v>
      </c>
      <c r="O249" s="158" t="s">
        <v>121</v>
      </c>
      <c r="P249" s="159">
        <v>45200</v>
      </c>
      <c r="Q249" s="159">
        <v>45201</v>
      </c>
      <c r="R249" s="157">
        <v>0</v>
      </c>
      <c r="S249" s="158" t="s">
        <v>116</v>
      </c>
      <c r="T249" s="158" t="s">
        <v>116</v>
      </c>
      <c r="U249" s="158" t="s">
        <v>142</v>
      </c>
      <c r="V249" s="160">
        <v>45170.155378009258</v>
      </c>
      <c r="W249" s="158" t="s">
        <v>116</v>
      </c>
      <c r="X249" s="158" t="s">
        <v>116</v>
      </c>
      <c r="Y249" s="160">
        <v>45200</v>
      </c>
      <c r="Z249" s="160">
        <v>45231</v>
      </c>
      <c r="AA249" s="160">
        <v>45231.683884988423</v>
      </c>
      <c r="AB249" s="158" t="s">
        <v>118</v>
      </c>
      <c r="AC249" s="158" t="s">
        <v>116</v>
      </c>
    </row>
    <row r="250" spans="1:29" s="143" customFormat="1" hidden="1" outlineLevel="7" collapsed="1" x14ac:dyDescent="0.25">
      <c r="A250" s="166" t="s">
        <v>116</v>
      </c>
      <c r="B250" s="140">
        <v>-55854.682800000002</v>
      </c>
      <c r="C250" s="140">
        <v>-5314712.9392299997</v>
      </c>
      <c r="D250" s="140">
        <v>0</v>
      </c>
      <c r="E250" s="140">
        <v>0</v>
      </c>
      <c r="F250" s="140">
        <v>-55854.682800000002</v>
      </c>
      <c r="G250" s="140">
        <v>-5314712.9392299997</v>
      </c>
      <c r="H250" s="139" t="s">
        <v>120</v>
      </c>
      <c r="I250" s="139" t="s">
        <v>180</v>
      </c>
      <c r="J250" s="139" t="s">
        <v>116</v>
      </c>
      <c r="K250" s="140">
        <v>95.152504191286894</v>
      </c>
      <c r="L250" s="140">
        <v>0</v>
      </c>
      <c r="M250" s="139" t="s">
        <v>122</v>
      </c>
      <c r="N250" s="139" t="s">
        <v>135</v>
      </c>
      <c r="O250" s="139" t="s">
        <v>121</v>
      </c>
      <c r="P250" s="141">
        <v>45200</v>
      </c>
      <c r="Q250" s="141">
        <v>45201</v>
      </c>
      <c r="R250" s="140">
        <v>0</v>
      </c>
      <c r="S250" s="139" t="s">
        <v>116</v>
      </c>
      <c r="T250" s="139" t="s">
        <v>116</v>
      </c>
      <c r="U250" s="139" t="s">
        <v>142</v>
      </c>
      <c r="V250" s="142">
        <v>45170.155378009258</v>
      </c>
      <c r="W250" s="139" t="s">
        <v>116</v>
      </c>
      <c r="X250" s="139" t="s">
        <v>116</v>
      </c>
      <c r="Y250" s="142">
        <v>45200</v>
      </c>
      <c r="Z250" s="142">
        <v>45231</v>
      </c>
      <c r="AA250" s="142">
        <v>45231.683884988423</v>
      </c>
      <c r="AB250" s="139" t="s">
        <v>118</v>
      </c>
      <c r="AC250" s="139" t="s">
        <v>116</v>
      </c>
    </row>
    <row r="251" spans="1:29" s="172" customFormat="1" hidden="1" outlineLevel="7" collapsed="1" x14ac:dyDescent="0.25">
      <c r="A251" s="167" t="s">
        <v>317</v>
      </c>
      <c r="B251" s="168">
        <v>1844665.4642</v>
      </c>
      <c r="C251" s="168">
        <v>132201060.27406999</v>
      </c>
      <c r="D251" s="168">
        <v>0</v>
      </c>
      <c r="E251" s="168">
        <v>0</v>
      </c>
      <c r="F251" s="168">
        <v>1844665.4642</v>
      </c>
      <c r="G251" s="168">
        <v>132201060.27406999</v>
      </c>
      <c r="H251" s="169" t="s">
        <v>120</v>
      </c>
      <c r="I251" s="169" t="s">
        <v>180</v>
      </c>
      <c r="J251" s="169" t="s">
        <v>116</v>
      </c>
      <c r="K251" s="168">
        <v>71.666685824469198</v>
      </c>
      <c r="L251" s="168">
        <v>0</v>
      </c>
      <c r="M251" s="169" t="s">
        <v>122</v>
      </c>
      <c r="N251" s="169" t="s">
        <v>135</v>
      </c>
      <c r="O251" s="169" t="s">
        <v>121</v>
      </c>
      <c r="P251" s="170">
        <v>45200</v>
      </c>
      <c r="Q251" s="170">
        <v>45201</v>
      </c>
      <c r="R251" s="168">
        <v>0</v>
      </c>
      <c r="S251" s="169" t="s">
        <v>116</v>
      </c>
      <c r="T251" s="169" t="s">
        <v>116</v>
      </c>
      <c r="U251" s="169" t="s">
        <v>142</v>
      </c>
      <c r="V251" s="171">
        <v>45170.155378009258</v>
      </c>
      <c r="W251" s="169" t="s">
        <v>142</v>
      </c>
      <c r="X251" s="171">
        <v>45212.156176307872</v>
      </c>
      <c r="Y251" s="171">
        <v>45200</v>
      </c>
      <c r="Z251" s="171">
        <v>45231</v>
      </c>
      <c r="AA251" s="171">
        <v>45231.683884988423</v>
      </c>
      <c r="AB251" s="169" t="s">
        <v>118</v>
      </c>
      <c r="AC251" s="169" t="s">
        <v>116</v>
      </c>
    </row>
    <row r="252" spans="1:29" s="143" customFormat="1" hidden="1" outlineLevel="7" collapsed="1" x14ac:dyDescent="0.25">
      <c r="A252" s="166" t="s">
        <v>116</v>
      </c>
      <c r="B252" s="140">
        <v>1844665.4642</v>
      </c>
      <c r="C252" s="140">
        <v>132201060.27406999</v>
      </c>
      <c r="D252" s="140">
        <v>0</v>
      </c>
      <c r="E252" s="140">
        <v>0</v>
      </c>
      <c r="F252" s="140">
        <v>1844665.4642</v>
      </c>
      <c r="G252" s="140">
        <v>132201060.27406999</v>
      </c>
      <c r="H252" s="139" t="s">
        <v>120</v>
      </c>
      <c r="I252" s="139" t="s">
        <v>180</v>
      </c>
      <c r="J252" s="139" t="s">
        <v>116</v>
      </c>
      <c r="K252" s="140">
        <v>71.666685824469198</v>
      </c>
      <c r="L252" s="140">
        <v>0</v>
      </c>
      <c r="M252" s="139" t="s">
        <v>122</v>
      </c>
      <c r="N252" s="139" t="s">
        <v>135</v>
      </c>
      <c r="O252" s="139" t="s">
        <v>121</v>
      </c>
      <c r="P252" s="141">
        <v>45200</v>
      </c>
      <c r="Q252" s="141">
        <v>45201</v>
      </c>
      <c r="R252" s="140">
        <v>0</v>
      </c>
      <c r="S252" s="139" t="s">
        <v>116</v>
      </c>
      <c r="T252" s="139" t="s">
        <v>116</v>
      </c>
      <c r="U252" s="139" t="s">
        <v>142</v>
      </c>
      <c r="V252" s="142">
        <v>45170.155378009258</v>
      </c>
      <c r="W252" s="139" t="s">
        <v>142</v>
      </c>
      <c r="X252" s="142">
        <v>45212.156176307872</v>
      </c>
      <c r="Y252" s="142">
        <v>45200</v>
      </c>
      <c r="Z252" s="142">
        <v>45231</v>
      </c>
      <c r="AA252" s="142">
        <v>45231.683884988423</v>
      </c>
      <c r="AB252" s="139" t="s">
        <v>118</v>
      </c>
      <c r="AC252" s="139" t="s">
        <v>116</v>
      </c>
    </row>
    <row r="253" spans="1:29" s="161" customFormat="1" hidden="1" outlineLevel="7" collapsed="1" x14ac:dyDescent="0.25">
      <c r="A253" s="165" t="s">
        <v>184</v>
      </c>
      <c r="B253" s="157">
        <v>840724.41799999995</v>
      </c>
      <c r="C253" s="157">
        <v>59819156.729379997</v>
      </c>
      <c r="D253" s="157">
        <v>0</v>
      </c>
      <c r="E253" s="157">
        <v>0</v>
      </c>
      <c r="F253" s="157">
        <v>840724.41799999995</v>
      </c>
      <c r="G253" s="157">
        <v>59819156.729379997</v>
      </c>
      <c r="H253" s="158" t="s">
        <v>120</v>
      </c>
      <c r="I253" s="158" t="s">
        <v>180</v>
      </c>
      <c r="J253" s="158" t="s">
        <v>116</v>
      </c>
      <c r="K253" s="157">
        <v>71.151920235270197</v>
      </c>
      <c r="L253" s="157">
        <v>0</v>
      </c>
      <c r="M253" s="158" t="s">
        <v>122</v>
      </c>
      <c r="N253" s="158" t="s">
        <v>135</v>
      </c>
      <c r="O253" s="158" t="s">
        <v>121</v>
      </c>
      <c r="P253" s="159">
        <v>45200</v>
      </c>
      <c r="Q253" s="159">
        <v>45201</v>
      </c>
      <c r="R253" s="157">
        <v>0</v>
      </c>
      <c r="S253" s="158" t="s">
        <v>116</v>
      </c>
      <c r="T253" s="158" t="s">
        <v>116</v>
      </c>
      <c r="U253" s="158" t="s">
        <v>142</v>
      </c>
      <c r="V253" s="160">
        <v>45170.155378009258</v>
      </c>
      <c r="W253" s="158" t="s">
        <v>116</v>
      </c>
      <c r="X253" s="158" t="s">
        <v>116</v>
      </c>
      <c r="Y253" s="160">
        <v>45200</v>
      </c>
      <c r="Z253" s="160">
        <v>45231</v>
      </c>
      <c r="AA253" s="160">
        <v>45231.683884988423</v>
      </c>
      <c r="AB253" s="158" t="s">
        <v>118</v>
      </c>
      <c r="AC253" s="158" t="s">
        <v>116</v>
      </c>
    </row>
    <row r="254" spans="1:29" s="143" customFormat="1" hidden="1" outlineLevel="7" collapsed="1" x14ac:dyDescent="0.25">
      <c r="A254" s="166" t="s">
        <v>116</v>
      </c>
      <c r="B254" s="140">
        <v>840724.41799999995</v>
      </c>
      <c r="C254" s="140">
        <v>59819156.729379997</v>
      </c>
      <c r="D254" s="140">
        <v>0</v>
      </c>
      <c r="E254" s="140">
        <v>0</v>
      </c>
      <c r="F254" s="140">
        <v>840724.41799999995</v>
      </c>
      <c r="G254" s="140">
        <v>59819156.729379997</v>
      </c>
      <c r="H254" s="139" t="s">
        <v>120</v>
      </c>
      <c r="I254" s="139" t="s">
        <v>180</v>
      </c>
      <c r="J254" s="139" t="s">
        <v>116</v>
      </c>
      <c r="K254" s="140">
        <v>71.151920235270197</v>
      </c>
      <c r="L254" s="140">
        <v>0</v>
      </c>
      <c r="M254" s="139" t="s">
        <v>122</v>
      </c>
      <c r="N254" s="139" t="s">
        <v>135</v>
      </c>
      <c r="O254" s="139" t="s">
        <v>121</v>
      </c>
      <c r="P254" s="141">
        <v>45200</v>
      </c>
      <c r="Q254" s="141">
        <v>45201</v>
      </c>
      <c r="R254" s="140">
        <v>0</v>
      </c>
      <c r="S254" s="139" t="s">
        <v>116</v>
      </c>
      <c r="T254" s="139" t="s">
        <v>116</v>
      </c>
      <c r="U254" s="139" t="s">
        <v>142</v>
      </c>
      <c r="V254" s="142">
        <v>45170.155378009258</v>
      </c>
      <c r="W254" s="139" t="s">
        <v>116</v>
      </c>
      <c r="X254" s="139" t="s">
        <v>116</v>
      </c>
      <c r="Y254" s="142">
        <v>45200</v>
      </c>
      <c r="Z254" s="142">
        <v>45231</v>
      </c>
      <c r="AA254" s="142">
        <v>45231.683884988423</v>
      </c>
      <c r="AB254" s="139" t="s">
        <v>118</v>
      </c>
      <c r="AC254" s="139" t="s">
        <v>116</v>
      </c>
    </row>
    <row r="255" spans="1:29" s="172" customFormat="1" hidden="1" outlineLevel="7" collapsed="1" x14ac:dyDescent="0.25">
      <c r="A255" s="167" t="s">
        <v>318</v>
      </c>
      <c r="B255" s="168">
        <v>-4296416.9274000004</v>
      </c>
      <c r="C255" s="168">
        <v>-295839579.33324999</v>
      </c>
      <c r="D255" s="168">
        <v>0</v>
      </c>
      <c r="E255" s="168">
        <v>0</v>
      </c>
      <c r="F255" s="168">
        <v>-4296416.9274000004</v>
      </c>
      <c r="G255" s="168">
        <v>-295839579.33324999</v>
      </c>
      <c r="H255" s="169" t="s">
        <v>120</v>
      </c>
      <c r="I255" s="169" t="s">
        <v>180</v>
      </c>
      <c r="J255" s="169" t="s">
        <v>116</v>
      </c>
      <c r="K255" s="168">
        <v>68.857279061201098</v>
      </c>
      <c r="L255" s="168">
        <v>0</v>
      </c>
      <c r="M255" s="169" t="s">
        <v>122</v>
      </c>
      <c r="N255" s="169" t="s">
        <v>135</v>
      </c>
      <c r="O255" s="169" t="s">
        <v>121</v>
      </c>
      <c r="P255" s="170">
        <v>45200</v>
      </c>
      <c r="Q255" s="170">
        <v>45201</v>
      </c>
      <c r="R255" s="168">
        <v>0</v>
      </c>
      <c r="S255" s="169" t="s">
        <v>116</v>
      </c>
      <c r="T255" s="169" t="s">
        <v>116</v>
      </c>
      <c r="U255" s="169" t="s">
        <v>142</v>
      </c>
      <c r="V255" s="171">
        <v>45170.155378009258</v>
      </c>
      <c r="W255" s="169" t="s">
        <v>319</v>
      </c>
      <c r="X255" s="171">
        <v>45231.521702164355</v>
      </c>
      <c r="Y255" s="171">
        <v>45200</v>
      </c>
      <c r="Z255" s="171">
        <v>45231</v>
      </c>
      <c r="AA255" s="171">
        <v>45231.683884988423</v>
      </c>
      <c r="AB255" s="169" t="s">
        <v>118</v>
      </c>
      <c r="AC255" s="169" t="s">
        <v>116</v>
      </c>
    </row>
    <row r="256" spans="1:29" s="143" customFormat="1" hidden="1" outlineLevel="7" collapsed="1" x14ac:dyDescent="0.25">
      <c r="A256" s="166" t="s">
        <v>116</v>
      </c>
      <c r="B256" s="140">
        <v>-4296416.9274000004</v>
      </c>
      <c r="C256" s="140">
        <v>-295839579.33324999</v>
      </c>
      <c r="D256" s="140">
        <v>0</v>
      </c>
      <c r="E256" s="140">
        <v>0</v>
      </c>
      <c r="F256" s="140">
        <v>-4296416.9274000004</v>
      </c>
      <c r="G256" s="140">
        <v>-295839579.33324999</v>
      </c>
      <c r="H256" s="139" t="s">
        <v>120</v>
      </c>
      <c r="I256" s="139" t="s">
        <v>180</v>
      </c>
      <c r="J256" s="139" t="s">
        <v>116</v>
      </c>
      <c r="K256" s="140">
        <v>68.857279061201098</v>
      </c>
      <c r="L256" s="140">
        <v>0</v>
      </c>
      <c r="M256" s="139" t="s">
        <v>122</v>
      </c>
      <c r="N256" s="139" t="s">
        <v>135</v>
      </c>
      <c r="O256" s="139" t="s">
        <v>121</v>
      </c>
      <c r="P256" s="141">
        <v>45200</v>
      </c>
      <c r="Q256" s="141">
        <v>45201</v>
      </c>
      <c r="R256" s="140">
        <v>0</v>
      </c>
      <c r="S256" s="139" t="s">
        <v>116</v>
      </c>
      <c r="T256" s="139" t="s">
        <v>116</v>
      </c>
      <c r="U256" s="139" t="s">
        <v>142</v>
      </c>
      <c r="V256" s="142">
        <v>45170.155378009258</v>
      </c>
      <c r="W256" s="139" t="s">
        <v>319</v>
      </c>
      <c r="X256" s="142">
        <v>45231.521702164355</v>
      </c>
      <c r="Y256" s="142">
        <v>45200</v>
      </c>
      <c r="Z256" s="142">
        <v>45231</v>
      </c>
      <c r="AA256" s="142">
        <v>45231.683884988423</v>
      </c>
      <c r="AB256" s="139" t="s">
        <v>118</v>
      </c>
      <c r="AC256" s="139" t="s">
        <v>116</v>
      </c>
    </row>
    <row r="257" spans="1:29" s="161" customFormat="1" hidden="1" outlineLevel="7" collapsed="1" x14ac:dyDescent="0.25">
      <c r="A257" s="165" t="s">
        <v>185</v>
      </c>
      <c r="B257" s="157">
        <v>1836953.5360000001</v>
      </c>
      <c r="C257" s="157">
        <v>125036946.6039</v>
      </c>
      <c r="D257" s="157">
        <v>0</v>
      </c>
      <c r="E257" s="157">
        <v>0</v>
      </c>
      <c r="F257" s="157">
        <v>1836953.5360000001</v>
      </c>
      <c r="G257" s="157">
        <v>125036946.6039</v>
      </c>
      <c r="H257" s="158" t="s">
        <v>120</v>
      </c>
      <c r="I257" s="158" t="s">
        <v>180</v>
      </c>
      <c r="J257" s="158" t="s">
        <v>116</v>
      </c>
      <c r="K257" s="157">
        <v>68.0675608574021</v>
      </c>
      <c r="L257" s="157">
        <v>0</v>
      </c>
      <c r="M257" s="158" t="s">
        <v>122</v>
      </c>
      <c r="N257" s="158" t="s">
        <v>135</v>
      </c>
      <c r="O257" s="158" t="s">
        <v>121</v>
      </c>
      <c r="P257" s="159">
        <v>45200</v>
      </c>
      <c r="Q257" s="159">
        <v>45201</v>
      </c>
      <c r="R257" s="157">
        <v>0</v>
      </c>
      <c r="S257" s="158" t="s">
        <v>116</v>
      </c>
      <c r="T257" s="158" t="s">
        <v>116</v>
      </c>
      <c r="U257" s="158" t="s">
        <v>142</v>
      </c>
      <c r="V257" s="160">
        <v>45170.155378009258</v>
      </c>
      <c r="W257" s="158" t="s">
        <v>116</v>
      </c>
      <c r="X257" s="158" t="s">
        <v>116</v>
      </c>
      <c r="Y257" s="160">
        <v>45200</v>
      </c>
      <c r="Z257" s="160">
        <v>45231</v>
      </c>
      <c r="AA257" s="160">
        <v>45231.683884988423</v>
      </c>
      <c r="AB257" s="158" t="s">
        <v>118</v>
      </c>
      <c r="AC257" s="158" t="s">
        <v>116</v>
      </c>
    </row>
    <row r="258" spans="1:29" s="143" customFormat="1" hidden="1" outlineLevel="7" collapsed="1" x14ac:dyDescent="0.25">
      <c r="A258" s="166" t="s">
        <v>116</v>
      </c>
      <c r="B258" s="140">
        <v>1836953.5360000001</v>
      </c>
      <c r="C258" s="140">
        <v>125036946.6039</v>
      </c>
      <c r="D258" s="140">
        <v>0</v>
      </c>
      <c r="E258" s="140">
        <v>0</v>
      </c>
      <c r="F258" s="140">
        <v>1836953.5360000001</v>
      </c>
      <c r="G258" s="140">
        <v>125036946.6039</v>
      </c>
      <c r="H258" s="139" t="s">
        <v>120</v>
      </c>
      <c r="I258" s="139" t="s">
        <v>180</v>
      </c>
      <c r="J258" s="139" t="s">
        <v>116</v>
      </c>
      <c r="K258" s="140">
        <v>68.0675608574021</v>
      </c>
      <c r="L258" s="140">
        <v>0</v>
      </c>
      <c r="M258" s="139" t="s">
        <v>122</v>
      </c>
      <c r="N258" s="139" t="s">
        <v>135</v>
      </c>
      <c r="O258" s="139" t="s">
        <v>121</v>
      </c>
      <c r="P258" s="141">
        <v>45200</v>
      </c>
      <c r="Q258" s="141">
        <v>45201</v>
      </c>
      <c r="R258" s="140">
        <v>0</v>
      </c>
      <c r="S258" s="139" t="s">
        <v>116</v>
      </c>
      <c r="T258" s="139" t="s">
        <v>116</v>
      </c>
      <c r="U258" s="139" t="s">
        <v>142</v>
      </c>
      <c r="V258" s="142">
        <v>45170.155378009258</v>
      </c>
      <c r="W258" s="139" t="s">
        <v>116</v>
      </c>
      <c r="X258" s="139" t="s">
        <v>116</v>
      </c>
      <c r="Y258" s="142">
        <v>45200</v>
      </c>
      <c r="Z258" s="142">
        <v>45231</v>
      </c>
      <c r="AA258" s="142">
        <v>45231.683884988423</v>
      </c>
      <c r="AB258" s="139" t="s">
        <v>118</v>
      </c>
      <c r="AC258" s="139" t="s">
        <v>116</v>
      </c>
    </row>
    <row r="259" spans="1:29" s="172" customFormat="1" hidden="1" outlineLevel="7" collapsed="1" x14ac:dyDescent="0.25">
      <c r="A259" s="167" t="s">
        <v>183</v>
      </c>
      <c r="B259" s="168">
        <v>19839.11</v>
      </c>
      <c r="C259" s="168">
        <v>1296858.2593100001</v>
      </c>
      <c r="D259" s="168">
        <v>0</v>
      </c>
      <c r="E259" s="168">
        <v>0</v>
      </c>
      <c r="F259" s="168">
        <v>19839.11</v>
      </c>
      <c r="G259" s="168">
        <v>1296858.2593100001</v>
      </c>
      <c r="H259" s="169" t="s">
        <v>120</v>
      </c>
      <c r="I259" s="169" t="s">
        <v>180</v>
      </c>
      <c r="J259" s="169" t="s">
        <v>116</v>
      </c>
      <c r="K259" s="168">
        <v>65.368772052274494</v>
      </c>
      <c r="L259" s="168">
        <v>0</v>
      </c>
      <c r="M259" s="169" t="s">
        <v>122</v>
      </c>
      <c r="N259" s="169" t="s">
        <v>135</v>
      </c>
      <c r="O259" s="169" t="s">
        <v>121</v>
      </c>
      <c r="P259" s="170">
        <v>45200</v>
      </c>
      <c r="Q259" s="170">
        <v>45201</v>
      </c>
      <c r="R259" s="168">
        <v>0</v>
      </c>
      <c r="S259" s="169" t="s">
        <v>116</v>
      </c>
      <c r="T259" s="169" t="s">
        <v>116</v>
      </c>
      <c r="U259" s="169" t="s">
        <v>142</v>
      </c>
      <c r="V259" s="171">
        <v>45170.155378009258</v>
      </c>
      <c r="W259" s="169" t="s">
        <v>116</v>
      </c>
      <c r="X259" s="169" t="s">
        <v>116</v>
      </c>
      <c r="Y259" s="171">
        <v>45200</v>
      </c>
      <c r="Z259" s="171">
        <v>45231</v>
      </c>
      <c r="AA259" s="171">
        <v>45231.683884988423</v>
      </c>
      <c r="AB259" s="169" t="s">
        <v>118</v>
      </c>
      <c r="AC259" s="169" t="s">
        <v>116</v>
      </c>
    </row>
    <row r="260" spans="1:29" s="143" customFormat="1" hidden="1" outlineLevel="7" collapsed="1" x14ac:dyDescent="0.25">
      <c r="A260" s="166" t="s">
        <v>116</v>
      </c>
      <c r="B260" s="140">
        <v>19839.11</v>
      </c>
      <c r="C260" s="140">
        <v>1296858.2593100001</v>
      </c>
      <c r="D260" s="140">
        <v>0</v>
      </c>
      <c r="E260" s="140">
        <v>0</v>
      </c>
      <c r="F260" s="140">
        <v>19839.11</v>
      </c>
      <c r="G260" s="140">
        <v>1296858.2593100001</v>
      </c>
      <c r="H260" s="139" t="s">
        <v>120</v>
      </c>
      <c r="I260" s="139" t="s">
        <v>180</v>
      </c>
      <c r="J260" s="139" t="s">
        <v>116</v>
      </c>
      <c r="K260" s="140">
        <v>65.368772052274494</v>
      </c>
      <c r="L260" s="140">
        <v>0</v>
      </c>
      <c r="M260" s="139" t="s">
        <v>122</v>
      </c>
      <c r="N260" s="139" t="s">
        <v>135</v>
      </c>
      <c r="O260" s="139" t="s">
        <v>121</v>
      </c>
      <c r="P260" s="141">
        <v>45200</v>
      </c>
      <c r="Q260" s="141">
        <v>45201</v>
      </c>
      <c r="R260" s="140">
        <v>0</v>
      </c>
      <c r="S260" s="139" t="s">
        <v>116</v>
      </c>
      <c r="T260" s="139" t="s">
        <v>116</v>
      </c>
      <c r="U260" s="139" t="s">
        <v>142</v>
      </c>
      <c r="V260" s="142">
        <v>45170.155378009258</v>
      </c>
      <c r="W260" s="139" t="s">
        <v>116</v>
      </c>
      <c r="X260" s="139" t="s">
        <v>116</v>
      </c>
      <c r="Y260" s="142">
        <v>45200</v>
      </c>
      <c r="Z260" s="142">
        <v>45231</v>
      </c>
      <c r="AA260" s="142">
        <v>45231.683884988423</v>
      </c>
      <c r="AB260" s="139" t="s">
        <v>118</v>
      </c>
      <c r="AC260" s="139" t="s">
        <v>116</v>
      </c>
    </row>
    <row r="261" spans="1:29" s="161" customFormat="1" hidden="1" outlineLevel="3" collapsed="1" x14ac:dyDescent="0.25">
      <c r="A261" s="156" t="s">
        <v>111</v>
      </c>
      <c r="B261" s="157">
        <v>-30961</v>
      </c>
      <c r="C261" s="157">
        <v>-2812674.54</v>
      </c>
      <c r="D261" s="157">
        <v>0</v>
      </c>
      <c r="E261" s="157">
        <v>0</v>
      </c>
      <c r="F261" s="157">
        <v>-30961</v>
      </c>
      <c r="G261" s="157">
        <v>-2812674.54</v>
      </c>
      <c r="H261" s="158" t="s">
        <v>292</v>
      </c>
      <c r="I261" s="158" t="s">
        <v>180</v>
      </c>
      <c r="J261" s="158" t="s">
        <v>320</v>
      </c>
      <c r="K261" s="157">
        <v>90.845726559219699</v>
      </c>
      <c r="L261" s="157">
        <v>0</v>
      </c>
      <c r="M261" s="158" t="s">
        <v>136</v>
      </c>
      <c r="N261" s="158" t="s">
        <v>135</v>
      </c>
      <c r="O261" s="158" t="s">
        <v>111</v>
      </c>
      <c r="P261" s="159" t="s">
        <v>116</v>
      </c>
      <c r="Q261" s="159" t="s">
        <v>116</v>
      </c>
      <c r="R261" s="157">
        <v>0</v>
      </c>
      <c r="S261" s="158" t="s">
        <v>140</v>
      </c>
      <c r="T261" s="158" t="s">
        <v>141</v>
      </c>
      <c r="U261" s="158" t="s">
        <v>114</v>
      </c>
      <c r="V261" s="160">
        <v>45231.581923530095</v>
      </c>
      <c r="W261" s="158" t="s">
        <v>115</v>
      </c>
      <c r="X261" s="160">
        <v>45231.582084872687</v>
      </c>
      <c r="Y261" s="160">
        <v>45200</v>
      </c>
      <c r="Z261" s="160">
        <v>45231</v>
      </c>
      <c r="AA261" s="160">
        <v>45231.683884988423</v>
      </c>
      <c r="AB261" s="158" t="s">
        <v>118</v>
      </c>
      <c r="AC261" s="158" t="s">
        <v>116</v>
      </c>
    </row>
    <row r="262" spans="1:29" s="143" customFormat="1" hidden="1" outlineLevel="4" collapsed="1" x14ac:dyDescent="0.25">
      <c r="A262" s="162" t="s">
        <v>116</v>
      </c>
      <c r="B262" s="140">
        <v>-30961</v>
      </c>
      <c r="C262" s="140">
        <v>-2812674.54</v>
      </c>
      <c r="D262" s="140">
        <v>0</v>
      </c>
      <c r="E262" s="140">
        <v>0</v>
      </c>
      <c r="F262" s="140">
        <v>-30961</v>
      </c>
      <c r="G262" s="140">
        <v>-2812674.54</v>
      </c>
      <c r="H262" s="139" t="s">
        <v>292</v>
      </c>
      <c r="I262" s="139" t="s">
        <v>180</v>
      </c>
      <c r="J262" s="139" t="s">
        <v>320</v>
      </c>
      <c r="K262" s="140">
        <v>90.845726559219699</v>
      </c>
      <c r="L262" s="140">
        <v>0</v>
      </c>
      <c r="M262" s="139" t="s">
        <v>136</v>
      </c>
      <c r="N262" s="139" t="s">
        <v>135</v>
      </c>
      <c r="O262" s="139" t="s">
        <v>111</v>
      </c>
      <c r="P262" s="141" t="s">
        <v>116</v>
      </c>
      <c r="Q262" s="141" t="s">
        <v>116</v>
      </c>
      <c r="R262" s="140">
        <v>0</v>
      </c>
      <c r="S262" s="139" t="s">
        <v>140</v>
      </c>
      <c r="T262" s="139" t="s">
        <v>141</v>
      </c>
      <c r="U262" s="139" t="s">
        <v>114</v>
      </c>
      <c r="V262" s="142">
        <v>45231.581923530095</v>
      </c>
      <c r="W262" s="139" t="s">
        <v>115</v>
      </c>
      <c r="X262" s="142">
        <v>45231.582084872687</v>
      </c>
      <c r="Y262" s="142">
        <v>45200</v>
      </c>
      <c r="Z262" s="142">
        <v>45231</v>
      </c>
      <c r="AA262" s="142">
        <v>45231.683884988423</v>
      </c>
      <c r="AB262" s="139" t="s">
        <v>118</v>
      </c>
      <c r="AC262" s="139" t="s">
        <v>116</v>
      </c>
    </row>
    <row r="263" spans="1:29" s="149" customFormat="1" hidden="1" outlineLevel="5" collapsed="1" x14ac:dyDescent="0.25">
      <c r="A263" s="163" t="s">
        <v>136</v>
      </c>
      <c r="B263" s="145">
        <v>-30961</v>
      </c>
      <c r="C263" s="145">
        <v>-2812674.54</v>
      </c>
      <c r="D263" s="145">
        <v>0</v>
      </c>
      <c r="E263" s="145">
        <v>0</v>
      </c>
      <c r="F263" s="145">
        <v>-30961</v>
      </c>
      <c r="G263" s="145">
        <v>-2812674.54</v>
      </c>
      <c r="H263" s="146" t="s">
        <v>292</v>
      </c>
      <c r="I263" s="146" t="s">
        <v>180</v>
      </c>
      <c r="J263" s="146" t="s">
        <v>320</v>
      </c>
      <c r="K263" s="145">
        <v>90.845726559219699</v>
      </c>
      <c r="L263" s="145">
        <v>0</v>
      </c>
      <c r="M263" s="146" t="s">
        <v>136</v>
      </c>
      <c r="N263" s="146" t="s">
        <v>135</v>
      </c>
      <c r="O263" s="146" t="s">
        <v>111</v>
      </c>
      <c r="P263" s="147" t="s">
        <v>116</v>
      </c>
      <c r="Q263" s="147" t="s">
        <v>116</v>
      </c>
      <c r="R263" s="145">
        <v>0</v>
      </c>
      <c r="S263" s="146" t="s">
        <v>140</v>
      </c>
      <c r="T263" s="146" t="s">
        <v>141</v>
      </c>
      <c r="U263" s="146" t="s">
        <v>114</v>
      </c>
      <c r="V263" s="148">
        <v>45231.581923530095</v>
      </c>
      <c r="W263" s="146" t="s">
        <v>115</v>
      </c>
      <c r="X263" s="148">
        <v>45231.582084872687</v>
      </c>
      <c r="Y263" s="148">
        <v>45200</v>
      </c>
      <c r="Z263" s="148">
        <v>45231</v>
      </c>
      <c r="AA263" s="148">
        <v>45231.683884988423</v>
      </c>
      <c r="AB263" s="146" t="s">
        <v>118</v>
      </c>
      <c r="AC263" s="146" t="s">
        <v>116</v>
      </c>
    </row>
    <row r="264" spans="1:29" s="155" customFormat="1" hidden="1" outlineLevel="6" collapsed="1" x14ac:dyDescent="0.25">
      <c r="A264" s="164" t="s">
        <v>320</v>
      </c>
      <c r="B264" s="151">
        <v>-30961</v>
      </c>
      <c r="C264" s="151">
        <v>-2812674.54</v>
      </c>
      <c r="D264" s="151">
        <v>0</v>
      </c>
      <c r="E264" s="151">
        <v>0</v>
      </c>
      <c r="F264" s="151">
        <v>-30961</v>
      </c>
      <c r="G264" s="151">
        <v>-2812674.54</v>
      </c>
      <c r="H264" s="152" t="s">
        <v>292</v>
      </c>
      <c r="I264" s="152" t="s">
        <v>180</v>
      </c>
      <c r="J264" s="152" t="s">
        <v>320</v>
      </c>
      <c r="K264" s="151">
        <v>90.845726559219699</v>
      </c>
      <c r="L264" s="151">
        <v>0</v>
      </c>
      <c r="M264" s="152" t="s">
        <v>136</v>
      </c>
      <c r="N264" s="152" t="s">
        <v>135</v>
      </c>
      <c r="O264" s="152" t="s">
        <v>111</v>
      </c>
      <c r="P264" s="153" t="s">
        <v>116</v>
      </c>
      <c r="Q264" s="153" t="s">
        <v>116</v>
      </c>
      <c r="R264" s="151">
        <v>0</v>
      </c>
      <c r="S264" s="152" t="s">
        <v>140</v>
      </c>
      <c r="T264" s="152" t="s">
        <v>141</v>
      </c>
      <c r="U264" s="152" t="s">
        <v>114</v>
      </c>
      <c r="V264" s="154">
        <v>45231.581923530095</v>
      </c>
      <c r="W264" s="152" t="s">
        <v>115</v>
      </c>
      <c r="X264" s="154">
        <v>45231.582084872687</v>
      </c>
      <c r="Y264" s="154">
        <v>45200</v>
      </c>
      <c r="Z264" s="154">
        <v>45231</v>
      </c>
      <c r="AA264" s="154">
        <v>45231.683884988423</v>
      </c>
      <c r="AB264" s="152" t="s">
        <v>118</v>
      </c>
      <c r="AC264" s="152" t="s">
        <v>116</v>
      </c>
    </row>
    <row r="265" spans="1:29" s="161" customFormat="1" hidden="1" outlineLevel="7" collapsed="1" x14ac:dyDescent="0.25">
      <c r="A265" s="165" t="s">
        <v>321</v>
      </c>
      <c r="B265" s="157">
        <v>-30961</v>
      </c>
      <c r="C265" s="157">
        <v>-2812674.54</v>
      </c>
      <c r="D265" s="157">
        <v>0</v>
      </c>
      <c r="E265" s="157">
        <v>0</v>
      </c>
      <c r="F265" s="157">
        <v>-30961</v>
      </c>
      <c r="G265" s="157">
        <v>-2812674.54</v>
      </c>
      <c r="H265" s="158" t="s">
        <v>292</v>
      </c>
      <c r="I265" s="158" t="s">
        <v>180</v>
      </c>
      <c r="J265" s="158" t="s">
        <v>320</v>
      </c>
      <c r="K265" s="157">
        <v>90.845726559219699</v>
      </c>
      <c r="L265" s="157">
        <v>0</v>
      </c>
      <c r="M265" s="158" t="s">
        <v>136</v>
      </c>
      <c r="N265" s="158" t="s">
        <v>135</v>
      </c>
      <c r="O265" s="158" t="s">
        <v>111</v>
      </c>
      <c r="P265" s="159" t="s">
        <v>116</v>
      </c>
      <c r="Q265" s="159" t="s">
        <v>116</v>
      </c>
      <c r="R265" s="157">
        <v>0</v>
      </c>
      <c r="S265" s="158" t="s">
        <v>140</v>
      </c>
      <c r="T265" s="158" t="s">
        <v>141</v>
      </c>
      <c r="U265" s="158" t="s">
        <v>114</v>
      </c>
      <c r="V265" s="160">
        <v>45231.581923530095</v>
      </c>
      <c r="W265" s="158" t="s">
        <v>115</v>
      </c>
      <c r="X265" s="160">
        <v>45231.582084872687</v>
      </c>
      <c r="Y265" s="160">
        <v>45200</v>
      </c>
      <c r="Z265" s="160">
        <v>45231</v>
      </c>
      <c r="AA265" s="160">
        <v>45231.683884988423</v>
      </c>
      <c r="AB265" s="158" t="s">
        <v>118</v>
      </c>
      <c r="AC265" s="158" t="s">
        <v>116</v>
      </c>
    </row>
    <row r="266" spans="1:29" s="143" customFormat="1" hidden="1" outlineLevel="7" collapsed="1" x14ac:dyDescent="0.25">
      <c r="A266" s="166" t="s">
        <v>116</v>
      </c>
      <c r="B266" s="140">
        <v>-3356</v>
      </c>
      <c r="C266" s="140">
        <v>-304878.26</v>
      </c>
      <c r="D266" s="140">
        <v>0</v>
      </c>
      <c r="E266" s="140">
        <v>0</v>
      </c>
      <c r="F266" s="140">
        <v>-3356</v>
      </c>
      <c r="G266" s="140">
        <v>-304878.26</v>
      </c>
      <c r="H266" s="139" t="s">
        <v>292</v>
      </c>
      <c r="I266" s="139" t="s">
        <v>180</v>
      </c>
      <c r="J266" s="139" t="s">
        <v>320</v>
      </c>
      <c r="K266" s="140">
        <v>90.845727056019101</v>
      </c>
      <c r="L266" s="140">
        <v>0</v>
      </c>
      <c r="M266" s="139" t="s">
        <v>136</v>
      </c>
      <c r="N266" s="139" t="s">
        <v>135</v>
      </c>
      <c r="O266" s="139" t="s">
        <v>111</v>
      </c>
      <c r="P266" s="141">
        <v>45200</v>
      </c>
      <c r="Q266" s="141">
        <v>45200.000694444447</v>
      </c>
      <c r="R266" s="140">
        <v>0</v>
      </c>
      <c r="S266" s="139" t="s">
        <v>140</v>
      </c>
      <c r="T266" s="139" t="s">
        <v>141</v>
      </c>
      <c r="U266" s="139" t="s">
        <v>114</v>
      </c>
      <c r="V266" s="142">
        <v>45231.581923530095</v>
      </c>
      <c r="W266" s="139" t="s">
        <v>115</v>
      </c>
      <c r="X266" s="142">
        <v>45231.582084872687</v>
      </c>
      <c r="Y266" s="142">
        <v>45200</v>
      </c>
      <c r="Z266" s="142">
        <v>45231</v>
      </c>
      <c r="AA266" s="142">
        <v>45231.683884988423</v>
      </c>
      <c r="AB266" s="139" t="s">
        <v>118</v>
      </c>
      <c r="AC266" s="139" t="s">
        <v>116</v>
      </c>
    </row>
    <row r="267" spans="1:29" s="178" customFormat="1" hidden="1" outlineLevel="7" collapsed="1" x14ac:dyDescent="0.25">
      <c r="A267" s="173" t="s">
        <v>116</v>
      </c>
      <c r="B267" s="174">
        <v>-3238</v>
      </c>
      <c r="C267" s="174">
        <v>-294158.46000000002</v>
      </c>
      <c r="D267" s="174">
        <v>0</v>
      </c>
      <c r="E267" s="174">
        <v>0</v>
      </c>
      <c r="F267" s="174">
        <v>-3238</v>
      </c>
      <c r="G267" s="174">
        <v>-294158.46000000002</v>
      </c>
      <c r="H267" s="175" t="s">
        <v>292</v>
      </c>
      <c r="I267" s="175" t="s">
        <v>180</v>
      </c>
      <c r="J267" s="175" t="s">
        <v>320</v>
      </c>
      <c r="K267" s="174">
        <v>90.845725756639894</v>
      </c>
      <c r="L267" s="174">
        <v>0</v>
      </c>
      <c r="M267" s="175" t="s">
        <v>136</v>
      </c>
      <c r="N267" s="175" t="s">
        <v>135</v>
      </c>
      <c r="O267" s="175" t="s">
        <v>111</v>
      </c>
      <c r="P267" s="176">
        <v>45203</v>
      </c>
      <c r="Q267" s="176">
        <v>45203.000694444447</v>
      </c>
      <c r="R267" s="174">
        <v>0</v>
      </c>
      <c r="S267" s="175" t="s">
        <v>140</v>
      </c>
      <c r="T267" s="175" t="s">
        <v>141</v>
      </c>
      <c r="U267" s="175" t="s">
        <v>114</v>
      </c>
      <c r="V267" s="177">
        <v>45231.581923530095</v>
      </c>
      <c r="W267" s="175" t="s">
        <v>115</v>
      </c>
      <c r="X267" s="177">
        <v>45231.582084872687</v>
      </c>
      <c r="Y267" s="177">
        <v>45200</v>
      </c>
      <c r="Z267" s="177">
        <v>45231</v>
      </c>
      <c r="AA267" s="177">
        <v>45231.683884988423</v>
      </c>
      <c r="AB267" s="175" t="s">
        <v>118</v>
      </c>
      <c r="AC267" s="175" t="s">
        <v>116</v>
      </c>
    </row>
    <row r="268" spans="1:29" s="143" customFormat="1" hidden="1" outlineLevel="7" collapsed="1" x14ac:dyDescent="0.25">
      <c r="A268" s="166" t="s">
        <v>116</v>
      </c>
      <c r="B268" s="140">
        <v>-3237</v>
      </c>
      <c r="C268" s="140">
        <v>-294067.62</v>
      </c>
      <c r="D268" s="140">
        <v>0</v>
      </c>
      <c r="E268" s="140">
        <v>0</v>
      </c>
      <c r="F268" s="140">
        <v>-3237</v>
      </c>
      <c r="G268" s="140">
        <v>-294067.62</v>
      </c>
      <c r="H268" s="139" t="s">
        <v>292</v>
      </c>
      <c r="I268" s="139" t="s">
        <v>180</v>
      </c>
      <c r="J268" s="139" t="s">
        <v>320</v>
      </c>
      <c r="K268" s="140">
        <v>90.845727525486595</v>
      </c>
      <c r="L268" s="140">
        <v>0</v>
      </c>
      <c r="M268" s="139" t="s">
        <v>136</v>
      </c>
      <c r="N268" s="139" t="s">
        <v>135</v>
      </c>
      <c r="O268" s="139" t="s">
        <v>111</v>
      </c>
      <c r="P268" s="141">
        <v>45204</v>
      </c>
      <c r="Q268" s="141">
        <v>45204.000694444447</v>
      </c>
      <c r="R268" s="140">
        <v>0</v>
      </c>
      <c r="S268" s="139" t="s">
        <v>140</v>
      </c>
      <c r="T268" s="139" t="s">
        <v>141</v>
      </c>
      <c r="U268" s="139" t="s">
        <v>114</v>
      </c>
      <c r="V268" s="142">
        <v>45231.581923530095</v>
      </c>
      <c r="W268" s="139" t="s">
        <v>115</v>
      </c>
      <c r="X268" s="142">
        <v>45231.582084872687</v>
      </c>
      <c r="Y268" s="142">
        <v>45200</v>
      </c>
      <c r="Z268" s="142">
        <v>45231</v>
      </c>
      <c r="AA268" s="142">
        <v>45231.683884988423</v>
      </c>
      <c r="AB268" s="139" t="s">
        <v>118</v>
      </c>
      <c r="AC268" s="139" t="s">
        <v>116</v>
      </c>
    </row>
    <row r="269" spans="1:29" s="178" customFormat="1" hidden="1" outlineLevel="7" collapsed="1" x14ac:dyDescent="0.25">
      <c r="A269" s="173" t="s">
        <v>116</v>
      </c>
      <c r="B269" s="174">
        <v>-2991</v>
      </c>
      <c r="C269" s="174">
        <v>-271719.57</v>
      </c>
      <c r="D269" s="174">
        <v>0</v>
      </c>
      <c r="E269" s="174">
        <v>0</v>
      </c>
      <c r="F269" s="174">
        <v>-2991</v>
      </c>
      <c r="G269" s="174">
        <v>-271719.57</v>
      </c>
      <c r="H269" s="175" t="s">
        <v>292</v>
      </c>
      <c r="I269" s="175" t="s">
        <v>180</v>
      </c>
      <c r="J269" s="175" t="s">
        <v>320</v>
      </c>
      <c r="K269" s="174">
        <v>90.845727181544603</v>
      </c>
      <c r="L269" s="174">
        <v>0</v>
      </c>
      <c r="M269" s="175" t="s">
        <v>136</v>
      </c>
      <c r="N269" s="175" t="s">
        <v>135</v>
      </c>
      <c r="O269" s="175" t="s">
        <v>111</v>
      </c>
      <c r="P269" s="176">
        <v>45201</v>
      </c>
      <c r="Q269" s="176">
        <v>45201.000694444447</v>
      </c>
      <c r="R269" s="174">
        <v>0</v>
      </c>
      <c r="S269" s="175" t="s">
        <v>140</v>
      </c>
      <c r="T269" s="175" t="s">
        <v>141</v>
      </c>
      <c r="U269" s="175" t="s">
        <v>114</v>
      </c>
      <c r="V269" s="177">
        <v>45231.581923530095</v>
      </c>
      <c r="W269" s="175" t="s">
        <v>115</v>
      </c>
      <c r="X269" s="177">
        <v>45231.582084872687</v>
      </c>
      <c r="Y269" s="177">
        <v>45200</v>
      </c>
      <c r="Z269" s="177">
        <v>45231</v>
      </c>
      <c r="AA269" s="177">
        <v>45231.683884988423</v>
      </c>
      <c r="AB269" s="175" t="s">
        <v>118</v>
      </c>
      <c r="AC269" s="175" t="s">
        <v>116</v>
      </c>
    </row>
    <row r="270" spans="1:29" s="143" customFormat="1" hidden="1" outlineLevel="7" collapsed="1" x14ac:dyDescent="0.25">
      <c r="A270" s="166" t="s">
        <v>116</v>
      </c>
      <c r="B270" s="140">
        <v>-2776</v>
      </c>
      <c r="C270" s="140">
        <v>-252187.74</v>
      </c>
      <c r="D270" s="140">
        <v>0</v>
      </c>
      <c r="E270" s="140">
        <v>0</v>
      </c>
      <c r="F270" s="140">
        <v>-2776</v>
      </c>
      <c r="G270" s="140">
        <v>-252187.74</v>
      </c>
      <c r="H270" s="139" t="s">
        <v>292</v>
      </c>
      <c r="I270" s="139" t="s">
        <v>180</v>
      </c>
      <c r="J270" s="139" t="s">
        <v>320</v>
      </c>
      <c r="K270" s="140">
        <v>90.845727665705994</v>
      </c>
      <c r="L270" s="140">
        <v>0</v>
      </c>
      <c r="M270" s="139" t="s">
        <v>136</v>
      </c>
      <c r="N270" s="139" t="s">
        <v>135</v>
      </c>
      <c r="O270" s="139" t="s">
        <v>111</v>
      </c>
      <c r="P270" s="141">
        <v>45211</v>
      </c>
      <c r="Q270" s="141">
        <v>45211.000694444447</v>
      </c>
      <c r="R270" s="140">
        <v>0</v>
      </c>
      <c r="S270" s="139" t="s">
        <v>140</v>
      </c>
      <c r="T270" s="139" t="s">
        <v>141</v>
      </c>
      <c r="U270" s="139" t="s">
        <v>114</v>
      </c>
      <c r="V270" s="142">
        <v>45231.581923530095</v>
      </c>
      <c r="W270" s="139" t="s">
        <v>115</v>
      </c>
      <c r="X270" s="142">
        <v>45231.582084872687</v>
      </c>
      <c r="Y270" s="142">
        <v>45200</v>
      </c>
      <c r="Z270" s="142">
        <v>45231</v>
      </c>
      <c r="AA270" s="142">
        <v>45231.683884988423</v>
      </c>
      <c r="AB270" s="139" t="s">
        <v>118</v>
      </c>
      <c r="AC270" s="139" t="s">
        <v>116</v>
      </c>
    </row>
    <row r="271" spans="1:29" s="178" customFormat="1" hidden="1" outlineLevel="7" collapsed="1" x14ac:dyDescent="0.25">
      <c r="A271" s="173" t="s">
        <v>116</v>
      </c>
      <c r="B271" s="174">
        <v>-2309</v>
      </c>
      <c r="C271" s="174">
        <v>-209762.78</v>
      </c>
      <c r="D271" s="174">
        <v>0</v>
      </c>
      <c r="E271" s="174">
        <v>0</v>
      </c>
      <c r="F271" s="174">
        <v>-2309</v>
      </c>
      <c r="G271" s="174">
        <v>-209762.78</v>
      </c>
      <c r="H271" s="175" t="s">
        <v>292</v>
      </c>
      <c r="I271" s="175" t="s">
        <v>180</v>
      </c>
      <c r="J271" s="175" t="s">
        <v>320</v>
      </c>
      <c r="K271" s="174">
        <v>90.845725422260699</v>
      </c>
      <c r="L271" s="174">
        <v>0</v>
      </c>
      <c r="M271" s="175" t="s">
        <v>136</v>
      </c>
      <c r="N271" s="175" t="s">
        <v>135</v>
      </c>
      <c r="O271" s="175" t="s">
        <v>111</v>
      </c>
      <c r="P271" s="176">
        <v>45202</v>
      </c>
      <c r="Q271" s="176">
        <v>45202.000694444447</v>
      </c>
      <c r="R271" s="174">
        <v>0</v>
      </c>
      <c r="S271" s="175" t="s">
        <v>140</v>
      </c>
      <c r="T271" s="175" t="s">
        <v>141</v>
      </c>
      <c r="U271" s="175" t="s">
        <v>114</v>
      </c>
      <c r="V271" s="177">
        <v>45231.581923530095</v>
      </c>
      <c r="W271" s="175" t="s">
        <v>115</v>
      </c>
      <c r="X271" s="177">
        <v>45231.582084872687</v>
      </c>
      <c r="Y271" s="177">
        <v>45200</v>
      </c>
      <c r="Z271" s="177">
        <v>45231</v>
      </c>
      <c r="AA271" s="177">
        <v>45231.683884988423</v>
      </c>
      <c r="AB271" s="175" t="s">
        <v>118</v>
      </c>
      <c r="AC271" s="175" t="s">
        <v>116</v>
      </c>
    </row>
    <row r="272" spans="1:29" s="143" customFormat="1" hidden="1" outlineLevel="7" collapsed="1" x14ac:dyDescent="0.25">
      <c r="A272" s="166" t="s">
        <v>116</v>
      </c>
      <c r="B272" s="140">
        <v>-2243</v>
      </c>
      <c r="C272" s="140">
        <v>-203766.96</v>
      </c>
      <c r="D272" s="140">
        <v>0</v>
      </c>
      <c r="E272" s="140">
        <v>0</v>
      </c>
      <c r="F272" s="140">
        <v>-2243</v>
      </c>
      <c r="G272" s="140">
        <v>-203766.96</v>
      </c>
      <c r="H272" s="139" t="s">
        <v>292</v>
      </c>
      <c r="I272" s="139" t="s">
        <v>180</v>
      </c>
      <c r="J272" s="139" t="s">
        <v>320</v>
      </c>
      <c r="K272" s="140">
        <v>90.845724476148007</v>
      </c>
      <c r="L272" s="140">
        <v>0</v>
      </c>
      <c r="M272" s="139" t="s">
        <v>136</v>
      </c>
      <c r="N272" s="139" t="s">
        <v>135</v>
      </c>
      <c r="O272" s="139" t="s">
        <v>111</v>
      </c>
      <c r="P272" s="141">
        <v>45209</v>
      </c>
      <c r="Q272" s="141">
        <v>45209.000694444447</v>
      </c>
      <c r="R272" s="140">
        <v>0</v>
      </c>
      <c r="S272" s="139" t="s">
        <v>140</v>
      </c>
      <c r="T272" s="139" t="s">
        <v>141</v>
      </c>
      <c r="U272" s="139" t="s">
        <v>114</v>
      </c>
      <c r="V272" s="142">
        <v>45231.581923530095</v>
      </c>
      <c r="W272" s="139" t="s">
        <v>115</v>
      </c>
      <c r="X272" s="142">
        <v>45231.582084872687</v>
      </c>
      <c r="Y272" s="142">
        <v>45200</v>
      </c>
      <c r="Z272" s="142">
        <v>45231</v>
      </c>
      <c r="AA272" s="142">
        <v>45231.683884988423</v>
      </c>
      <c r="AB272" s="139" t="s">
        <v>118</v>
      </c>
      <c r="AC272" s="139" t="s">
        <v>116</v>
      </c>
    </row>
    <row r="273" spans="1:29" s="178" customFormat="1" hidden="1" outlineLevel="7" collapsed="1" x14ac:dyDescent="0.25">
      <c r="A273" s="173" t="s">
        <v>116</v>
      </c>
      <c r="B273" s="174">
        <v>-2238</v>
      </c>
      <c r="C273" s="174">
        <v>-203312.74</v>
      </c>
      <c r="D273" s="174">
        <v>0</v>
      </c>
      <c r="E273" s="174">
        <v>0</v>
      </c>
      <c r="F273" s="174">
        <v>-2238</v>
      </c>
      <c r="G273" s="174">
        <v>-203312.74</v>
      </c>
      <c r="H273" s="175" t="s">
        <v>292</v>
      </c>
      <c r="I273" s="175" t="s">
        <v>180</v>
      </c>
      <c r="J273" s="175" t="s">
        <v>320</v>
      </c>
      <c r="K273" s="174">
        <v>90.845728328864993</v>
      </c>
      <c r="L273" s="174">
        <v>0</v>
      </c>
      <c r="M273" s="175" t="s">
        <v>136</v>
      </c>
      <c r="N273" s="175" t="s">
        <v>135</v>
      </c>
      <c r="O273" s="175" t="s">
        <v>111</v>
      </c>
      <c r="P273" s="176">
        <v>45210</v>
      </c>
      <c r="Q273" s="176">
        <v>45210.000694444447</v>
      </c>
      <c r="R273" s="174">
        <v>0</v>
      </c>
      <c r="S273" s="175" t="s">
        <v>140</v>
      </c>
      <c r="T273" s="175" t="s">
        <v>141</v>
      </c>
      <c r="U273" s="175" t="s">
        <v>114</v>
      </c>
      <c r="V273" s="177">
        <v>45231.581923530095</v>
      </c>
      <c r="W273" s="175" t="s">
        <v>115</v>
      </c>
      <c r="X273" s="177">
        <v>45231.582084872687</v>
      </c>
      <c r="Y273" s="177">
        <v>45200</v>
      </c>
      <c r="Z273" s="177">
        <v>45231</v>
      </c>
      <c r="AA273" s="177">
        <v>45231.683884988423</v>
      </c>
      <c r="AB273" s="175" t="s">
        <v>118</v>
      </c>
      <c r="AC273" s="175" t="s">
        <v>116</v>
      </c>
    </row>
    <row r="274" spans="1:29" s="143" customFormat="1" hidden="1" outlineLevel="7" collapsed="1" x14ac:dyDescent="0.25">
      <c r="A274" s="166" t="s">
        <v>116</v>
      </c>
      <c r="B274" s="140">
        <v>-2230</v>
      </c>
      <c r="C274" s="140">
        <v>-202585.97</v>
      </c>
      <c r="D274" s="140">
        <v>0</v>
      </c>
      <c r="E274" s="140">
        <v>0</v>
      </c>
      <c r="F274" s="140">
        <v>-2230</v>
      </c>
      <c r="G274" s="140">
        <v>-202585.97</v>
      </c>
      <c r="H274" s="139" t="s">
        <v>292</v>
      </c>
      <c r="I274" s="139" t="s">
        <v>180</v>
      </c>
      <c r="J274" s="139" t="s">
        <v>320</v>
      </c>
      <c r="K274" s="140">
        <v>90.845726457399095</v>
      </c>
      <c r="L274" s="140">
        <v>0</v>
      </c>
      <c r="M274" s="139" t="s">
        <v>136</v>
      </c>
      <c r="N274" s="139" t="s">
        <v>135</v>
      </c>
      <c r="O274" s="139" t="s">
        <v>111</v>
      </c>
      <c r="P274" s="141">
        <v>45208</v>
      </c>
      <c r="Q274" s="141">
        <v>45208.000694444447</v>
      </c>
      <c r="R274" s="140">
        <v>0</v>
      </c>
      <c r="S274" s="139" t="s">
        <v>140</v>
      </c>
      <c r="T274" s="139" t="s">
        <v>141</v>
      </c>
      <c r="U274" s="139" t="s">
        <v>114</v>
      </c>
      <c r="V274" s="142">
        <v>45231.581923530095</v>
      </c>
      <c r="W274" s="139" t="s">
        <v>115</v>
      </c>
      <c r="X274" s="142">
        <v>45231.582084872687</v>
      </c>
      <c r="Y274" s="142">
        <v>45200</v>
      </c>
      <c r="Z274" s="142">
        <v>45231</v>
      </c>
      <c r="AA274" s="142">
        <v>45231.683884988423</v>
      </c>
      <c r="AB274" s="139" t="s">
        <v>118</v>
      </c>
      <c r="AC274" s="139" t="s">
        <v>116</v>
      </c>
    </row>
    <row r="275" spans="1:29" s="178" customFormat="1" hidden="1" outlineLevel="7" collapsed="1" x14ac:dyDescent="0.25">
      <c r="A275" s="173" t="s">
        <v>116</v>
      </c>
      <c r="B275" s="174">
        <v>-2168</v>
      </c>
      <c r="C275" s="174">
        <v>-196953.53</v>
      </c>
      <c r="D275" s="174">
        <v>0</v>
      </c>
      <c r="E275" s="174">
        <v>0</v>
      </c>
      <c r="F275" s="174">
        <v>-2168</v>
      </c>
      <c r="G275" s="174">
        <v>-196953.53</v>
      </c>
      <c r="H275" s="175" t="s">
        <v>292</v>
      </c>
      <c r="I275" s="175" t="s">
        <v>180</v>
      </c>
      <c r="J275" s="175" t="s">
        <v>320</v>
      </c>
      <c r="K275" s="174">
        <v>90.8457241697417</v>
      </c>
      <c r="L275" s="174">
        <v>0</v>
      </c>
      <c r="M275" s="175" t="s">
        <v>136</v>
      </c>
      <c r="N275" s="175" t="s">
        <v>135</v>
      </c>
      <c r="O275" s="175" t="s">
        <v>111</v>
      </c>
      <c r="P275" s="176">
        <v>45206</v>
      </c>
      <c r="Q275" s="176">
        <v>45206.000694444447</v>
      </c>
      <c r="R275" s="174">
        <v>0</v>
      </c>
      <c r="S275" s="175" t="s">
        <v>140</v>
      </c>
      <c r="T275" s="175" t="s">
        <v>141</v>
      </c>
      <c r="U275" s="175" t="s">
        <v>114</v>
      </c>
      <c r="V275" s="177">
        <v>45231.581923530095</v>
      </c>
      <c r="W275" s="175" t="s">
        <v>115</v>
      </c>
      <c r="X275" s="177">
        <v>45231.582084872687</v>
      </c>
      <c r="Y275" s="177">
        <v>45200</v>
      </c>
      <c r="Z275" s="177">
        <v>45231</v>
      </c>
      <c r="AA275" s="177">
        <v>45231.683884988423</v>
      </c>
      <c r="AB275" s="175" t="s">
        <v>118</v>
      </c>
      <c r="AC275" s="175" t="s">
        <v>116</v>
      </c>
    </row>
    <row r="276" spans="1:29" s="143" customFormat="1" hidden="1" outlineLevel="7" collapsed="1" x14ac:dyDescent="0.25">
      <c r="A276" s="166" t="s">
        <v>116</v>
      </c>
      <c r="B276" s="140">
        <v>-2104</v>
      </c>
      <c r="C276" s="140">
        <v>-191139.41</v>
      </c>
      <c r="D276" s="140">
        <v>0</v>
      </c>
      <c r="E276" s="140">
        <v>0</v>
      </c>
      <c r="F276" s="140">
        <v>-2104</v>
      </c>
      <c r="G276" s="140">
        <v>-191139.41</v>
      </c>
      <c r="H276" s="139" t="s">
        <v>292</v>
      </c>
      <c r="I276" s="139" t="s">
        <v>180</v>
      </c>
      <c r="J276" s="139" t="s">
        <v>320</v>
      </c>
      <c r="K276" s="140">
        <v>90.845727186311805</v>
      </c>
      <c r="L276" s="140">
        <v>0</v>
      </c>
      <c r="M276" s="139" t="s">
        <v>136</v>
      </c>
      <c r="N276" s="139" t="s">
        <v>135</v>
      </c>
      <c r="O276" s="139" t="s">
        <v>111</v>
      </c>
      <c r="P276" s="141">
        <v>45205</v>
      </c>
      <c r="Q276" s="141">
        <v>45205.000694444447</v>
      </c>
      <c r="R276" s="140">
        <v>0</v>
      </c>
      <c r="S276" s="139" t="s">
        <v>140</v>
      </c>
      <c r="T276" s="139" t="s">
        <v>141</v>
      </c>
      <c r="U276" s="139" t="s">
        <v>114</v>
      </c>
      <c r="V276" s="142">
        <v>45231.581923530095</v>
      </c>
      <c r="W276" s="139" t="s">
        <v>115</v>
      </c>
      <c r="X276" s="142">
        <v>45231.582084872687</v>
      </c>
      <c r="Y276" s="142">
        <v>45200</v>
      </c>
      <c r="Z276" s="142">
        <v>45231</v>
      </c>
      <c r="AA276" s="142">
        <v>45231.683884988423</v>
      </c>
      <c r="AB276" s="139" t="s">
        <v>118</v>
      </c>
      <c r="AC276" s="139" t="s">
        <v>116</v>
      </c>
    </row>
    <row r="277" spans="1:29" s="178" customFormat="1" hidden="1" outlineLevel="7" collapsed="1" x14ac:dyDescent="0.25">
      <c r="A277" s="173" t="s">
        <v>116</v>
      </c>
      <c r="B277" s="174">
        <v>-2071</v>
      </c>
      <c r="C277" s="174">
        <v>-188141.5</v>
      </c>
      <c r="D277" s="174">
        <v>0</v>
      </c>
      <c r="E277" s="174">
        <v>0</v>
      </c>
      <c r="F277" s="174">
        <v>-2071</v>
      </c>
      <c r="G277" s="174">
        <v>-188141.5</v>
      </c>
      <c r="H277" s="175" t="s">
        <v>292</v>
      </c>
      <c r="I277" s="175" t="s">
        <v>180</v>
      </c>
      <c r="J277" s="175" t="s">
        <v>320</v>
      </c>
      <c r="K277" s="174">
        <v>90.845726702076306</v>
      </c>
      <c r="L277" s="174">
        <v>0</v>
      </c>
      <c r="M277" s="175" t="s">
        <v>136</v>
      </c>
      <c r="N277" s="175" t="s">
        <v>135</v>
      </c>
      <c r="O277" s="175" t="s">
        <v>111</v>
      </c>
      <c r="P277" s="176">
        <v>45207</v>
      </c>
      <c r="Q277" s="176">
        <v>45207.000694444447</v>
      </c>
      <c r="R277" s="174">
        <v>0</v>
      </c>
      <c r="S277" s="175" t="s">
        <v>140</v>
      </c>
      <c r="T277" s="175" t="s">
        <v>141</v>
      </c>
      <c r="U277" s="175" t="s">
        <v>114</v>
      </c>
      <c r="V277" s="177">
        <v>45231.581923530095</v>
      </c>
      <c r="W277" s="175" t="s">
        <v>115</v>
      </c>
      <c r="X277" s="177">
        <v>45231.582084872687</v>
      </c>
      <c r="Y277" s="177">
        <v>45200</v>
      </c>
      <c r="Z277" s="177">
        <v>45231</v>
      </c>
      <c r="AA277" s="177">
        <v>45231.683884988423</v>
      </c>
      <c r="AB277" s="175" t="s">
        <v>118</v>
      </c>
      <c r="AC277" s="175" t="s">
        <v>116</v>
      </c>
    </row>
    <row r="278" spans="1:29" s="155" customFormat="1" hidden="1" outlineLevel="2" collapsed="1" x14ac:dyDescent="0.25">
      <c r="A278" s="150" t="s">
        <v>176</v>
      </c>
      <c r="B278" s="151">
        <v>0</v>
      </c>
      <c r="C278" s="151">
        <v>0</v>
      </c>
      <c r="D278" s="151">
        <v>0</v>
      </c>
      <c r="E278" s="151">
        <v>0</v>
      </c>
      <c r="F278" s="151">
        <v>0</v>
      </c>
      <c r="G278" s="151">
        <v>0</v>
      </c>
      <c r="H278" s="152" t="s">
        <v>120</v>
      </c>
      <c r="I278" s="152" t="s">
        <v>176</v>
      </c>
      <c r="J278" s="152" t="s">
        <v>116</v>
      </c>
      <c r="K278" s="151">
        <v>0</v>
      </c>
      <c r="L278" s="151">
        <v>0</v>
      </c>
      <c r="M278" s="152" t="s">
        <v>122</v>
      </c>
      <c r="N278" s="152" t="s">
        <v>135</v>
      </c>
      <c r="O278" s="152" t="s">
        <v>121</v>
      </c>
      <c r="P278" s="153">
        <v>45200</v>
      </c>
      <c r="Q278" s="153">
        <v>45201</v>
      </c>
      <c r="R278" s="151">
        <v>0</v>
      </c>
      <c r="S278" s="152" t="s">
        <v>116</v>
      </c>
      <c r="T278" s="152" t="s">
        <v>116</v>
      </c>
      <c r="U278" s="152" t="s">
        <v>142</v>
      </c>
      <c r="V278" s="154">
        <v>45170.155378009258</v>
      </c>
      <c r="W278" s="152" t="s">
        <v>116</v>
      </c>
      <c r="X278" s="152" t="s">
        <v>116</v>
      </c>
      <c r="Y278" s="154">
        <v>45200</v>
      </c>
      <c r="Z278" s="154">
        <v>45231</v>
      </c>
      <c r="AA278" s="154">
        <v>45231.683884988423</v>
      </c>
      <c r="AB278" s="152" t="s">
        <v>118</v>
      </c>
      <c r="AC278" s="152" t="s">
        <v>116</v>
      </c>
    </row>
    <row r="279" spans="1:29" s="161" customFormat="1" hidden="1" outlineLevel="3" collapsed="1" x14ac:dyDescent="0.25">
      <c r="A279" s="156" t="s">
        <v>121</v>
      </c>
      <c r="B279" s="157">
        <v>0</v>
      </c>
      <c r="C279" s="157">
        <v>0</v>
      </c>
      <c r="D279" s="157">
        <v>0</v>
      </c>
      <c r="E279" s="157">
        <v>0</v>
      </c>
      <c r="F279" s="157">
        <v>0</v>
      </c>
      <c r="G279" s="157">
        <v>0</v>
      </c>
      <c r="H279" s="158" t="s">
        <v>120</v>
      </c>
      <c r="I279" s="158" t="s">
        <v>176</v>
      </c>
      <c r="J279" s="158" t="s">
        <v>116</v>
      </c>
      <c r="K279" s="157">
        <v>0</v>
      </c>
      <c r="L279" s="157">
        <v>0</v>
      </c>
      <c r="M279" s="158" t="s">
        <v>122</v>
      </c>
      <c r="N279" s="158" t="s">
        <v>135</v>
      </c>
      <c r="O279" s="158" t="s">
        <v>121</v>
      </c>
      <c r="P279" s="159">
        <v>45200</v>
      </c>
      <c r="Q279" s="159">
        <v>45201</v>
      </c>
      <c r="R279" s="157">
        <v>0</v>
      </c>
      <c r="S279" s="158" t="s">
        <v>116</v>
      </c>
      <c r="T279" s="158" t="s">
        <v>116</v>
      </c>
      <c r="U279" s="158" t="s">
        <v>142</v>
      </c>
      <c r="V279" s="160">
        <v>45170.155378009258</v>
      </c>
      <c r="W279" s="158" t="s">
        <v>116</v>
      </c>
      <c r="X279" s="158" t="s">
        <v>116</v>
      </c>
      <c r="Y279" s="160">
        <v>45200</v>
      </c>
      <c r="Z279" s="160">
        <v>45231</v>
      </c>
      <c r="AA279" s="160">
        <v>45231.683884988423</v>
      </c>
      <c r="AB279" s="158" t="s">
        <v>118</v>
      </c>
      <c r="AC279" s="158" t="s">
        <v>116</v>
      </c>
    </row>
    <row r="280" spans="1:29" s="143" customFormat="1" hidden="1" outlineLevel="4" collapsed="1" x14ac:dyDescent="0.25">
      <c r="A280" s="162" t="s">
        <v>116</v>
      </c>
      <c r="B280" s="140">
        <v>0</v>
      </c>
      <c r="C280" s="140">
        <v>0</v>
      </c>
      <c r="D280" s="140">
        <v>0</v>
      </c>
      <c r="E280" s="140">
        <v>0</v>
      </c>
      <c r="F280" s="140">
        <v>0</v>
      </c>
      <c r="G280" s="140">
        <v>0</v>
      </c>
      <c r="H280" s="139" t="s">
        <v>120</v>
      </c>
      <c r="I280" s="139" t="s">
        <v>176</v>
      </c>
      <c r="J280" s="139" t="s">
        <v>116</v>
      </c>
      <c r="K280" s="140">
        <v>0</v>
      </c>
      <c r="L280" s="140">
        <v>0</v>
      </c>
      <c r="M280" s="139" t="s">
        <v>122</v>
      </c>
      <c r="N280" s="139" t="s">
        <v>135</v>
      </c>
      <c r="O280" s="139" t="s">
        <v>121</v>
      </c>
      <c r="P280" s="141">
        <v>45200</v>
      </c>
      <c r="Q280" s="141">
        <v>45201</v>
      </c>
      <c r="R280" s="140">
        <v>0</v>
      </c>
      <c r="S280" s="139" t="s">
        <v>116</v>
      </c>
      <c r="T280" s="139" t="s">
        <v>116</v>
      </c>
      <c r="U280" s="139" t="s">
        <v>142</v>
      </c>
      <c r="V280" s="142">
        <v>45170.155378009258</v>
      </c>
      <c r="W280" s="139" t="s">
        <v>116</v>
      </c>
      <c r="X280" s="139" t="s">
        <v>116</v>
      </c>
      <c r="Y280" s="142">
        <v>45200</v>
      </c>
      <c r="Z280" s="142">
        <v>45231</v>
      </c>
      <c r="AA280" s="142">
        <v>45231.683884988423</v>
      </c>
      <c r="AB280" s="139" t="s">
        <v>118</v>
      </c>
      <c r="AC280" s="139" t="s">
        <v>116</v>
      </c>
    </row>
    <row r="281" spans="1:29" s="149" customFormat="1" hidden="1" outlineLevel="5" collapsed="1" x14ac:dyDescent="0.25">
      <c r="A281" s="163" t="s">
        <v>122</v>
      </c>
      <c r="B281" s="145">
        <v>0</v>
      </c>
      <c r="C281" s="145">
        <v>0</v>
      </c>
      <c r="D281" s="145">
        <v>0</v>
      </c>
      <c r="E281" s="145">
        <v>0</v>
      </c>
      <c r="F281" s="145">
        <v>0</v>
      </c>
      <c r="G281" s="145">
        <v>0</v>
      </c>
      <c r="H281" s="146" t="s">
        <v>120</v>
      </c>
      <c r="I281" s="146" t="s">
        <v>176</v>
      </c>
      <c r="J281" s="146" t="s">
        <v>116</v>
      </c>
      <c r="K281" s="145">
        <v>0</v>
      </c>
      <c r="L281" s="145">
        <v>0</v>
      </c>
      <c r="M281" s="146" t="s">
        <v>122</v>
      </c>
      <c r="N281" s="146" t="s">
        <v>135</v>
      </c>
      <c r="O281" s="146" t="s">
        <v>121</v>
      </c>
      <c r="P281" s="147">
        <v>45200</v>
      </c>
      <c r="Q281" s="147">
        <v>45201</v>
      </c>
      <c r="R281" s="145">
        <v>0</v>
      </c>
      <c r="S281" s="146" t="s">
        <v>116</v>
      </c>
      <c r="T281" s="146" t="s">
        <v>116</v>
      </c>
      <c r="U281" s="146" t="s">
        <v>142</v>
      </c>
      <c r="V281" s="148">
        <v>45170.155378009258</v>
      </c>
      <c r="W281" s="146" t="s">
        <v>116</v>
      </c>
      <c r="X281" s="146" t="s">
        <v>116</v>
      </c>
      <c r="Y281" s="148">
        <v>45200</v>
      </c>
      <c r="Z281" s="148">
        <v>45231</v>
      </c>
      <c r="AA281" s="148">
        <v>45231.683884988423</v>
      </c>
      <c r="AB281" s="146" t="s">
        <v>118</v>
      </c>
      <c r="AC281" s="146" t="s">
        <v>116</v>
      </c>
    </row>
    <row r="282" spans="1:29" s="155" customFormat="1" hidden="1" outlineLevel="6" collapsed="1" x14ac:dyDescent="0.25">
      <c r="A282" s="164" t="s">
        <v>116</v>
      </c>
      <c r="B282" s="151">
        <v>0</v>
      </c>
      <c r="C282" s="151">
        <v>0</v>
      </c>
      <c r="D282" s="151">
        <v>0</v>
      </c>
      <c r="E282" s="151">
        <v>0</v>
      </c>
      <c r="F282" s="151">
        <v>0</v>
      </c>
      <c r="G282" s="151">
        <v>0</v>
      </c>
      <c r="H282" s="152" t="s">
        <v>120</v>
      </c>
      <c r="I282" s="152" t="s">
        <v>176</v>
      </c>
      <c r="J282" s="152" t="s">
        <v>116</v>
      </c>
      <c r="K282" s="151">
        <v>0</v>
      </c>
      <c r="L282" s="151">
        <v>0</v>
      </c>
      <c r="M282" s="152" t="s">
        <v>122</v>
      </c>
      <c r="N282" s="152" t="s">
        <v>135</v>
      </c>
      <c r="O282" s="152" t="s">
        <v>121</v>
      </c>
      <c r="P282" s="153">
        <v>45200</v>
      </c>
      <c r="Q282" s="153">
        <v>45201</v>
      </c>
      <c r="R282" s="151">
        <v>0</v>
      </c>
      <c r="S282" s="152" t="s">
        <v>116</v>
      </c>
      <c r="T282" s="152" t="s">
        <v>116</v>
      </c>
      <c r="U282" s="152" t="s">
        <v>142</v>
      </c>
      <c r="V282" s="154">
        <v>45170.155378009258</v>
      </c>
      <c r="W282" s="152" t="s">
        <v>116</v>
      </c>
      <c r="X282" s="152" t="s">
        <v>116</v>
      </c>
      <c r="Y282" s="154">
        <v>45200</v>
      </c>
      <c r="Z282" s="154">
        <v>45231</v>
      </c>
      <c r="AA282" s="154">
        <v>45231.683884988423</v>
      </c>
      <c r="AB282" s="152" t="s">
        <v>118</v>
      </c>
      <c r="AC282" s="152" t="s">
        <v>116</v>
      </c>
    </row>
    <row r="283" spans="1:29" s="161" customFormat="1" hidden="1" outlineLevel="7" collapsed="1" x14ac:dyDescent="0.25">
      <c r="A283" s="165" t="s">
        <v>179</v>
      </c>
      <c r="B283" s="157">
        <v>629180.46</v>
      </c>
      <c r="C283" s="157">
        <v>49082787.120800003</v>
      </c>
      <c r="D283" s="157">
        <v>0</v>
      </c>
      <c r="E283" s="157">
        <v>0</v>
      </c>
      <c r="F283" s="157">
        <v>629180.46</v>
      </c>
      <c r="G283" s="157">
        <v>49082787.120800003</v>
      </c>
      <c r="H283" s="158" t="s">
        <v>120</v>
      </c>
      <c r="I283" s="158" t="s">
        <v>176</v>
      </c>
      <c r="J283" s="158" t="s">
        <v>116</v>
      </c>
      <c r="K283" s="157">
        <v>78.010666638948095</v>
      </c>
      <c r="L283" s="157">
        <v>0</v>
      </c>
      <c r="M283" s="158" t="s">
        <v>122</v>
      </c>
      <c r="N283" s="158" t="s">
        <v>135</v>
      </c>
      <c r="O283" s="158" t="s">
        <v>121</v>
      </c>
      <c r="P283" s="159">
        <v>45200</v>
      </c>
      <c r="Q283" s="159">
        <v>45201</v>
      </c>
      <c r="R283" s="157">
        <v>0</v>
      </c>
      <c r="S283" s="158" t="s">
        <v>116</v>
      </c>
      <c r="T283" s="158" t="s">
        <v>116</v>
      </c>
      <c r="U283" s="158" t="s">
        <v>142</v>
      </c>
      <c r="V283" s="160">
        <v>45170.155378009258</v>
      </c>
      <c r="W283" s="158" t="s">
        <v>116</v>
      </c>
      <c r="X283" s="158" t="s">
        <v>116</v>
      </c>
      <c r="Y283" s="160">
        <v>45200</v>
      </c>
      <c r="Z283" s="160">
        <v>45231</v>
      </c>
      <c r="AA283" s="160">
        <v>45231.683884988423</v>
      </c>
      <c r="AB283" s="158" t="s">
        <v>118</v>
      </c>
      <c r="AC283" s="158" t="s">
        <v>116</v>
      </c>
    </row>
    <row r="284" spans="1:29" s="143" customFormat="1" hidden="1" outlineLevel="7" collapsed="1" x14ac:dyDescent="0.25">
      <c r="A284" s="166" t="s">
        <v>116</v>
      </c>
      <c r="B284" s="140">
        <v>629180.46</v>
      </c>
      <c r="C284" s="140">
        <v>49082787.120800003</v>
      </c>
      <c r="D284" s="140">
        <v>0</v>
      </c>
      <c r="E284" s="140">
        <v>0</v>
      </c>
      <c r="F284" s="140">
        <v>629180.46</v>
      </c>
      <c r="G284" s="140">
        <v>49082787.120800003</v>
      </c>
      <c r="H284" s="139" t="s">
        <v>120</v>
      </c>
      <c r="I284" s="139" t="s">
        <v>176</v>
      </c>
      <c r="J284" s="139" t="s">
        <v>116</v>
      </c>
      <c r="K284" s="140">
        <v>78.010666638948095</v>
      </c>
      <c r="L284" s="140">
        <v>0</v>
      </c>
      <c r="M284" s="139" t="s">
        <v>122</v>
      </c>
      <c r="N284" s="139" t="s">
        <v>135</v>
      </c>
      <c r="O284" s="139" t="s">
        <v>121</v>
      </c>
      <c r="P284" s="141">
        <v>45200</v>
      </c>
      <c r="Q284" s="141">
        <v>45201</v>
      </c>
      <c r="R284" s="140">
        <v>0</v>
      </c>
      <c r="S284" s="139" t="s">
        <v>116</v>
      </c>
      <c r="T284" s="139" t="s">
        <v>116</v>
      </c>
      <c r="U284" s="139" t="s">
        <v>142</v>
      </c>
      <c r="V284" s="142">
        <v>45170.155378009258</v>
      </c>
      <c r="W284" s="139" t="s">
        <v>116</v>
      </c>
      <c r="X284" s="139" t="s">
        <v>116</v>
      </c>
      <c r="Y284" s="142">
        <v>45200</v>
      </c>
      <c r="Z284" s="142">
        <v>45231</v>
      </c>
      <c r="AA284" s="142">
        <v>45231.683884988423</v>
      </c>
      <c r="AB284" s="139" t="s">
        <v>118</v>
      </c>
      <c r="AC284" s="139" t="s">
        <v>116</v>
      </c>
    </row>
    <row r="285" spans="1:29" s="172" customFormat="1" hidden="1" outlineLevel="7" collapsed="1" x14ac:dyDescent="0.25">
      <c r="A285" s="167" t="s">
        <v>177</v>
      </c>
      <c r="B285" s="168">
        <v>-655462.11</v>
      </c>
      <c r="C285" s="168">
        <v>-50995005.500799999</v>
      </c>
      <c r="D285" s="168">
        <v>0</v>
      </c>
      <c r="E285" s="168">
        <v>0</v>
      </c>
      <c r="F285" s="168">
        <v>-655462.11</v>
      </c>
      <c r="G285" s="168">
        <v>-50995005.500799999</v>
      </c>
      <c r="H285" s="169" t="s">
        <v>120</v>
      </c>
      <c r="I285" s="169" t="s">
        <v>176</v>
      </c>
      <c r="J285" s="169" t="s">
        <v>116</v>
      </c>
      <c r="K285" s="168">
        <v>77.800081381973399</v>
      </c>
      <c r="L285" s="168">
        <v>0</v>
      </c>
      <c r="M285" s="169" t="s">
        <v>122</v>
      </c>
      <c r="N285" s="169" t="s">
        <v>135</v>
      </c>
      <c r="O285" s="169" t="s">
        <v>121</v>
      </c>
      <c r="P285" s="170">
        <v>45200</v>
      </c>
      <c r="Q285" s="170">
        <v>45201</v>
      </c>
      <c r="R285" s="168">
        <v>0</v>
      </c>
      <c r="S285" s="169" t="s">
        <v>116</v>
      </c>
      <c r="T285" s="169" t="s">
        <v>116</v>
      </c>
      <c r="U285" s="169" t="s">
        <v>142</v>
      </c>
      <c r="V285" s="171">
        <v>45170.155378009258</v>
      </c>
      <c r="W285" s="169" t="s">
        <v>116</v>
      </c>
      <c r="X285" s="169" t="s">
        <v>116</v>
      </c>
      <c r="Y285" s="171">
        <v>45200</v>
      </c>
      <c r="Z285" s="171">
        <v>45231</v>
      </c>
      <c r="AA285" s="171">
        <v>45231.683884988423</v>
      </c>
      <c r="AB285" s="169" t="s">
        <v>118</v>
      </c>
      <c r="AC285" s="169" t="s">
        <v>116</v>
      </c>
    </row>
    <row r="286" spans="1:29" s="143" customFormat="1" hidden="1" outlineLevel="7" collapsed="1" x14ac:dyDescent="0.25">
      <c r="A286" s="166" t="s">
        <v>116</v>
      </c>
      <c r="B286" s="140">
        <v>-655462.11</v>
      </c>
      <c r="C286" s="140">
        <v>-50995005.500799999</v>
      </c>
      <c r="D286" s="140">
        <v>0</v>
      </c>
      <c r="E286" s="140">
        <v>0</v>
      </c>
      <c r="F286" s="140">
        <v>-655462.11</v>
      </c>
      <c r="G286" s="140">
        <v>-50995005.500799999</v>
      </c>
      <c r="H286" s="139" t="s">
        <v>120</v>
      </c>
      <c r="I286" s="139" t="s">
        <v>176</v>
      </c>
      <c r="J286" s="139" t="s">
        <v>116</v>
      </c>
      <c r="K286" s="140">
        <v>77.800081381973399</v>
      </c>
      <c r="L286" s="140">
        <v>0</v>
      </c>
      <c r="M286" s="139" t="s">
        <v>122</v>
      </c>
      <c r="N286" s="139" t="s">
        <v>135</v>
      </c>
      <c r="O286" s="139" t="s">
        <v>121</v>
      </c>
      <c r="P286" s="141">
        <v>45200</v>
      </c>
      <c r="Q286" s="141">
        <v>45201</v>
      </c>
      <c r="R286" s="140">
        <v>0</v>
      </c>
      <c r="S286" s="139" t="s">
        <v>116</v>
      </c>
      <c r="T286" s="139" t="s">
        <v>116</v>
      </c>
      <c r="U286" s="139" t="s">
        <v>142</v>
      </c>
      <c r="V286" s="142">
        <v>45170.155378009258</v>
      </c>
      <c r="W286" s="139" t="s">
        <v>116</v>
      </c>
      <c r="X286" s="139" t="s">
        <v>116</v>
      </c>
      <c r="Y286" s="142">
        <v>45200</v>
      </c>
      <c r="Z286" s="142">
        <v>45231</v>
      </c>
      <c r="AA286" s="142">
        <v>45231.683884988423</v>
      </c>
      <c r="AB286" s="139" t="s">
        <v>118</v>
      </c>
      <c r="AC286" s="139" t="s">
        <v>116</v>
      </c>
    </row>
    <row r="287" spans="1:29" s="161" customFormat="1" hidden="1" outlineLevel="7" collapsed="1" x14ac:dyDescent="0.25">
      <c r="A287" s="165" t="s">
        <v>178</v>
      </c>
      <c r="B287" s="157">
        <v>26281.65</v>
      </c>
      <c r="C287" s="157">
        <v>1912218.38</v>
      </c>
      <c r="D287" s="157">
        <v>0</v>
      </c>
      <c r="E287" s="157">
        <v>0</v>
      </c>
      <c r="F287" s="157">
        <v>26281.65</v>
      </c>
      <c r="G287" s="157">
        <v>1912218.38</v>
      </c>
      <c r="H287" s="158" t="s">
        <v>120</v>
      </c>
      <c r="I287" s="158" t="s">
        <v>176</v>
      </c>
      <c r="J287" s="158" t="s">
        <v>116</v>
      </c>
      <c r="K287" s="157">
        <v>72.758688286313799</v>
      </c>
      <c r="L287" s="157">
        <v>0</v>
      </c>
      <c r="M287" s="158" t="s">
        <v>122</v>
      </c>
      <c r="N287" s="158" t="s">
        <v>135</v>
      </c>
      <c r="O287" s="158" t="s">
        <v>121</v>
      </c>
      <c r="P287" s="159">
        <v>45200</v>
      </c>
      <c r="Q287" s="159">
        <v>45201</v>
      </c>
      <c r="R287" s="157">
        <v>0</v>
      </c>
      <c r="S287" s="158" t="s">
        <v>116</v>
      </c>
      <c r="T287" s="158" t="s">
        <v>116</v>
      </c>
      <c r="U287" s="158" t="s">
        <v>142</v>
      </c>
      <c r="V287" s="160">
        <v>45170.155378009258</v>
      </c>
      <c r="W287" s="158" t="s">
        <v>116</v>
      </c>
      <c r="X287" s="158" t="s">
        <v>116</v>
      </c>
      <c r="Y287" s="160">
        <v>45200</v>
      </c>
      <c r="Z287" s="160">
        <v>45231</v>
      </c>
      <c r="AA287" s="160">
        <v>45231.683884988423</v>
      </c>
      <c r="AB287" s="158" t="s">
        <v>118</v>
      </c>
      <c r="AC287" s="158" t="s">
        <v>116</v>
      </c>
    </row>
    <row r="288" spans="1:29" s="143" customFormat="1" hidden="1" outlineLevel="7" collapsed="1" x14ac:dyDescent="0.25">
      <c r="A288" s="166" t="s">
        <v>116</v>
      </c>
      <c r="B288" s="140">
        <v>26281.65</v>
      </c>
      <c r="C288" s="140">
        <v>1912218.38</v>
      </c>
      <c r="D288" s="140">
        <v>0</v>
      </c>
      <c r="E288" s="140">
        <v>0</v>
      </c>
      <c r="F288" s="140">
        <v>26281.65</v>
      </c>
      <c r="G288" s="140">
        <v>1912218.38</v>
      </c>
      <c r="H288" s="139" t="s">
        <v>120</v>
      </c>
      <c r="I288" s="139" t="s">
        <v>176</v>
      </c>
      <c r="J288" s="139" t="s">
        <v>116</v>
      </c>
      <c r="K288" s="140">
        <v>72.758688286313799</v>
      </c>
      <c r="L288" s="140">
        <v>0</v>
      </c>
      <c r="M288" s="139" t="s">
        <v>122</v>
      </c>
      <c r="N288" s="139" t="s">
        <v>135</v>
      </c>
      <c r="O288" s="139" t="s">
        <v>121</v>
      </c>
      <c r="P288" s="141">
        <v>45200</v>
      </c>
      <c r="Q288" s="141">
        <v>45201</v>
      </c>
      <c r="R288" s="140">
        <v>0</v>
      </c>
      <c r="S288" s="139" t="s">
        <v>116</v>
      </c>
      <c r="T288" s="139" t="s">
        <v>116</v>
      </c>
      <c r="U288" s="139" t="s">
        <v>142</v>
      </c>
      <c r="V288" s="142">
        <v>45170.155378009258</v>
      </c>
      <c r="W288" s="139" t="s">
        <v>116</v>
      </c>
      <c r="X288" s="139" t="s">
        <v>116</v>
      </c>
      <c r="Y288" s="142">
        <v>45200</v>
      </c>
      <c r="Z288" s="142">
        <v>45231</v>
      </c>
      <c r="AA288" s="142">
        <v>45231.683884988423</v>
      </c>
      <c r="AB288" s="139" t="s">
        <v>118</v>
      </c>
      <c r="AC288" s="139" t="s">
        <v>116</v>
      </c>
    </row>
    <row r="289" spans="1:29" s="184" customFormat="1" hidden="1" outlineLevel="2" collapsed="1" x14ac:dyDescent="0.25">
      <c r="A289" s="179" t="s">
        <v>138</v>
      </c>
      <c r="B289" s="180">
        <v>166136.38939999999</v>
      </c>
      <c r="C289" s="180">
        <v>19217358.05139</v>
      </c>
      <c r="D289" s="180">
        <v>0</v>
      </c>
      <c r="E289" s="180">
        <v>0</v>
      </c>
      <c r="F289" s="180">
        <v>166136.38939999999</v>
      </c>
      <c r="G289" s="180">
        <v>19217358.05139</v>
      </c>
      <c r="H289" s="181" t="s">
        <v>120</v>
      </c>
      <c r="I289" s="181" t="s">
        <v>138</v>
      </c>
      <c r="J289" s="181" t="s">
        <v>116</v>
      </c>
      <c r="K289" s="180">
        <v>115.67217826746599</v>
      </c>
      <c r="L289" s="180">
        <v>0</v>
      </c>
      <c r="M289" s="181" t="s">
        <v>122</v>
      </c>
      <c r="N289" s="181" t="s">
        <v>135</v>
      </c>
      <c r="O289" s="181" t="s">
        <v>121</v>
      </c>
      <c r="P289" s="182">
        <v>45200</v>
      </c>
      <c r="Q289" s="182">
        <v>45201</v>
      </c>
      <c r="R289" s="180">
        <v>0</v>
      </c>
      <c r="S289" s="181" t="s">
        <v>116</v>
      </c>
      <c r="T289" s="181" t="s">
        <v>116</v>
      </c>
      <c r="U289" s="181" t="s">
        <v>142</v>
      </c>
      <c r="V289" s="183">
        <v>45170.155378009258</v>
      </c>
      <c r="W289" s="181" t="s">
        <v>116</v>
      </c>
      <c r="X289" s="181" t="s">
        <v>116</v>
      </c>
      <c r="Y289" s="183">
        <v>45200</v>
      </c>
      <c r="Z289" s="183">
        <v>45231</v>
      </c>
      <c r="AA289" s="183">
        <v>45231.683884988423</v>
      </c>
      <c r="AB289" s="181" t="s">
        <v>118</v>
      </c>
      <c r="AC289" s="181" t="s">
        <v>116</v>
      </c>
    </row>
    <row r="290" spans="1:29" s="161" customFormat="1" hidden="1" outlineLevel="3" collapsed="1" x14ac:dyDescent="0.25">
      <c r="A290" s="156" t="s">
        <v>121</v>
      </c>
      <c r="B290" s="157">
        <v>166136.38939999999</v>
      </c>
      <c r="C290" s="157">
        <v>19217358.05139</v>
      </c>
      <c r="D290" s="157">
        <v>0</v>
      </c>
      <c r="E290" s="157">
        <v>0</v>
      </c>
      <c r="F290" s="157">
        <v>166136.38939999999</v>
      </c>
      <c r="G290" s="157">
        <v>19217358.05139</v>
      </c>
      <c r="H290" s="158" t="s">
        <v>120</v>
      </c>
      <c r="I290" s="158" t="s">
        <v>138</v>
      </c>
      <c r="J290" s="158" t="s">
        <v>116</v>
      </c>
      <c r="K290" s="157">
        <v>115.67217826746599</v>
      </c>
      <c r="L290" s="157">
        <v>0</v>
      </c>
      <c r="M290" s="158" t="s">
        <v>122</v>
      </c>
      <c r="N290" s="158" t="s">
        <v>135</v>
      </c>
      <c r="O290" s="158" t="s">
        <v>121</v>
      </c>
      <c r="P290" s="159">
        <v>45200</v>
      </c>
      <c r="Q290" s="159">
        <v>45201</v>
      </c>
      <c r="R290" s="157">
        <v>0</v>
      </c>
      <c r="S290" s="158" t="s">
        <v>116</v>
      </c>
      <c r="T290" s="158" t="s">
        <v>116</v>
      </c>
      <c r="U290" s="158" t="s">
        <v>142</v>
      </c>
      <c r="V290" s="160">
        <v>45170.155378009258</v>
      </c>
      <c r="W290" s="158" t="s">
        <v>116</v>
      </c>
      <c r="X290" s="158" t="s">
        <v>116</v>
      </c>
      <c r="Y290" s="160">
        <v>45200</v>
      </c>
      <c r="Z290" s="160">
        <v>45231</v>
      </c>
      <c r="AA290" s="160">
        <v>45231.683884988423</v>
      </c>
      <c r="AB290" s="158" t="s">
        <v>118</v>
      </c>
      <c r="AC290" s="158" t="s">
        <v>116</v>
      </c>
    </row>
    <row r="291" spans="1:29" s="143" customFormat="1" hidden="1" outlineLevel="4" collapsed="1" x14ac:dyDescent="0.25">
      <c r="A291" s="162" t="s">
        <v>116</v>
      </c>
      <c r="B291" s="140">
        <v>166136.38939999999</v>
      </c>
      <c r="C291" s="140">
        <v>19217358.05139</v>
      </c>
      <c r="D291" s="140">
        <v>0</v>
      </c>
      <c r="E291" s="140">
        <v>0</v>
      </c>
      <c r="F291" s="140">
        <v>166136.38939999999</v>
      </c>
      <c r="G291" s="140">
        <v>19217358.05139</v>
      </c>
      <c r="H291" s="139" t="s">
        <v>120</v>
      </c>
      <c r="I291" s="139" t="s">
        <v>138</v>
      </c>
      <c r="J291" s="139" t="s">
        <v>116</v>
      </c>
      <c r="K291" s="140">
        <v>115.67217826746599</v>
      </c>
      <c r="L291" s="140">
        <v>0</v>
      </c>
      <c r="M291" s="139" t="s">
        <v>122</v>
      </c>
      <c r="N291" s="139" t="s">
        <v>135</v>
      </c>
      <c r="O291" s="139" t="s">
        <v>121</v>
      </c>
      <c r="P291" s="141">
        <v>45200</v>
      </c>
      <c r="Q291" s="141">
        <v>45201</v>
      </c>
      <c r="R291" s="140">
        <v>0</v>
      </c>
      <c r="S291" s="139" t="s">
        <v>116</v>
      </c>
      <c r="T291" s="139" t="s">
        <v>116</v>
      </c>
      <c r="U291" s="139" t="s">
        <v>142</v>
      </c>
      <c r="V291" s="142">
        <v>45170.155378009258</v>
      </c>
      <c r="W291" s="139" t="s">
        <v>116</v>
      </c>
      <c r="X291" s="139" t="s">
        <v>116</v>
      </c>
      <c r="Y291" s="142">
        <v>45200</v>
      </c>
      <c r="Z291" s="142">
        <v>45231</v>
      </c>
      <c r="AA291" s="142">
        <v>45231.683884988423</v>
      </c>
      <c r="AB291" s="139" t="s">
        <v>118</v>
      </c>
      <c r="AC291" s="139" t="s">
        <v>116</v>
      </c>
    </row>
    <row r="292" spans="1:29" s="149" customFormat="1" hidden="1" outlineLevel="5" collapsed="1" x14ac:dyDescent="0.25">
      <c r="A292" s="163" t="s">
        <v>122</v>
      </c>
      <c r="B292" s="145">
        <v>166136.38939999999</v>
      </c>
      <c r="C292" s="145">
        <v>19217358.05139</v>
      </c>
      <c r="D292" s="145">
        <v>0</v>
      </c>
      <c r="E292" s="145">
        <v>0</v>
      </c>
      <c r="F292" s="145">
        <v>166136.38939999999</v>
      </c>
      <c r="G292" s="145">
        <v>19217358.05139</v>
      </c>
      <c r="H292" s="146" t="s">
        <v>120</v>
      </c>
      <c r="I292" s="146" t="s">
        <v>138</v>
      </c>
      <c r="J292" s="146" t="s">
        <v>116</v>
      </c>
      <c r="K292" s="145">
        <v>115.67217826746599</v>
      </c>
      <c r="L292" s="145">
        <v>0</v>
      </c>
      <c r="M292" s="146" t="s">
        <v>122</v>
      </c>
      <c r="N292" s="146" t="s">
        <v>135</v>
      </c>
      <c r="O292" s="146" t="s">
        <v>121</v>
      </c>
      <c r="P292" s="147">
        <v>45200</v>
      </c>
      <c r="Q292" s="147">
        <v>45201</v>
      </c>
      <c r="R292" s="145">
        <v>0</v>
      </c>
      <c r="S292" s="146" t="s">
        <v>116</v>
      </c>
      <c r="T292" s="146" t="s">
        <v>116</v>
      </c>
      <c r="U292" s="146" t="s">
        <v>142</v>
      </c>
      <c r="V292" s="148">
        <v>45170.155378009258</v>
      </c>
      <c r="W292" s="146" t="s">
        <v>116</v>
      </c>
      <c r="X292" s="146" t="s">
        <v>116</v>
      </c>
      <c r="Y292" s="148">
        <v>45200</v>
      </c>
      <c r="Z292" s="148">
        <v>45231</v>
      </c>
      <c r="AA292" s="148">
        <v>45231.683884988423</v>
      </c>
      <c r="AB292" s="146" t="s">
        <v>118</v>
      </c>
      <c r="AC292" s="146" t="s">
        <v>116</v>
      </c>
    </row>
    <row r="293" spans="1:29" s="155" customFormat="1" hidden="1" outlineLevel="6" collapsed="1" x14ac:dyDescent="0.25">
      <c r="A293" s="164" t="s">
        <v>116</v>
      </c>
      <c r="B293" s="151">
        <v>166136.38939999999</v>
      </c>
      <c r="C293" s="151">
        <v>19217358.05139</v>
      </c>
      <c r="D293" s="151">
        <v>0</v>
      </c>
      <c r="E293" s="151">
        <v>0</v>
      </c>
      <c r="F293" s="151">
        <v>166136.38939999999</v>
      </c>
      <c r="G293" s="151">
        <v>19217358.05139</v>
      </c>
      <c r="H293" s="152" t="s">
        <v>120</v>
      </c>
      <c r="I293" s="152" t="s">
        <v>138</v>
      </c>
      <c r="J293" s="152" t="s">
        <v>116</v>
      </c>
      <c r="K293" s="151">
        <v>115.67217826746599</v>
      </c>
      <c r="L293" s="151">
        <v>0</v>
      </c>
      <c r="M293" s="152" t="s">
        <v>122</v>
      </c>
      <c r="N293" s="152" t="s">
        <v>135</v>
      </c>
      <c r="O293" s="152" t="s">
        <v>121</v>
      </c>
      <c r="P293" s="153">
        <v>45200</v>
      </c>
      <c r="Q293" s="153">
        <v>45201</v>
      </c>
      <c r="R293" s="151">
        <v>0</v>
      </c>
      <c r="S293" s="152" t="s">
        <v>116</v>
      </c>
      <c r="T293" s="152" t="s">
        <v>116</v>
      </c>
      <c r="U293" s="152" t="s">
        <v>142</v>
      </c>
      <c r="V293" s="154">
        <v>45170.155378009258</v>
      </c>
      <c r="W293" s="152" t="s">
        <v>116</v>
      </c>
      <c r="X293" s="152" t="s">
        <v>116</v>
      </c>
      <c r="Y293" s="154">
        <v>45200</v>
      </c>
      <c r="Z293" s="154">
        <v>45231</v>
      </c>
      <c r="AA293" s="154">
        <v>45231.683884988423</v>
      </c>
      <c r="AB293" s="152" t="s">
        <v>118</v>
      </c>
      <c r="AC293" s="152" t="s">
        <v>116</v>
      </c>
    </row>
    <row r="294" spans="1:29" s="161" customFormat="1" hidden="1" outlineLevel="7" collapsed="1" x14ac:dyDescent="0.25">
      <c r="A294" s="165" t="s">
        <v>174</v>
      </c>
      <c r="B294" s="157">
        <v>45429.773999999998</v>
      </c>
      <c r="C294" s="157">
        <v>3567363.8042700002</v>
      </c>
      <c r="D294" s="157">
        <v>0</v>
      </c>
      <c r="E294" s="157">
        <v>0</v>
      </c>
      <c r="F294" s="157">
        <v>45429.773999999998</v>
      </c>
      <c r="G294" s="157">
        <v>3567363.8042700002</v>
      </c>
      <c r="H294" s="158" t="s">
        <v>120</v>
      </c>
      <c r="I294" s="158" t="s">
        <v>138</v>
      </c>
      <c r="J294" s="158" t="s">
        <v>116</v>
      </c>
      <c r="K294" s="157">
        <v>78.5247975098886</v>
      </c>
      <c r="L294" s="157">
        <v>0</v>
      </c>
      <c r="M294" s="158" t="s">
        <v>122</v>
      </c>
      <c r="N294" s="158" t="s">
        <v>135</v>
      </c>
      <c r="O294" s="158" t="s">
        <v>121</v>
      </c>
      <c r="P294" s="159">
        <v>45200</v>
      </c>
      <c r="Q294" s="159">
        <v>45201</v>
      </c>
      <c r="R294" s="157">
        <v>0</v>
      </c>
      <c r="S294" s="158" t="s">
        <v>116</v>
      </c>
      <c r="T294" s="158" t="s">
        <v>116</v>
      </c>
      <c r="U294" s="158" t="s">
        <v>142</v>
      </c>
      <c r="V294" s="160">
        <v>45170.155378009258</v>
      </c>
      <c r="W294" s="158" t="s">
        <v>116</v>
      </c>
      <c r="X294" s="158" t="s">
        <v>116</v>
      </c>
      <c r="Y294" s="160">
        <v>45200</v>
      </c>
      <c r="Z294" s="160">
        <v>45231</v>
      </c>
      <c r="AA294" s="160">
        <v>45231.683884988423</v>
      </c>
      <c r="AB294" s="158" t="s">
        <v>118</v>
      </c>
      <c r="AC294" s="158" t="s">
        <v>116</v>
      </c>
    </row>
    <row r="295" spans="1:29" s="143" customFormat="1" hidden="1" outlineLevel="7" collapsed="1" x14ac:dyDescent="0.25">
      <c r="A295" s="166" t="s">
        <v>116</v>
      </c>
      <c r="B295" s="140">
        <v>45429.773999999998</v>
      </c>
      <c r="C295" s="140">
        <v>3567363.8042700002</v>
      </c>
      <c r="D295" s="140">
        <v>0</v>
      </c>
      <c r="E295" s="140">
        <v>0</v>
      </c>
      <c r="F295" s="140">
        <v>45429.773999999998</v>
      </c>
      <c r="G295" s="140">
        <v>3567363.8042700002</v>
      </c>
      <c r="H295" s="139" t="s">
        <v>120</v>
      </c>
      <c r="I295" s="139" t="s">
        <v>138</v>
      </c>
      <c r="J295" s="139" t="s">
        <v>116</v>
      </c>
      <c r="K295" s="140">
        <v>78.5247975098886</v>
      </c>
      <c r="L295" s="140">
        <v>0</v>
      </c>
      <c r="M295" s="139" t="s">
        <v>122</v>
      </c>
      <c r="N295" s="139" t="s">
        <v>135</v>
      </c>
      <c r="O295" s="139" t="s">
        <v>121</v>
      </c>
      <c r="P295" s="141">
        <v>45200</v>
      </c>
      <c r="Q295" s="141">
        <v>45201</v>
      </c>
      <c r="R295" s="140">
        <v>0</v>
      </c>
      <c r="S295" s="139" t="s">
        <v>116</v>
      </c>
      <c r="T295" s="139" t="s">
        <v>116</v>
      </c>
      <c r="U295" s="139" t="s">
        <v>142</v>
      </c>
      <c r="V295" s="142">
        <v>45170.155378009258</v>
      </c>
      <c r="W295" s="139" t="s">
        <v>116</v>
      </c>
      <c r="X295" s="139" t="s">
        <v>116</v>
      </c>
      <c r="Y295" s="142">
        <v>45200</v>
      </c>
      <c r="Z295" s="142">
        <v>45231</v>
      </c>
      <c r="AA295" s="142">
        <v>45231.683884988423</v>
      </c>
      <c r="AB295" s="139" t="s">
        <v>118</v>
      </c>
      <c r="AC295" s="139" t="s">
        <v>116</v>
      </c>
    </row>
    <row r="296" spans="1:29" s="172" customFormat="1" hidden="1" outlineLevel="7" collapsed="1" x14ac:dyDescent="0.25">
      <c r="A296" s="167" t="s">
        <v>175</v>
      </c>
      <c r="B296" s="168">
        <v>2000177.7450999999</v>
      </c>
      <c r="C296" s="168">
        <v>152433932.68740001</v>
      </c>
      <c r="D296" s="168">
        <v>0</v>
      </c>
      <c r="E296" s="168">
        <v>0</v>
      </c>
      <c r="F296" s="168">
        <v>2000177.7450999999</v>
      </c>
      <c r="G296" s="168">
        <v>152433932.68740001</v>
      </c>
      <c r="H296" s="169" t="s">
        <v>120</v>
      </c>
      <c r="I296" s="169" t="s">
        <v>138</v>
      </c>
      <c r="J296" s="169" t="s">
        <v>116</v>
      </c>
      <c r="K296" s="168">
        <v>76.210193349481003</v>
      </c>
      <c r="L296" s="168">
        <v>0</v>
      </c>
      <c r="M296" s="169" t="s">
        <v>122</v>
      </c>
      <c r="N296" s="169" t="s">
        <v>135</v>
      </c>
      <c r="O296" s="169" t="s">
        <v>121</v>
      </c>
      <c r="P296" s="170">
        <v>45200</v>
      </c>
      <c r="Q296" s="170">
        <v>45201</v>
      </c>
      <c r="R296" s="168">
        <v>0</v>
      </c>
      <c r="S296" s="169" t="s">
        <v>116</v>
      </c>
      <c r="T296" s="169" t="s">
        <v>116</v>
      </c>
      <c r="U296" s="169" t="s">
        <v>142</v>
      </c>
      <c r="V296" s="171">
        <v>45170.155378009258</v>
      </c>
      <c r="W296" s="169" t="s">
        <v>116</v>
      </c>
      <c r="X296" s="169" t="s">
        <v>116</v>
      </c>
      <c r="Y296" s="171">
        <v>45200</v>
      </c>
      <c r="Z296" s="171">
        <v>45231</v>
      </c>
      <c r="AA296" s="171">
        <v>45231.683884988423</v>
      </c>
      <c r="AB296" s="169" t="s">
        <v>118</v>
      </c>
      <c r="AC296" s="169" t="s">
        <v>116</v>
      </c>
    </row>
    <row r="297" spans="1:29" s="143" customFormat="1" hidden="1" outlineLevel="7" collapsed="1" x14ac:dyDescent="0.25">
      <c r="A297" s="166" t="s">
        <v>116</v>
      </c>
      <c r="B297" s="140">
        <v>2000177.7450999999</v>
      </c>
      <c r="C297" s="140">
        <v>152433932.68740001</v>
      </c>
      <c r="D297" s="140">
        <v>0</v>
      </c>
      <c r="E297" s="140">
        <v>0</v>
      </c>
      <c r="F297" s="140">
        <v>2000177.7450999999</v>
      </c>
      <c r="G297" s="140">
        <v>152433932.68740001</v>
      </c>
      <c r="H297" s="139" t="s">
        <v>120</v>
      </c>
      <c r="I297" s="139" t="s">
        <v>138</v>
      </c>
      <c r="J297" s="139" t="s">
        <v>116</v>
      </c>
      <c r="K297" s="140">
        <v>76.210193349481003</v>
      </c>
      <c r="L297" s="140">
        <v>0</v>
      </c>
      <c r="M297" s="139" t="s">
        <v>122</v>
      </c>
      <c r="N297" s="139" t="s">
        <v>135</v>
      </c>
      <c r="O297" s="139" t="s">
        <v>121</v>
      </c>
      <c r="P297" s="141">
        <v>45200</v>
      </c>
      <c r="Q297" s="141">
        <v>45201</v>
      </c>
      <c r="R297" s="140">
        <v>0</v>
      </c>
      <c r="S297" s="139" t="s">
        <v>116</v>
      </c>
      <c r="T297" s="139" t="s">
        <v>116</v>
      </c>
      <c r="U297" s="139" t="s">
        <v>142</v>
      </c>
      <c r="V297" s="142">
        <v>45170.155378009258</v>
      </c>
      <c r="W297" s="139" t="s">
        <v>116</v>
      </c>
      <c r="X297" s="139" t="s">
        <v>116</v>
      </c>
      <c r="Y297" s="142">
        <v>45200</v>
      </c>
      <c r="Z297" s="142">
        <v>45231</v>
      </c>
      <c r="AA297" s="142">
        <v>45231.683884988423</v>
      </c>
      <c r="AB297" s="139" t="s">
        <v>118</v>
      </c>
      <c r="AC297" s="139" t="s">
        <v>116</v>
      </c>
    </row>
    <row r="298" spans="1:29" s="161" customFormat="1" hidden="1" outlineLevel="7" collapsed="1" x14ac:dyDescent="0.25">
      <c r="A298" s="165" t="s">
        <v>291</v>
      </c>
      <c r="B298" s="157">
        <v>-1853787.26</v>
      </c>
      <c r="C298" s="157">
        <v>-135977244.65028</v>
      </c>
      <c r="D298" s="157">
        <v>0</v>
      </c>
      <c r="E298" s="157">
        <v>0</v>
      </c>
      <c r="F298" s="157">
        <v>-1853787.26</v>
      </c>
      <c r="G298" s="157">
        <v>-135977244.65028</v>
      </c>
      <c r="H298" s="158" t="s">
        <v>120</v>
      </c>
      <c r="I298" s="158" t="s">
        <v>138</v>
      </c>
      <c r="J298" s="158" t="s">
        <v>116</v>
      </c>
      <c r="K298" s="157">
        <v>73.351051430939293</v>
      </c>
      <c r="L298" s="157">
        <v>0</v>
      </c>
      <c r="M298" s="158" t="s">
        <v>122</v>
      </c>
      <c r="N298" s="158" t="s">
        <v>135</v>
      </c>
      <c r="O298" s="158" t="s">
        <v>121</v>
      </c>
      <c r="P298" s="159">
        <v>45200</v>
      </c>
      <c r="Q298" s="159">
        <v>45201</v>
      </c>
      <c r="R298" s="157">
        <v>0</v>
      </c>
      <c r="S298" s="158" t="s">
        <v>116</v>
      </c>
      <c r="T298" s="158" t="s">
        <v>116</v>
      </c>
      <c r="U298" s="158" t="s">
        <v>142</v>
      </c>
      <c r="V298" s="160">
        <v>45170.155378009258</v>
      </c>
      <c r="W298" s="158" t="s">
        <v>115</v>
      </c>
      <c r="X298" s="160">
        <v>45197.156753090276</v>
      </c>
      <c r="Y298" s="160">
        <v>45200</v>
      </c>
      <c r="Z298" s="160">
        <v>45231</v>
      </c>
      <c r="AA298" s="160">
        <v>45231.683884988423</v>
      </c>
      <c r="AB298" s="158" t="s">
        <v>118</v>
      </c>
      <c r="AC298" s="158" t="s">
        <v>116</v>
      </c>
    </row>
    <row r="299" spans="1:29" s="143" customFormat="1" hidden="1" outlineLevel="7" collapsed="1" x14ac:dyDescent="0.25">
      <c r="A299" s="166" t="s">
        <v>116</v>
      </c>
      <c r="B299" s="140">
        <v>-1853787.26</v>
      </c>
      <c r="C299" s="140">
        <v>-135977244.65028</v>
      </c>
      <c r="D299" s="140">
        <v>0</v>
      </c>
      <c r="E299" s="140">
        <v>0</v>
      </c>
      <c r="F299" s="140">
        <v>-1853787.26</v>
      </c>
      <c r="G299" s="140">
        <v>-135977244.65028</v>
      </c>
      <c r="H299" s="139" t="s">
        <v>120</v>
      </c>
      <c r="I299" s="139" t="s">
        <v>138</v>
      </c>
      <c r="J299" s="139" t="s">
        <v>116</v>
      </c>
      <c r="K299" s="140">
        <v>73.351051430939293</v>
      </c>
      <c r="L299" s="140">
        <v>0</v>
      </c>
      <c r="M299" s="139" t="s">
        <v>122</v>
      </c>
      <c r="N299" s="139" t="s">
        <v>135</v>
      </c>
      <c r="O299" s="139" t="s">
        <v>121</v>
      </c>
      <c r="P299" s="141">
        <v>45200</v>
      </c>
      <c r="Q299" s="141">
        <v>45201</v>
      </c>
      <c r="R299" s="140">
        <v>0</v>
      </c>
      <c r="S299" s="139" t="s">
        <v>116</v>
      </c>
      <c r="T299" s="139" t="s">
        <v>116</v>
      </c>
      <c r="U299" s="139" t="s">
        <v>142</v>
      </c>
      <c r="V299" s="142">
        <v>45170.155378009258</v>
      </c>
      <c r="W299" s="139" t="s">
        <v>115</v>
      </c>
      <c r="X299" s="142">
        <v>45197.156753090276</v>
      </c>
      <c r="Y299" s="142">
        <v>45200</v>
      </c>
      <c r="Z299" s="142">
        <v>45231</v>
      </c>
      <c r="AA299" s="142">
        <v>45231.683884988423</v>
      </c>
      <c r="AB299" s="139" t="s">
        <v>118</v>
      </c>
      <c r="AC299" s="139" t="s">
        <v>116</v>
      </c>
    </row>
    <row r="300" spans="1:29" s="172" customFormat="1" hidden="1" outlineLevel="7" collapsed="1" x14ac:dyDescent="0.25">
      <c r="A300" s="167" t="s">
        <v>173</v>
      </c>
      <c r="B300" s="168">
        <v>-25683.869699999999</v>
      </c>
      <c r="C300" s="168">
        <v>-806693.79</v>
      </c>
      <c r="D300" s="168">
        <v>0</v>
      </c>
      <c r="E300" s="168">
        <v>0</v>
      </c>
      <c r="F300" s="168">
        <v>-25683.869699999999</v>
      </c>
      <c r="G300" s="168">
        <v>-806693.79</v>
      </c>
      <c r="H300" s="169" t="s">
        <v>120</v>
      </c>
      <c r="I300" s="169" t="s">
        <v>138</v>
      </c>
      <c r="J300" s="169" t="s">
        <v>116</v>
      </c>
      <c r="K300" s="168">
        <v>31.408576644507701</v>
      </c>
      <c r="L300" s="168">
        <v>0</v>
      </c>
      <c r="M300" s="169" t="s">
        <v>122</v>
      </c>
      <c r="N300" s="169" t="s">
        <v>135</v>
      </c>
      <c r="O300" s="169" t="s">
        <v>121</v>
      </c>
      <c r="P300" s="170">
        <v>45200</v>
      </c>
      <c r="Q300" s="170">
        <v>45201</v>
      </c>
      <c r="R300" s="168">
        <v>0</v>
      </c>
      <c r="S300" s="169" t="s">
        <v>116</v>
      </c>
      <c r="T300" s="169" t="s">
        <v>116</v>
      </c>
      <c r="U300" s="169" t="s">
        <v>142</v>
      </c>
      <c r="V300" s="171">
        <v>45170.155378009258</v>
      </c>
      <c r="W300" s="169" t="s">
        <v>116</v>
      </c>
      <c r="X300" s="169" t="s">
        <v>116</v>
      </c>
      <c r="Y300" s="171">
        <v>45200</v>
      </c>
      <c r="Z300" s="171">
        <v>45231</v>
      </c>
      <c r="AA300" s="171">
        <v>45231.683884988423</v>
      </c>
      <c r="AB300" s="169" t="s">
        <v>118</v>
      </c>
      <c r="AC300" s="169" t="s">
        <v>116</v>
      </c>
    </row>
    <row r="301" spans="1:29" s="143" customFormat="1" hidden="1" outlineLevel="7" collapsed="1" x14ac:dyDescent="0.25">
      <c r="A301" s="166" t="s">
        <v>116</v>
      </c>
      <c r="B301" s="140">
        <v>-25683.869699999999</v>
      </c>
      <c r="C301" s="140">
        <v>-806693.79</v>
      </c>
      <c r="D301" s="140">
        <v>0</v>
      </c>
      <c r="E301" s="140">
        <v>0</v>
      </c>
      <c r="F301" s="140">
        <v>-25683.869699999999</v>
      </c>
      <c r="G301" s="140">
        <v>-806693.79</v>
      </c>
      <c r="H301" s="139" t="s">
        <v>120</v>
      </c>
      <c r="I301" s="139" t="s">
        <v>138</v>
      </c>
      <c r="J301" s="139" t="s">
        <v>116</v>
      </c>
      <c r="K301" s="140">
        <v>31.408576644507701</v>
      </c>
      <c r="L301" s="140">
        <v>0</v>
      </c>
      <c r="M301" s="139" t="s">
        <v>122</v>
      </c>
      <c r="N301" s="139" t="s">
        <v>135</v>
      </c>
      <c r="O301" s="139" t="s">
        <v>121</v>
      </c>
      <c r="P301" s="141">
        <v>45200</v>
      </c>
      <c r="Q301" s="141">
        <v>45201</v>
      </c>
      <c r="R301" s="140">
        <v>0</v>
      </c>
      <c r="S301" s="139" t="s">
        <v>116</v>
      </c>
      <c r="T301" s="139" t="s">
        <v>116</v>
      </c>
      <c r="U301" s="139" t="s">
        <v>142</v>
      </c>
      <c r="V301" s="142">
        <v>45170.155378009258</v>
      </c>
      <c r="W301" s="139" t="s">
        <v>116</v>
      </c>
      <c r="X301" s="139" t="s">
        <v>116</v>
      </c>
      <c r="Y301" s="142">
        <v>45200</v>
      </c>
      <c r="Z301" s="142">
        <v>45231</v>
      </c>
      <c r="AA301" s="142">
        <v>45231.683884988423</v>
      </c>
      <c r="AB301" s="139" t="s">
        <v>118</v>
      </c>
      <c r="AC301" s="139" t="s">
        <v>116</v>
      </c>
    </row>
    <row r="302" spans="1:29" s="155" customFormat="1" hidden="1" outlineLevel="2" collapsed="1" x14ac:dyDescent="0.25">
      <c r="A302" s="150" t="s">
        <v>168</v>
      </c>
      <c r="B302" s="151">
        <v>0</v>
      </c>
      <c r="C302" s="151">
        <v>0</v>
      </c>
      <c r="D302" s="151">
        <v>0</v>
      </c>
      <c r="E302" s="151">
        <v>0</v>
      </c>
      <c r="F302" s="151">
        <v>0</v>
      </c>
      <c r="G302" s="151">
        <v>0</v>
      </c>
      <c r="H302" s="152" t="s">
        <v>120</v>
      </c>
      <c r="I302" s="152" t="s">
        <v>168</v>
      </c>
      <c r="J302" s="152" t="s">
        <v>116</v>
      </c>
      <c r="K302" s="151">
        <v>0</v>
      </c>
      <c r="L302" s="151">
        <v>0</v>
      </c>
      <c r="M302" s="152" t="s">
        <v>122</v>
      </c>
      <c r="N302" s="152" t="s">
        <v>135</v>
      </c>
      <c r="O302" s="152" t="s">
        <v>121</v>
      </c>
      <c r="P302" s="153">
        <v>45200</v>
      </c>
      <c r="Q302" s="153">
        <v>45201</v>
      </c>
      <c r="R302" s="151">
        <v>0</v>
      </c>
      <c r="S302" s="152" t="s">
        <v>116</v>
      </c>
      <c r="T302" s="152" t="s">
        <v>116</v>
      </c>
      <c r="U302" s="152" t="s">
        <v>142</v>
      </c>
      <c r="V302" s="154">
        <v>45170.155378009258</v>
      </c>
      <c r="W302" s="152" t="s">
        <v>116</v>
      </c>
      <c r="X302" s="152" t="s">
        <v>116</v>
      </c>
      <c r="Y302" s="154">
        <v>45200</v>
      </c>
      <c r="Z302" s="154">
        <v>45231</v>
      </c>
      <c r="AA302" s="154">
        <v>45231.683884988423</v>
      </c>
      <c r="AB302" s="152" t="s">
        <v>118</v>
      </c>
      <c r="AC302" s="152" t="s">
        <v>116</v>
      </c>
    </row>
    <row r="303" spans="1:29" s="161" customFormat="1" hidden="1" outlineLevel="3" collapsed="1" x14ac:dyDescent="0.25">
      <c r="A303" s="156" t="s">
        <v>121</v>
      </c>
      <c r="B303" s="157">
        <v>0</v>
      </c>
      <c r="C303" s="157">
        <v>0</v>
      </c>
      <c r="D303" s="157">
        <v>0</v>
      </c>
      <c r="E303" s="157">
        <v>0</v>
      </c>
      <c r="F303" s="157">
        <v>0</v>
      </c>
      <c r="G303" s="157">
        <v>0</v>
      </c>
      <c r="H303" s="158" t="s">
        <v>120</v>
      </c>
      <c r="I303" s="158" t="s">
        <v>168</v>
      </c>
      <c r="J303" s="158" t="s">
        <v>116</v>
      </c>
      <c r="K303" s="157">
        <v>0</v>
      </c>
      <c r="L303" s="157">
        <v>0</v>
      </c>
      <c r="M303" s="158" t="s">
        <v>122</v>
      </c>
      <c r="N303" s="158" t="s">
        <v>135</v>
      </c>
      <c r="O303" s="158" t="s">
        <v>121</v>
      </c>
      <c r="P303" s="159">
        <v>45200</v>
      </c>
      <c r="Q303" s="159">
        <v>45201</v>
      </c>
      <c r="R303" s="157">
        <v>0</v>
      </c>
      <c r="S303" s="158" t="s">
        <v>116</v>
      </c>
      <c r="T303" s="158" t="s">
        <v>116</v>
      </c>
      <c r="U303" s="158" t="s">
        <v>142</v>
      </c>
      <c r="V303" s="160">
        <v>45170.155378009258</v>
      </c>
      <c r="W303" s="158" t="s">
        <v>116</v>
      </c>
      <c r="X303" s="158" t="s">
        <v>116</v>
      </c>
      <c r="Y303" s="160">
        <v>45200</v>
      </c>
      <c r="Z303" s="160">
        <v>45231</v>
      </c>
      <c r="AA303" s="160">
        <v>45231.683884988423</v>
      </c>
      <c r="AB303" s="158" t="s">
        <v>118</v>
      </c>
      <c r="AC303" s="158" t="s">
        <v>116</v>
      </c>
    </row>
    <row r="304" spans="1:29" s="143" customFormat="1" hidden="1" outlineLevel="4" collapsed="1" x14ac:dyDescent="0.25">
      <c r="A304" s="162" t="s">
        <v>116</v>
      </c>
      <c r="B304" s="140">
        <v>0</v>
      </c>
      <c r="C304" s="140">
        <v>0</v>
      </c>
      <c r="D304" s="140">
        <v>0</v>
      </c>
      <c r="E304" s="140">
        <v>0</v>
      </c>
      <c r="F304" s="140">
        <v>0</v>
      </c>
      <c r="G304" s="140">
        <v>0</v>
      </c>
      <c r="H304" s="139" t="s">
        <v>120</v>
      </c>
      <c r="I304" s="139" t="s">
        <v>168</v>
      </c>
      <c r="J304" s="139" t="s">
        <v>116</v>
      </c>
      <c r="K304" s="140">
        <v>0</v>
      </c>
      <c r="L304" s="140">
        <v>0</v>
      </c>
      <c r="M304" s="139" t="s">
        <v>122</v>
      </c>
      <c r="N304" s="139" t="s">
        <v>135</v>
      </c>
      <c r="O304" s="139" t="s">
        <v>121</v>
      </c>
      <c r="P304" s="141">
        <v>45200</v>
      </c>
      <c r="Q304" s="141">
        <v>45201</v>
      </c>
      <c r="R304" s="140">
        <v>0</v>
      </c>
      <c r="S304" s="139" t="s">
        <v>116</v>
      </c>
      <c r="T304" s="139" t="s">
        <v>116</v>
      </c>
      <c r="U304" s="139" t="s">
        <v>142</v>
      </c>
      <c r="V304" s="142">
        <v>45170.155378009258</v>
      </c>
      <c r="W304" s="139" t="s">
        <v>116</v>
      </c>
      <c r="X304" s="139" t="s">
        <v>116</v>
      </c>
      <c r="Y304" s="142">
        <v>45200</v>
      </c>
      <c r="Z304" s="142">
        <v>45231</v>
      </c>
      <c r="AA304" s="142">
        <v>45231.683884988423</v>
      </c>
      <c r="AB304" s="139" t="s">
        <v>118</v>
      </c>
      <c r="AC304" s="139" t="s">
        <v>116</v>
      </c>
    </row>
    <row r="305" spans="1:29" s="149" customFormat="1" hidden="1" outlineLevel="5" collapsed="1" x14ac:dyDescent="0.25">
      <c r="A305" s="163" t="s">
        <v>122</v>
      </c>
      <c r="B305" s="145">
        <v>0</v>
      </c>
      <c r="C305" s="145">
        <v>0</v>
      </c>
      <c r="D305" s="145">
        <v>0</v>
      </c>
      <c r="E305" s="145">
        <v>0</v>
      </c>
      <c r="F305" s="145">
        <v>0</v>
      </c>
      <c r="G305" s="145">
        <v>0</v>
      </c>
      <c r="H305" s="146" t="s">
        <v>120</v>
      </c>
      <c r="I305" s="146" t="s">
        <v>168</v>
      </c>
      <c r="J305" s="146" t="s">
        <v>116</v>
      </c>
      <c r="K305" s="145">
        <v>0</v>
      </c>
      <c r="L305" s="145">
        <v>0</v>
      </c>
      <c r="M305" s="146" t="s">
        <v>122</v>
      </c>
      <c r="N305" s="146" t="s">
        <v>135</v>
      </c>
      <c r="O305" s="146" t="s">
        <v>121</v>
      </c>
      <c r="P305" s="147">
        <v>45200</v>
      </c>
      <c r="Q305" s="147">
        <v>45201</v>
      </c>
      <c r="R305" s="145">
        <v>0</v>
      </c>
      <c r="S305" s="146" t="s">
        <v>116</v>
      </c>
      <c r="T305" s="146" t="s">
        <v>116</v>
      </c>
      <c r="U305" s="146" t="s">
        <v>142</v>
      </c>
      <c r="V305" s="148">
        <v>45170.155378009258</v>
      </c>
      <c r="W305" s="146" t="s">
        <v>116</v>
      </c>
      <c r="X305" s="146" t="s">
        <v>116</v>
      </c>
      <c r="Y305" s="148">
        <v>45200</v>
      </c>
      <c r="Z305" s="148">
        <v>45231</v>
      </c>
      <c r="AA305" s="148">
        <v>45231.683884988423</v>
      </c>
      <c r="AB305" s="146" t="s">
        <v>118</v>
      </c>
      <c r="AC305" s="146" t="s">
        <v>116</v>
      </c>
    </row>
    <row r="306" spans="1:29" s="155" customFormat="1" hidden="1" outlineLevel="6" collapsed="1" x14ac:dyDescent="0.25">
      <c r="A306" s="164" t="s">
        <v>116</v>
      </c>
      <c r="B306" s="151">
        <v>0</v>
      </c>
      <c r="C306" s="151">
        <v>0</v>
      </c>
      <c r="D306" s="151">
        <v>0</v>
      </c>
      <c r="E306" s="151">
        <v>0</v>
      </c>
      <c r="F306" s="151">
        <v>0</v>
      </c>
      <c r="G306" s="151">
        <v>0</v>
      </c>
      <c r="H306" s="152" t="s">
        <v>120</v>
      </c>
      <c r="I306" s="152" t="s">
        <v>168</v>
      </c>
      <c r="J306" s="152" t="s">
        <v>116</v>
      </c>
      <c r="K306" s="151">
        <v>0</v>
      </c>
      <c r="L306" s="151">
        <v>0</v>
      </c>
      <c r="M306" s="152" t="s">
        <v>122</v>
      </c>
      <c r="N306" s="152" t="s">
        <v>135</v>
      </c>
      <c r="O306" s="152" t="s">
        <v>121</v>
      </c>
      <c r="P306" s="153">
        <v>45200</v>
      </c>
      <c r="Q306" s="153">
        <v>45201</v>
      </c>
      <c r="R306" s="151">
        <v>0</v>
      </c>
      <c r="S306" s="152" t="s">
        <v>116</v>
      </c>
      <c r="T306" s="152" t="s">
        <v>116</v>
      </c>
      <c r="U306" s="152" t="s">
        <v>142</v>
      </c>
      <c r="V306" s="154">
        <v>45170.155378009258</v>
      </c>
      <c r="W306" s="152" t="s">
        <v>116</v>
      </c>
      <c r="X306" s="152" t="s">
        <v>116</v>
      </c>
      <c r="Y306" s="154">
        <v>45200</v>
      </c>
      <c r="Z306" s="154">
        <v>45231</v>
      </c>
      <c r="AA306" s="154">
        <v>45231.683884988423</v>
      </c>
      <c r="AB306" s="152" t="s">
        <v>118</v>
      </c>
      <c r="AC306" s="152" t="s">
        <v>116</v>
      </c>
    </row>
    <row r="307" spans="1:29" s="161" customFormat="1" hidden="1" outlineLevel="7" collapsed="1" x14ac:dyDescent="0.25">
      <c r="A307" s="165" t="s">
        <v>171</v>
      </c>
      <c r="B307" s="157">
        <v>36373</v>
      </c>
      <c r="C307" s="157">
        <v>2848768.1334600002</v>
      </c>
      <c r="D307" s="157">
        <v>0</v>
      </c>
      <c r="E307" s="157">
        <v>0</v>
      </c>
      <c r="F307" s="157">
        <v>36373</v>
      </c>
      <c r="G307" s="157">
        <v>2848768.1334600002</v>
      </c>
      <c r="H307" s="158" t="s">
        <v>120</v>
      </c>
      <c r="I307" s="158" t="s">
        <v>168</v>
      </c>
      <c r="J307" s="158" t="s">
        <v>116</v>
      </c>
      <c r="K307" s="157">
        <v>78.320956023973807</v>
      </c>
      <c r="L307" s="157">
        <v>0</v>
      </c>
      <c r="M307" s="158" t="s">
        <v>122</v>
      </c>
      <c r="N307" s="158" t="s">
        <v>135</v>
      </c>
      <c r="O307" s="158" t="s">
        <v>121</v>
      </c>
      <c r="P307" s="159">
        <v>45200</v>
      </c>
      <c r="Q307" s="159">
        <v>45201</v>
      </c>
      <c r="R307" s="157">
        <v>0</v>
      </c>
      <c r="S307" s="158" t="s">
        <v>116</v>
      </c>
      <c r="T307" s="158" t="s">
        <v>116</v>
      </c>
      <c r="U307" s="158" t="s">
        <v>142</v>
      </c>
      <c r="V307" s="160">
        <v>45170.155378009258</v>
      </c>
      <c r="W307" s="158" t="s">
        <v>116</v>
      </c>
      <c r="X307" s="158" t="s">
        <v>116</v>
      </c>
      <c r="Y307" s="160">
        <v>45200</v>
      </c>
      <c r="Z307" s="160">
        <v>45231</v>
      </c>
      <c r="AA307" s="160">
        <v>45231.683884988423</v>
      </c>
      <c r="AB307" s="158" t="s">
        <v>118</v>
      </c>
      <c r="AC307" s="158" t="s">
        <v>116</v>
      </c>
    </row>
    <row r="308" spans="1:29" s="143" customFormat="1" hidden="1" outlineLevel="7" collapsed="1" x14ac:dyDescent="0.25">
      <c r="A308" s="166" t="s">
        <v>116</v>
      </c>
      <c r="B308" s="140">
        <v>36373</v>
      </c>
      <c r="C308" s="140">
        <v>2848768.1334600002</v>
      </c>
      <c r="D308" s="140">
        <v>0</v>
      </c>
      <c r="E308" s="140">
        <v>0</v>
      </c>
      <c r="F308" s="140">
        <v>36373</v>
      </c>
      <c r="G308" s="140">
        <v>2848768.1334600002</v>
      </c>
      <c r="H308" s="139" t="s">
        <v>120</v>
      </c>
      <c r="I308" s="139" t="s">
        <v>168</v>
      </c>
      <c r="J308" s="139" t="s">
        <v>116</v>
      </c>
      <c r="K308" s="140">
        <v>78.320956023973807</v>
      </c>
      <c r="L308" s="140">
        <v>0</v>
      </c>
      <c r="M308" s="139" t="s">
        <v>122</v>
      </c>
      <c r="N308" s="139" t="s">
        <v>135</v>
      </c>
      <c r="O308" s="139" t="s">
        <v>121</v>
      </c>
      <c r="P308" s="141">
        <v>45200</v>
      </c>
      <c r="Q308" s="141">
        <v>45201</v>
      </c>
      <c r="R308" s="140">
        <v>0</v>
      </c>
      <c r="S308" s="139" t="s">
        <v>116</v>
      </c>
      <c r="T308" s="139" t="s">
        <v>116</v>
      </c>
      <c r="U308" s="139" t="s">
        <v>142</v>
      </c>
      <c r="V308" s="142">
        <v>45170.155378009258</v>
      </c>
      <c r="W308" s="139" t="s">
        <v>116</v>
      </c>
      <c r="X308" s="139" t="s">
        <v>116</v>
      </c>
      <c r="Y308" s="142">
        <v>45200</v>
      </c>
      <c r="Z308" s="142">
        <v>45231</v>
      </c>
      <c r="AA308" s="142">
        <v>45231.683884988423</v>
      </c>
      <c r="AB308" s="139" t="s">
        <v>118</v>
      </c>
      <c r="AC308" s="139" t="s">
        <v>116</v>
      </c>
    </row>
    <row r="309" spans="1:29" s="172" customFormat="1" hidden="1" outlineLevel="7" collapsed="1" x14ac:dyDescent="0.25">
      <c r="A309" s="167" t="s">
        <v>169</v>
      </c>
      <c r="B309" s="168">
        <v>-38695.870000000003</v>
      </c>
      <c r="C309" s="168">
        <v>-3004052.6472700001</v>
      </c>
      <c r="D309" s="168">
        <v>0</v>
      </c>
      <c r="E309" s="168">
        <v>0</v>
      </c>
      <c r="F309" s="168">
        <v>-38695.870000000003</v>
      </c>
      <c r="G309" s="168">
        <v>-3004052.6472700001</v>
      </c>
      <c r="H309" s="169" t="s">
        <v>120</v>
      </c>
      <c r="I309" s="169" t="s">
        <v>168</v>
      </c>
      <c r="J309" s="169" t="s">
        <v>116</v>
      </c>
      <c r="K309" s="168">
        <v>77.632384212320304</v>
      </c>
      <c r="L309" s="168">
        <v>0</v>
      </c>
      <c r="M309" s="169" t="s">
        <v>122</v>
      </c>
      <c r="N309" s="169" t="s">
        <v>135</v>
      </c>
      <c r="O309" s="169" t="s">
        <v>121</v>
      </c>
      <c r="P309" s="170">
        <v>45200</v>
      </c>
      <c r="Q309" s="170">
        <v>45201</v>
      </c>
      <c r="R309" s="168">
        <v>0</v>
      </c>
      <c r="S309" s="169" t="s">
        <v>116</v>
      </c>
      <c r="T309" s="169" t="s">
        <v>116</v>
      </c>
      <c r="U309" s="169" t="s">
        <v>142</v>
      </c>
      <c r="V309" s="171">
        <v>45170.155378009258</v>
      </c>
      <c r="W309" s="169" t="s">
        <v>116</v>
      </c>
      <c r="X309" s="169" t="s">
        <v>116</v>
      </c>
      <c r="Y309" s="171">
        <v>45200</v>
      </c>
      <c r="Z309" s="171">
        <v>45231</v>
      </c>
      <c r="AA309" s="171">
        <v>45231.683884988423</v>
      </c>
      <c r="AB309" s="169" t="s">
        <v>118</v>
      </c>
      <c r="AC309" s="169" t="s">
        <v>116</v>
      </c>
    </row>
    <row r="310" spans="1:29" s="143" customFormat="1" hidden="1" outlineLevel="7" collapsed="1" x14ac:dyDescent="0.25">
      <c r="A310" s="166" t="s">
        <v>116</v>
      </c>
      <c r="B310" s="140">
        <v>-38695.870000000003</v>
      </c>
      <c r="C310" s="140">
        <v>-3004052.6472700001</v>
      </c>
      <c r="D310" s="140">
        <v>0</v>
      </c>
      <c r="E310" s="140">
        <v>0</v>
      </c>
      <c r="F310" s="140">
        <v>-38695.870000000003</v>
      </c>
      <c r="G310" s="140">
        <v>-3004052.6472700001</v>
      </c>
      <c r="H310" s="139" t="s">
        <v>120</v>
      </c>
      <c r="I310" s="139" t="s">
        <v>168</v>
      </c>
      <c r="J310" s="139" t="s">
        <v>116</v>
      </c>
      <c r="K310" s="140">
        <v>77.632384212320304</v>
      </c>
      <c r="L310" s="140">
        <v>0</v>
      </c>
      <c r="M310" s="139" t="s">
        <v>122</v>
      </c>
      <c r="N310" s="139" t="s">
        <v>135</v>
      </c>
      <c r="O310" s="139" t="s">
        <v>121</v>
      </c>
      <c r="P310" s="141">
        <v>45200</v>
      </c>
      <c r="Q310" s="141">
        <v>45201</v>
      </c>
      <c r="R310" s="140">
        <v>0</v>
      </c>
      <c r="S310" s="139" t="s">
        <v>116</v>
      </c>
      <c r="T310" s="139" t="s">
        <v>116</v>
      </c>
      <c r="U310" s="139" t="s">
        <v>142</v>
      </c>
      <c r="V310" s="142">
        <v>45170.155378009258</v>
      </c>
      <c r="W310" s="139" t="s">
        <v>116</v>
      </c>
      <c r="X310" s="139" t="s">
        <v>116</v>
      </c>
      <c r="Y310" s="142">
        <v>45200</v>
      </c>
      <c r="Z310" s="142">
        <v>45231</v>
      </c>
      <c r="AA310" s="142">
        <v>45231.683884988423</v>
      </c>
      <c r="AB310" s="139" t="s">
        <v>118</v>
      </c>
      <c r="AC310" s="139" t="s">
        <v>116</v>
      </c>
    </row>
    <row r="311" spans="1:29" s="161" customFormat="1" hidden="1" outlineLevel="7" collapsed="1" x14ac:dyDescent="0.25">
      <c r="A311" s="165" t="s">
        <v>170</v>
      </c>
      <c r="B311" s="157">
        <v>2322.87</v>
      </c>
      <c r="C311" s="157">
        <v>155284.51381</v>
      </c>
      <c r="D311" s="157">
        <v>0</v>
      </c>
      <c r="E311" s="157">
        <v>0</v>
      </c>
      <c r="F311" s="157">
        <v>2322.87</v>
      </c>
      <c r="G311" s="157">
        <v>155284.51381</v>
      </c>
      <c r="H311" s="158" t="s">
        <v>120</v>
      </c>
      <c r="I311" s="158" t="s">
        <v>168</v>
      </c>
      <c r="J311" s="158" t="s">
        <v>116</v>
      </c>
      <c r="K311" s="157">
        <v>66.850281681712701</v>
      </c>
      <c r="L311" s="157">
        <v>0</v>
      </c>
      <c r="M311" s="158" t="s">
        <v>122</v>
      </c>
      <c r="N311" s="158" t="s">
        <v>135</v>
      </c>
      <c r="O311" s="158" t="s">
        <v>121</v>
      </c>
      <c r="P311" s="159">
        <v>45200</v>
      </c>
      <c r="Q311" s="159">
        <v>45201</v>
      </c>
      <c r="R311" s="157">
        <v>0</v>
      </c>
      <c r="S311" s="158" t="s">
        <v>116</v>
      </c>
      <c r="T311" s="158" t="s">
        <v>116</v>
      </c>
      <c r="U311" s="158" t="s">
        <v>142</v>
      </c>
      <c r="V311" s="160">
        <v>45170.155378009258</v>
      </c>
      <c r="W311" s="158" t="s">
        <v>116</v>
      </c>
      <c r="X311" s="158" t="s">
        <v>116</v>
      </c>
      <c r="Y311" s="160">
        <v>45200</v>
      </c>
      <c r="Z311" s="160">
        <v>45231</v>
      </c>
      <c r="AA311" s="160">
        <v>45231.683884988423</v>
      </c>
      <c r="AB311" s="158" t="s">
        <v>118</v>
      </c>
      <c r="AC311" s="158" t="s">
        <v>116</v>
      </c>
    </row>
    <row r="312" spans="1:29" s="143" customFormat="1" hidden="1" outlineLevel="7" collapsed="1" x14ac:dyDescent="0.25">
      <c r="A312" s="166" t="s">
        <v>116</v>
      </c>
      <c r="B312" s="140">
        <v>2322.87</v>
      </c>
      <c r="C312" s="140">
        <v>155284.51381</v>
      </c>
      <c r="D312" s="140">
        <v>0</v>
      </c>
      <c r="E312" s="140">
        <v>0</v>
      </c>
      <c r="F312" s="140">
        <v>2322.87</v>
      </c>
      <c r="G312" s="140">
        <v>155284.51381</v>
      </c>
      <c r="H312" s="139" t="s">
        <v>120</v>
      </c>
      <c r="I312" s="139" t="s">
        <v>168</v>
      </c>
      <c r="J312" s="139" t="s">
        <v>116</v>
      </c>
      <c r="K312" s="140">
        <v>66.850281681712701</v>
      </c>
      <c r="L312" s="140">
        <v>0</v>
      </c>
      <c r="M312" s="139" t="s">
        <v>122</v>
      </c>
      <c r="N312" s="139" t="s">
        <v>135</v>
      </c>
      <c r="O312" s="139" t="s">
        <v>121</v>
      </c>
      <c r="P312" s="141">
        <v>45200</v>
      </c>
      <c r="Q312" s="141">
        <v>45201</v>
      </c>
      <c r="R312" s="140">
        <v>0</v>
      </c>
      <c r="S312" s="139" t="s">
        <v>116</v>
      </c>
      <c r="T312" s="139" t="s">
        <v>116</v>
      </c>
      <c r="U312" s="139" t="s">
        <v>142</v>
      </c>
      <c r="V312" s="142">
        <v>45170.155378009258</v>
      </c>
      <c r="W312" s="139" t="s">
        <v>116</v>
      </c>
      <c r="X312" s="139" t="s">
        <v>116</v>
      </c>
      <c r="Y312" s="142">
        <v>45200</v>
      </c>
      <c r="Z312" s="142">
        <v>45231</v>
      </c>
      <c r="AA312" s="142">
        <v>45231.683884988423</v>
      </c>
      <c r="AB312" s="139" t="s">
        <v>118</v>
      </c>
      <c r="AC312" s="139" t="s">
        <v>116</v>
      </c>
    </row>
    <row r="313" spans="1:29" s="184" customFormat="1" hidden="1" outlineLevel="2" collapsed="1" x14ac:dyDescent="0.25">
      <c r="A313" s="179" t="s">
        <v>147</v>
      </c>
      <c r="B313" s="180">
        <v>26293.7703</v>
      </c>
      <c r="C313" s="180">
        <v>2312033.0746300002</v>
      </c>
      <c r="D313" s="180">
        <v>0</v>
      </c>
      <c r="E313" s="180">
        <v>0</v>
      </c>
      <c r="F313" s="180">
        <v>26293.7703</v>
      </c>
      <c r="G313" s="180">
        <v>2312033.0746300002</v>
      </c>
      <c r="H313" s="181" t="s">
        <v>120</v>
      </c>
      <c r="I313" s="181" t="s">
        <v>147</v>
      </c>
      <c r="J313" s="181" t="s">
        <v>116</v>
      </c>
      <c r="K313" s="180">
        <v>87.930831077123997</v>
      </c>
      <c r="L313" s="180">
        <v>0</v>
      </c>
      <c r="M313" s="181" t="s">
        <v>122</v>
      </c>
      <c r="N313" s="181" t="s">
        <v>135</v>
      </c>
      <c r="O313" s="181" t="s">
        <v>121</v>
      </c>
      <c r="P313" s="182">
        <v>45200</v>
      </c>
      <c r="Q313" s="182">
        <v>45201</v>
      </c>
      <c r="R313" s="180">
        <v>0</v>
      </c>
      <c r="S313" s="181" t="s">
        <v>116</v>
      </c>
      <c r="T313" s="181" t="s">
        <v>116</v>
      </c>
      <c r="U313" s="181" t="s">
        <v>142</v>
      </c>
      <c r="V313" s="183">
        <v>45170.155378009258</v>
      </c>
      <c r="W313" s="181" t="s">
        <v>116</v>
      </c>
      <c r="X313" s="181" t="s">
        <v>116</v>
      </c>
      <c r="Y313" s="183">
        <v>45200</v>
      </c>
      <c r="Z313" s="183">
        <v>45231</v>
      </c>
      <c r="AA313" s="183">
        <v>45231.683884988423</v>
      </c>
      <c r="AB313" s="181" t="s">
        <v>118</v>
      </c>
      <c r="AC313" s="181" t="s">
        <v>116</v>
      </c>
    </row>
    <row r="314" spans="1:29" s="161" customFormat="1" hidden="1" outlineLevel="3" collapsed="1" x14ac:dyDescent="0.25">
      <c r="A314" s="156" t="s">
        <v>121</v>
      </c>
      <c r="B314" s="157">
        <v>26293.7703</v>
      </c>
      <c r="C314" s="157">
        <v>2312033.0746300002</v>
      </c>
      <c r="D314" s="157">
        <v>0</v>
      </c>
      <c r="E314" s="157">
        <v>0</v>
      </c>
      <c r="F314" s="157">
        <v>26293.7703</v>
      </c>
      <c r="G314" s="157">
        <v>2312033.0746300002</v>
      </c>
      <c r="H314" s="158" t="s">
        <v>120</v>
      </c>
      <c r="I314" s="158" t="s">
        <v>147</v>
      </c>
      <c r="J314" s="158" t="s">
        <v>116</v>
      </c>
      <c r="K314" s="157">
        <v>87.930831077123997</v>
      </c>
      <c r="L314" s="157">
        <v>0</v>
      </c>
      <c r="M314" s="158" t="s">
        <v>122</v>
      </c>
      <c r="N314" s="158" t="s">
        <v>135</v>
      </c>
      <c r="O314" s="158" t="s">
        <v>121</v>
      </c>
      <c r="P314" s="159">
        <v>45200</v>
      </c>
      <c r="Q314" s="159">
        <v>45201</v>
      </c>
      <c r="R314" s="157">
        <v>0</v>
      </c>
      <c r="S314" s="158" t="s">
        <v>116</v>
      </c>
      <c r="T314" s="158" t="s">
        <v>116</v>
      </c>
      <c r="U314" s="158" t="s">
        <v>142</v>
      </c>
      <c r="V314" s="160">
        <v>45170.155378009258</v>
      </c>
      <c r="W314" s="158" t="s">
        <v>116</v>
      </c>
      <c r="X314" s="158" t="s">
        <v>116</v>
      </c>
      <c r="Y314" s="160">
        <v>45200</v>
      </c>
      <c r="Z314" s="160">
        <v>45231</v>
      </c>
      <c r="AA314" s="160">
        <v>45231.683884988423</v>
      </c>
      <c r="AB314" s="158" t="s">
        <v>118</v>
      </c>
      <c r="AC314" s="158" t="s">
        <v>116</v>
      </c>
    </row>
    <row r="315" spans="1:29" s="143" customFormat="1" hidden="1" outlineLevel="4" collapsed="1" x14ac:dyDescent="0.25">
      <c r="A315" s="162" t="s">
        <v>116</v>
      </c>
      <c r="B315" s="140">
        <v>26293.7703</v>
      </c>
      <c r="C315" s="140">
        <v>2312033.0746300002</v>
      </c>
      <c r="D315" s="140">
        <v>0</v>
      </c>
      <c r="E315" s="140">
        <v>0</v>
      </c>
      <c r="F315" s="140">
        <v>26293.7703</v>
      </c>
      <c r="G315" s="140">
        <v>2312033.0746300002</v>
      </c>
      <c r="H315" s="139" t="s">
        <v>120</v>
      </c>
      <c r="I315" s="139" t="s">
        <v>147</v>
      </c>
      <c r="J315" s="139" t="s">
        <v>116</v>
      </c>
      <c r="K315" s="140">
        <v>87.930831077123997</v>
      </c>
      <c r="L315" s="140">
        <v>0</v>
      </c>
      <c r="M315" s="139" t="s">
        <v>122</v>
      </c>
      <c r="N315" s="139" t="s">
        <v>135</v>
      </c>
      <c r="O315" s="139" t="s">
        <v>121</v>
      </c>
      <c r="P315" s="141">
        <v>45200</v>
      </c>
      <c r="Q315" s="141">
        <v>45201</v>
      </c>
      <c r="R315" s="140">
        <v>0</v>
      </c>
      <c r="S315" s="139" t="s">
        <v>116</v>
      </c>
      <c r="T315" s="139" t="s">
        <v>116</v>
      </c>
      <c r="U315" s="139" t="s">
        <v>142</v>
      </c>
      <c r="V315" s="142">
        <v>45170.155378009258</v>
      </c>
      <c r="W315" s="139" t="s">
        <v>116</v>
      </c>
      <c r="X315" s="139" t="s">
        <v>116</v>
      </c>
      <c r="Y315" s="142">
        <v>45200</v>
      </c>
      <c r="Z315" s="142">
        <v>45231</v>
      </c>
      <c r="AA315" s="142">
        <v>45231.683884988423</v>
      </c>
      <c r="AB315" s="139" t="s">
        <v>118</v>
      </c>
      <c r="AC315" s="139" t="s">
        <v>116</v>
      </c>
    </row>
    <row r="316" spans="1:29" s="149" customFormat="1" hidden="1" outlineLevel="5" collapsed="1" x14ac:dyDescent="0.25">
      <c r="A316" s="163" t="s">
        <v>122</v>
      </c>
      <c r="B316" s="145">
        <v>26293.7703</v>
      </c>
      <c r="C316" s="145">
        <v>2312033.0746300002</v>
      </c>
      <c r="D316" s="145">
        <v>0</v>
      </c>
      <c r="E316" s="145">
        <v>0</v>
      </c>
      <c r="F316" s="145">
        <v>26293.7703</v>
      </c>
      <c r="G316" s="145">
        <v>2312033.0746300002</v>
      </c>
      <c r="H316" s="146" t="s">
        <v>120</v>
      </c>
      <c r="I316" s="146" t="s">
        <v>147</v>
      </c>
      <c r="J316" s="146" t="s">
        <v>116</v>
      </c>
      <c r="K316" s="145">
        <v>87.930831077123997</v>
      </c>
      <c r="L316" s="145">
        <v>0</v>
      </c>
      <c r="M316" s="146" t="s">
        <v>122</v>
      </c>
      <c r="N316" s="146" t="s">
        <v>135</v>
      </c>
      <c r="O316" s="146" t="s">
        <v>121</v>
      </c>
      <c r="P316" s="147">
        <v>45200</v>
      </c>
      <c r="Q316" s="147">
        <v>45201</v>
      </c>
      <c r="R316" s="145">
        <v>0</v>
      </c>
      <c r="S316" s="146" t="s">
        <v>116</v>
      </c>
      <c r="T316" s="146" t="s">
        <v>116</v>
      </c>
      <c r="U316" s="146" t="s">
        <v>142</v>
      </c>
      <c r="V316" s="148">
        <v>45170.155378009258</v>
      </c>
      <c r="W316" s="146" t="s">
        <v>116</v>
      </c>
      <c r="X316" s="146" t="s">
        <v>116</v>
      </c>
      <c r="Y316" s="148">
        <v>45200</v>
      </c>
      <c r="Z316" s="148">
        <v>45231</v>
      </c>
      <c r="AA316" s="148">
        <v>45231.683884988423</v>
      </c>
      <c r="AB316" s="146" t="s">
        <v>118</v>
      </c>
      <c r="AC316" s="146" t="s">
        <v>116</v>
      </c>
    </row>
    <row r="317" spans="1:29" s="155" customFormat="1" hidden="1" outlineLevel="6" collapsed="1" x14ac:dyDescent="0.25">
      <c r="A317" s="164" t="s">
        <v>116</v>
      </c>
      <c r="B317" s="151">
        <v>26293.7703</v>
      </c>
      <c r="C317" s="151">
        <v>2312033.0746300002</v>
      </c>
      <c r="D317" s="151">
        <v>0</v>
      </c>
      <c r="E317" s="151">
        <v>0</v>
      </c>
      <c r="F317" s="151">
        <v>26293.7703</v>
      </c>
      <c r="G317" s="151">
        <v>2312033.0746300002</v>
      </c>
      <c r="H317" s="152" t="s">
        <v>120</v>
      </c>
      <c r="I317" s="152" t="s">
        <v>147</v>
      </c>
      <c r="J317" s="152" t="s">
        <v>116</v>
      </c>
      <c r="K317" s="151">
        <v>87.930831077123997</v>
      </c>
      <c r="L317" s="151">
        <v>0</v>
      </c>
      <c r="M317" s="152" t="s">
        <v>122</v>
      </c>
      <c r="N317" s="152" t="s">
        <v>135</v>
      </c>
      <c r="O317" s="152" t="s">
        <v>121</v>
      </c>
      <c r="P317" s="153">
        <v>45200</v>
      </c>
      <c r="Q317" s="153">
        <v>45201</v>
      </c>
      <c r="R317" s="151">
        <v>0</v>
      </c>
      <c r="S317" s="152" t="s">
        <v>116</v>
      </c>
      <c r="T317" s="152" t="s">
        <v>116</v>
      </c>
      <c r="U317" s="152" t="s">
        <v>142</v>
      </c>
      <c r="V317" s="154">
        <v>45170.155378009258</v>
      </c>
      <c r="W317" s="152" t="s">
        <v>116</v>
      </c>
      <c r="X317" s="152" t="s">
        <v>116</v>
      </c>
      <c r="Y317" s="154">
        <v>45200</v>
      </c>
      <c r="Z317" s="154">
        <v>45231</v>
      </c>
      <c r="AA317" s="154">
        <v>45231.683884988423</v>
      </c>
      <c r="AB317" s="152" t="s">
        <v>118</v>
      </c>
      <c r="AC317" s="152" t="s">
        <v>116</v>
      </c>
    </row>
    <row r="318" spans="1:29" s="161" customFormat="1" hidden="1" outlineLevel="7" collapsed="1" x14ac:dyDescent="0.25">
      <c r="A318" s="165" t="s">
        <v>167</v>
      </c>
      <c r="B318" s="157">
        <v>29292.460299999999</v>
      </c>
      <c r="C318" s="157">
        <v>2594800.37</v>
      </c>
      <c r="D318" s="157">
        <v>0</v>
      </c>
      <c r="E318" s="157">
        <v>0</v>
      </c>
      <c r="F318" s="157">
        <v>29292.460299999999</v>
      </c>
      <c r="G318" s="157">
        <v>2594800.37</v>
      </c>
      <c r="H318" s="158" t="s">
        <v>120</v>
      </c>
      <c r="I318" s="158" t="s">
        <v>147</v>
      </c>
      <c r="J318" s="158" t="s">
        <v>116</v>
      </c>
      <c r="K318" s="157">
        <v>88.582534325394306</v>
      </c>
      <c r="L318" s="157">
        <v>0</v>
      </c>
      <c r="M318" s="158" t="s">
        <v>122</v>
      </c>
      <c r="N318" s="158" t="s">
        <v>135</v>
      </c>
      <c r="O318" s="158" t="s">
        <v>121</v>
      </c>
      <c r="P318" s="159">
        <v>45200</v>
      </c>
      <c r="Q318" s="159">
        <v>45201</v>
      </c>
      <c r="R318" s="157">
        <v>0</v>
      </c>
      <c r="S318" s="158" t="s">
        <v>116</v>
      </c>
      <c r="T318" s="158" t="s">
        <v>116</v>
      </c>
      <c r="U318" s="158" t="s">
        <v>142</v>
      </c>
      <c r="V318" s="160">
        <v>45170.155378009258</v>
      </c>
      <c r="W318" s="158" t="s">
        <v>146</v>
      </c>
      <c r="X318" s="160">
        <v>45201.535424965274</v>
      </c>
      <c r="Y318" s="160">
        <v>45200</v>
      </c>
      <c r="Z318" s="160">
        <v>45231</v>
      </c>
      <c r="AA318" s="160">
        <v>45231.683884988423</v>
      </c>
      <c r="AB318" s="158" t="s">
        <v>118</v>
      </c>
      <c r="AC318" s="158" t="s">
        <v>116</v>
      </c>
    </row>
    <row r="319" spans="1:29" s="143" customFormat="1" hidden="1" outlineLevel="7" collapsed="1" x14ac:dyDescent="0.25">
      <c r="A319" s="166" t="s">
        <v>116</v>
      </c>
      <c r="B319" s="140">
        <v>29292.460299999999</v>
      </c>
      <c r="C319" s="140">
        <v>2594800.37</v>
      </c>
      <c r="D319" s="140">
        <v>0</v>
      </c>
      <c r="E319" s="140">
        <v>0</v>
      </c>
      <c r="F319" s="140">
        <v>29292.460299999999</v>
      </c>
      <c r="G319" s="140">
        <v>2594800.37</v>
      </c>
      <c r="H319" s="139" t="s">
        <v>120</v>
      </c>
      <c r="I319" s="139" t="s">
        <v>147</v>
      </c>
      <c r="J319" s="139" t="s">
        <v>116</v>
      </c>
      <c r="K319" s="140">
        <v>88.582534325394306</v>
      </c>
      <c r="L319" s="140">
        <v>0</v>
      </c>
      <c r="M319" s="139" t="s">
        <v>122</v>
      </c>
      <c r="N319" s="139" t="s">
        <v>135</v>
      </c>
      <c r="O319" s="139" t="s">
        <v>121</v>
      </c>
      <c r="P319" s="141">
        <v>45200</v>
      </c>
      <c r="Q319" s="141">
        <v>45201</v>
      </c>
      <c r="R319" s="140">
        <v>0</v>
      </c>
      <c r="S319" s="139" t="s">
        <v>116</v>
      </c>
      <c r="T319" s="139" t="s">
        <v>116</v>
      </c>
      <c r="U319" s="139" t="s">
        <v>142</v>
      </c>
      <c r="V319" s="142">
        <v>45170.155378009258</v>
      </c>
      <c r="W319" s="139" t="s">
        <v>146</v>
      </c>
      <c r="X319" s="142">
        <v>45201.535424965274</v>
      </c>
      <c r="Y319" s="142">
        <v>45200</v>
      </c>
      <c r="Z319" s="142">
        <v>45231</v>
      </c>
      <c r="AA319" s="142">
        <v>45231.683884988423</v>
      </c>
      <c r="AB319" s="139" t="s">
        <v>118</v>
      </c>
      <c r="AC319" s="139" t="s">
        <v>116</v>
      </c>
    </row>
    <row r="320" spans="1:29" s="172" customFormat="1" hidden="1" outlineLevel="7" collapsed="1" x14ac:dyDescent="0.25">
      <c r="A320" s="167" t="s">
        <v>166</v>
      </c>
      <c r="B320" s="168">
        <v>23152.71</v>
      </c>
      <c r="C320" s="168">
        <v>1774894.98688</v>
      </c>
      <c r="D320" s="168">
        <v>0</v>
      </c>
      <c r="E320" s="168">
        <v>0</v>
      </c>
      <c r="F320" s="168">
        <v>23152.71</v>
      </c>
      <c r="G320" s="168">
        <v>1774894.98688</v>
      </c>
      <c r="H320" s="169" t="s">
        <v>120</v>
      </c>
      <c r="I320" s="169" t="s">
        <v>147</v>
      </c>
      <c r="J320" s="169" t="s">
        <v>116</v>
      </c>
      <c r="K320" s="168">
        <v>76.660355823573099</v>
      </c>
      <c r="L320" s="168">
        <v>0</v>
      </c>
      <c r="M320" s="169" t="s">
        <v>122</v>
      </c>
      <c r="N320" s="169" t="s">
        <v>135</v>
      </c>
      <c r="O320" s="169" t="s">
        <v>121</v>
      </c>
      <c r="P320" s="170">
        <v>45200</v>
      </c>
      <c r="Q320" s="170">
        <v>45201</v>
      </c>
      <c r="R320" s="168">
        <v>0</v>
      </c>
      <c r="S320" s="169" t="s">
        <v>116</v>
      </c>
      <c r="T320" s="169" t="s">
        <v>116</v>
      </c>
      <c r="U320" s="169" t="s">
        <v>142</v>
      </c>
      <c r="V320" s="171">
        <v>45170.155378009258</v>
      </c>
      <c r="W320" s="169" t="s">
        <v>116</v>
      </c>
      <c r="X320" s="169" t="s">
        <v>116</v>
      </c>
      <c r="Y320" s="171">
        <v>45200</v>
      </c>
      <c r="Z320" s="171">
        <v>45231</v>
      </c>
      <c r="AA320" s="171">
        <v>45231.683884988423</v>
      </c>
      <c r="AB320" s="169" t="s">
        <v>118</v>
      </c>
      <c r="AC320" s="169" t="s">
        <v>116</v>
      </c>
    </row>
    <row r="321" spans="1:29" s="143" customFormat="1" hidden="1" outlineLevel="7" collapsed="1" x14ac:dyDescent="0.25">
      <c r="A321" s="166" t="s">
        <v>116</v>
      </c>
      <c r="B321" s="140">
        <v>23152.71</v>
      </c>
      <c r="C321" s="140">
        <v>1774894.98688</v>
      </c>
      <c r="D321" s="140">
        <v>0</v>
      </c>
      <c r="E321" s="140">
        <v>0</v>
      </c>
      <c r="F321" s="140">
        <v>23152.71</v>
      </c>
      <c r="G321" s="140">
        <v>1774894.98688</v>
      </c>
      <c r="H321" s="139" t="s">
        <v>120</v>
      </c>
      <c r="I321" s="139" t="s">
        <v>147</v>
      </c>
      <c r="J321" s="139" t="s">
        <v>116</v>
      </c>
      <c r="K321" s="140">
        <v>76.660355823573099</v>
      </c>
      <c r="L321" s="140">
        <v>0</v>
      </c>
      <c r="M321" s="139" t="s">
        <v>122</v>
      </c>
      <c r="N321" s="139" t="s">
        <v>135</v>
      </c>
      <c r="O321" s="139" t="s">
        <v>121</v>
      </c>
      <c r="P321" s="141">
        <v>45200</v>
      </c>
      <c r="Q321" s="141">
        <v>45201</v>
      </c>
      <c r="R321" s="140">
        <v>0</v>
      </c>
      <c r="S321" s="139" t="s">
        <v>116</v>
      </c>
      <c r="T321" s="139" t="s">
        <v>116</v>
      </c>
      <c r="U321" s="139" t="s">
        <v>142</v>
      </c>
      <c r="V321" s="142">
        <v>45170.155378009258</v>
      </c>
      <c r="W321" s="139" t="s">
        <v>116</v>
      </c>
      <c r="X321" s="139" t="s">
        <v>116</v>
      </c>
      <c r="Y321" s="142">
        <v>45200</v>
      </c>
      <c r="Z321" s="142">
        <v>45231</v>
      </c>
      <c r="AA321" s="142">
        <v>45231.683884988423</v>
      </c>
      <c r="AB321" s="139" t="s">
        <v>118</v>
      </c>
      <c r="AC321" s="139" t="s">
        <v>116</v>
      </c>
    </row>
    <row r="322" spans="1:29" s="161" customFormat="1" hidden="1" outlineLevel="7" collapsed="1" x14ac:dyDescent="0.25">
      <c r="A322" s="165" t="s">
        <v>163</v>
      </c>
      <c r="B322" s="157">
        <v>-45526.749000000003</v>
      </c>
      <c r="C322" s="157">
        <v>-3211241.0322699999</v>
      </c>
      <c r="D322" s="157">
        <v>0</v>
      </c>
      <c r="E322" s="157">
        <v>0</v>
      </c>
      <c r="F322" s="157">
        <v>-45526.749000000003</v>
      </c>
      <c r="G322" s="157">
        <v>-3211241.0322699999</v>
      </c>
      <c r="H322" s="158" t="s">
        <v>120</v>
      </c>
      <c r="I322" s="158" t="s">
        <v>147</v>
      </c>
      <c r="J322" s="158" t="s">
        <v>116</v>
      </c>
      <c r="K322" s="157">
        <v>70.5352590027898</v>
      </c>
      <c r="L322" s="157">
        <v>0</v>
      </c>
      <c r="M322" s="158" t="s">
        <v>122</v>
      </c>
      <c r="N322" s="158" t="s">
        <v>135</v>
      </c>
      <c r="O322" s="158" t="s">
        <v>121</v>
      </c>
      <c r="P322" s="159">
        <v>45200</v>
      </c>
      <c r="Q322" s="159">
        <v>45201</v>
      </c>
      <c r="R322" s="157">
        <v>0</v>
      </c>
      <c r="S322" s="158" t="s">
        <v>116</v>
      </c>
      <c r="T322" s="158" t="s">
        <v>116</v>
      </c>
      <c r="U322" s="158" t="s">
        <v>142</v>
      </c>
      <c r="V322" s="160">
        <v>45170.155378009258</v>
      </c>
      <c r="W322" s="158" t="s">
        <v>115</v>
      </c>
      <c r="X322" s="160">
        <v>45192.156875891204</v>
      </c>
      <c r="Y322" s="160">
        <v>45200</v>
      </c>
      <c r="Z322" s="160">
        <v>45231</v>
      </c>
      <c r="AA322" s="160">
        <v>45231.683884988423</v>
      </c>
      <c r="AB322" s="158" t="s">
        <v>118</v>
      </c>
      <c r="AC322" s="158" t="s">
        <v>116</v>
      </c>
    </row>
    <row r="323" spans="1:29" s="143" customFormat="1" hidden="1" outlineLevel="7" collapsed="1" x14ac:dyDescent="0.25">
      <c r="A323" s="166" t="s">
        <v>116</v>
      </c>
      <c r="B323" s="140">
        <v>-45526.749000000003</v>
      </c>
      <c r="C323" s="140">
        <v>-3211241.0322699999</v>
      </c>
      <c r="D323" s="140">
        <v>0</v>
      </c>
      <c r="E323" s="140">
        <v>0</v>
      </c>
      <c r="F323" s="140">
        <v>-45526.749000000003</v>
      </c>
      <c r="G323" s="140">
        <v>-3211241.0322699999</v>
      </c>
      <c r="H323" s="139" t="s">
        <v>120</v>
      </c>
      <c r="I323" s="139" t="s">
        <v>147</v>
      </c>
      <c r="J323" s="139" t="s">
        <v>116</v>
      </c>
      <c r="K323" s="140">
        <v>70.5352590027898</v>
      </c>
      <c r="L323" s="140">
        <v>0</v>
      </c>
      <c r="M323" s="139" t="s">
        <v>122</v>
      </c>
      <c r="N323" s="139" t="s">
        <v>135</v>
      </c>
      <c r="O323" s="139" t="s">
        <v>121</v>
      </c>
      <c r="P323" s="141">
        <v>45200</v>
      </c>
      <c r="Q323" s="141">
        <v>45201</v>
      </c>
      <c r="R323" s="140">
        <v>0</v>
      </c>
      <c r="S323" s="139" t="s">
        <v>116</v>
      </c>
      <c r="T323" s="139" t="s">
        <v>116</v>
      </c>
      <c r="U323" s="139" t="s">
        <v>142</v>
      </c>
      <c r="V323" s="142">
        <v>45170.155378009258</v>
      </c>
      <c r="W323" s="139" t="s">
        <v>115</v>
      </c>
      <c r="X323" s="142">
        <v>45192.156875891204</v>
      </c>
      <c r="Y323" s="142">
        <v>45200</v>
      </c>
      <c r="Z323" s="142">
        <v>45231</v>
      </c>
      <c r="AA323" s="142">
        <v>45231.683884988423</v>
      </c>
      <c r="AB323" s="139" t="s">
        <v>118</v>
      </c>
      <c r="AC323" s="139" t="s">
        <v>116</v>
      </c>
    </row>
    <row r="324" spans="1:29" s="172" customFormat="1" hidden="1" outlineLevel="7" collapsed="1" x14ac:dyDescent="0.25">
      <c r="A324" s="167" t="s">
        <v>165</v>
      </c>
      <c r="B324" s="168">
        <v>9925.3490000000002</v>
      </c>
      <c r="C324" s="168">
        <v>631859.12068000005</v>
      </c>
      <c r="D324" s="168">
        <v>0</v>
      </c>
      <c r="E324" s="168">
        <v>0</v>
      </c>
      <c r="F324" s="168">
        <v>9925.3490000000002</v>
      </c>
      <c r="G324" s="168">
        <v>631859.12068000005</v>
      </c>
      <c r="H324" s="169" t="s">
        <v>120</v>
      </c>
      <c r="I324" s="169" t="s">
        <v>147</v>
      </c>
      <c r="J324" s="169" t="s">
        <v>116</v>
      </c>
      <c r="K324" s="168">
        <v>63.661148910733502</v>
      </c>
      <c r="L324" s="168">
        <v>0</v>
      </c>
      <c r="M324" s="169" t="s">
        <v>122</v>
      </c>
      <c r="N324" s="169" t="s">
        <v>135</v>
      </c>
      <c r="O324" s="169" t="s">
        <v>121</v>
      </c>
      <c r="P324" s="170">
        <v>45200</v>
      </c>
      <c r="Q324" s="170">
        <v>45201</v>
      </c>
      <c r="R324" s="168">
        <v>0</v>
      </c>
      <c r="S324" s="169" t="s">
        <v>116</v>
      </c>
      <c r="T324" s="169" t="s">
        <v>116</v>
      </c>
      <c r="U324" s="169" t="s">
        <v>142</v>
      </c>
      <c r="V324" s="171">
        <v>45170.155378009258</v>
      </c>
      <c r="W324" s="169" t="s">
        <v>116</v>
      </c>
      <c r="X324" s="169" t="s">
        <v>116</v>
      </c>
      <c r="Y324" s="171">
        <v>45200</v>
      </c>
      <c r="Z324" s="171">
        <v>45231</v>
      </c>
      <c r="AA324" s="171">
        <v>45231.683884988423</v>
      </c>
      <c r="AB324" s="169" t="s">
        <v>118</v>
      </c>
      <c r="AC324" s="169" t="s">
        <v>116</v>
      </c>
    </row>
    <row r="325" spans="1:29" s="143" customFormat="1" hidden="1" outlineLevel="7" collapsed="1" x14ac:dyDescent="0.25">
      <c r="A325" s="166" t="s">
        <v>116</v>
      </c>
      <c r="B325" s="140">
        <v>9925.3490000000002</v>
      </c>
      <c r="C325" s="140">
        <v>631859.12068000005</v>
      </c>
      <c r="D325" s="140">
        <v>0</v>
      </c>
      <c r="E325" s="140">
        <v>0</v>
      </c>
      <c r="F325" s="140">
        <v>9925.3490000000002</v>
      </c>
      <c r="G325" s="140">
        <v>631859.12068000005</v>
      </c>
      <c r="H325" s="139" t="s">
        <v>120</v>
      </c>
      <c r="I325" s="139" t="s">
        <v>147</v>
      </c>
      <c r="J325" s="139" t="s">
        <v>116</v>
      </c>
      <c r="K325" s="140">
        <v>63.661148910733502</v>
      </c>
      <c r="L325" s="140">
        <v>0</v>
      </c>
      <c r="M325" s="139" t="s">
        <v>122</v>
      </c>
      <c r="N325" s="139" t="s">
        <v>135</v>
      </c>
      <c r="O325" s="139" t="s">
        <v>121</v>
      </c>
      <c r="P325" s="141">
        <v>45200</v>
      </c>
      <c r="Q325" s="141">
        <v>45201</v>
      </c>
      <c r="R325" s="140">
        <v>0</v>
      </c>
      <c r="S325" s="139" t="s">
        <v>116</v>
      </c>
      <c r="T325" s="139" t="s">
        <v>116</v>
      </c>
      <c r="U325" s="139" t="s">
        <v>142</v>
      </c>
      <c r="V325" s="142">
        <v>45170.155378009258</v>
      </c>
      <c r="W325" s="139" t="s">
        <v>116</v>
      </c>
      <c r="X325" s="139" t="s">
        <v>116</v>
      </c>
      <c r="Y325" s="142">
        <v>45200</v>
      </c>
      <c r="Z325" s="142">
        <v>45231</v>
      </c>
      <c r="AA325" s="142">
        <v>45231.683884988423</v>
      </c>
      <c r="AB325" s="139" t="s">
        <v>118</v>
      </c>
      <c r="AC325" s="139" t="s">
        <v>116</v>
      </c>
    </row>
    <row r="326" spans="1:29" s="161" customFormat="1" hidden="1" outlineLevel="7" collapsed="1" x14ac:dyDescent="0.25">
      <c r="A326" s="165" t="s">
        <v>164</v>
      </c>
      <c r="B326" s="157">
        <v>9450</v>
      </c>
      <c r="C326" s="157">
        <v>521719.62933999998</v>
      </c>
      <c r="D326" s="157">
        <v>0</v>
      </c>
      <c r="E326" s="157">
        <v>0</v>
      </c>
      <c r="F326" s="157">
        <v>9450</v>
      </c>
      <c r="G326" s="157">
        <v>521719.62933999998</v>
      </c>
      <c r="H326" s="158" t="s">
        <v>120</v>
      </c>
      <c r="I326" s="158" t="s">
        <v>147</v>
      </c>
      <c r="J326" s="158" t="s">
        <v>116</v>
      </c>
      <c r="K326" s="157">
        <v>55.208426385185199</v>
      </c>
      <c r="L326" s="157">
        <v>0</v>
      </c>
      <c r="M326" s="158" t="s">
        <v>122</v>
      </c>
      <c r="N326" s="158" t="s">
        <v>135</v>
      </c>
      <c r="O326" s="158" t="s">
        <v>121</v>
      </c>
      <c r="P326" s="159">
        <v>45200</v>
      </c>
      <c r="Q326" s="159">
        <v>45201</v>
      </c>
      <c r="R326" s="157">
        <v>0</v>
      </c>
      <c r="S326" s="158" t="s">
        <v>116</v>
      </c>
      <c r="T326" s="158" t="s">
        <v>116</v>
      </c>
      <c r="U326" s="158" t="s">
        <v>142</v>
      </c>
      <c r="V326" s="160">
        <v>45170.155378009258</v>
      </c>
      <c r="W326" s="158" t="s">
        <v>116</v>
      </c>
      <c r="X326" s="158" t="s">
        <v>116</v>
      </c>
      <c r="Y326" s="160">
        <v>45200</v>
      </c>
      <c r="Z326" s="160">
        <v>45231</v>
      </c>
      <c r="AA326" s="160">
        <v>45231.683884988423</v>
      </c>
      <c r="AB326" s="158" t="s">
        <v>118</v>
      </c>
      <c r="AC326" s="158" t="s">
        <v>116</v>
      </c>
    </row>
    <row r="327" spans="1:29" s="143" customFormat="1" hidden="1" outlineLevel="7" collapsed="1" x14ac:dyDescent="0.25">
      <c r="A327" s="166" t="s">
        <v>116</v>
      </c>
      <c r="B327" s="140">
        <v>9450</v>
      </c>
      <c r="C327" s="140">
        <v>521719.62933999998</v>
      </c>
      <c r="D327" s="140">
        <v>0</v>
      </c>
      <c r="E327" s="140">
        <v>0</v>
      </c>
      <c r="F327" s="140">
        <v>9450</v>
      </c>
      <c r="G327" s="140">
        <v>521719.62933999998</v>
      </c>
      <c r="H327" s="139" t="s">
        <v>120</v>
      </c>
      <c r="I327" s="139" t="s">
        <v>147</v>
      </c>
      <c r="J327" s="139" t="s">
        <v>116</v>
      </c>
      <c r="K327" s="140">
        <v>55.208426385185199</v>
      </c>
      <c r="L327" s="140">
        <v>0</v>
      </c>
      <c r="M327" s="139" t="s">
        <v>122</v>
      </c>
      <c r="N327" s="139" t="s">
        <v>135</v>
      </c>
      <c r="O327" s="139" t="s">
        <v>121</v>
      </c>
      <c r="P327" s="141">
        <v>45200</v>
      </c>
      <c r="Q327" s="141">
        <v>45201</v>
      </c>
      <c r="R327" s="140">
        <v>0</v>
      </c>
      <c r="S327" s="139" t="s">
        <v>116</v>
      </c>
      <c r="T327" s="139" t="s">
        <v>116</v>
      </c>
      <c r="U327" s="139" t="s">
        <v>142</v>
      </c>
      <c r="V327" s="142">
        <v>45170.155378009258</v>
      </c>
      <c r="W327" s="139" t="s">
        <v>116</v>
      </c>
      <c r="X327" s="139" t="s">
        <v>116</v>
      </c>
      <c r="Y327" s="142">
        <v>45200</v>
      </c>
      <c r="Z327" s="142">
        <v>45231</v>
      </c>
      <c r="AA327" s="142">
        <v>45231.683884988423</v>
      </c>
      <c r="AB327" s="139" t="s">
        <v>118</v>
      </c>
      <c r="AC327" s="139" t="s">
        <v>116</v>
      </c>
    </row>
    <row r="328" spans="1:29" s="155" customFormat="1" hidden="1" outlineLevel="2" collapsed="1" x14ac:dyDescent="0.25">
      <c r="A328" s="150" t="s">
        <v>215</v>
      </c>
      <c r="B328" s="151">
        <v>0</v>
      </c>
      <c r="C328" s="151">
        <v>0</v>
      </c>
      <c r="D328" s="151">
        <v>0</v>
      </c>
      <c r="E328" s="151">
        <v>0</v>
      </c>
      <c r="F328" s="151">
        <v>0</v>
      </c>
      <c r="G328" s="151">
        <v>0</v>
      </c>
      <c r="H328" s="152" t="s">
        <v>120</v>
      </c>
      <c r="I328" s="152" t="s">
        <v>215</v>
      </c>
      <c r="J328" s="152" t="s">
        <v>116</v>
      </c>
      <c r="K328" s="151">
        <v>0</v>
      </c>
      <c r="L328" s="151">
        <v>0</v>
      </c>
      <c r="M328" s="152" t="s">
        <v>213</v>
      </c>
      <c r="N328" s="152" t="s">
        <v>135</v>
      </c>
      <c r="O328" s="152" t="s">
        <v>121</v>
      </c>
      <c r="P328" s="153">
        <v>45200</v>
      </c>
      <c r="Q328" s="153">
        <v>45201</v>
      </c>
      <c r="R328" s="151">
        <v>0</v>
      </c>
      <c r="S328" s="152" t="s">
        <v>116</v>
      </c>
      <c r="T328" s="152" t="s">
        <v>116</v>
      </c>
      <c r="U328" s="152" t="s">
        <v>142</v>
      </c>
      <c r="V328" s="154">
        <v>45170.155378009258</v>
      </c>
      <c r="W328" s="152" t="s">
        <v>116</v>
      </c>
      <c r="X328" s="152" t="s">
        <v>116</v>
      </c>
      <c r="Y328" s="154">
        <v>45200</v>
      </c>
      <c r="Z328" s="154">
        <v>45231</v>
      </c>
      <c r="AA328" s="154">
        <v>45231.683884988423</v>
      </c>
      <c r="AB328" s="152" t="s">
        <v>118</v>
      </c>
      <c r="AC328" s="152" t="s">
        <v>116</v>
      </c>
    </row>
    <row r="329" spans="1:29" s="161" customFormat="1" hidden="1" outlineLevel="3" collapsed="1" x14ac:dyDescent="0.25">
      <c r="A329" s="156" t="s">
        <v>121</v>
      </c>
      <c r="B329" s="157">
        <v>0</v>
      </c>
      <c r="C329" s="157">
        <v>0</v>
      </c>
      <c r="D329" s="157">
        <v>0</v>
      </c>
      <c r="E329" s="157">
        <v>0</v>
      </c>
      <c r="F329" s="157">
        <v>0</v>
      </c>
      <c r="G329" s="157">
        <v>0</v>
      </c>
      <c r="H329" s="158" t="s">
        <v>120</v>
      </c>
      <c r="I329" s="158" t="s">
        <v>215</v>
      </c>
      <c r="J329" s="158" t="s">
        <v>116</v>
      </c>
      <c r="K329" s="157">
        <v>0</v>
      </c>
      <c r="L329" s="157">
        <v>0</v>
      </c>
      <c r="M329" s="158" t="s">
        <v>213</v>
      </c>
      <c r="N329" s="158" t="s">
        <v>135</v>
      </c>
      <c r="O329" s="158" t="s">
        <v>121</v>
      </c>
      <c r="P329" s="159">
        <v>45200</v>
      </c>
      <c r="Q329" s="159">
        <v>45201</v>
      </c>
      <c r="R329" s="157">
        <v>0</v>
      </c>
      <c r="S329" s="158" t="s">
        <v>116</v>
      </c>
      <c r="T329" s="158" t="s">
        <v>116</v>
      </c>
      <c r="U329" s="158" t="s">
        <v>142</v>
      </c>
      <c r="V329" s="160">
        <v>45170.155378009258</v>
      </c>
      <c r="W329" s="158" t="s">
        <v>116</v>
      </c>
      <c r="X329" s="158" t="s">
        <v>116</v>
      </c>
      <c r="Y329" s="160">
        <v>45200</v>
      </c>
      <c r="Z329" s="160">
        <v>45231</v>
      </c>
      <c r="AA329" s="160">
        <v>45231.683884988423</v>
      </c>
      <c r="AB329" s="158" t="s">
        <v>118</v>
      </c>
      <c r="AC329" s="158" t="s">
        <v>116</v>
      </c>
    </row>
    <row r="330" spans="1:29" s="143" customFormat="1" hidden="1" outlineLevel="4" collapsed="1" x14ac:dyDescent="0.25">
      <c r="A330" s="162" t="s">
        <v>116</v>
      </c>
      <c r="B330" s="140">
        <v>0</v>
      </c>
      <c r="C330" s="140">
        <v>0</v>
      </c>
      <c r="D330" s="140">
        <v>0</v>
      </c>
      <c r="E330" s="140">
        <v>0</v>
      </c>
      <c r="F330" s="140">
        <v>0</v>
      </c>
      <c r="G330" s="140">
        <v>0</v>
      </c>
      <c r="H330" s="139" t="s">
        <v>120</v>
      </c>
      <c r="I330" s="139" t="s">
        <v>215</v>
      </c>
      <c r="J330" s="139" t="s">
        <v>116</v>
      </c>
      <c r="K330" s="140">
        <v>0</v>
      </c>
      <c r="L330" s="140">
        <v>0</v>
      </c>
      <c r="M330" s="139" t="s">
        <v>213</v>
      </c>
      <c r="N330" s="139" t="s">
        <v>135</v>
      </c>
      <c r="O330" s="139" t="s">
        <v>121</v>
      </c>
      <c r="P330" s="141">
        <v>45200</v>
      </c>
      <c r="Q330" s="141">
        <v>45201</v>
      </c>
      <c r="R330" s="140">
        <v>0</v>
      </c>
      <c r="S330" s="139" t="s">
        <v>116</v>
      </c>
      <c r="T330" s="139" t="s">
        <v>116</v>
      </c>
      <c r="U330" s="139" t="s">
        <v>142</v>
      </c>
      <c r="V330" s="142">
        <v>45170.155378009258</v>
      </c>
      <c r="W330" s="139" t="s">
        <v>116</v>
      </c>
      <c r="X330" s="139" t="s">
        <v>116</v>
      </c>
      <c r="Y330" s="142">
        <v>45200</v>
      </c>
      <c r="Z330" s="142">
        <v>45231</v>
      </c>
      <c r="AA330" s="142">
        <v>45231.683884988423</v>
      </c>
      <c r="AB330" s="139" t="s">
        <v>118</v>
      </c>
      <c r="AC330" s="139" t="s">
        <v>116</v>
      </c>
    </row>
    <row r="331" spans="1:29" s="149" customFormat="1" hidden="1" outlineLevel="5" collapsed="1" x14ac:dyDescent="0.25">
      <c r="A331" s="163" t="s">
        <v>213</v>
      </c>
      <c r="B331" s="145">
        <v>0</v>
      </c>
      <c r="C331" s="145">
        <v>0</v>
      </c>
      <c r="D331" s="145">
        <v>0</v>
      </c>
      <c r="E331" s="145">
        <v>0</v>
      </c>
      <c r="F331" s="145">
        <v>0</v>
      </c>
      <c r="G331" s="145">
        <v>0</v>
      </c>
      <c r="H331" s="146" t="s">
        <v>120</v>
      </c>
      <c r="I331" s="146" t="s">
        <v>215</v>
      </c>
      <c r="J331" s="146" t="s">
        <v>116</v>
      </c>
      <c r="K331" s="145">
        <v>0</v>
      </c>
      <c r="L331" s="145">
        <v>0</v>
      </c>
      <c r="M331" s="146" t="s">
        <v>213</v>
      </c>
      <c r="N331" s="146" t="s">
        <v>135</v>
      </c>
      <c r="O331" s="146" t="s">
        <v>121</v>
      </c>
      <c r="P331" s="147">
        <v>45200</v>
      </c>
      <c r="Q331" s="147">
        <v>45201</v>
      </c>
      <c r="R331" s="145">
        <v>0</v>
      </c>
      <c r="S331" s="146" t="s">
        <v>116</v>
      </c>
      <c r="T331" s="146" t="s">
        <v>116</v>
      </c>
      <c r="U331" s="146" t="s">
        <v>142</v>
      </c>
      <c r="V331" s="148">
        <v>45170.155378009258</v>
      </c>
      <c r="W331" s="146" t="s">
        <v>116</v>
      </c>
      <c r="X331" s="146" t="s">
        <v>116</v>
      </c>
      <c r="Y331" s="148">
        <v>45200</v>
      </c>
      <c r="Z331" s="148">
        <v>45231</v>
      </c>
      <c r="AA331" s="148">
        <v>45231.683884988423</v>
      </c>
      <c r="AB331" s="146" t="s">
        <v>118</v>
      </c>
      <c r="AC331" s="146" t="s">
        <v>116</v>
      </c>
    </row>
    <row r="332" spans="1:29" s="155" customFormat="1" hidden="1" outlineLevel="6" collapsed="1" x14ac:dyDescent="0.25">
      <c r="A332" s="164" t="s">
        <v>116</v>
      </c>
      <c r="B332" s="151">
        <v>0</v>
      </c>
      <c r="C332" s="151">
        <v>0</v>
      </c>
      <c r="D332" s="151">
        <v>0</v>
      </c>
      <c r="E332" s="151">
        <v>0</v>
      </c>
      <c r="F332" s="151">
        <v>0</v>
      </c>
      <c r="G332" s="151">
        <v>0</v>
      </c>
      <c r="H332" s="152" t="s">
        <v>120</v>
      </c>
      <c r="I332" s="152" t="s">
        <v>215</v>
      </c>
      <c r="J332" s="152" t="s">
        <v>116</v>
      </c>
      <c r="K332" s="151">
        <v>0</v>
      </c>
      <c r="L332" s="151">
        <v>0</v>
      </c>
      <c r="M332" s="152" t="s">
        <v>213</v>
      </c>
      <c r="N332" s="152" t="s">
        <v>135</v>
      </c>
      <c r="O332" s="152" t="s">
        <v>121</v>
      </c>
      <c r="P332" s="153">
        <v>45200</v>
      </c>
      <c r="Q332" s="153">
        <v>45201</v>
      </c>
      <c r="R332" s="151">
        <v>0</v>
      </c>
      <c r="S332" s="152" t="s">
        <v>116</v>
      </c>
      <c r="T332" s="152" t="s">
        <v>116</v>
      </c>
      <c r="U332" s="152" t="s">
        <v>142</v>
      </c>
      <c r="V332" s="154">
        <v>45170.155378009258</v>
      </c>
      <c r="W332" s="152" t="s">
        <v>116</v>
      </c>
      <c r="X332" s="152" t="s">
        <v>116</v>
      </c>
      <c r="Y332" s="154">
        <v>45200</v>
      </c>
      <c r="Z332" s="154">
        <v>45231</v>
      </c>
      <c r="AA332" s="154">
        <v>45231.683884988423</v>
      </c>
      <c r="AB332" s="152" t="s">
        <v>118</v>
      </c>
      <c r="AC332" s="152" t="s">
        <v>116</v>
      </c>
    </row>
    <row r="333" spans="1:29" s="161" customFormat="1" hidden="1" outlineLevel="7" collapsed="1" x14ac:dyDescent="0.25">
      <c r="A333" s="165" t="s">
        <v>152</v>
      </c>
      <c r="B333" s="157">
        <v>0</v>
      </c>
      <c r="C333" s="157">
        <v>0</v>
      </c>
      <c r="D333" s="157">
        <v>0</v>
      </c>
      <c r="E333" s="157">
        <v>0</v>
      </c>
      <c r="F333" s="157">
        <v>0</v>
      </c>
      <c r="G333" s="157">
        <v>0</v>
      </c>
      <c r="H333" s="158" t="s">
        <v>120</v>
      </c>
      <c r="I333" s="158" t="s">
        <v>215</v>
      </c>
      <c r="J333" s="158" t="s">
        <v>116</v>
      </c>
      <c r="K333" s="157">
        <v>0</v>
      </c>
      <c r="L333" s="157">
        <v>0</v>
      </c>
      <c r="M333" s="158" t="s">
        <v>213</v>
      </c>
      <c r="N333" s="158" t="s">
        <v>135</v>
      </c>
      <c r="O333" s="158" t="s">
        <v>121</v>
      </c>
      <c r="P333" s="159">
        <v>45200</v>
      </c>
      <c r="Q333" s="159">
        <v>45201</v>
      </c>
      <c r="R333" s="157">
        <v>0</v>
      </c>
      <c r="S333" s="158" t="s">
        <v>116</v>
      </c>
      <c r="T333" s="158" t="s">
        <v>116</v>
      </c>
      <c r="U333" s="158" t="s">
        <v>142</v>
      </c>
      <c r="V333" s="160">
        <v>45170.155378009258</v>
      </c>
      <c r="W333" s="158" t="s">
        <v>116</v>
      </c>
      <c r="X333" s="158" t="s">
        <v>116</v>
      </c>
      <c r="Y333" s="160">
        <v>45200</v>
      </c>
      <c r="Z333" s="160">
        <v>45231</v>
      </c>
      <c r="AA333" s="160">
        <v>45231.683884988423</v>
      </c>
      <c r="AB333" s="158" t="s">
        <v>118</v>
      </c>
      <c r="AC333" s="158" t="s">
        <v>116</v>
      </c>
    </row>
    <row r="334" spans="1:29" s="143" customFormat="1" hidden="1" outlineLevel="7" collapsed="1" x14ac:dyDescent="0.25">
      <c r="A334" s="166" t="s">
        <v>116</v>
      </c>
      <c r="B334" s="140">
        <v>0</v>
      </c>
      <c r="C334" s="140">
        <v>0</v>
      </c>
      <c r="D334" s="140">
        <v>0</v>
      </c>
      <c r="E334" s="140">
        <v>0</v>
      </c>
      <c r="F334" s="140">
        <v>0</v>
      </c>
      <c r="G334" s="140">
        <v>0</v>
      </c>
      <c r="H334" s="139" t="s">
        <v>120</v>
      </c>
      <c r="I334" s="139" t="s">
        <v>215</v>
      </c>
      <c r="J334" s="139" t="s">
        <v>116</v>
      </c>
      <c r="K334" s="140">
        <v>0</v>
      </c>
      <c r="L334" s="140">
        <v>0</v>
      </c>
      <c r="M334" s="139" t="s">
        <v>213</v>
      </c>
      <c r="N334" s="139" t="s">
        <v>135</v>
      </c>
      <c r="O334" s="139" t="s">
        <v>121</v>
      </c>
      <c r="P334" s="141">
        <v>45200</v>
      </c>
      <c r="Q334" s="141">
        <v>45201</v>
      </c>
      <c r="R334" s="140">
        <v>0</v>
      </c>
      <c r="S334" s="139" t="s">
        <v>116</v>
      </c>
      <c r="T334" s="139" t="s">
        <v>116</v>
      </c>
      <c r="U334" s="139" t="s">
        <v>142</v>
      </c>
      <c r="V334" s="142">
        <v>45170.155378009258</v>
      </c>
      <c r="W334" s="139" t="s">
        <v>116</v>
      </c>
      <c r="X334" s="139" t="s">
        <v>116</v>
      </c>
      <c r="Y334" s="142">
        <v>45200</v>
      </c>
      <c r="Z334" s="142">
        <v>45231</v>
      </c>
      <c r="AA334" s="142">
        <v>45231.683884988423</v>
      </c>
      <c r="AB334" s="139" t="s">
        <v>118</v>
      </c>
      <c r="AC334" s="139" t="s">
        <v>116</v>
      </c>
    </row>
    <row r="335" spans="1:29" s="178" customFormat="1" hidden="1" outlineLevel="7" collapsed="1" x14ac:dyDescent="0.25">
      <c r="A335" s="173" t="s">
        <v>116</v>
      </c>
      <c r="B335" s="174">
        <v>0</v>
      </c>
      <c r="C335" s="174">
        <v>0</v>
      </c>
      <c r="D335" s="174">
        <v>0</v>
      </c>
      <c r="E335" s="174">
        <v>0</v>
      </c>
      <c r="F335" s="174">
        <v>0</v>
      </c>
      <c r="G335" s="174">
        <v>0</v>
      </c>
      <c r="H335" s="175" t="s">
        <v>120</v>
      </c>
      <c r="I335" s="175" t="s">
        <v>215</v>
      </c>
      <c r="J335" s="175" t="s">
        <v>116</v>
      </c>
      <c r="K335" s="174">
        <v>0</v>
      </c>
      <c r="L335" s="174">
        <v>0</v>
      </c>
      <c r="M335" s="175" t="s">
        <v>213</v>
      </c>
      <c r="N335" s="175" t="s">
        <v>135</v>
      </c>
      <c r="O335" s="175" t="s">
        <v>121</v>
      </c>
      <c r="P335" s="176">
        <v>45200</v>
      </c>
      <c r="Q335" s="176">
        <v>45201</v>
      </c>
      <c r="R335" s="174">
        <v>0</v>
      </c>
      <c r="S335" s="175" t="s">
        <v>116</v>
      </c>
      <c r="T335" s="175" t="s">
        <v>116</v>
      </c>
      <c r="U335" s="175" t="s">
        <v>142</v>
      </c>
      <c r="V335" s="177">
        <v>45170.155378009258</v>
      </c>
      <c r="W335" s="175" t="s">
        <v>116</v>
      </c>
      <c r="X335" s="175" t="s">
        <v>116</v>
      </c>
      <c r="Y335" s="177">
        <v>45200</v>
      </c>
      <c r="Z335" s="177">
        <v>45231</v>
      </c>
      <c r="AA335" s="177">
        <v>45231.683884988423</v>
      </c>
      <c r="AB335" s="175" t="s">
        <v>118</v>
      </c>
      <c r="AC335" s="175" t="s">
        <v>116</v>
      </c>
    </row>
    <row r="336" spans="1:29" s="184" customFormat="1" hidden="1" outlineLevel="2" collapsed="1" x14ac:dyDescent="0.25">
      <c r="A336" s="179" t="s">
        <v>158</v>
      </c>
      <c r="B336" s="180">
        <v>0</v>
      </c>
      <c r="C336" s="180">
        <v>0</v>
      </c>
      <c r="D336" s="180">
        <v>0</v>
      </c>
      <c r="E336" s="180">
        <v>0</v>
      </c>
      <c r="F336" s="180">
        <v>0</v>
      </c>
      <c r="G336" s="180">
        <v>0</v>
      </c>
      <c r="H336" s="181" t="s">
        <v>120</v>
      </c>
      <c r="I336" s="181" t="s">
        <v>158</v>
      </c>
      <c r="J336" s="181" t="s">
        <v>116</v>
      </c>
      <c r="K336" s="180">
        <v>0</v>
      </c>
      <c r="L336" s="180">
        <v>0</v>
      </c>
      <c r="M336" s="181" t="s">
        <v>122</v>
      </c>
      <c r="N336" s="181" t="s">
        <v>135</v>
      </c>
      <c r="O336" s="181" t="s">
        <v>121</v>
      </c>
      <c r="P336" s="182">
        <v>45200</v>
      </c>
      <c r="Q336" s="182">
        <v>45201</v>
      </c>
      <c r="R336" s="180">
        <v>0</v>
      </c>
      <c r="S336" s="181" t="s">
        <v>116</v>
      </c>
      <c r="T336" s="181" t="s">
        <v>116</v>
      </c>
      <c r="U336" s="181" t="s">
        <v>142</v>
      </c>
      <c r="V336" s="183">
        <v>45170.155378009258</v>
      </c>
      <c r="W336" s="181" t="s">
        <v>116</v>
      </c>
      <c r="X336" s="181" t="s">
        <v>116</v>
      </c>
      <c r="Y336" s="183">
        <v>45200</v>
      </c>
      <c r="Z336" s="183">
        <v>45231</v>
      </c>
      <c r="AA336" s="183">
        <v>45231.683884988423</v>
      </c>
      <c r="AB336" s="181" t="s">
        <v>118</v>
      </c>
      <c r="AC336" s="181" t="s">
        <v>116</v>
      </c>
    </row>
    <row r="337" spans="1:29" s="161" customFormat="1" hidden="1" outlineLevel="3" collapsed="1" x14ac:dyDescent="0.25">
      <c r="A337" s="156" t="s">
        <v>121</v>
      </c>
      <c r="B337" s="157">
        <v>0</v>
      </c>
      <c r="C337" s="157">
        <v>0</v>
      </c>
      <c r="D337" s="157">
        <v>0</v>
      </c>
      <c r="E337" s="157">
        <v>0</v>
      </c>
      <c r="F337" s="157">
        <v>0</v>
      </c>
      <c r="G337" s="157">
        <v>0</v>
      </c>
      <c r="H337" s="158" t="s">
        <v>120</v>
      </c>
      <c r="I337" s="158" t="s">
        <v>158</v>
      </c>
      <c r="J337" s="158" t="s">
        <v>116</v>
      </c>
      <c r="K337" s="157">
        <v>0</v>
      </c>
      <c r="L337" s="157">
        <v>0</v>
      </c>
      <c r="M337" s="158" t="s">
        <v>122</v>
      </c>
      <c r="N337" s="158" t="s">
        <v>135</v>
      </c>
      <c r="O337" s="158" t="s">
        <v>121</v>
      </c>
      <c r="P337" s="159">
        <v>45200</v>
      </c>
      <c r="Q337" s="159">
        <v>45201</v>
      </c>
      <c r="R337" s="157">
        <v>0</v>
      </c>
      <c r="S337" s="158" t="s">
        <v>116</v>
      </c>
      <c r="T337" s="158" t="s">
        <v>116</v>
      </c>
      <c r="U337" s="158" t="s">
        <v>142</v>
      </c>
      <c r="V337" s="160">
        <v>45170.155378009258</v>
      </c>
      <c r="W337" s="158" t="s">
        <v>116</v>
      </c>
      <c r="X337" s="158" t="s">
        <v>116</v>
      </c>
      <c r="Y337" s="160">
        <v>45200</v>
      </c>
      <c r="Z337" s="160">
        <v>45231</v>
      </c>
      <c r="AA337" s="160">
        <v>45231.683884988423</v>
      </c>
      <c r="AB337" s="158" t="s">
        <v>118</v>
      </c>
      <c r="AC337" s="158" t="s">
        <v>116</v>
      </c>
    </row>
    <row r="338" spans="1:29" s="143" customFormat="1" hidden="1" outlineLevel="4" collapsed="1" x14ac:dyDescent="0.25">
      <c r="A338" s="162" t="s">
        <v>116</v>
      </c>
      <c r="B338" s="140">
        <v>0</v>
      </c>
      <c r="C338" s="140">
        <v>0</v>
      </c>
      <c r="D338" s="140">
        <v>0</v>
      </c>
      <c r="E338" s="140">
        <v>0</v>
      </c>
      <c r="F338" s="140">
        <v>0</v>
      </c>
      <c r="G338" s="140">
        <v>0</v>
      </c>
      <c r="H338" s="139" t="s">
        <v>120</v>
      </c>
      <c r="I338" s="139" t="s">
        <v>158</v>
      </c>
      <c r="J338" s="139" t="s">
        <v>116</v>
      </c>
      <c r="K338" s="140">
        <v>0</v>
      </c>
      <c r="L338" s="140">
        <v>0</v>
      </c>
      <c r="M338" s="139" t="s">
        <v>122</v>
      </c>
      <c r="N338" s="139" t="s">
        <v>135</v>
      </c>
      <c r="O338" s="139" t="s">
        <v>121</v>
      </c>
      <c r="P338" s="141">
        <v>45200</v>
      </c>
      <c r="Q338" s="141">
        <v>45201</v>
      </c>
      <c r="R338" s="140">
        <v>0</v>
      </c>
      <c r="S338" s="139" t="s">
        <v>116</v>
      </c>
      <c r="T338" s="139" t="s">
        <v>116</v>
      </c>
      <c r="U338" s="139" t="s">
        <v>142</v>
      </c>
      <c r="V338" s="142">
        <v>45170.155378009258</v>
      </c>
      <c r="W338" s="139" t="s">
        <v>116</v>
      </c>
      <c r="X338" s="139" t="s">
        <v>116</v>
      </c>
      <c r="Y338" s="142">
        <v>45200</v>
      </c>
      <c r="Z338" s="142">
        <v>45231</v>
      </c>
      <c r="AA338" s="142">
        <v>45231.683884988423</v>
      </c>
      <c r="AB338" s="139" t="s">
        <v>118</v>
      </c>
      <c r="AC338" s="139" t="s">
        <v>116</v>
      </c>
    </row>
    <row r="339" spans="1:29" s="149" customFormat="1" hidden="1" outlineLevel="5" collapsed="1" x14ac:dyDescent="0.25">
      <c r="A339" s="163" t="s">
        <v>122</v>
      </c>
      <c r="B339" s="145">
        <v>0</v>
      </c>
      <c r="C339" s="145">
        <v>0</v>
      </c>
      <c r="D339" s="145">
        <v>0</v>
      </c>
      <c r="E339" s="145">
        <v>0</v>
      </c>
      <c r="F339" s="145">
        <v>0</v>
      </c>
      <c r="G339" s="145">
        <v>0</v>
      </c>
      <c r="H339" s="146" t="s">
        <v>120</v>
      </c>
      <c r="I339" s="146" t="s">
        <v>158</v>
      </c>
      <c r="J339" s="146" t="s">
        <v>116</v>
      </c>
      <c r="K339" s="145">
        <v>0</v>
      </c>
      <c r="L339" s="145">
        <v>0</v>
      </c>
      <c r="M339" s="146" t="s">
        <v>122</v>
      </c>
      <c r="N339" s="146" t="s">
        <v>135</v>
      </c>
      <c r="O339" s="146" t="s">
        <v>121</v>
      </c>
      <c r="P339" s="147">
        <v>45200</v>
      </c>
      <c r="Q339" s="147">
        <v>45201</v>
      </c>
      <c r="R339" s="145">
        <v>0</v>
      </c>
      <c r="S339" s="146" t="s">
        <v>116</v>
      </c>
      <c r="T339" s="146" t="s">
        <v>116</v>
      </c>
      <c r="U339" s="146" t="s">
        <v>142</v>
      </c>
      <c r="V339" s="148">
        <v>45170.155378009258</v>
      </c>
      <c r="W339" s="146" t="s">
        <v>116</v>
      </c>
      <c r="X339" s="146" t="s">
        <v>116</v>
      </c>
      <c r="Y339" s="148">
        <v>45200</v>
      </c>
      <c r="Z339" s="148">
        <v>45231</v>
      </c>
      <c r="AA339" s="148">
        <v>45231.683884988423</v>
      </c>
      <c r="AB339" s="146" t="s">
        <v>118</v>
      </c>
      <c r="AC339" s="146" t="s">
        <v>116</v>
      </c>
    </row>
    <row r="340" spans="1:29" s="155" customFormat="1" hidden="1" outlineLevel="6" collapsed="1" x14ac:dyDescent="0.25">
      <c r="A340" s="164" t="s">
        <v>116</v>
      </c>
      <c r="B340" s="151">
        <v>0</v>
      </c>
      <c r="C340" s="151">
        <v>0</v>
      </c>
      <c r="D340" s="151">
        <v>0</v>
      </c>
      <c r="E340" s="151">
        <v>0</v>
      </c>
      <c r="F340" s="151">
        <v>0</v>
      </c>
      <c r="G340" s="151">
        <v>0</v>
      </c>
      <c r="H340" s="152" t="s">
        <v>120</v>
      </c>
      <c r="I340" s="152" t="s">
        <v>158</v>
      </c>
      <c r="J340" s="152" t="s">
        <v>116</v>
      </c>
      <c r="K340" s="151">
        <v>0</v>
      </c>
      <c r="L340" s="151">
        <v>0</v>
      </c>
      <c r="M340" s="152" t="s">
        <v>122</v>
      </c>
      <c r="N340" s="152" t="s">
        <v>135</v>
      </c>
      <c r="O340" s="152" t="s">
        <v>121</v>
      </c>
      <c r="P340" s="153">
        <v>45200</v>
      </c>
      <c r="Q340" s="153">
        <v>45201</v>
      </c>
      <c r="R340" s="151">
        <v>0</v>
      </c>
      <c r="S340" s="152" t="s">
        <v>116</v>
      </c>
      <c r="T340" s="152" t="s">
        <v>116</v>
      </c>
      <c r="U340" s="152" t="s">
        <v>142</v>
      </c>
      <c r="V340" s="154">
        <v>45170.155378009258</v>
      </c>
      <c r="W340" s="152" t="s">
        <v>116</v>
      </c>
      <c r="X340" s="152" t="s">
        <v>116</v>
      </c>
      <c r="Y340" s="154">
        <v>45200</v>
      </c>
      <c r="Z340" s="154">
        <v>45231</v>
      </c>
      <c r="AA340" s="154">
        <v>45231.683884988423</v>
      </c>
      <c r="AB340" s="152" t="s">
        <v>118</v>
      </c>
      <c r="AC340" s="152" t="s">
        <v>116</v>
      </c>
    </row>
    <row r="341" spans="1:29" s="161" customFormat="1" hidden="1" outlineLevel="7" collapsed="1" x14ac:dyDescent="0.25">
      <c r="A341" s="165" t="s">
        <v>161</v>
      </c>
      <c r="B341" s="157">
        <v>35519</v>
      </c>
      <c r="C341" s="157">
        <v>2975768.75293</v>
      </c>
      <c r="D341" s="157">
        <v>0</v>
      </c>
      <c r="E341" s="157">
        <v>0</v>
      </c>
      <c r="F341" s="157">
        <v>35519</v>
      </c>
      <c r="G341" s="157">
        <v>2975768.75293</v>
      </c>
      <c r="H341" s="158" t="s">
        <v>120</v>
      </c>
      <c r="I341" s="158" t="s">
        <v>158</v>
      </c>
      <c r="J341" s="158" t="s">
        <v>116</v>
      </c>
      <c r="K341" s="157">
        <v>83.779632110419797</v>
      </c>
      <c r="L341" s="157">
        <v>0</v>
      </c>
      <c r="M341" s="158" t="s">
        <v>122</v>
      </c>
      <c r="N341" s="158" t="s">
        <v>135</v>
      </c>
      <c r="O341" s="158" t="s">
        <v>121</v>
      </c>
      <c r="P341" s="159">
        <v>45200</v>
      </c>
      <c r="Q341" s="159">
        <v>45201</v>
      </c>
      <c r="R341" s="157">
        <v>0</v>
      </c>
      <c r="S341" s="158" t="s">
        <v>116</v>
      </c>
      <c r="T341" s="158" t="s">
        <v>116</v>
      </c>
      <c r="U341" s="158" t="s">
        <v>142</v>
      </c>
      <c r="V341" s="160">
        <v>45170.155378009258</v>
      </c>
      <c r="W341" s="158" t="s">
        <v>116</v>
      </c>
      <c r="X341" s="158" t="s">
        <v>116</v>
      </c>
      <c r="Y341" s="160">
        <v>45200</v>
      </c>
      <c r="Z341" s="160">
        <v>45231</v>
      </c>
      <c r="AA341" s="160">
        <v>45231.683884988423</v>
      </c>
      <c r="AB341" s="158" t="s">
        <v>118</v>
      </c>
      <c r="AC341" s="158" t="s">
        <v>116</v>
      </c>
    </row>
    <row r="342" spans="1:29" s="143" customFormat="1" hidden="1" outlineLevel="7" collapsed="1" x14ac:dyDescent="0.25">
      <c r="A342" s="166" t="s">
        <v>116</v>
      </c>
      <c r="B342" s="140">
        <v>35519</v>
      </c>
      <c r="C342" s="140">
        <v>2975768.75293</v>
      </c>
      <c r="D342" s="140">
        <v>0</v>
      </c>
      <c r="E342" s="140">
        <v>0</v>
      </c>
      <c r="F342" s="140">
        <v>35519</v>
      </c>
      <c r="G342" s="140">
        <v>2975768.75293</v>
      </c>
      <c r="H342" s="139" t="s">
        <v>120</v>
      </c>
      <c r="I342" s="139" t="s">
        <v>158</v>
      </c>
      <c r="J342" s="139" t="s">
        <v>116</v>
      </c>
      <c r="K342" s="140">
        <v>83.779632110419797</v>
      </c>
      <c r="L342" s="140">
        <v>0</v>
      </c>
      <c r="M342" s="139" t="s">
        <v>122</v>
      </c>
      <c r="N342" s="139" t="s">
        <v>135</v>
      </c>
      <c r="O342" s="139" t="s">
        <v>121</v>
      </c>
      <c r="P342" s="141">
        <v>45200</v>
      </c>
      <c r="Q342" s="141">
        <v>45201</v>
      </c>
      <c r="R342" s="140">
        <v>0</v>
      </c>
      <c r="S342" s="139" t="s">
        <v>116</v>
      </c>
      <c r="T342" s="139" t="s">
        <v>116</v>
      </c>
      <c r="U342" s="139" t="s">
        <v>142</v>
      </c>
      <c r="V342" s="142">
        <v>45170.155378009258</v>
      </c>
      <c r="W342" s="139" t="s">
        <v>116</v>
      </c>
      <c r="X342" s="139" t="s">
        <v>116</v>
      </c>
      <c r="Y342" s="142">
        <v>45200</v>
      </c>
      <c r="Z342" s="142">
        <v>45231</v>
      </c>
      <c r="AA342" s="142">
        <v>45231.683884988423</v>
      </c>
      <c r="AB342" s="139" t="s">
        <v>118</v>
      </c>
      <c r="AC342" s="139" t="s">
        <v>116</v>
      </c>
    </row>
    <row r="343" spans="1:29" s="172" customFormat="1" hidden="1" outlineLevel="7" collapsed="1" x14ac:dyDescent="0.25">
      <c r="A343" s="167" t="s">
        <v>159</v>
      </c>
      <c r="B343" s="168">
        <v>-362609.08</v>
      </c>
      <c r="C343" s="168">
        <v>-30034550.565250002</v>
      </c>
      <c r="D343" s="168">
        <v>0</v>
      </c>
      <c r="E343" s="168">
        <v>0</v>
      </c>
      <c r="F343" s="168">
        <v>-362609.08</v>
      </c>
      <c r="G343" s="168">
        <v>-30034550.565250002</v>
      </c>
      <c r="H343" s="169" t="s">
        <v>120</v>
      </c>
      <c r="I343" s="169" t="s">
        <v>158</v>
      </c>
      <c r="J343" s="169" t="s">
        <v>116</v>
      </c>
      <c r="K343" s="168">
        <v>82.829008488287201</v>
      </c>
      <c r="L343" s="168">
        <v>0</v>
      </c>
      <c r="M343" s="169" t="s">
        <v>122</v>
      </c>
      <c r="N343" s="169" t="s">
        <v>135</v>
      </c>
      <c r="O343" s="169" t="s">
        <v>121</v>
      </c>
      <c r="P343" s="170">
        <v>45200</v>
      </c>
      <c r="Q343" s="170">
        <v>45201</v>
      </c>
      <c r="R343" s="168">
        <v>0</v>
      </c>
      <c r="S343" s="169" t="s">
        <v>116</v>
      </c>
      <c r="T343" s="169" t="s">
        <v>116</v>
      </c>
      <c r="U343" s="169" t="s">
        <v>142</v>
      </c>
      <c r="V343" s="171">
        <v>45170.155378009258</v>
      </c>
      <c r="W343" s="169" t="s">
        <v>116</v>
      </c>
      <c r="X343" s="169" t="s">
        <v>116</v>
      </c>
      <c r="Y343" s="171">
        <v>45200</v>
      </c>
      <c r="Z343" s="171">
        <v>45231</v>
      </c>
      <c r="AA343" s="171">
        <v>45231.683884988423</v>
      </c>
      <c r="AB343" s="169" t="s">
        <v>118</v>
      </c>
      <c r="AC343" s="169" t="s">
        <v>116</v>
      </c>
    </row>
    <row r="344" spans="1:29" s="143" customFormat="1" hidden="1" outlineLevel="7" collapsed="1" x14ac:dyDescent="0.25">
      <c r="A344" s="166" t="s">
        <v>116</v>
      </c>
      <c r="B344" s="140">
        <v>-362609.08</v>
      </c>
      <c r="C344" s="140">
        <v>-30034550.565250002</v>
      </c>
      <c r="D344" s="140">
        <v>0</v>
      </c>
      <c r="E344" s="140">
        <v>0</v>
      </c>
      <c r="F344" s="140">
        <v>-362609.08</v>
      </c>
      <c r="G344" s="140">
        <v>-30034550.565250002</v>
      </c>
      <c r="H344" s="139" t="s">
        <v>120</v>
      </c>
      <c r="I344" s="139" t="s">
        <v>158</v>
      </c>
      <c r="J344" s="139" t="s">
        <v>116</v>
      </c>
      <c r="K344" s="140">
        <v>82.829008488287201</v>
      </c>
      <c r="L344" s="140">
        <v>0</v>
      </c>
      <c r="M344" s="139" t="s">
        <v>122</v>
      </c>
      <c r="N344" s="139" t="s">
        <v>135</v>
      </c>
      <c r="O344" s="139" t="s">
        <v>121</v>
      </c>
      <c r="P344" s="141">
        <v>45200</v>
      </c>
      <c r="Q344" s="141">
        <v>45201</v>
      </c>
      <c r="R344" s="140">
        <v>0</v>
      </c>
      <c r="S344" s="139" t="s">
        <v>116</v>
      </c>
      <c r="T344" s="139" t="s">
        <v>116</v>
      </c>
      <c r="U344" s="139" t="s">
        <v>142</v>
      </c>
      <c r="V344" s="142">
        <v>45170.155378009258</v>
      </c>
      <c r="W344" s="139" t="s">
        <v>116</v>
      </c>
      <c r="X344" s="139" t="s">
        <v>116</v>
      </c>
      <c r="Y344" s="142">
        <v>45200</v>
      </c>
      <c r="Z344" s="142">
        <v>45231</v>
      </c>
      <c r="AA344" s="142">
        <v>45231.683884988423</v>
      </c>
      <c r="AB344" s="139" t="s">
        <v>118</v>
      </c>
      <c r="AC344" s="139" t="s">
        <v>116</v>
      </c>
    </row>
    <row r="345" spans="1:29" s="161" customFormat="1" hidden="1" outlineLevel="7" collapsed="1" x14ac:dyDescent="0.25">
      <c r="A345" s="165" t="s">
        <v>162</v>
      </c>
      <c r="B345" s="157">
        <v>342021.5</v>
      </c>
      <c r="C345" s="157">
        <v>28067183.55232</v>
      </c>
      <c r="D345" s="157">
        <v>0</v>
      </c>
      <c r="E345" s="157">
        <v>0</v>
      </c>
      <c r="F345" s="157">
        <v>342021.5</v>
      </c>
      <c r="G345" s="157">
        <v>28067183.55232</v>
      </c>
      <c r="H345" s="158" t="s">
        <v>120</v>
      </c>
      <c r="I345" s="158" t="s">
        <v>158</v>
      </c>
      <c r="J345" s="158" t="s">
        <v>116</v>
      </c>
      <c r="K345" s="157">
        <v>82.062629256698798</v>
      </c>
      <c r="L345" s="157">
        <v>0</v>
      </c>
      <c r="M345" s="158" t="s">
        <v>122</v>
      </c>
      <c r="N345" s="158" t="s">
        <v>135</v>
      </c>
      <c r="O345" s="158" t="s">
        <v>121</v>
      </c>
      <c r="P345" s="159">
        <v>45200</v>
      </c>
      <c r="Q345" s="159">
        <v>45201</v>
      </c>
      <c r="R345" s="157">
        <v>0</v>
      </c>
      <c r="S345" s="158" t="s">
        <v>116</v>
      </c>
      <c r="T345" s="158" t="s">
        <v>116</v>
      </c>
      <c r="U345" s="158" t="s">
        <v>142</v>
      </c>
      <c r="V345" s="160">
        <v>45170.155378009258</v>
      </c>
      <c r="W345" s="158" t="s">
        <v>116</v>
      </c>
      <c r="X345" s="158" t="s">
        <v>116</v>
      </c>
      <c r="Y345" s="160">
        <v>45200</v>
      </c>
      <c r="Z345" s="160">
        <v>45231</v>
      </c>
      <c r="AA345" s="160">
        <v>45231.683884988423</v>
      </c>
      <c r="AB345" s="158" t="s">
        <v>118</v>
      </c>
      <c r="AC345" s="158" t="s">
        <v>116</v>
      </c>
    </row>
    <row r="346" spans="1:29" s="143" customFormat="1" hidden="1" outlineLevel="7" collapsed="1" x14ac:dyDescent="0.25">
      <c r="A346" s="166" t="s">
        <v>116</v>
      </c>
      <c r="B346" s="140">
        <v>342021.5</v>
      </c>
      <c r="C346" s="140">
        <v>28067183.55232</v>
      </c>
      <c r="D346" s="140">
        <v>0</v>
      </c>
      <c r="E346" s="140">
        <v>0</v>
      </c>
      <c r="F346" s="140">
        <v>342021.5</v>
      </c>
      <c r="G346" s="140">
        <v>28067183.55232</v>
      </c>
      <c r="H346" s="139" t="s">
        <v>120</v>
      </c>
      <c r="I346" s="139" t="s">
        <v>158</v>
      </c>
      <c r="J346" s="139" t="s">
        <v>116</v>
      </c>
      <c r="K346" s="140">
        <v>82.062629256698798</v>
      </c>
      <c r="L346" s="140">
        <v>0</v>
      </c>
      <c r="M346" s="139" t="s">
        <v>122</v>
      </c>
      <c r="N346" s="139" t="s">
        <v>135</v>
      </c>
      <c r="O346" s="139" t="s">
        <v>121</v>
      </c>
      <c r="P346" s="141">
        <v>45200</v>
      </c>
      <c r="Q346" s="141">
        <v>45201</v>
      </c>
      <c r="R346" s="140">
        <v>0</v>
      </c>
      <c r="S346" s="139" t="s">
        <v>116</v>
      </c>
      <c r="T346" s="139" t="s">
        <v>116</v>
      </c>
      <c r="U346" s="139" t="s">
        <v>142</v>
      </c>
      <c r="V346" s="142">
        <v>45170.155378009258</v>
      </c>
      <c r="W346" s="139" t="s">
        <v>116</v>
      </c>
      <c r="X346" s="139" t="s">
        <v>116</v>
      </c>
      <c r="Y346" s="142">
        <v>45200</v>
      </c>
      <c r="Z346" s="142">
        <v>45231</v>
      </c>
      <c r="AA346" s="142">
        <v>45231.683884988423</v>
      </c>
      <c r="AB346" s="139" t="s">
        <v>118</v>
      </c>
      <c r="AC346" s="139" t="s">
        <v>116</v>
      </c>
    </row>
    <row r="347" spans="1:29" s="172" customFormat="1" hidden="1" outlineLevel="7" collapsed="1" x14ac:dyDescent="0.25">
      <c r="A347" s="167" t="s">
        <v>160</v>
      </c>
      <c r="B347" s="168">
        <v>-14931.42</v>
      </c>
      <c r="C347" s="168">
        <v>-1008401.74</v>
      </c>
      <c r="D347" s="168">
        <v>0</v>
      </c>
      <c r="E347" s="168">
        <v>0</v>
      </c>
      <c r="F347" s="168">
        <v>-14931.42</v>
      </c>
      <c r="G347" s="168">
        <v>-1008401.74</v>
      </c>
      <c r="H347" s="169" t="s">
        <v>120</v>
      </c>
      <c r="I347" s="169" t="s">
        <v>158</v>
      </c>
      <c r="J347" s="169" t="s">
        <v>116</v>
      </c>
      <c r="K347" s="168">
        <v>67.535555225156102</v>
      </c>
      <c r="L347" s="168">
        <v>0</v>
      </c>
      <c r="M347" s="169" t="s">
        <v>122</v>
      </c>
      <c r="N347" s="169" t="s">
        <v>135</v>
      </c>
      <c r="O347" s="169" t="s">
        <v>121</v>
      </c>
      <c r="P347" s="170">
        <v>45200</v>
      </c>
      <c r="Q347" s="170">
        <v>45201</v>
      </c>
      <c r="R347" s="168">
        <v>0</v>
      </c>
      <c r="S347" s="169" t="s">
        <v>116</v>
      </c>
      <c r="T347" s="169" t="s">
        <v>116</v>
      </c>
      <c r="U347" s="169" t="s">
        <v>142</v>
      </c>
      <c r="V347" s="171">
        <v>45170.155378009258</v>
      </c>
      <c r="W347" s="169" t="s">
        <v>116</v>
      </c>
      <c r="X347" s="169" t="s">
        <v>116</v>
      </c>
      <c r="Y347" s="171">
        <v>45200</v>
      </c>
      <c r="Z347" s="171">
        <v>45231</v>
      </c>
      <c r="AA347" s="171">
        <v>45231.683884988423</v>
      </c>
      <c r="AB347" s="169" t="s">
        <v>118</v>
      </c>
      <c r="AC347" s="169" t="s">
        <v>116</v>
      </c>
    </row>
    <row r="348" spans="1:29" s="143" customFormat="1" hidden="1" outlineLevel="7" collapsed="1" x14ac:dyDescent="0.25">
      <c r="A348" s="166" t="s">
        <v>116</v>
      </c>
      <c r="B348" s="140">
        <v>-14931.42</v>
      </c>
      <c r="C348" s="140">
        <v>-1008401.74</v>
      </c>
      <c r="D348" s="140">
        <v>0</v>
      </c>
      <c r="E348" s="140">
        <v>0</v>
      </c>
      <c r="F348" s="140">
        <v>-14931.42</v>
      </c>
      <c r="G348" s="140">
        <v>-1008401.74</v>
      </c>
      <c r="H348" s="139" t="s">
        <v>120</v>
      </c>
      <c r="I348" s="139" t="s">
        <v>158</v>
      </c>
      <c r="J348" s="139" t="s">
        <v>116</v>
      </c>
      <c r="K348" s="140">
        <v>67.535555225156102</v>
      </c>
      <c r="L348" s="140">
        <v>0</v>
      </c>
      <c r="M348" s="139" t="s">
        <v>122</v>
      </c>
      <c r="N348" s="139" t="s">
        <v>135</v>
      </c>
      <c r="O348" s="139" t="s">
        <v>121</v>
      </c>
      <c r="P348" s="141">
        <v>45200</v>
      </c>
      <c r="Q348" s="141">
        <v>45201</v>
      </c>
      <c r="R348" s="140">
        <v>0</v>
      </c>
      <c r="S348" s="139" t="s">
        <v>116</v>
      </c>
      <c r="T348" s="139" t="s">
        <v>116</v>
      </c>
      <c r="U348" s="139" t="s">
        <v>142</v>
      </c>
      <c r="V348" s="142">
        <v>45170.155378009258</v>
      </c>
      <c r="W348" s="139" t="s">
        <v>116</v>
      </c>
      <c r="X348" s="139" t="s">
        <v>116</v>
      </c>
      <c r="Y348" s="142">
        <v>45200</v>
      </c>
      <c r="Z348" s="142">
        <v>45231</v>
      </c>
      <c r="AA348" s="142">
        <v>45231.683884988423</v>
      </c>
      <c r="AB348" s="139" t="s">
        <v>118</v>
      </c>
      <c r="AC348" s="139" t="s">
        <v>116</v>
      </c>
    </row>
    <row r="349" spans="1:29" s="155" customFormat="1" hidden="1" outlineLevel="2" collapsed="1" x14ac:dyDescent="0.25">
      <c r="A349" s="150" t="s">
        <v>214</v>
      </c>
      <c r="B349" s="151">
        <v>0</v>
      </c>
      <c r="C349" s="151">
        <v>0</v>
      </c>
      <c r="D349" s="151">
        <v>0</v>
      </c>
      <c r="E349" s="151">
        <v>0</v>
      </c>
      <c r="F349" s="151">
        <v>0</v>
      </c>
      <c r="G349" s="151">
        <v>0</v>
      </c>
      <c r="H349" s="152" t="s">
        <v>120</v>
      </c>
      <c r="I349" s="152" t="s">
        <v>214</v>
      </c>
      <c r="J349" s="152" t="s">
        <v>116</v>
      </c>
      <c r="K349" s="151">
        <v>0</v>
      </c>
      <c r="L349" s="151">
        <v>0</v>
      </c>
      <c r="M349" s="152" t="s">
        <v>213</v>
      </c>
      <c r="N349" s="152" t="s">
        <v>135</v>
      </c>
      <c r="O349" s="152" t="s">
        <v>121</v>
      </c>
      <c r="P349" s="153">
        <v>45200</v>
      </c>
      <c r="Q349" s="153">
        <v>45201</v>
      </c>
      <c r="R349" s="151">
        <v>0</v>
      </c>
      <c r="S349" s="152" t="s">
        <v>116</v>
      </c>
      <c r="T349" s="152" t="s">
        <v>116</v>
      </c>
      <c r="U349" s="152" t="s">
        <v>142</v>
      </c>
      <c r="V349" s="154">
        <v>45170.155378009258</v>
      </c>
      <c r="W349" s="152" t="s">
        <v>116</v>
      </c>
      <c r="X349" s="152" t="s">
        <v>116</v>
      </c>
      <c r="Y349" s="154">
        <v>45200</v>
      </c>
      <c r="Z349" s="154">
        <v>45231</v>
      </c>
      <c r="AA349" s="154">
        <v>45231.683884988423</v>
      </c>
      <c r="AB349" s="152" t="s">
        <v>118</v>
      </c>
      <c r="AC349" s="152" t="s">
        <v>116</v>
      </c>
    </row>
    <row r="350" spans="1:29" s="161" customFormat="1" hidden="1" outlineLevel="3" collapsed="1" x14ac:dyDescent="0.25">
      <c r="A350" s="156" t="s">
        <v>121</v>
      </c>
      <c r="B350" s="157">
        <v>0</v>
      </c>
      <c r="C350" s="157">
        <v>0</v>
      </c>
      <c r="D350" s="157">
        <v>0</v>
      </c>
      <c r="E350" s="157">
        <v>0</v>
      </c>
      <c r="F350" s="157">
        <v>0</v>
      </c>
      <c r="G350" s="157">
        <v>0</v>
      </c>
      <c r="H350" s="158" t="s">
        <v>120</v>
      </c>
      <c r="I350" s="158" t="s">
        <v>214</v>
      </c>
      <c r="J350" s="158" t="s">
        <v>116</v>
      </c>
      <c r="K350" s="157">
        <v>0</v>
      </c>
      <c r="L350" s="157">
        <v>0</v>
      </c>
      <c r="M350" s="158" t="s">
        <v>213</v>
      </c>
      <c r="N350" s="158" t="s">
        <v>135</v>
      </c>
      <c r="O350" s="158" t="s">
        <v>121</v>
      </c>
      <c r="P350" s="159">
        <v>45200</v>
      </c>
      <c r="Q350" s="159">
        <v>45201</v>
      </c>
      <c r="R350" s="157">
        <v>0</v>
      </c>
      <c r="S350" s="158" t="s">
        <v>116</v>
      </c>
      <c r="T350" s="158" t="s">
        <v>116</v>
      </c>
      <c r="U350" s="158" t="s">
        <v>142</v>
      </c>
      <c r="V350" s="160">
        <v>45170.155378009258</v>
      </c>
      <c r="W350" s="158" t="s">
        <v>116</v>
      </c>
      <c r="X350" s="158" t="s">
        <v>116</v>
      </c>
      <c r="Y350" s="160">
        <v>45200</v>
      </c>
      <c r="Z350" s="160">
        <v>45231</v>
      </c>
      <c r="AA350" s="160">
        <v>45231.683884988423</v>
      </c>
      <c r="AB350" s="158" t="s">
        <v>118</v>
      </c>
      <c r="AC350" s="158" t="s">
        <v>116</v>
      </c>
    </row>
    <row r="351" spans="1:29" s="143" customFormat="1" hidden="1" outlineLevel="4" collapsed="1" x14ac:dyDescent="0.25">
      <c r="A351" s="162" t="s">
        <v>116</v>
      </c>
      <c r="B351" s="140">
        <v>0</v>
      </c>
      <c r="C351" s="140">
        <v>0</v>
      </c>
      <c r="D351" s="140">
        <v>0</v>
      </c>
      <c r="E351" s="140">
        <v>0</v>
      </c>
      <c r="F351" s="140">
        <v>0</v>
      </c>
      <c r="G351" s="140">
        <v>0</v>
      </c>
      <c r="H351" s="139" t="s">
        <v>120</v>
      </c>
      <c r="I351" s="139" t="s">
        <v>214</v>
      </c>
      <c r="J351" s="139" t="s">
        <v>116</v>
      </c>
      <c r="K351" s="140">
        <v>0</v>
      </c>
      <c r="L351" s="140">
        <v>0</v>
      </c>
      <c r="M351" s="139" t="s">
        <v>213</v>
      </c>
      <c r="N351" s="139" t="s">
        <v>135</v>
      </c>
      <c r="O351" s="139" t="s">
        <v>121</v>
      </c>
      <c r="P351" s="141">
        <v>45200</v>
      </c>
      <c r="Q351" s="141">
        <v>45201</v>
      </c>
      <c r="R351" s="140">
        <v>0</v>
      </c>
      <c r="S351" s="139" t="s">
        <v>116</v>
      </c>
      <c r="T351" s="139" t="s">
        <v>116</v>
      </c>
      <c r="U351" s="139" t="s">
        <v>142</v>
      </c>
      <c r="V351" s="142">
        <v>45170.155378009258</v>
      </c>
      <c r="W351" s="139" t="s">
        <v>116</v>
      </c>
      <c r="X351" s="139" t="s">
        <v>116</v>
      </c>
      <c r="Y351" s="142">
        <v>45200</v>
      </c>
      <c r="Z351" s="142">
        <v>45231</v>
      </c>
      <c r="AA351" s="142">
        <v>45231.683884988423</v>
      </c>
      <c r="AB351" s="139" t="s">
        <v>118</v>
      </c>
      <c r="AC351" s="139" t="s">
        <v>116</v>
      </c>
    </row>
    <row r="352" spans="1:29" s="149" customFormat="1" hidden="1" outlineLevel="5" collapsed="1" x14ac:dyDescent="0.25">
      <c r="A352" s="163" t="s">
        <v>213</v>
      </c>
      <c r="B352" s="145">
        <v>0</v>
      </c>
      <c r="C352" s="145">
        <v>0</v>
      </c>
      <c r="D352" s="145">
        <v>0</v>
      </c>
      <c r="E352" s="145">
        <v>0</v>
      </c>
      <c r="F352" s="145">
        <v>0</v>
      </c>
      <c r="G352" s="145">
        <v>0</v>
      </c>
      <c r="H352" s="146" t="s">
        <v>120</v>
      </c>
      <c r="I352" s="146" t="s">
        <v>214</v>
      </c>
      <c r="J352" s="146" t="s">
        <v>116</v>
      </c>
      <c r="K352" s="145">
        <v>0</v>
      </c>
      <c r="L352" s="145">
        <v>0</v>
      </c>
      <c r="M352" s="146" t="s">
        <v>213</v>
      </c>
      <c r="N352" s="146" t="s">
        <v>135</v>
      </c>
      <c r="O352" s="146" t="s">
        <v>121</v>
      </c>
      <c r="P352" s="147">
        <v>45200</v>
      </c>
      <c r="Q352" s="147">
        <v>45201</v>
      </c>
      <c r="R352" s="145">
        <v>0</v>
      </c>
      <c r="S352" s="146" t="s">
        <v>116</v>
      </c>
      <c r="T352" s="146" t="s">
        <v>116</v>
      </c>
      <c r="U352" s="146" t="s">
        <v>142</v>
      </c>
      <c r="V352" s="148">
        <v>45170.155378009258</v>
      </c>
      <c r="W352" s="146" t="s">
        <v>116</v>
      </c>
      <c r="X352" s="146" t="s">
        <v>116</v>
      </c>
      <c r="Y352" s="148">
        <v>45200</v>
      </c>
      <c r="Z352" s="148">
        <v>45231</v>
      </c>
      <c r="AA352" s="148">
        <v>45231.683884988423</v>
      </c>
      <c r="AB352" s="146" t="s">
        <v>118</v>
      </c>
      <c r="AC352" s="146" t="s">
        <v>116</v>
      </c>
    </row>
    <row r="353" spans="1:29" s="155" customFormat="1" hidden="1" outlineLevel="6" collapsed="1" x14ac:dyDescent="0.25">
      <c r="A353" s="164" t="s">
        <v>116</v>
      </c>
      <c r="B353" s="151">
        <v>0</v>
      </c>
      <c r="C353" s="151">
        <v>0</v>
      </c>
      <c r="D353" s="151">
        <v>0</v>
      </c>
      <c r="E353" s="151">
        <v>0</v>
      </c>
      <c r="F353" s="151">
        <v>0</v>
      </c>
      <c r="G353" s="151">
        <v>0</v>
      </c>
      <c r="H353" s="152" t="s">
        <v>120</v>
      </c>
      <c r="I353" s="152" t="s">
        <v>214</v>
      </c>
      <c r="J353" s="152" t="s">
        <v>116</v>
      </c>
      <c r="K353" s="151">
        <v>0</v>
      </c>
      <c r="L353" s="151">
        <v>0</v>
      </c>
      <c r="M353" s="152" t="s">
        <v>213</v>
      </c>
      <c r="N353" s="152" t="s">
        <v>135</v>
      </c>
      <c r="O353" s="152" t="s">
        <v>121</v>
      </c>
      <c r="P353" s="153">
        <v>45200</v>
      </c>
      <c r="Q353" s="153">
        <v>45201</v>
      </c>
      <c r="R353" s="151">
        <v>0</v>
      </c>
      <c r="S353" s="152" t="s">
        <v>116</v>
      </c>
      <c r="T353" s="152" t="s">
        <v>116</v>
      </c>
      <c r="U353" s="152" t="s">
        <v>142</v>
      </c>
      <c r="V353" s="154">
        <v>45170.155378009258</v>
      </c>
      <c r="W353" s="152" t="s">
        <v>116</v>
      </c>
      <c r="X353" s="152" t="s">
        <v>116</v>
      </c>
      <c r="Y353" s="154">
        <v>45200</v>
      </c>
      <c r="Z353" s="154">
        <v>45231</v>
      </c>
      <c r="AA353" s="154">
        <v>45231.683884988423</v>
      </c>
      <c r="AB353" s="152" t="s">
        <v>118</v>
      </c>
      <c r="AC353" s="152" t="s">
        <v>116</v>
      </c>
    </row>
    <row r="354" spans="1:29" s="161" customFormat="1" hidden="1" outlineLevel="7" collapsed="1" x14ac:dyDescent="0.25">
      <c r="A354" s="165" t="s">
        <v>152</v>
      </c>
      <c r="B354" s="157">
        <v>0</v>
      </c>
      <c r="C354" s="157">
        <v>0</v>
      </c>
      <c r="D354" s="157">
        <v>0</v>
      </c>
      <c r="E354" s="157">
        <v>0</v>
      </c>
      <c r="F354" s="157">
        <v>0</v>
      </c>
      <c r="G354" s="157">
        <v>0</v>
      </c>
      <c r="H354" s="158" t="s">
        <v>120</v>
      </c>
      <c r="I354" s="158" t="s">
        <v>214</v>
      </c>
      <c r="J354" s="158" t="s">
        <v>116</v>
      </c>
      <c r="K354" s="157">
        <v>0</v>
      </c>
      <c r="L354" s="157">
        <v>0</v>
      </c>
      <c r="M354" s="158" t="s">
        <v>213</v>
      </c>
      <c r="N354" s="158" t="s">
        <v>135</v>
      </c>
      <c r="O354" s="158" t="s">
        <v>121</v>
      </c>
      <c r="P354" s="159">
        <v>45200</v>
      </c>
      <c r="Q354" s="159">
        <v>45201</v>
      </c>
      <c r="R354" s="157">
        <v>0</v>
      </c>
      <c r="S354" s="158" t="s">
        <v>116</v>
      </c>
      <c r="T354" s="158" t="s">
        <v>116</v>
      </c>
      <c r="U354" s="158" t="s">
        <v>142</v>
      </c>
      <c r="V354" s="160">
        <v>45170.155378009258</v>
      </c>
      <c r="W354" s="158" t="s">
        <v>116</v>
      </c>
      <c r="X354" s="158" t="s">
        <v>116</v>
      </c>
      <c r="Y354" s="160">
        <v>45200</v>
      </c>
      <c r="Z354" s="160">
        <v>45231</v>
      </c>
      <c r="AA354" s="160">
        <v>45231.683884988423</v>
      </c>
      <c r="AB354" s="158" t="s">
        <v>118</v>
      </c>
      <c r="AC354" s="158" t="s">
        <v>116</v>
      </c>
    </row>
    <row r="355" spans="1:29" s="143" customFormat="1" hidden="1" outlineLevel="7" collapsed="1" x14ac:dyDescent="0.25">
      <c r="A355" s="166" t="s">
        <v>116</v>
      </c>
      <c r="B355" s="140">
        <v>0</v>
      </c>
      <c r="C355" s="140">
        <v>0</v>
      </c>
      <c r="D355" s="140">
        <v>0</v>
      </c>
      <c r="E355" s="140">
        <v>0</v>
      </c>
      <c r="F355" s="140">
        <v>0</v>
      </c>
      <c r="G355" s="140">
        <v>0</v>
      </c>
      <c r="H355" s="139" t="s">
        <v>120</v>
      </c>
      <c r="I355" s="139" t="s">
        <v>214</v>
      </c>
      <c r="J355" s="139" t="s">
        <v>116</v>
      </c>
      <c r="K355" s="140">
        <v>0</v>
      </c>
      <c r="L355" s="140">
        <v>0</v>
      </c>
      <c r="M355" s="139" t="s">
        <v>213</v>
      </c>
      <c r="N355" s="139" t="s">
        <v>135</v>
      </c>
      <c r="O355" s="139" t="s">
        <v>121</v>
      </c>
      <c r="P355" s="141">
        <v>45200</v>
      </c>
      <c r="Q355" s="141">
        <v>45201</v>
      </c>
      <c r="R355" s="140">
        <v>0</v>
      </c>
      <c r="S355" s="139" t="s">
        <v>116</v>
      </c>
      <c r="T355" s="139" t="s">
        <v>116</v>
      </c>
      <c r="U355" s="139" t="s">
        <v>142</v>
      </c>
      <c r="V355" s="142">
        <v>45170.155378009258</v>
      </c>
      <c r="W355" s="139" t="s">
        <v>116</v>
      </c>
      <c r="X355" s="139" t="s">
        <v>116</v>
      </c>
      <c r="Y355" s="142">
        <v>45200</v>
      </c>
      <c r="Z355" s="142">
        <v>45231</v>
      </c>
      <c r="AA355" s="142">
        <v>45231.683884988423</v>
      </c>
      <c r="AB355" s="139" t="s">
        <v>118</v>
      </c>
      <c r="AC355" s="139" t="s">
        <v>116</v>
      </c>
    </row>
    <row r="356" spans="1:29" s="184" customFormat="1" hidden="1" outlineLevel="2" collapsed="1" x14ac:dyDescent="0.25">
      <c r="A356" s="179" t="s">
        <v>157</v>
      </c>
      <c r="B356" s="180">
        <v>0</v>
      </c>
      <c r="C356" s="180">
        <v>0</v>
      </c>
      <c r="D356" s="180">
        <v>0</v>
      </c>
      <c r="E356" s="180">
        <v>0</v>
      </c>
      <c r="F356" s="180">
        <v>0</v>
      </c>
      <c r="G356" s="180">
        <v>0</v>
      </c>
      <c r="H356" s="181" t="s">
        <v>120</v>
      </c>
      <c r="I356" s="181" t="s">
        <v>157</v>
      </c>
      <c r="J356" s="181" t="s">
        <v>116</v>
      </c>
      <c r="K356" s="180">
        <v>0</v>
      </c>
      <c r="L356" s="180">
        <v>0</v>
      </c>
      <c r="M356" s="181" t="s">
        <v>116</v>
      </c>
      <c r="N356" s="181" t="s">
        <v>135</v>
      </c>
      <c r="O356" s="181" t="s">
        <v>121</v>
      </c>
      <c r="P356" s="182">
        <v>45200</v>
      </c>
      <c r="Q356" s="182">
        <v>45201</v>
      </c>
      <c r="R356" s="180">
        <v>0</v>
      </c>
      <c r="S356" s="181" t="s">
        <v>116</v>
      </c>
      <c r="T356" s="181" t="s">
        <v>116</v>
      </c>
      <c r="U356" s="181" t="s">
        <v>142</v>
      </c>
      <c r="V356" s="183">
        <v>45170.155378009258</v>
      </c>
      <c r="W356" s="181" t="s">
        <v>116</v>
      </c>
      <c r="X356" s="181" t="s">
        <v>116</v>
      </c>
      <c r="Y356" s="183">
        <v>45200</v>
      </c>
      <c r="Z356" s="183">
        <v>45231</v>
      </c>
      <c r="AA356" s="183">
        <v>45231.683884988423</v>
      </c>
      <c r="AB356" s="181" t="s">
        <v>118</v>
      </c>
      <c r="AC356" s="181" t="s">
        <v>116</v>
      </c>
    </row>
    <row r="357" spans="1:29" s="161" customFormat="1" hidden="1" outlineLevel="3" collapsed="1" x14ac:dyDescent="0.25">
      <c r="A357" s="156" t="s">
        <v>121</v>
      </c>
      <c r="B357" s="157">
        <v>0</v>
      </c>
      <c r="C357" s="157">
        <v>0</v>
      </c>
      <c r="D357" s="157">
        <v>0</v>
      </c>
      <c r="E357" s="157">
        <v>0</v>
      </c>
      <c r="F357" s="157">
        <v>0</v>
      </c>
      <c r="G357" s="157">
        <v>0</v>
      </c>
      <c r="H357" s="158" t="s">
        <v>120</v>
      </c>
      <c r="I357" s="158" t="s">
        <v>157</v>
      </c>
      <c r="J357" s="158" t="s">
        <v>116</v>
      </c>
      <c r="K357" s="157">
        <v>0</v>
      </c>
      <c r="L357" s="157">
        <v>0</v>
      </c>
      <c r="M357" s="158" t="s">
        <v>116</v>
      </c>
      <c r="N357" s="158" t="s">
        <v>135</v>
      </c>
      <c r="O357" s="158" t="s">
        <v>121</v>
      </c>
      <c r="P357" s="159">
        <v>45200</v>
      </c>
      <c r="Q357" s="159">
        <v>45201</v>
      </c>
      <c r="R357" s="157">
        <v>0</v>
      </c>
      <c r="S357" s="158" t="s">
        <v>116</v>
      </c>
      <c r="T357" s="158" t="s">
        <v>116</v>
      </c>
      <c r="U357" s="158" t="s">
        <v>142</v>
      </c>
      <c r="V357" s="160">
        <v>45170.155378009258</v>
      </c>
      <c r="W357" s="158" t="s">
        <v>116</v>
      </c>
      <c r="X357" s="158" t="s">
        <v>116</v>
      </c>
      <c r="Y357" s="160">
        <v>45200</v>
      </c>
      <c r="Z357" s="160">
        <v>45231</v>
      </c>
      <c r="AA357" s="160">
        <v>45231.683884988423</v>
      </c>
      <c r="AB357" s="158" t="s">
        <v>118</v>
      </c>
      <c r="AC357" s="158" t="s">
        <v>116</v>
      </c>
    </row>
    <row r="358" spans="1:29" s="143" customFormat="1" hidden="1" outlineLevel="4" collapsed="1" x14ac:dyDescent="0.25">
      <c r="A358" s="162" t="s">
        <v>116</v>
      </c>
      <c r="B358" s="140">
        <v>0</v>
      </c>
      <c r="C358" s="140">
        <v>0</v>
      </c>
      <c r="D358" s="140">
        <v>0</v>
      </c>
      <c r="E358" s="140">
        <v>0</v>
      </c>
      <c r="F358" s="140">
        <v>0</v>
      </c>
      <c r="G358" s="140">
        <v>0</v>
      </c>
      <c r="H358" s="139" t="s">
        <v>120</v>
      </c>
      <c r="I358" s="139" t="s">
        <v>157</v>
      </c>
      <c r="J358" s="139" t="s">
        <v>116</v>
      </c>
      <c r="K358" s="140">
        <v>0</v>
      </c>
      <c r="L358" s="140">
        <v>0</v>
      </c>
      <c r="M358" s="139" t="s">
        <v>116</v>
      </c>
      <c r="N358" s="139" t="s">
        <v>135</v>
      </c>
      <c r="O358" s="139" t="s">
        <v>121</v>
      </c>
      <c r="P358" s="141">
        <v>45200</v>
      </c>
      <c r="Q358" s="141">
        <v>45201</v>
      </c>
      <c r="R358" s="140">
        <v>0</v>
      </c>
      <c r="S358" s="139" t="s">
        <v>116</v>
      </c>
      <c r="T358" s="139" t="s">
        <v>116</v>
      </c>
      <c r="U358" s="139" t="s">
        <v>142</v>
      </c>
      <c r="V358" s="142">
        <v>45170.155378009258</v>
      </c>
      <c r="W358" s="139" t="s">
        <v>116</v>
      </c>
      <c r="X358" s="139" t="s">
        <v>116</v>
      </c>
      <c r="Y358" s="142">
        <v>45200</v>
      </c>
      <c r="Z358" s="142">
        <v>45231</v>
      </c>
      <c r="AA358" s="142">
        <v>45231.683884988423</v>
      </c>
      <c r="AB358" s="139" t="s">
        <v>118</v>
      </c>
      <c r="AC358" s="139" t="s">
        <v>116</v>
      </c>
    </row>
    <row r="359" spans="1:29" s="149" customFormat="1" hidden="1" outlineLevel="5" collapsed="1" x14ac:dyDescent="0.25">
      <c r="A359" s="163" t="s">
        <v>213</v>
      </c>
      <c r="B359" s="145">
        <v>0</v>
      </c>
      <c r="C359" s="145">
        <v>0</v>
      </c>
      <c r="D359" s="145">
        <v>0</v>
      </c>
      <c r="E359" s="145">
        <v>0</v>
      </c>
      <c r="F359" s="145">
        <v>0</v>
      </c>
      <c r="G359" s="145">
        <v>0</v>
      </c>
      <c r="H359" s="146" t="s">
        <v>120</v>
      </c>
      <c r="I359" s="146" t="s">
        <v>157</v>
      </c>
      <c r="J359" s="146" t="s">
        <v>116</v>
      </c>
      <c r="K359" s="145">
        <v>0</v>
      </c>
      <c r="L359" s="145">
        <v>0</v>
      </c>
      <c r="M359" s="146" t="s">
        <v>213</v>
      </c>
      <c r="N359" s="146" t="s">
        <v>135</v>
      </c>
      <c r="O359" s="146" t="s">
        <v>121</v>
      </c>
      <c r="P359" s="147">
        <v>45200</v>
      </c>
      <c r="Q359" s="147">
        <v>45201</v>
      </c>
      <c r="R359" s="145">
        <v>0</v>
      </c>
      <c r="S359" s="146" t="s">
        <v>116</v>
      </c>
      <c r="T359" s="146" t="s">
        <v>116</v>
      </c>
      <c r="U359" s="146" t="s">
        <v>142</v>
      </c>
      <c r="V359" s="148">
        <v>45170.155378009258</v>
      </c>
      <c r="W359" s="146" t="s">
        <v>116</v>
      </c>
      <c r="X359" s="146" t="s">
        <v>116</v>
      </c>
      <c r="Y359" s="148">
        <v>45200</v>
      </c>
      <c r="Z359" s="148">
        <v>45231</v>
      </c>
      <c r="AA359" s="148">
        <v>45231.683884988423</v>
      </c>
      <c r="AB359" s="146" t="s">
        <v>118</v>
      </c>
      <c r="AC359" s="146" t="s">
        <v>116</v>
      </c>
    </row>
    <row r="360" spans="1:29" s="155" customFormat="1" hidden="1" outlineLevel="6" collapsed="1" x14ac:dyDescent="0.25">
      <c r="A360" s="164" t="s">
        <v>116</v>
      </c>
      <c r="B360" s="151">
        <v>0</v>
      </c>
      <c r="C360" s="151">
        <v>0</v>
      </c>
      <c r="D360" s="151">
        <v>0</v>
      </c>
      <c r="E360" s="151">
        <v>0</v>
      </c>
      <c r="F360" s="151">
        <v>0</v>
      </c>
      <c r="G360" s="151">
        <v>0</v>
      </c>
      <c r="H360" s="152" t="s">
        <v>120</v>
      </c>
      <c r="I360" s="152" t="s">
        <v>157</v>
      </c>
      <c r="J360" s="152" t="s">
        <v>116</v>
      </c>
      <c r="K360" s="151">
        <v>0</v>
      </c>
      <c r="L360" s="151">
        <v>0</v>
      </c>
      <c r="M360" s="152" t="s">
        <v>213</v>
      </c>
      <c r="N360" s="152" t="s">
        <v>135</v>
      </c>
      <c r="O360" s="152" t="s">
        <v>121</v>
      </c>
      <c r="P360" s="153">
        <v>45200</v>
      </c>
      <c r="Q360" s="153">
        <v>45201</v>
      </c>
      <c r="R360" s="151">
        <v>0</v>
      </c>
      <c r="S360" s="152" t="s">
        <v>116</v>
      </c>
      <c r="T360" s="152" t="s">
        <v>116</v>
      </c>
      <c r="U360" s="152" t="s">
        <v>142</v>
      </c>
      <c r="V360" s="154">
        <v>45170.155378009258</v>
      </c>
      <c r="W360" s="152" t="s">
        <v>116</v>
      </c>
      <c r="X360" s="152" t="s">
        <v>116</v>
      </c>
      <c r="Y360" s="154">
        <v>45200</v>
      </c>
      <c r="Z360" s="154">
        <v>45231</v>
      </c>
      <c r="AA360" s="154">
        <v>45231.683884988423</v>
      </c>
      <c r="AB360" s="152" t="s">
        <v>118</v>
      </c>
      <c r="AC360" s="152" t="s">
        <v>116</v>
      </c>
    </row>
    <row r="361" spans="1:29" s="161" customFormat="1" hidden="1" outlineLevel="7" collapsed="1" x14ac:dyDescent="0.25">
      <c r="A361" s="165" t="s">
        <v>152</v>
      </c>
      <c r="B361" s="157">
        <v>0</v>
      </c>
      <c r="C361" s="157">
        <v>0</v>
      </c>
      <c r="D361" s="157">
        <v>0</v>
      </c>
      <c r="E361" s="157">
        <v>0</v>
      </c>
      <c r="F361" s="157">
        <v>0</v>
      </c>
      <c r="G361" s="157">
        <v>0</v>
      </c>
      <c r="H361" s="158" t="s">
        <v>120</v>
      </c>
      <c r="I361" s="158" t="s">
        <v>157</v>
      </c>
      <c r="J361" s="158" t="s">
        <v>116</v>
      </c>
      <c r="K361" s="157">
        <v>0</v>
      </c>
      <c r="L361" s="157">
        <v>0</v>
      </c>
      <c r="M361" s="158" t="s">
        <v>213</v>
      </c>
      <c r="N361" s="158" t="s">
        <v>135</v>
      </c>
      <c r="O361" s="158" t="s">
        <v>121</v>
      </c>
      <c r="P361" s="159">
        <v>45200</v>
      </c>
      <c r="Q361" s="159">
        <v>45201</v>
      </c>
      <c r="R361" s="157">
        <v>0</v>
      </c>
      <c r="S361" s="158" t="s">
        <v>116</v>
      </c>
      <c r="T361" s="158" t="s">
        <v>116</v>
      </c>
      <c r="U361" s="158" t="s">
        <v>142</v>
      </c>
      <c r="V361" s="160">
        <v>45170.155378009258</v>
      </c>
      <c r="W361" s="158" t="s">
        <v>116</v>
      </c>
      <c r="X361" s="158" t="s">
        <v>116</v>
      </c>
      <c r="Y361" s="160">
        <v>45200</v>
      </c>
      <c r="Z361" s="160">
        <v>45231</v>
      </c>
      <c r="AA361" s="160">
        <v>45231.683884988423</v>
      </c>
      <c r="AB361" s="158" t="s">
        <v>118</v>
      </c>
      <c r="AC361" s="158" t="s">
        <v>116</v>
      </c>
    </row>
    <row r="362" spans="1:29" s="143" customFormat="1" hidden="1" outlineLevel="7" collapsed="1" x14ac:dyDescent="0.25">
      <c r="A362" s="166" t="s">
        <v>116</v>
      </c>
      <c r="B362" s="140">
        <v>0</v>
      </c>
      <c r="C362" s="140">
        <v>0</v>
      </c>
      <c r="D362" s="140">
        <v>0</v>
      </c>
      <c r="E362" s="140">
        <v>0</v>
      </c>
      <c r="F362" s="140">
        <v>0</v>
      </c>
      <c r="G362" s="140">
        <v>0</v>
      </c>
      <c r="H362" s="139" t="s">
        <v>120</v>
      </c>
      <c r="I362" s="139" t="s">
        <v>157</v>
      </c>
      <c r="J362" s="139" t="s">
        <v>116</v>
      </c>
      <c r="K362" s="140">
        <v>0</v>
      </c>
      <c r="L362" s="140">
        <v>0</v>
      </c>
      <c r="M362" s="139" t="s">
        <v>213</v>
      </c>
      <c r="N362" s="139" t="s">
        <v>135</v>
      </c>
      <c r="O362" s="139" t="s">
        <v>121</v>
      </c>
      <c r="P362" s="141">
        <v>45200</v>
      </c>
      <c r="Q362" s="141">
        <v>45201</v>
      </c>
      <c r="R362" s="140">
        <v>0</v>
      </c>
      <c r="S362" s="139" t="s">
        <v>116</v>
      </c>
      <c r="T362" s="139" t="s">
        <v>116</v>
      </c>
      <c r="U362" s="139" t="s">
        <v>142</v>
      </c>
      <c r="V362" s="142">
        <v>45170.155378009258</v>
      </c>
      <c r="W362" s="139" t="s">
        <v>116</v>
      </c>
      <c r="X362" s="139" t="s">
        <v>116</v>
      </c>
      <c r="Y362" s="142">
        <v>45200</v>
      </c>
      <c r="Z362" s="142">
        <v>45231</v>
      </c>
      <c r="AA362" s="142">
        <v>45231.683884988423</v>
      </c>
      <c r="AB362" s="139" t="s">
        <v>118</v>
      </c>
      <c r="AC362" s="139" t="s">
        <v>116</v>
      </c>
    </row>
    <row r="363" spans="1:29" s="190" customFormat="1" hidden="1" outlineLevel="5" collapsed="1" x14ac:dyDescent="0.25">
      <c r="A363" s="191" t="s">
        <v>122</v>
      </c>
      <c r="B363" s="186">
        <v>0</v>
      </c>
      <c r="C363" s="186">
        <v>0</v>
      </c>
      <c r="D363" s="186">
        <v>0</v>
      </c>
      <c r="E363" s="186">
        <v>0</v>
      </c>
      <c r="F363" s="186">
        <v>0</v>
      </c>
      <c r="G363" s="186">
        <v>0</v>
      </c>
      <c r="H363" s="187" t="s">
        <v>120</v>
      </c>
      <c r="I363" s="187" t="s">
        <v>157</v>
      </c>
      <c r="J363" s="187" t="s">
        <v>116</v>
      </c>
      <c r="K363" s="186">
        <v>0</v>
      </c>
      <c r="L363" s="186">
        <v>0</v>
      </c>
      <c r="M363" s="187" t="s">
        <v>122</v>
      </c>
      <c r="N363" s="187" t="s">
        <v>135</v>
      </c>
      <c r="O363" s="187" t="s">
        <v>121</v>
      </c>
      <c r="P363" s="188">
        <v>45200</v>
      </c>
      <c r="Q363" s="188">
        <v>45201</v>
      </c>
      <c r="R363" s="186">
        <v>0</v>
      </c>
      <c r="S363" s="187" t="s">
        <v>116</v>
      </c>
      <c r="T363" s="187" t="s">
        <v>116</v>
      </c>
      <c r="U363" s="187" t="s">
        <v>142</v>
      </c>
      <c r="V363" s="189">
        <v>45170.155378009258</v>
      </c>
      <c r="W363" s="187" t="s">
        <v>116</v>
      </c>
      <c r="X363" s="187" t="s">
        <v>116</v>
      </c>
      <c r="Y363" s="189">
        <v>45200</v>
      </c>
      <c r="Z363" s="189">
        <v>45231</v>
      </c>
      <c r="AA363" s="189">
        <v>45231.683884988423</v>
      </c>
      <c r="AB363" s="187" t="s">
        <v>118</v>
      </c>
      <c r="AC363" s="187" t="s">
        <v>116</v>
      </c>
    </row>
    <row r="364" spans="1:29" s="155" customFormat="1" hidden="1" outlineLevel="6" collapsed="1" x14ac:dyDescent="0.25">
      <c r="A364" s="164" t="s">
        <v>116</v>
      </c>
      <c r="B364" s="151">
        <v>0</v>
      </c>
      <c r="C364" s="151">
        <v>0</v>
      </c>
      <c r="D364" s="151">
        <v>0</v>
      </c>
      <c r="E364" s="151">
        <v>0</v>
      </c>
      <c r="F364" s="151">
        <v>0</v>
      </c>
      <c r="G364" s="151">
        <v>0</v>
      </c>
      <c r="H364" s="152" t="s">
        <v>120</v>
      </c>
      <c r="I364" s="152" t="s">
        <v>157</v>
      </c>
      <c r="J364" s="152" t="s">
        <v>116</v>
      </c>
      <c r="K364" s="151">
        <v>0</v>
      </c>
      <c r="L364" s="151">
        <v>0</v>
      </c>
      <c r="M364" s="152" t="s">
        <v>122</v>
      </c>
      <c r="N364" s="152" t="s">
        <v>135</v>
      </c>
      <c r="O364" s="152" t="s">
        <v>121</v>
      </c>
      <c r="P364" s="153">
        <v>45200</v>
      </c>
      <c r="Q364" s="153">
        <v>45201</v>
      </c>
      <c r="R364" s="151">
        <v>0</v>
      </c>
      <c r="S364" s="152" t="s">
        <v>116</v>
      </c>
      <c r="T364" s="152" t="s">
        <v>116</v>
      </c>
      <c r="U364" s="152" t="s">
        <v>142</v>
      </c>
      <c r="V364" s="154">
        <v>45170.155378009258</v>
      </c>
      <c r="W364" s="152" t="s">
        <v>116</v>
      </c>
      <c r="X364" s="152" t="s">
        <v>116</v>
      </c>
      <c r="Y364" s="154">
        <v>45200</v>
      </c>
      <c r="Z364" s="154">
        <v>45231</v>
      </c>
      <c r="AA364" s="154">
        <v>45231.683884988423</v>
      </c>
      <c r="AB364" s="152" t="s">
        <v>118</v>
      </c>
      <c r="AC364" s="152" t="s">
        <v>116</v>
      </c>
    </row>
    <row r="365" spans="1:29" s="161" customFormat="1" hidden="1" outlineLevel="7" collapsed="1" x14ac:dyDescent="0.25">
      <c r="A365" s="165" t="s">
        <v>152</v>
      </c>
      <c r="B365" s="157">
        <v>0</v>
      </c>
      <c r="C365" s="157">
        <v>0</v>
      </c>
      <c r="D365" s="157">
        <v>0</v>
      </c>
      <c r="E365" s="157">
        <v>0</v>
      </c>
      <c r="F365" s="157">
        <v>0</v>
      </c>
      <c r="G365" s="157">
        <v>0</v>
      </c>
      <c r="H365" s="158" t="s">
        <v>120</v>
      </c>
      <c r="I365" s="158" t="s">
        <v>157</v>
      </c>
      <c r="J365" s="158" t="s">
        <v>116</v>
      </c>
      <c r="K365" s="157">
        <v>0</v>
      </c>
      <c r="L365" s="157">
        <v>0</v>
      </c>
      <c r="M365" s="158" t="s">
        <v>122</v>
      </c>
      <c r="N365" s="158" t="s">
        <v>135</v>
      </c>
      <c r="O365" s="158" t="s">
        <v>121</v>
      </c>
      <c r="P365" s="159">
        <v>45200</v>
      </c>
      <c r="Q365" s="159">
        <v>45201</v>
      </c>
      <c r="R365" s="157">
        <v>0</v>
      </c>
      <c r="S365" s="158" t="s">
        <v>116</v>
      </c>
      <c r="T365" s="158" t="s">
        <v>116</v>
      </c>
      <c r="U365" s="158" t="s">
        <v>142</v>
      </c>
      <c r="V365" s="160">
        <v>45170.155378009258</v>
      </c>
      <c r="W365" s="158" t="s">
        <v>116</v>
      </c>
      <c r="X365" s="158" t="s">
        <v>116</v>
      </c>
      <c r="Y365" s="160">
        <v>45200</v>
      </c>
      <c r="Z365" s="160">
        <v>45231</v>
      </c>
      <c r="AA365" s="160">
        <v>45231.683884988423</v>
      </c>
      <c r="AB365" s="158" t="s">
        <v>118</v>
      </c>
      <c r="AC365" s="158" t="s">
        <v>116</v>
      </c>
    </row>
    <row r="366" spans="1:29" s="143" customFormat="1" hidden="1" outlineLevel="7" collapsed="1" x14ac:dyDescent="0.25">
      <c r="A366" s="166" t="s">
        <v>116</v>
      </c>
      <c r="B366" s="140">
        <v>0</v>
      </c>
      <c r="C366" s="140">
        <v>-14067.49898</v>
      </c>
      <c r="D366" s="140">
        <v>0</v>
      </c>
      <c r="E366" s="140">
        <v>0</v>
      </c>
      <c r="F366" s="140">
        <v>0</v>
      </c>
      <c r="G366" s="140">
        <v>-14067.49898</v>
      </c>
      <c r="H366" s="139" t="s">
        <v>120</v>
      </c>
      <c r="I366" s="139" t="s">
        <v>157</v>
      </c>
      <c r="J366" s="139" t="s">
        <v>116</v>
      </c>
      <c r="K366" s="140">
        <v>0</v>
      </c>
      <c r="L366" s="140">
        <v>0</v>
      </c>
      <c r="M366" s="139" t="s">
        <v>122</v>
      </c>
      <c r="N366" s="139" t="s">
        <v>135</v>
      </c>
      <c r="O366" s="139" t="s">
        <v>121</v>
      </c>
      <c r="P366" s="141">
        <v>45200</v>
      </c>
      <c r="Q366" s="141">
        <v>45201</v>
      </c>
      <c r="R366" s="140">
        <v>0</v>
      </c>
      <c r="S366" s="139" t="s">
        <v>116</v>
      </c>
      <c r="T366" s="139" t="s">
        <v>116</v>
      </c>
      <c r="U366" s="139" t="s">
        <v>142</v>
      </c>
      <c r="V366" s="142">
        <v>45170.155378009258</v>
      </c>
      <c r="W366" s="139" t="s">
        <v>116</v>
      </c>
      <c r="X366" s="139" t="s">
        <v>116</v>
      </c>
      <c r="Y366" s="142">
        <v>45200</v>
      </c>
      <c r="Z366" s="142">
        <v>45231</v>
      </c>
      <c r="AA366" s="142">
        <v>45231.683884988423</v>
      </c>
      <c r="AB366" s="139" t="s">
        <v>118</v>
      </c>
      <c r="AC366" s="139" t="s">
        <v>116</v>
      </c>
    </row>
    <row r="367" spans="1:29" s="178" customFormat="1" hidden="1" outlineLevel="7" collapsed="1" x14ac:dyDescent="0.25">
      <c r="A367" s="173" t="s">
        <v>116</v>
      </c>
      <c r="B367" s="174">
        <v>0</v>
      </c>
      <c r="C367" s="174">
        <v>14067.49898</v>
      </c>
      <c r="D367" s="174">
        <v>0</v>
      </c>
      <c r="E367" s="174">
        <v>0</v>
      </c>
      <c r="F367" s="174">
        <v>0</v>
      </c>
      <c r="G367" s="174">
        <v>14067.49898</v>
      </c>
      <c r="H367" s="175" t="s">
        <v>120</v>
      </c>
      <c r="I367" s="175" t="s">
        <v>157</v>
      </c>
      <c r="J367" s="175" t="s">
        <v>116</v>
      </c>
      <c r="K367" s="174">
        <v>0</v>
      </c>
      <c r="L367" s="174">
        <v>0</v>
      </c>
      <c r="M367" s="175" t="s">
        <v>122</v>
      </c>
      <c r="N367" s="175" t="s">
        <v>135</v>
      </c>
      <c r="O367" s="175" t="s">
        <v>121</v>
      </c>
      <c r="P367" s="176">
        <v>45200</v>
      </c>
      <c r="Q367" s="176">
        <v>45201</v>
      </c>
      <c r="R367" s="174">
        <v>0</v>
      </c>
      <c r="S367" s="175" t="s">
        <v>116</v>
      </c>
      <c r="T367" s="175" t="s">
        <v>116</v>
      </c>
      <c r="U367" s="175" t="s">
        <v>142</v>
      </c>
      <c r="V367" s="177">
        <v>45170.155378009258</v>
      </c>
      <c r="W367" s="175" t="s">
        <v>116</v>
      </c>
      <c r="X367" s="175" t="s">
        <v>116</v>
      </c>
      <c r="Y367" s="177">
        <v>45200</v>
      </c>
      <c r="Z367" s="177">
        <v>45231</v>
      </c>
      <c r="AA367" s="177">
        <v>45231.683884988423</v>
      </c>
      <c r="AB367" s="175" t="s">
        <v>118</v>
      </c>
      <c r="AC367" s="175" t="s">
        <v>116</v>
      </c>
    </row>
    <row r="368" spans="1:29" s="149" customFormat="1" hidden="1" outlineLevel="1" collapsed="1" x14ac:dyDescent="0.25">
      <c r="A368" s="144" t="s">
        <v>119</v>
      </c>
      <c r="B368" s="145">
        <v>4.0000000000000003E-5</v>
      </c>
      <c r="C368" s="145">
        <v>2.9499999999999999E-3</v>
      </c>
      <c r="D368" s="145">
        <v>0</v>
      </c>
      <c r="E368" s="145">
        <v>0</v>
      </c>
      <c r="F368" s="145">
        <v>4.0000000000000003E-5</v>
      </c>
      <c r="G368" s="145">
        <v>2.9499999999999999E-3</v>
      </c>
      <c r="H368" s="146" t="s">
        <v>120</v>
      </c>
      <c r="I368" s="146" t="s">
        <v>116</v>
      </c>
      <c r="J368" s="146" t="s">
        <v>116</v>
      </c>
      <c r="K368" s="145">
        <v>73.75</v>
      </c>
      <c r="L368" s="145">
        <v>0</v>
      </c>
      <c r="M368" s="146" t="s">
        <v>116</v>
      </c>
      <c r="N368" s="146" t="s">
        <v>119</v>
      </c>
      <c r="O368" s="146" t="s">
        <v>121</v>
      </c>
      <c r="P368" s="147">
        <v>45200</v>
      </c>
      <c r="Q368" s="147">
        <v>45201</v>
      </c>
      <c r="R368" s="145">
        <v>0</v>
      </c>
      <c r="S368" s="146" t="s">
        <v>116</v>
      </c>
      <c r="T368" s="146" t="s">
        <v>116</v>
      </c>
      <c r="U368" s="146" t="s">
        <v>142</v>
      </c>
      <c r="V368" s="148">
        <v>45170.155378009258</v>
      </c>
      <c r="W368" s="146" t="s">
        <v>116</v>
      </c>
      <c r="X368" s="146" t="s">
        <v>116</v>
      </c>
      <c r="Y368" s="148">
        <v>45200</v>
      </c>
      <c r="Z368" s="148">
        <v>45231</v>
      </c>
      <c r="AA368" s="148">
        <v>45231.683884988423</v>
      </c>
      <c r="AB368" s="146" t="s">
        <v>118</v>
      </c>
      <c r="AC368" s="146" t="s">
        <v>116</v>
      </c>
    </row>
    <row r="369" spans="1:29" s="155" customFormat="1" hidden="1" outlineLevel="2" collapsed="1" x14ac:dyDescent="0.25">
      <c r="A369" s="150" t="s">
        <v>123</v>
      </c>
      <c r="B369" s="151">
        <v>4.0000000000000003E-5</v>
      </c>
      <c r="C369" s="151">
        <v>2.9499999999999999E-3</v>
      </c>
      <c r="D369" s="151">
        <v>0</v>
      </c>
      <c r="E369" s="151">
        <v>0</v>
      </c>
      <c r="F369" s="151">
        <v>4.0000000000000003E-5</v>
      </c>
      <c r="G369" s="151">
        <v>2.9499999999999999E-3</v>
      </c>
      <c r="H369" s="152" t="s">
        <v>120</v>
      </c>
      <c r="I369" s="152" t="s">
        <v>123</v>
      </c>
      <c r="J369" s="152" t="s">
        <v>116</v>
      </c>
      <c r="K369" s="151">
        <v>73.75</v>
      </c>
      <c r="L369" s="151">
        <v>0</v>
      </c>
      <c r="M369" s="152" t="s">
        <v>122</v>
      </c>
      <c r="N369" s="152" t="s">
        <v>119</v>
      </c>
      <c r="O369" s="152" t="s">
        <v>121</v>
      </c>
      <c r="P369" s="153">
        <v>45200</v>
      </c>
      <c r="Q369" s="153">
        <v>45201</v>
      </c>
      <c r="R369" s="151">
        <v>0</v>
      </c>
      <c r="S369" s="152" t="s">
        <v>116</v>
      </c>
      <c r="T369" s="152" t="s">
        <v>116</v>
      </c>
      <c r="U369" s="152" t="s">
        <v>142</v>
      </c>
      <c r="V369" s="154">
        <v>45170.155378009258</v>
      </c>
      <c r="W369" s="152" t="s">
        <v>116</v>
      </c>
      <c r="X369" s="152" t="s">
        <v>116</v>
      </c>
      <c r="Y369" s="154">
        <v>45200</v>
      </c>
      <c r="Z369" s="154">
        <v>45231</v>
      </c>
      <c r="AA369" s="154">
        <v>45231.683884988423</v>
      </c>
      <c r="AB369" s="152" t="s">
        <v>118</v>
      </c>
      <c r="AC369" s="152" t="s">
        <v>116</v>
      </c>
    </row>
    <row r="370" spans="1:29" s="161" customFormat="1" hidden="1" outlineLevel="3" collapsed="1" x14ac:dyDescent="0.25">
      <c r="A370" s="156" t="s">
        <v>121</v>
      </c>
      <c r="B370" s="157">
        <v>4.0000000000000003E-5</v>
      </c>
      <c r="C370" s="157">
        <v>2.9499999999999999E-3</v>
      </c>
      <c r="D370" s="157">
        <v>0</v>
      </c>
      <c r="E370" s="157">
        <v>0</v>
      </c>
      <c r="F370" s="157">
        <v>4.0000000000000003E-5</v>
      </c>
      <c r="G370" s="157">
        <v>2.9499999999999999E-3</v>
      </c>
      <c r="H370" s="158" t="s">
        <v>120</v>
      </c>
      <c r="I370" s="158" t="s">
        <v>123</v>
      </c>
      <c r="J370" s="158" t="s">
        <v>116</v>
      </c>
      <c r="K370" s="157">
        <v>73.75</v>
      </c>
      <c r="L370" s="157">
        <v>0</v>
      </c>
      <c r="M370" s="158" t="s">
        <v>122</v>
      </c>
      <c r="N370" s="158" t="s">
        <v>119</v>
      </c>
      <c r="O370" s="158" t="s">
        <v>121</v>
      </c>
      <c r="P370" s="159">
        <v>45200</v>
      </c>
      <c r="Q370" s="159">
        <v>45201</v>
      </c>
      <c r="R370" s="157">
        <v>0</v>
      </c>
      <c r="S370" s="158" t="s">
        <v>116</v>
      </c>
      <c r="T370" s="158" t="s">
        <v>116</v>
      </c>
      <c r="U370" s="158" t="s">
        <v>142</v>
      </c>
      <c r="V370" s="160">
        <v>45170.155378009258</v>
      </c>
      <c r="W370" s="158" t="s">
        <v>116</v>
      </c>
      <c r="X370" s="158" t="s">
        <v>116</v>
      </c>
      <c r="Y370" s="160">
        <v>45200</v>
      </c>
      <c r="Z370" s="160">
        <v>45231</v>
      </c>
      <c r="AA370" s="160">
        <v>45231.683884988423</v>
      </c>
      <c r="AB370" s="158" t="s">
        <v>118</v>
      </c>
      <c r="AC370" s="158" t="s">
        <v>116</v>
      </c>
    </row>
    <row r="371" spans="1:29" s="143" customFormat="1" hidden="1" outlineLevel="4" collapsed="1" x14ac:dyDescent="0.25">
      <c r="A371" s="162" t="s">
        <v>116</v>
      </c>
      <c r="B371" s="140">
        <v>4.0000000000000003E-5</v>
      </c>
      <c r="C371" s="140">
        <v>2.9499999999999999E-3</v>
      </c>
      <c r="D371" s="140">
        <v>0</v>
      </c>
      <c r="E371" s="140">
        <v>0</v>
      </c>
      <c r="F371" s="140">
        <v>4.0000000000000003E-5</v>
      </c>
      <c r="G371" s="140">
        <v>2.9499999999999999E-3</v>
      </c>
      <c r="H371" s="139" t="s">
        <v>120</v>
      </c>
      <c r="I371" s="139" t="s">
        <v>123</v>
      </c>
      <c r="J371" s="139" t="s">
        <v>116</v>
      </c>
      <c r="K371" s="140">
        <v>73.75</v>
      </c>
      <c r="L371" s="140">
        <v>0</v>
      </c>
      <c r="M371" s="139" t="s">
        <v>122</v>
      </c>
      <c r="N371" s="139" t="s">
        <v>119</v>
      </c>
      <c r="O371" s="139" t="s">
        <v>121</v>
      </c>
      <c r="P371" s="141">
        <v>45200</v>
      </c>
      <c r="Q371" s="141">
        <v>45201</v>
      </c>
      <c r="R371" s="140">
        <v>0</v>
      </c>
      <c r="S371" s="139" t="s">
        <v>116</v>
      </c>
      <c r="T371" s="139" t="s">
        <v>116</v>
      </c>
      <c r="U371" s="139" t="s">
        <v>142</v>
      </c>
      <c r="V371" s="142">
        <v>45170.155378009258</v>
      </c>
      <c r="W371" s="139" t="s">
        <v>116</v>
      </c>
      <c r="X371" s="139" t="s">
        <v>116</v>
      </c>
      <c r="Y371" s="142">
        <v>45200</v>
      </c>
      <c r="Z371" s="142">
        <v>45231</v>
      </c>
      <c r="AA371" s="142">
        <v>45231.683884988423</v>
      </c>
      <c r="AB371" s="139" t="s">
        <v>118</v>
      </c>
      <c r="AC371" s="139" t="s">
        <v>116</v>
      </c>
    </row>
    <row r="372" spans="1:29" s="149" customFormat="1" hidden="1" outlineLevel="5" collapsed="1" x14ac:dyDescent="0.25">
      <c r="A372" s="163" t="s">
        <v>122</v>
      </c>
      <c r="B372" s="145">
        <v>4.0000000000000003E-5</v>
      </c>
      <c r="C372" s="145">
        <v>2.9499999999999999E-3</v>
      </c>
      <c r="D372" s="145">
        <v>0</v>
      </c>
      <c r="E372" s="145">
        <v>0</v>
      </c>
      <c r="F372" s="145">
        <v>4.0000000000000003E-5</v>
      </c>
      <c r="G372" s="145">
        <v>2.9499999999999999E-3</v>
      </c>
      <c r="H372" s="146" t="s">
        <v>120</v>
      </c>
      <c r="I372" s="146" t="s">
        <v>123</v>
      </c>
      <c r="J372" s="146" t="s">
        <v>116</v>
      </c>
      <c r="K372" s="145">
        <v>73.75</v>
      </c>
      <c r="L372" s="145">
        <v>0</v>
      </c>
      <c r="M372" s="146" t="s">
        <v>122</v>
      </c>
      <c r="N372" s="146" t="s">
        <v>119</v>
      </c>
      <c r="O372" s="146" t="s">
        <v>121</v>
      </c>
      <c r="P372" s="147">
        <v>45200</v>
      </c>
      <c r="Q372" s="147">
        <v>45201</v>
      </c>
      <c r="R372" s="145">
        <v>0</v>
      </c>
      <c r="S372" s="146" t="s">
        <v>116</v>
      </c>
      <c r="T372" s="146" t="s">
        <v>116</v>
      </c>
      <c r="U372" s="146" t="s">
        <v>142</v>
      </c>
      <c r="V372" s="148">
        <v>45170.155378009258</v>
      </c>
      <c r="W372" s="146" t="s">
        <v>116</v>
      </c>
      <c r="X372" s="146" t="s">
        <v>116</v>
      </c>
      <c r="Y372" s="148">
        <v>45200</v>
      </c>
      <c r="Z372" s="148">
        <v>45231</v>
      </c>
      <c r="AA372" s="148">
        <v>45231.683884988423</v>
      </c>
      <c r="AB372" s="146" t="s">
        <v>118</v>
      </c>
      <c r="AC372" s="146" t="s">
        <v>116</v>
      </c>
    </row>
    <row r="373" spans="1:29" s="155" customFormat="1" hidden="1" outlineLevel="6" collapsed="1" x14ac:dyDescent="0.25">
      <c r="A373" s="164" t="s">
        <v>116</v>
      </c>
      <c r="B373" s="151">
        <v>4.0000000000000003E-5</v>
      </c>
      <c r="C373" s="151">
        <v>2.9499999999999999E-3</v>
      </c>
      <c r="D373" s="151">
        <v>0</v>
      </c>
      <c r="E373" s="151">
        <v>0</v>
      </c>
      <c r="F373" s="151">
        <v>4.0000000000000003E-5</v>
      </c>
      <c r="G373" s="151">
        <v>2.9499999999999999E-3</v>
      </c>
      <c r="H373" s="152" t="s">
        <v>120</v>
      </c>
      <c r="I373" s="152" t="s">
        <v>123</v>
      </c>
      <c r="J373" s="152" t="s">
        <v>116</v>
      </c>
      <c r="K373" s="151">
        <v>73.75</v>
      </c>
      <c r="L373" s="151">
        <v>0</v>
      </c>
      <c r="M373" s="152" t="s">
        <v>122</v>
      </c>
      <c r="N373" s="152" t="s">
        <v>119</v>
      </c>
      <c r="O373" s="152" t="s">
        <v>121</v>
      </c>
      <c r="P373" s="153">
        <v>45200</v>
      </c>
      <c r="Q373" s="153">
        <v>45201</v>
      </c>
      <c r="R373" s="151">
        <v>0</v>
      </c>
      <c r="S373" s="152" t="s">
        <v>116</v>
      </c>
      <c r="T373" s="152" t="s">
        <v>116</v>
      </c>
      <c r="U373" s="152" t="s">
        <v>142</v>
      </c>
      <c r="V373" s="154">
        <v>45170.155378009258</v>
      </c>
      <c r="W373" s="152" t="s">
        <v>116</v>
      </c>
      <c r="X373" s="152" t="s">
        <v>116</v>
      </c>
      <c r="Y373" s="154">
        <v>45200</v>
      </c>
      <c r="Z373" s="154">
        <v>45231</v>
      </c>
      <c r="AA373" s="154">
        <v>45231.683884988423</v>
      </c>
      <c r="AB373" s="152" t="s">
        <v>118</v>
      </c>
      <c r="AC373" s="152" t="s">
        <v>116</v>
      </c>
    </row>
    <row r="374" spans="1:29" s="161" customFormat="1" hidden="1" outlineLevel="7" collapsed="1" x14ac:dyDescent="0.25">
      <c r="A374" s="165" t="s">
        <v>126</v>
      </c>
      <c r="B374" s="157">
        <v>154543.00734000001</v>
      </c>
      <c r="C374" s="157">
        <v>11151512.45142</v>
      </c>
      <c r="D374" s="157">
        <v>0</v>
      </c>
      <c r="E374" s="157">
        <v>0</v>
      </c>
      <c r="F374" s="157">
        <v>154543.00734000001</v>
      </c>
      <c r="G374" s="157">
        <v>11151512.45142</v>
      </c>
      <c r="H374" s="158" t="s">
        <v>120</v>
      </c>
      <c r="I374" s="158" t="s">
        <v>123</v>
      </c>
      <c r="J374" s="158" t="s">
        <v>116</v>
      </c>
      <c r="K374" s="157">
        <v>72.157987885445294</v>
      </c>
      <c r="L374" s="157">
        <v>0</v>
      </c>
      <c r="M374" s="158" t="s">
        <v>122</v>
      </c>
      <c r="N374" s="158" t="s">
        <v>119</v>
      </c>
      <c r="O374" s="158" t="s">
        <v>121</v>
      </c>
      <c r="P374" s="159">
        <v>45200</v>
      </c>
      <c r="Q374" s="159">
        <v>45201</v>
      </c>
      <c r="R374" s="157">
        <v>0</v>
      </c>
      <c r="S374" s="158" t="s">
        <v>116</v>
      </c>
      <c r="T374" s="158" t="s">
        <v>116</v>
      </c>
      <c r="U374" s="158" t="s">
        <v>142</v>
      </c>
      <c r="V374" s="160">
        <v>45170.155378009258</v>
      </c>
      <c r="W374" s="158" t="s">
        <v>116</v>
      </c>
      <c r="X374" s="158" t="s">
        <v>116</v>
      </c>
      <c r="Y374" s="160">
        <v>45200</v>
      </c>
      <c r="Z374" s="160">
        <v>45231</v>
      </c>
      <c r="AA374" s="160">
        <v>45231.683884988423</v>
      </c>
      <c r="AB374" s="158" t="s">
        <v>118</v>
      </c>
      <c r="AC374" s="158" t="s">
        <v>116</v>
      </c>
    </row>
    <row r="375" spans="1:29" s="143" customFormat="1" hidden="1" outlineLevel="7" collapsed="1" x14ac:dyDescent="0.25">
      <c r="A375" s="166" t="s">
        <v>116</v>
      </c>
      <c r="B375" s="140">
        <v>154543.00734000001</v>
      </c>
      <c r="C375" s="140">
        <v>11151512.45142</v>
      </c>
      <c r="D375" s="140">
        <v>0</v>
      </c>
      <c r="E375" s="140">
        <v>0</v>
      </c>
      <c r="F375" s="140">
        <v>154543.00734000001</v>
      </c>
      <c r="G375" s="140">
        <v>11151512.45142</v>
      </c>
      <c r="H375" s="139" t="s">
        <v>120</v>
      </c>
      <c r="I375" s="139" t="s">
        <v>123</v>
      </c>
      <c r="J375" s="139" t="s">
        <v>116</v>
      </c>
      <c r="K375" s="140">
        <v>72.157987885445294</v>
      </c>
      <c r="L375" s="140">
        <v>0</v>
      </c>
      <c r="M375" s="139" t="s">
        <v>122</v>
      </c>
      <c r="N375" s="139" t="s">
        <v>119</v>
      </c>
      <c r="O375" s="139" t="s">
        <v>121</v>
      </c>
      <c r="P375" s="141">
        <v>45200</v>
      </c>
      <c r="Q375" s="141">
        <v>45201</v>
      </c>
      <c r="R375" s="140">
        <v>0</v>
      </c>
      <c r="S375" s="139" t="s">
        <v>116</v>
      </c>
      <c r="T375" s="139" t="s">
        <v>116</v>
      </c>
      <c r="U375" s="139" t="s">
        <v>142</v>
      </c>
      <c r="V375" s="142">
        <v>45170.155378009258</v>
      </c>
      <c r="W375" s="139" t="s">
        <v>116</v>
      </c>
      <c r="X375" s="139" t="s">
        <v>116</v>
      </c>
      <c r="Y375" s="142">
        <v>45200</v>
      </c>
      <c r="Z375" s="142">
        <v>45231</v>
      </c>
      <c r="AA375" s="142">
        <v>45231.683884988423</v>
      </c>
      <c r="AB375" s="139" t="s">
        <v>118</v>
      </c>
      <c r="AC375" s="139" t="s">
        <v>116</v>
      </c>
    </row>
    <row r="376" spans="1:29" s="172" customFormat="1" hidden="1" outlineLevel="7" collapsed="1" x14ac:dyDescent="0.25">
      <c r="A376" s="167" t="s">
        <v>124</v>
      </c>
      <c r="B376" s="168">
        <v>-158963.71160000001</v>
      </c>
      <c r="C376" s="168">
        <v>-11087205.828469999</v>
      </c>
      <c r="D376" s="168">
        <v>0</v>
      </c>
      <c r="E376" s="168">
        <v>0</v>
      </c>
      <c r="F376" s="168">
        <v>-158963.71160000001</v>
      </c>
      <c r="G376" s="168">
        <v>-11087205.828469999</v>
      </c>
      <c r="H376" s="169" t="s">
        <v>120</v>
      </c>
      <c r="I376" s="169" t="s">
        <v>123</v>
      </c>
      <c r="J376" s="169" t="s">
        <v>116</v>
      </c>
      <c r="K376" s="168">
        <v>69.746772498422203</v>
      </c>
      <c r="L376" s="168">
        <v>0</v>
      </c>
      <c r="M376" s="169" t="s">
        <v>122</v>
      </c>
      <c r="N376" s="169" t="s">
        <v>119</v>
      </c>
      <c r="O376" s="169" t="s">
        <v>121</v>
      </c>
      <c r="P376" s="170">
        <v>45200</v>
      </c>
      <c r="Q376" s="170">
        <v>45201</v>
      </c>
      <c r="R376" s="168">
        <v>0</v>
      </c>
      <c r="S376" s="169" t="s">
        <v>116</v>
      </c>
      <c r="T376" s="169" t="s">
        <v>116</v>
      </c>
      <c r="U376" s="169" t="s">
        <v>142</v>
      </c>
      <c r="V376" s="171">
        <v>45170.155378009258</v>
      </c>
      <c r="W376" s="169" t="s">
        <v>116</v>
      </c>
      <c r="X376" s="169" t="s">
        <v>116</v>
      </c>
      <c r="Y376" s="171">
        <v>45200</v>
      </c>
      <c r="Z376" s="171">
        <v>45231</v>
      </c>
      <c r="AA376" s="171">
        <v>45231.683884988423</v>
      </c>
      <c r="AB376" s="169" t="s">
        <v>118</v>
      </c>
      <c r="AC376" s="169" t="s">
        <v>116</v>
      </c>
    </row>
    <row r="377" spans="1:29" s="143" customFormat="1" hidden="1" outlineLevel="7" collapsed="1" x14ac:dyDescent="0.25">
      <c r="A377" s="166" t="s">
        <v>116</v>
      </c>
      <c r="B377" s="140">
        <v>-158963.71160000001</v>
      </c>
      <c r="C377" s="140">
        <v>-11087205.828469999</v>
      </c>
      <c r="D377" s="140">
        <v>0</v>
      </c>
      <c r="E377" s="140">
        <v>0</v>
      </c>
      <c r="F377" s="140">
        <v>-158963.71160000001</v>
      </c>
      <c r="G377" s="140">
        <v>-11087205.828469999</v>
      </c>
      <c r="H377" s="139" t="s">
        <v>120</v>
      </c>
      <c r="I377" s="139" t="s">
        <v>123</v>
      </c>
      <c r="J377" s="139" t="s">
        <v>116</v>
      </c>
      <c r="K377" s="140">
        <v>69.746772498422203</v>
      </c>
      <c r="L377" s="140">
        <v>0</v>
      </c>
      <c r="M377" s="139" t="s">
        <v>122</v>
      </c>
      <c r="N377" s="139" t="s">
        <v>119</v>
      </c>
      <c r="O377" s="139" t="s">
        <v>121</v>
      </c>
      <c r="P377" s="141">
        <v>45200</v>
      </c>
      <c r="Q377" s="141">
        <v>45201</v>
      </c>
      <c r="R377" s="140">
        <v>0</v>
      </c>
      <c r="S377" s="139" t="s">
        <v>116</v>
      </c>
      <c r="T377" s="139" t="s">
        <v>116</v>
      </c>
      <c r="U377" s="139" t="s">
        <v>142</v>
      </c>
      <c r="V377" s="142">
        <v>45170.155378009258</v>
      </c>
      <c r="W377" s="139" t="s">
        <v>116</v>
      </c>
      <c r="X377" s="139" t="s">
        <v>116</v>
      </c>
      <c r="Y377" s="142">
        <v>45200</v>
      </c>
      <c r="Z377" s="142">
        <v>45231</v>
      </c>
      <c r="AA377" s="142">
        <v>45231.683884988423</v>
      </c>
      <c r="AB377" s="139" t="s">
        <v>118</v>
      </c>
      <c r="AC377" s="139" t="s">
        <v>116</v>
      </c>
    </row>
    <row r="378" spans="1:29" s="161" customFormat="1" hidden="1" outlineLevel="7" collapsed="1" x14ac:dyDescent="0.25">
      <c r="A378" s="165" t="s">
        <v>125</v>
      </c>
      <c r="B378" s="157">
        <v>4420.7043000000003</v>
      </c>
      <c r="C378" s="157">
        <v>-64306.62</v>
      </c>
      <c r="D378" s="157">
        <v>0</v>
      </c>
      <c r="E378" s="157">
        <v>0</v>
      </c>
      <c r="F378" s="157">
        <v>4420.7043000000003</v>
      </c>
      <c r="G378" s="157">
        <v>-64306.62</v>
      </c>
      <c r="H378" s="158" t="s">
        <v>120</v>
      </c>
      <c r="I378" s="158" t="s">
        <v>123</v>
      </c>
      <c r="J378" s="158" t="s">
        <v>116</v>
      </c>
      <c r="K378" s="157">
        <v>-14.5466911234031</v>
      </c>
      <c r="L378" s="157">
        <v>0</v>
      </c>
      <c r="M378" s="158" t="s">
        <v>122</v>
      </c>
      <c r="N378" s="158" t="s">
        <v>119</v>
      </c>
      <c r="O378" s="158" t="s">
        <v>121</v>
      </c>
      <c r="P378" s="159">
        <v>45200</v>
      </c>
      <c r="Q378" s="159">
        <v>45201</v>
      </c>
      <c r="R378" s="157">
        <v>0</v>
      </c>
      <c r="S378" s="158" t="s">
        <v>116</v>
      </c>
      <c r="T378" s="158" t="s">
        <v>116</v>
      </c>
      <c r="U378" s="158" t="s">
        <v>142</v>
      </c>
      <c r="V378" s="160">
        <v>45170.155378009258</v>
      </c>
      <c r="W378" s="158" t="s">
        <v>116</v>
      </c>
      <c r="X378" s="158" t="s">
        <v>116</v>
      </c>
      <c r="Y378" s="160">
        <v>45200</v>
      </c>
      <c r="Z378" s="160">
        <v>45231</v>
      </c>
      <c r="AA378" s="160">
        <v>45231.683884988423</v>
      </c>
      <c r="AB378" s="158" t="s">
        <v>118</v>
      </c>
      <c r="AC378" s="158" t="s">
        <v>116</v>
      </c>
    </row>
    <row r="379" spans="1:29" s="143" customFormat="1" hidden="1" outlineLevel="7" collapsed="1" x14ac:dyDescent="0.25">
      <c r="A379" s="166" t="s">
        <v>116</v>
      </c>
      <c r="B379" s="140">
        <v>4420.7043000000003</v>
      </c>
      <c r="C379" s="140">
        <v>-64306.62</v>
      </c>
      <c r="D379" s="140">
        <v>0</v>
      </c>
      <c r="E379" s="140">
        <v>0</v>
      </c>
      <c r="F379" s="140">
        <v>4420.7043000000003</v>
      </c>
      <c r="G379" s="140">
        <v>-64306.62</v>
      </c>
      <c r="H379" s="139" t="s">
        <v>120</v>
      </c>
      <c r="I379" s="139" t="s">
        <v>123</v>
      </c>
      <c r="J379" s="139" t="s">
        <v>116</v>
      </c>
      <c r="K379" s="140">
        <v>-14.5466911234031</v>
      </c>
      <c r="L379" s="140">
        <v>0</v>
      </c>
      <c r="M379" s="139" t="s">
        <v>122</v>
      </c>
      <c r="N379" s="139" t="s">
        <v>119</v>
      </c>
      <c r="O379" s="139" t="s">
        <v>121</v>
      </c>
      <c r="P379" s="141">
        <v>45200</v>
      </c>
      <c r="Q379" s="141">
        <v>45201</v>
      </c>
      <c r="R379" s="140">
        <v>0</v>
      </c>
      <c r="S379" s="139" t="s">
        <v>116</v>
      </c>
      <c r="T379" s="139" t="s">
        <v>116</v>
      </c>
      <c r="U379" s="139" t="s">
        <v>142</v>
      </c>
      <c r="V379" s="142">
        <v>45170.155378009258</v>
      </c>
      <c r="W379" s="139" t="s">
        <v>116</v>
      </c>
      <c r="X379" s="139" t="s">
        <v>116</v>
      </c>
      <c r="Y379" s="142">
        <v>45200</v>
      </c>
      <c r="Z379" s="142">
        <v>45231</v>
      </c>
      <c r="AA379" s="142">
        <v>45231.683884988423</v>
      </c>
      <c r="AB379" s="139" t="s">
        <v>118</v>
      </c>
      <c r="AC379" s="139" t="s">
        <v>116</v>
      </c>
    </row>
    <row r="380" spans="1:29" s="184" customFormat="1" hidden="1" outlineLevel="2" collapsed="1" x14ac:dyDescent="0.25">
      <c r="A380" s="179" t="s">
        <v>128</v>
      </c>
      <c r="B380" s="180">
        <v>0</v>
      </c>
      <c r="C380" s="180">
        <v>0</v>
      </c>
      <c r="D380" s="180">
        <v>0</v>
      </c>
      <c r="E380" s="180">
        <v>0</v>
      </c>
      <c r="F380" s="180">
        <v>0</v>
      </c>
      <c r="G380" s="180">
        <v>0</v>
      </c>
      <c r="H380" s="181" t="s">
        <v>120</v>
      </c>
      <c r="I380" s="181" t="s">
        <v>128</v>
      </c>
      <c r="J380" s="181" t="s">
        <v>116</v>
      </c>
      <c r="K380" s="180">
        <v>0</v>
      </c>
      <c r="L380" s="180">
        <v>0</v>
      </c>
      <c r="M380" s="181" t="s">
        <v>127</v>
      </c>
      <c r="N380" s="181" t="s">
        <v>119</v>
      </c>
      <c r="O380" s="181" t="s">
        <v>121</v>
      </c>
      <c r="P380" s="182">
        <v>45200</v>
      </c>
      <c r="Q380" s="182">
        <v>45201</v>
      </c>
      <c r="R380" s="180">
        <v>0</v>
      </c>
      <c r="S380" s="181" t="s">
        <v>116</v>
      </c>
      <c r="T380" s="181" t="s">
        <v>116</v>
      </c>
      <c r="U380" s="181" t="s">
        <v>142</v>
      </c>
      <c r="V380" s="183">
        <v>45170.155378009258</v>
      </c>
      <c r="W380" s="181" t="s">
        <v>116</v>
      </c>
      <c r="X380" s="181" t="s">
        <v>116</v>
      </c>
      <c r="Y380" s="183">
        <v>45200</v>
      </c>
      <c r="Z380" s="183">
        <v>45231</v>
      </c>
      <c r="AA380" s="183">
        <v>45231.683884988423</v>
      </c>
      <c r="AB380" s="181" t="s">
        <v>118</v>
      </c>
      <c r="AC380" s="181" t="s">
        <v>116</v>
      </c>
    </row>
    <row r="381" spans="1:29" s="161" customFormat="1" hidden="1" outlineLevel="3" collapsed="1" x14ac:dyDescent="0.25">
      <c r="A381" s="156" t="s">
        <v>121</v>
      </c>
      <c r="B381" s="157">
        <v>0</v>
      </c>
      <c r="C381" s="157">
        <v>0</v>
      </c>
      <c r="D381" s="157">
        <v>0</v>
      </c>
      <c r="E381" s="157">
        <v>0</v>
      </c>
      <c r="F381" s="157">
        <v>0</v>
      </c>
      <c r="G381" s="157">
        <v>0</v>
      </c>
      <c r="H381" s="158" t="s">
        <v>120</v>
      </c>
      <c r="I381" s="158" t="s">
        <v>128</v>
      </c>
      <c r="J381" s="158" t="s">
        <v>116</v>
      </c>
      <c r="K381" s="157">
        <v>0</v>
      </c>
      <c r="L381" s="157">
        <v>0</v>
      </c>
      <c r="M381" s="158" t="s">
        <v>127</v>
      </c>
      <c r="N381" s="158" t="s">
        <v>119</v>
      </c>
      <c r="O381" s="158" t="s">
        <v>121</v>
      </c>
      <c r="P381" s="159">
        <v>45200</v>
      </c>
      <c r="Q381" s="159">
        <v>45201</v>
      </c>
      <c r="R381" s="157">
        <v>0</v>
      </c>
      <c r="S381" s="158" t="s">
        <v>116</v>
      </c>
      <c r="T381" s="158" t="s">
        <v>116</v>
      </c>
      <c r="U381" s="158" t="s">
        <v>142</v>
      </c>
      <c r="V381" s="160">
        <v>45170.155378009258</v>
      </c>
      <c r="W381" s="158" t="s">
        <v>116</v>
      </c>
      <c r="X381" s="158" t="s">
        <v>116</v>
      </c>
      <c r="Y381" s="160">
        <v>45200</v>
      </c>
      <c r="Z381" s="160">
        <v>45231</v>
      </c>
      <c r="AA381" s="160">
        <v>45231.683884988423</v>
      </c>
      <c r="AB381" s="158" t="s">
        <v>118</v>
      </c>
      <c r="AC381" s="158" t="s">
        <v>116</v>
      </c>
    </row>
    <row r="382" spans="1:29" s="143" customFormat="1" hidden="1" outlineLevel="4" collapsed="1" x14ac:dyDescent="0.25">
      <c r="A382" s="162" t="s">
        <v>116</v>
      </c>
      <c r="B382" s="140">
        <v>0</v>
      </c>
      <c r="C382" s="140">
        <v>0</v>
      </c>
      <c r="D382" s="140">
        <v>0</v>
      </c>
      <c r="E382" s="140">
        <v>0</v>
      </c>
      <c r="F382" s="140">
        <v>0</v>
      </c>
      <c r="G382" s="140">
        <v>0</v>
      </c>
      <c r="H382" s="139" t="s">
        <v>120</v>
      </c>
      <c r="I382" s="139" t="s">
        <v>128</v>
      </c>
      <c r="J382" s="139" t="s">
        <v>116</v>
      </c>
      <c r="K382" s="140">
        <v>0</v>
      </c>
      <c r="L382" s="140">
        <v>0</v>
      </c>
      <c r="M382" s="139" t="s">
        <v>127</v>
      </c>
      <c r="N382" s="139" t="s">
        <v>119</v>
      </c>
      <c r="O382" s="139" t="s">
        <v>121</v>
      </c>
      <c r="P382" s="141">
        <v>45200</v>
      </c>
      <c r="Q382" s="141">
        <v>45201</v>
      </c>
      <c r="R382" s="140">
        <v>0</v>
      </c>
      <c r="S382" s="139" t="s">
        <v>116</v>
      </c>
      <c r="T382" s="139" t="s">
        <v>116</v>
      </c>
      <c r="U382" s="139" t="s">
        <v>142</v>
      </c>
      <c r="V382" s="142">
        <v>45170.155378009258</v>
      </c>
      <c r="W382" s="139" t="s">
        <v>116</v>
      </c>
      <c r="X382" s="139" t="s">
        <v>116</v>
      </c>
      <c r="Y382" s="142">
        <v>45200</v>
      </c>
      <c r="Z382" s="142">
        <v>45231</v>
      </c>
      <c r="AA382" s="142">
        <v>45231.683884988423</v>
      </c>
      <c r="AB382" s="139" t="s">
        <v>118</v>
      </c>
      <c r="AC382" s="139" t="s">
        <v>116</v>
      </c>
    </row>
    <row r="383" spans="1:29" s="149" customFormat="1" hidden="1" outlineLevel="5" collapsed="1" x14ac:dyDescent="0.25">
      <c r="A383" s="163" t="s">
        <v>127</v>
      </c>
      <c r="B383" s="145">
        <v>0</v>
      </c>
      <c r="C383" s="145">
        <v>0</v>
      </c>
      <c r="D383" s="145">
        <v>0</v>
      </c>
      <c r="E383" s="145">
        <v>0</v>
      </c>
      <c r="F383" s="145">
        <v>0</v>
      </c>
      <c r="G383" s="145">
        <v>0</v>
      </c>
      <c r="H383" s="146" t="s">
        <v>120</v>
      </c>
      <c r="I383" s="146" t="s">
        <v>128</v>
      </c>
      <c r="J383" s="146" t="s">
        <v>116</v>
      </c>
      <c r="K383" s="145">
        <v>0</v>
      </c>
      <c r="L383" s="145">
        <v>0</v>
      </c>
      <c r="M383" s="146" t="s">
        <v>127</v>
      </c>
      <c r="N383" s="146" t="s">
        <v>119</v>
      </c>
      <c r="O383" s="146" t="s">
        <v>121</v>
      </c>
      <c r="P383" s="147">
        <v>45200</v>
      </c>
      <c r="Q383" s="147">
        <v>45201</v>
      </c>
      <c r="R383" s="145">
        <v>0</v>
      </c>
      <c r="S383" s="146" t="s">
        <v>116</v>
      </c>
      <c r="T383" s="146" t="s">
        <v>116</v>
      </c>
      <c r="U383" s="146" t="s">
        <v>142</v>
      </c>
      <c r="V383" s="148">
        <v>45170.155378009258</v>
      </c>
      <c r="W383" s="146" t="s">
        <v>116</v>
      </c>
      <c r="X383" s="146" t="s">
        <v>116</v>
      </c>
      <c r="Y383" s="148">
        <v>45200</v>
      </c>
      <c r="Z383" s="148">
        <v>45231</v>
      </c>
      <c r="AA383" s="148">
        <v>45231.683884988423</v>
      </c>
      <c r="AB383" s="146" t="s">
        <v>118</v>
      </c>
      <c r="AC383" s="146" t="s">
        <v>116</v>
      </c>
    </row>
    <row r="384" spans="1:29" s="155" customFormat="1" hidden="1" outlineLevel="6" collapsed="1" x14ac:dyDescent="0.25">
      <c r="A384" s="164" t="s">
        <v>116</v>
      </c>
      <c r="B384" s="151">
        <v>0</v>
      </c>
      <c r="C384" s="151">
        <v>0</v>
      </c>
      <c r="D384" s="151">
        <v>0</v>
      </c>
      <c r="E384" s="151">
        <v>0</v>
      </c>
      <c r="F384" s="151">
        <v>0</v>
      </c>
      <c r="G384" s="151">
        <v>0</v>
      </c>
      <c r="H384" s="152" t="s">
        <v>120</v>
      </c>
      <c r="I384" s="152" t="s">
        <v>128</v>
      </c>
      <c r="J384" s="152" t="s">
        <v>116</v>
      </c>
      <c r="K384" s="151">
        <v>0</v>
      </c>
      <c r="L384" s="151">
        <v>0</v>
      </c>
      <c r="M384" s="152" t="s">
        <v>127</v>
      </c>
      <c r="N384" s="152" t="s">
        <v>119</v>
      </c>
      <c r="O384" s="152" t="s">
        <v>121</v>
      </c>
      <c r="P384" s="153">
        <v>45200</v>
      </c>
      <c r="Q384" s="153">
        <v>45201</v>
      </c>
      <c r="R384" s="151">
        <v>0</v>
      </c>
      <c r="S384" s="152" t="s">
        <v>116</v>
      </c>
      <c r="T384" s="152" t="s">
        <v>116</v>
      </c>
      <c r="U384" s="152" t="s">
        <v>142</v>
      </c>
      <c r="V384" s="154">
        <v>45170.155378009258</v>
      </c>
      <c r="W384" s="152" t="s">
        <v>116</v>
      </c>
      <c r="X384" s="152" t="s">
        <v>116</v>
      </c>
      <c r="Y384" s="154">
        <v>45200</v>
      </c>
      <c r="Z384" s="154">
        <v>45231</v>
      </c>
      <c r="AA384" s="154">
        <v>45231.683884988423</v>
      </c>
      <c r="AB384" s="152" t="s">
        <v>118</v>
      </c>
      <c r="AC384" s="152" t="s">
        <v>116</v>
      </c>
    </row>
    <row r="385" spans="1:29" s="161" customFormat="1" hidden="1" outlineLevel="7" collapsed="1" x14ac:dyDescent="0.25">
      <c r="A385" s="165" t="s">
        <v>132</v>
      </c>
      <c r="B385" s="157">
        <v>109347.0851</v>
      </c>
      <c r="C385" s="157">
        <v>8872906.1885899995</v>
      </c>
      <c r="D385" s="157">
        <v>0</v>
      </c>
      <c r="E385" s="157">
        <v>0</v>
      </c>
      <c r="F385" s="157">
        <v>109347.0851</v>
      </c>
      <c r="G385" s="157">
        <v>8872906.1885899995</v>
      </c>
      <c r="H385" s="158" t="s">
        <v>120</v>
      </c>
      <c r="I385" s="158" t="s">
        <v>128</v>
      </c>
      <c r="J385" s="158" t="s">
        <v>116</v>
      </c>
      <c r="K385" s="157">
        <v>81.144423561684903</v>
      </c>
      <c r="L385" s="157">
        <v>0</v>
      </c>
      <c r="M385" s="158" t="s">
        <v>127</v>
      </c>
      <c r="N385" s="158" t="s">
        <v>119</v>
      </c>
      <c r="O385" s="158" t="s">
        <v>121</v>
      </c>
      <c r="P385" s="159">
        <v>45200</v>
      </c>
      <c r="Q385" s="159">
        <v>45201</v>
      </c>
      <c r="R385" s="157">
        <v>0</v>
      </c>
      <c r="S385" s="158" t="s">
        <v>116</v>
      </c>
      <c r="T385" s="158" t="s">
        <v>116</v>
      </c>
      <c r="U385" s="158" t="s">
        <v>142</v>
      </c>
      <c r="V385" s="160">
        <v>45170.155378009258</v>
      </c>
      <c r="W385" s="158" t="s">
        <v>116</v>
      </c>
      <c r="X385" s="158" t="s">
        <v>116</v>
      </c>
      <c r="Y385" s="160">
        <v>45200</v>
      </c>
      <c r="Z385" s="160">
        <v>45231</v>
      </c>
      <c r="AA385" s="160">
        <v>45231.683884988423</v>
      </c>
      <c r="AB385" s="158" t="s">
        <v>118</v>
      </c>
      <c r="AC385" s="158" t="s">
        <v>116</v>
      </c>
    </row>
    <row r="386" spans="1:29" s="143" customFormat="1" hidden="1" outlineLevel="7" collapsed="1" x14ac:dyDescent="0.25">
      <c r="A386" s="166" t="s">
        <v>116</v>
      </c>
      <c r="B386" s="140">
        <v>109347.0851</v>
      </c>
      <c r="C386" s="140">
        <v>8872906.1885899995</v>
      </c>
      <c r="D386" s="140">
        <v>0</v>
      </c>
      <c r="E386" s="140">
        <v>0</v>
      </c>
      <c r="F386" s="140">
        <v>109347.0851</v>
      </c>
      <c r="G386" s="140">
        <v>8872906.1885899995</v>
      </c>
      <c r="H386" s="139" t="s">
        <v>120</v>
      </c>
      <c r="I386" s="139" t="s">
        <v>128</v>
      </c>
      <c r="J386" s="139" t="s">
        <v>116</v>
      </c>
      <c r="K386" s="140">
        <v>81.144423561684903</v>
      </c>
      <c r="L386" s="140">
        <v>0</v>
      </c>
      <c r="M386" s="139" t="s">
        <v>127</v>
      </c>
      <c r="N386" s="139" t="s">
        <v>119</v>
      </c>
      <c r="O386" s="139" t="s">
        <v>121</v>
      </c>
      <c r="P386" s="141">
        <v>45200</v>
      </c>
      <c r="Q386" s="141">
        <v>45201</v>
      </c>
      <c r="R386" s="140">
        <v>0</v>
      </c>
      <c r="S386" s="139" t="s">
        <v>116</v>
      </c>
      <c r="T386" s="139" t="s">
        <v>116</v>
      </c>
      <c r="U386" s="139" t="s">
        <v>142</v>
      </c>
      <c r="V386" s="142">
        <v>45170.155378009258</v>
      </c>
      <c r="W386" s="139" t="s">
        <v>116</v>
      </c>
      <c r="X386" s="139" t="s">
        <v>116</v>
      </c>
      <c r="Y386" s="142">
        <v>45200</v>
      </c>
      <c r="Z386" s="142">
        <v>45231</v>
      </c>
      <c r="AA386" s="142">
        <v>45231.683884988423</v>
      </c>
      <c r="AB386" s="139" t="s">
        <v>118</v>
      </c>
      <c r="AC386" s="139" t="s">
        <v>116</v>
      </c>
    </row>
    <row r="387" spans="1:29" s="172" customFormat="1" hidden="1" outlineLevel="7" collapsed="1" x14ac:dyDescent="0.25">
      <c r="A387" s="167" t="s">
        <v>130</v>
      </c>
      <c r="B387" s="168">
        <v>-233652.24299999999</v>
      </c>
      <c r="C387" s="168">
        <v>-18710392.24016</v>
      </c>
      <c r="D387" s="168">
        <v>0</v>
      </c>
      <c r="E387" s="168">
        <v>0</v>
      </c>
      <c r="F387" s="168">
        <v>-233652.24299999999</v>
      </c>
      <c r="G387" s="168">
        <v>-18710392.24016</v>
      </c>
      <c r="H387" s="169" t="s">
        <v>120</v>
      </c>
      <c r="I387" s="169" t="s">
        <v>128</v>
      </c>
      <c r="J387" s="169" t="s">
        <v>116</v>
      </c>
      <c r="K387" s="168">
        <v>80.077948321514697</v>
      </c>
      <c r="L387" s="168">
        <v>0</v>
      </c>
      <c r="M387" s="169" t="s">
        <v>127</v>
      </c>
      <c r="N387" s="169" t="s">
        <v>119</v>
      </c>
      <c r="O387" s="169" t="s">
        <v>121</v>
      </c>
      <c r="P387" s="170">
        <v>45200</v>
      </c>
      <c r="Q387" s="170">
        <v>45201</v>
      </c>
      <c r="R387" s="168">
        <v>0</v>
      </c>
      <c r="S387" s="169" t="s">
        <v>116</v>
      </c>
      <c r="T387" s="169" t="s">
        <v>116</v>
      </c>
      <c r="U387" s="169" t="s">
        <v>142</v>
      </c>
      <c r="V387" s="171">
        <v>45170.155378009258</v>
      </c>
      <c r="W387" s="169" t="s">
        <v>116</v>
      </c>
      <c r="X387" s="169" t="s">
        <v>116</v>
      </c>
      <c r="Y387" s="171">
        <v>45200</v>
      </c>
      <c r="Z387" s="171">
        <v>45231</v>
      </c>
      <c r="AA387" s="171">
        <v>45231.683884988423</v>
      </c>
      <c r="AB387" s="169" t="s">
        <v>118</v>
      </c>
      <c r="AC387" s="169" t="s">
        <v>116</v>
      </c>
    </row>
    <row r="388" spans="1:29" s="143" customFormat="1" hidden="1" outlineLevel="7" collapsed="1" x14ac:dyDescent="0.25">
      <c r="A388" s="166" t="s">
        <v>116</v>
      </c>
      <c r="B388" s="140">
        <v>-233652.24299999999</v>
      </c>
      <c r="C388" s="140">
        <v>-18710392.24016</v>
      </c>
      <c r="D388" s="140">
        <v>0</v>
      </c>
      <c r="E388" s="140">
        <v>0</v>
      </c>
      <c r="F388" s="140">
        <v>-233652.24299999999</v>
      </c>
      <c r="G388" s="140">
        <v>-18710392.24016</v>
      </c>
      <c r="H388" s="139" t="s">
        <v>120</v>
      </c>
      <c r="I388" s="139" t="s">
        <v>128</v>
      </c>
      <c r="J388" s="139" t="s">
        <v>116</v>
      </c>
      <c r="K388" s="140">
        <v>80.077948321514697</v>
      </c>
      <c r="L388" s="140">
        <v>0</v>
      </c>
      <c r="M388" s="139" t="s">
        <v>127</v>
      </c>
      <c r="N388" s="139" t="s">
        <v>119</v>
      </c>
      <c r="O388" s="139" t="s">
        <v>121</v>
      </c>
      <c r="P388" s="141">
        <v>45200</v>
      </c>
      <c r="Q388" s="141">
        <v>45201</v>
      </c>
      <c r="R388" s="140">
        <v>0</v>
      </c>
      <c r="S388" s="139" t="s">
        <v>116</v>
      </c>
      <c r="T388" s="139" t="s">
        <v>116</v>
      </c>
      <c r="U388" s="139" t="s">
        <v>142</v>
      </c>
      <c r="V388" s="142">
        <v>45170.155378009258</v>
      </c>
      <c r="W388" s="139" t="s">
        <v>116</v>
      </c>
      <c r="X388" s="139" t="s">
        <v>116</v>
      </c>
      <c r="Y388" s="142">
        <v>45200</v>
      </c>
      <c r="Z388" s="142">
        <v>45231</v>
      </c>
      <c r="AA388" s="142">
        <v>45231.683884988423</v>
      </c>
      <c r="AB388" s="139" t="s">
        <v>118</v>
      </c>
      <c r="AC388" s="139" t="s">
        <v>116</v>
      </c>
    </row>
    <row r="389" spans="1:29" s="161" customFormat="1" hidden="1" outlineLevel="7" collapsed="1" x14ac:dyDescent="0.25">
      <c r="A389" s="165" t="s">
        <v>131</v>
      </c>
      <c r="B389" s="157">
        <v>-17773.1901</v>
      </c>
      <c r="C389" s="157">
        <v>-1149168.2384800001</v>
      </c>
      <c r="D389" s="157">
        <v>0</v>
      </c>
      <c r="E389" s="157">
        <v>0</v>
      </c>
      <c r="F389" s="157">
        <v>-17773.1901</v>
      </c>
      <c r="G389" s="157">
        <v>-1149168.2384800001</v>
      </c>
      <c r="H389" s="158" t="s">
        <v>120</v>
      </c>
      <c r="I389" s="158" t="s">
        <v>128</v>
      </c>
      <c r="J389" s="158" t="s">
        <v>116</v>
      </c>
      <c r="K389" s="157">
        <v>64.657398700754399</v>
      </c>
      <c r="L389" s="157">
        <v>0</v>
      </c>
      <c r="M389" s="158" t="s">
        <v>127</v>
      </c>
      <c r="N389" s="158" t="s">
        <v>119</v>
      </c>
      <c r="O389" s="158" t="s">
        <v>121</v>
      </c>
      <c r="P389" s="159">
        <v>45200</v>
      </c>
      <c r="Q389" s="159">
        <v>45201</v>
      </c>
      <c r="R389" s="157">
        <v>0</v>
      </c>
      <c r="S389" s="158" t="s">
        <v>116</v>
      </c>
      <c r="T389" s="158" t="s">
        <v>116</v>
      </c>
      <c r="U389" s="158" t="s">
        <v>142</v>
      </c>
      <c r="V389" s="160">
        <v>45170.155378009258</v>
      </c>
      <c r="W389" s="158" t="s">
        <v>116</v>
      </c>
      <c r="X389" s="158" t="s">
        <v>116</v>
      </c>
      <c r="Y389" s="160">
        <v>45200</v>
      </c>
      <c r="Z389" s="160">
        <v>45231</v>
      </c>
      <c r="AA389" s="160">
        <v>45231.683884988423</v>
      </c>
      <c r="AB389" s="158" t="s">
        <v>118</v>
      </c>
      <c r="AC389" s="158" t="s">
        <v>116</v>
      </c>
    </row>
    <row r="390" spans="1:29" s="143" customFormat="1" hidden="1" outlineLevel="7" collapsed="1" x14ac:dyDescent="0.25">
      <c r="A390" s="166" t="s">
        <v>116</v>
      </c>
      <c r="B390" s="140">
        <v>-17773.1901</v>
      </c>
      <c r="C390" s="140">
        <v>-1149168.2384800001</v>
      </c>
      <c r="D390" s="140">
        <v>0</v>
      </c>
      <c r="E390" s="140">
        <v>0</v>
      </c>
      <c r="F390" s="140">
        <v>-17773.1901</v>
      </c>
      <c r="G390" s="140">
        <v>-1149168.2384800001</v>
      </c>
      <c r="H390" s="139" t="s">
        <v>120</v>
      </c>
      <c r="I390" s="139" t="s">
        <v>128</v>
      </c>
      <c r="J390" s="139" t="s">
        <v>116</v>
      </c>
      <c r="K390" s="140">
        <v>64.657398700754399</v>
      </c>
      <c r="L390" s="140">
        <v>0</v>
      </c>
      <c r="M390" s="139" t="s">
        <v>127</v>
      </c>
      <c r="N390" s="139" t="s">
        <v>119</v>
      </c>
      <c r="O390" s="139" t="s">
        <v>121</v>
      </c>
      <c r="P390" s="141">
        <v>45200</v>
      </c>
      <c r="Q390" s="141">
        <v>45201</v>
      </c>
      <c r="R390" s="140">
        <v>0</v>
      </c>
      <c r="S390" s="139" t="s">
        <v>116</v>
      </c>
      <c r="T390" s="139" t="s">
        <v>116</v>
      </c>
      <c r="U390" s="139" t="s">
        <v>142</v>
      </c>
      <c r="V390" s="142">
        <v>45170.155378009258</v>
      </c>
      <c r="W390" s="139" t="s">
        <v>116</v>
      </c>
      <c r="X390" s="139" t="s">
        <v>116</v>
      </c>
      <c r="Y390" s="142">
        <v>45200</v>
      </c>
      <c r="Z390" s="142">
        <v>45231</v>
      </c>
      <c r="AA390" s="142">
        <v>45231.683884988423</v>
      </c>
      <c r="AB390" s="139" t="s">
        <v>118</v>
      </c>
      <c r="AC390" s="139" t="s">
        <v>116</v>
      </c>
    </row>
    <row r="391" spans="1:29" s="172" customFormat="1" hidden="1" outlineLevel="7" collapsed="1" x14ac:dyDescent="0.25">
      <c r="A391" s="167" t="s">
        <v>134</v>
      </c>
      <c r="B391" s="168">
        <v>587557.50699999998</v>
      </c>
      <c r="C391" s="168">
        <v>37500882.640589997</v>
      </c>
      <c r="D391" s="168">
        <v>0</v>
      </c>
      <c r="E391" s="168">
        <v>0</v>
      </c>
      <c r="F391" s="168">
        <v>587557.50699999998</v>
      </c>
      <c r="G391" s="168">
        <v>37500882.640589997</v>
      </c>
      <c r="H391" s="169" t="s">
        <v>120</v>
      </c>
      <c r="I391" s="169" t="s">
        <v>128</v>
      </c>
      <c r="J391" s="169" t="s">
        <v>116</v>
      </c>
      <c r="K391" s="168">
        <v>63.825042134284203</v>
      </c>
      <c r="L391" s="168">
        <v>0</v>
      </c>
      <c r="M391" s="169" t="s">
        <v>127</v>
      </c>
      <c r="N391" s="169" t="s">
        <v>119</v>
      </c>
      <c r="O391" s="169" t="s">
        <v>121</v>
      </c>
      <c r="P391" s="170">
        <v>45200</v>
      </c>
      <c r="Q391" s="170">
        <v>45201</v>
      </c>
      <c r="R391" s="168">
        <v>0</v>
      </c>
      <c r="S391" s="169" t="s">
        <v>116</v>
      </c>
      <c r="T391" s="169" t="s">
        <v>116</v>
      </c>
      <c r="U391" s="169" t="s">
        <v>142</v>
      </c>
      <c r="V391" s="171">
        <v>45170.155378009258</v>
      </c>
      <c r="W391" s="169" t="s">
        <v>116</v>
      </c>
      <c r="X391" s="169" t="s">
        <v>116</v>
      </c>
      <c r="Y391" s="171">
        <v>45200</v>
      </c>
      <c r="Z391" s="171">
        <v>45231</v>
      </c>
      <c r="AA391" s="171">
        <v>45231.683884988423</v>
      </c>
      <c r="AB391" s="169" t="s">
        <v>118</v>
      </c>
      <c r="AC391" s="169" t="s">
        <v>116</v>
      </c>
    </row>
    <row r="392" spans="1:29" s="143" customFormat="1" hidden="1" outlineLevel="7" collapsed="1" x14ac:dyDescent="0.25">
      <c r="A392" s="166" t="s">
        <v>116</v>
      </c>
      <c r="B392" s="140">
        <v>587557.50699999998</v>
      </c>
      <c r="C392" s="140">
        <v>37500882.640589997</v>
      </c>
      <c r="D392" s="140">
        <v>0</v>
      </c>
      <c r="E392" s="140">
        <v>0</v>
      </c>
      <c r="F392" s="140">
        <v>587557.50699999998</v>
      </c>
      <c r="G392" s="140">
        <v>37500882.640589997</v>
      </c>
      <c r="H392" s="139" t="s">
        <v>120</v>
      </c>
      <c r="I392" s="139" t="s">
        <v>128</v>
      </c>
      <c r="J392" s="139" t="s">
        <v>116</v>
      </c>
      <c r="K392" s="140">
        <v>63.825042134284203</v>
      </c>
      <c r="L392" s="140">
        <v>0</v>
      </c>
      <c r="M392" s="139" t="s">
        <v>127</v>
      </c>
      <c r="N392" s="139" t="s">
        <v>119</v>
      </c>
      <c r="O392" s="139" t="s">
        <v>121</v>
      </c>
      <c r="P392" s="141">
        <v>45200</v>
      </c>
      <c r="Q392" s="141">
        <v>45201</v>
      </c>
      <c r="R392" s="140">
        <v>0</v>
      </c>
      <c r="S392" s="139" t="s">
        <v>116</v>
      </c>
      <c r="T392" s="139" t="s">
        <v>116</v>
      </c>
      <c r="U392" s="139" t="s">
        <v>142</v>
      </c>
      <c r="V392" s="142">
        <v>45170.155378009258</v>
      </c>
      <c r="W392" s="139" t="s">
        <v>116</v>
      </c>
      <c r="X392" s="139" t="s">
        <v>116</v>
      </c>
      <c r="Y392" s="142">
        <v>45200</v>
      </c>
      <c r="Z392" s="142">
        <v>45231</v>
      </c>
      <c r="AA392" s="142">
        <v>45231.683884988423</v>
      </c>
      <c r="AB392" s="139" t="s">
        <v>118</v>
      </c>
      <c r="AC392" s="139" t="s">
        <v>116</v>
      </c>
    </row>
    <row r="393" spans="1:29" s="161" customFormat="1" hidden="1" outlineLevel="7" collapsed="1" x14ac:dyDescent="0.25">
      <c r="A393" s="165" t="s">
        <v>133</v>
      </c>
      <c r="B393" s="157">
        <v>209254.09</v>
      </c>
      <c r="C393" s="157">
        <v>12472407.47954</v>
      </c>
      <c r="D393" s="157">
        <v>0</v>
      </c>
      <c r="E393" s="157">
        <v>0</v>
      </c>
      <c r="F393" s="157">
        <v>209254.09</v>
      </c>
      <c r="G393" s="157">
        <v>12472407.47954</v>
      </c>
      <c r="H393" s="158" t="s">
        <v>120</v>
      </c>
      <c r="I393" s="158" t="s">
        <v>128</v>
      </c>
      <c r="J393" s="158" t="s">
        <v>116</v>
      </c>
      <c r="K393" s="157">
        <v>59.604127592153603</v>
      </c>
      <c r="L393" s="157">
        <v>0</v>
      </c>
      <c r="M393" s="158" t="s">
        <v>127</v>
      </c>
      <c r="N393" s="158" t="s">
        <v>119</v>
      </c>
      <c r="O393" s="158" t="s">
        <v>121</v>
      </c>
      <c r="P393" s="159">
        <v>45200</v>
      </c>
      <c r="Q393" s="159">
        <v>45201</v>
      </c>
      <c r="R393" s="157">
        <v>0</v>
      </c>
      <c r="S393" s="158" t="s">
        <v>116</v>
      </c>
      <c r="T393" s="158" t="s">
        <v>116</v>
      </c>
      <c r="U393" s="158" t="s">
        <v>142</v>
      </c>
      <c r="V393" s="160">
        <v>45170.155378009258</v>
      </c>
      <c r="W393" s="158" t="s">
        <v>116</v>
      </c>
      <c r="X393" s="158" t="s">
        <v>116</v>
      </c>
      <c r="Y393" s="160">
        <v>45200</v>
      </c>
      <c r="Z393" s="160">
        <v>45231</v>
      </c>
      <c r="AA393" s="160">
        <v>45231.683884988423</v>
      </c>
      <c r="AB393" s="158" t="s">
        <v>118</v>
      </c>
      <c r="AC393" s="158" t="s">
        <v>116</v>
      </c>
    </row>
    <row r="394" spans="1:29" s="143" customFormat="1" hidden="1" outlineLevel="7" collapsed="1" x14ac:dyDescent="0.25">
      <c r="A394" s="166" t="s">
        <v>116</v>
      </c>
      <c r="B394" s="140">
        <v>209254.09</v>
      </c>
      <c r="C394" s="140">
        <v>12472407.47954</v>
      </c>
      <c r="D394" s="140">
        <v>0</v>
      </c>
      <c r="E394" s="140">
        <v>0</v>
      </c>
      <c r="F394" s="140">
        <v>209254.09</v>
      </c>
      <c r="G394" s="140">
        <v>12472407.47954</v>
      </c>
      <c r="H394" s="139" t="s">
        <v>120</v>
      </c>
      <c r="I394" s="139" t="s">
        <v>128</v>
      </c>
      <c r="J394" s="139" t="s">
        <v>116</v>
      </c>
      <c r="K394" s="140">
        <v>59.604127592153603</v>
      </c>
      <c r="L394" s="140">
        <v>0</v>
      </c>
      <c r="M394" s="139" t="s">
        <v>127</v>
      </c>
      <c r="N394" s="139" t="s">
        <v>119</v>
      </c>
      <c r="O394" s="139" t="s">
        <v>121</v>
      </c>
      <c r="P394" s="141">
        <v>45200</v>
      </c>
      <c r="Q394" s="141">
        <v>45201</v>
      </c>
      <c r="R394" s="140">
        <v>0</v>
      </c>
      <c r="S394" s="139" t="s">
        <v>116</v>
      </c>
      <c r="T394" s="139" t="s">
        <v>116</v>
      </c>
      <c r="U394" s="139" t="s">
        <v>142</v>
      </c>
      <c r="V394" s="142">
        <v>45170.155378009258</v>
      </c>
      <c r="W394" s="139" t="s">
        <v>116</v>
      </c>
      <c r="X394" s="139" t="s">
        <v>116</v>
      </c>
      <c r="Y394" s="142">
        <v>45200</v>
      </c>
      <c r="Z394" s="142">
        <v>45231</v>
      </c>
      <c r="AA394" s="142">
        <v>45231.683884988423</v>
      </c>
      <c r="AB394" s="139" t="s">
        <v>118</v>
      </c>
      <c r="AC394" s="139" t="s">
        <v>116</v>
      </c>
    </row>
    <row r="395" spans="1:29" s="172" customFormat="1" hidden="1" outlineLevel="7" collapsed="1" x14ac:dyDescent="0.25">
      <c r="A395" s="167" t="s">
        <v>129</v>
      </c>
      <c r="B395" s="168">
        <v>-654733.24899999995</v>
      </c>
      <c r="C395" s="168">
        <v>-38986635.830080003</v>
      </c>
      <c r="D395" s="168">
        <v>0</v>
      </c>
      <c r="E395" s="168">
        <v>0</v>
      </c>
      <c r="F395" s="168">
        <v>-654733.24899999995</v>
      </c>
      <c r="G395" s="168">
        <v>-38986635.830080003</v>
      </c>
      <c r="H395" s="169" t="s">
        <v>120</v>
      </c>
      <c r="I395" s="169" t="s">
        <v>128</v>
      </c>
      <c r="J395" s="169" t="s">
        <v>116</v>
      </c>
      <c r="K395" s="168">
        <v>59.545831664461602</v>
      </c>
      <c r="L395" s="168">
        <v>0</v>
      </c>
      <c r="M395" s="169" t="s">
        <v>127</v>
      </c>
      <c r="N395" s="169" t="s">
        <v>119</v>
      </c>
      <c r="O395" s="169" t="s">
        <v>121</v>
      </c>
      <c r="P395" s="170">
        <v>45200</v>
      </c>
      <c r="Q395" s="170">
        <v>45201</v>
      </c>
      <c r="R395" s="168">
        <v>0</v>
      </c>
      <c r="S395" s="169" t="s">
        <v>116</v>
      </c>
      <c r="T395" s="169" t="s">
        <v>116</v>
      </c>
      <c r="U395" s="169" t="s">
        <v>142</v>
      </c>
      <c r="V395" s="171">
        <v>45170.155378009258</v>
      </c>
      <c r="W395" s="169" t="s">
        <v>116</v>
      </c>
      <c r="X395" s="169" t="s">
        <v>116</v>
      </c>
      <c r="Y395" s="171">
        <v>45200</v>
      </c>
      <c r="Z395" s="171">
        <v>45231</v>
      </c>
      <c r="AA395" s="171">
        <v>45231.683884988423</v>
      </c>
      <c r="AB395" s="169" t="s">
        <v>118</v>
      </c>
      <c r="AC395" s="169" t="s">
        <v>116</v>
      </c>
    </row>
    <row r="396" spans="1:29" s="143" customFormat="1" hidden="1" outlineLevel="7" collapsed="1" x14ac:dyDescent="0.25">
      <c r="A396" s="166" t="s">
        <v>116</v>
      </c>
      <c r="B396" s="140">
        <v>-654733.24899999995</v>
      </c>
      <c r="C396" s="140">
        <v>-38986635.830080003</v>
      </c>
      <c r="D396" s="140">
        <v>0</v>
      </c>
      <c r="E396" s="140">
        <v>0</v>
      </c>
      <c r="F396" s="140">
        <v>-654733.24899999995</v>
      </c>
      <c r="G396" s="140">
        <v>-38986635.830080003</v>
      </c>
      <c r="H396" s="139" t="s">
        <v>120</v>
      </c>
      <c r="I396" s="139" t="s">
        <v>128</v>
      </c>
      <c r="J396" s="139" t="s">
        <v>116</v>
      </c>
      <c r="K396" s="140">
        <v>59.545831664461602</v>
      </c>
      <c r="L396" s="140">
        <v>0</v>
      </c>
      <c r="M396" s="139" t="s">
        <v>127</v>
      </c>
      <c r="N396" s="139" t="s">
        <v>119</v>
      </c>
      <c r="O396" s="139" t="s">
        <v>121</v>
      </c>
      <c r="P396" s="141">
        <v>45200</v>
      </c>
      <c r="Q396" s="141">
        <v>45201</v>
      </c>
      <c r="R396" s="140">
        <v>0</v>
      </c>
      <c r="S396" s="139" t="s">
        <v>116</v>
      </c>
      <c r="T396" s="139" t="s">
        <v>116</v>
      </c>
      <c r="U396" s="139" t="s">
        <v>142</v>
      </c>
      <c r="V396" s="142">
        <v>45170.155378009258</v>
      </c>
      <c r="W396" s="139" t="s">
        <v>116</v>
      </c>
      <c r="X396" s="139" t="s">
        <v>116</v>
      </c>
      <c r="Y396" s="142">
        <v>45200</v>
      </c>
      <c r="Z396" s="142">
        <v>45231</v>
      </c>
      <c r="AA396" s="142">
        <v>45231.683884988423</v>
      </c>
      <c r="AB396" s="139" t="s">
        <v>118</v>
      </c>
      <c r="AC396" s="139" t="s">
        <v>116</v>
      </c>
    </row>
    <row r="397" spans="1:29" s="178" customFormat="1" collapsed="1" x14ac:dyDescent="0.25">
      <c r="A397" s="175" t="s">
        <v>105</v>
      </c>
      <c r="B397" s="174">
        <v>-618.70000000000005</v>
      </c>
      <c r="C397" s="174">
        <v>-85834.45</v>
      </c>
      <c r="D397" s="174">
        <v>0</v>
      </c>
      <c r="E397" s="174">
        <v>0</v>
      </c>
      <c r="F397" s="174">
        <v>-618.70000000000005</v>
      </c>
      <c r="G397" s="174">
        <v>-85834.45</v>
      </c>
      <c r="H397" s="175" t="s">
        <v>106</v>
      </c>
      <c r="I397" s="175" t="s">
        <v>107</v>
      </c>
      <c r="J397" s="175" t="s">
        <v>116</v>
      </c>
      <c r="K397" s="174">
        <v>138.73355422660401</v>
      </c>
      <c r="L397" s="174">
        <v>0</v>
      </c>
      <c r="M397" s="175" t="s">
        <v>109</v>
      </c>
      <c r="N397" s="175" t="s">
        <v>110</v>
      </c>
      <c r="O397" s="175" t="s">
        <v>111</v>
      </c>
      <c r="P397" s="176">
        <v>45230</v>
      </c>
      <c r="Q397" s="176">
        <v>45230.000694444447</v>
      </c>
      <c r="R397" s="174">
        <v>0</v>
      </c>
      <c r="S397" s="175" t="s">
        <v>112</v>
      </c>
      <c r="T397" s="175" t="s">
        <v>113</v>
      </c>
      <c r="U397" s="175" t="s">
        <v>114</v>
      </c>
      <c r="V397" s="177">
        <v>45231.58242013889</v>
      </c>
      <c r="W397" s="175" t="s">
        <v>115</v>
      </c>
      <c r="X397" s="177">
        <v>45231.582924571761</v>
      </c>
      <c r="Y397" s="177">
        <v>45200</v>
      </c>
      <c r="Z397" s="177">
        <v>45231</v>
      </c>
      <c r="AA397" s="177">
        <v>45231.683884988423</v>
      </c>
      <c r="AB397" s="175" t="s">
        <v>105</v>
      </c>
      <c r="AC397" s="175" t="s">
        <v>116</v>
      </c>
    </row>
    <row r="398" spans="1:29" s="149" customFormat="1" hidden="1" outlineLevel="1" collapsed="1" x14ac:dyDescent="0.25">
      <c r="A398" s="144" t="s">
        <v>110</v>
      </c>
      <c r="B398" s="145">
        <v>-618.70000000000005</v>
      </c>
      <c r="C398" s="145">
        <v>-85834.45</v>
      </c>
      <c r="D398" s="145">
        <v>0</v>
      </c>
      <c r="E398" s="145">
        <v>0</v>
      </c>
      <c r="F398" s="145">
        <v>-618.70000000000005</v>
      </c>
      <c r="G398" s="145">
        <v>-85834.45</v>
      </c>
      <c r="H398" s="146" t="s">
        <v>106</v>
      </c>
      <c r="I398" s="146" t="s">
        <v>107</v>
      </c>
      <c r="J398" s="146" t="s">
        <v>116</v>
      </c>
      <c r="K398" s="145">
        <v>138.73355422660401</v>
      </c>
      <c r="L398" s="145">
        <v>0</v>
      </c>
      <c r="M398" s="146" t="s">
        <v>109</v>
      </c>
      <c r="N398" s="146" t="s">
        <v>110</v>
      </c>
      <c r="O398" s="146" t="s">
        <v>111</v>
      </c>
      <c r="P398" s="147">
        <v>45230</v>
      </c>
      <c r="Q398" s="147">
        <v>45230.000694444447</v>
      </c>
      <c r="R398" s="145">
        <v>0</v>
      </c>
      <c r="S398" s="146" t="s">
        <v>112</v>
      </c>
      <c r="T398" s="146" t="s">
        <v>113</v>
      </c>
      <c r="U398" s="146" t="s">
        <v>114</v>
      </c>
      <c r="V398" s="148">
        <v>45231.58242013889</v>
      </c>
      <c r="W398" s="146" t="s">
        <v>115</v>
      </c>
      <c r="X398" s="148">
        <v>45231.582924571761</v>
      </c>
      <c r="Y398" s="148">
        <v>45200</v>
      </c>
      <c r="Z398" s="148">
        <v>45231</v>
      </c>
      <c r="AA398" s="148">
        <v>45231.683884988423</v>
      </c>
      <c r="AB398" s="146" t="s">
        <v>105</v>
      </c>
      <c r="AC398" s="146" t="s">
        <v>116</v>
      </c>
    </row>
    <row r="399" spans="1:29" s="155" customFormat="1" hidden="1" outlineLevel="2" collapsed="1" x14ac:dyDescent="0.25">
      <c r="A399" s="150" t="s">
        <v>107</v>
      </c>
      <c r="B399" s="151">
        <v>-618.70000000000005</v>
      </c>
      <c r="C399" s="151">
        <v>-85834.45</v>
      </c>
      <c r="D399" s="151">
        <v>0</v>
      </c>
      <c r="E399" s="151">
        <v>0</v>
      </c>
      <c r="F399" s="151">
        <v>-618.70000000000005</v>
      </c>
      <c r="G399" s="151">
        <v>-85834.45</v>
      </c>
      <c r="H399" s="152" t="s">
        <v>106</v>
      </c>
      <c r="I399" s="152" t="s">
        <v>107</v>
      </c>
      <c r="J399" s="152" t="s">
        <v>116</v>
      </c>
      <c r="K399" s="151">
        <v>138.73355422660401</v>
      </c>
      <c r="L399" s="151">
        <v>0</v>
      </c>
      <c r="M399" s="152" t="s">
        <v>109</v>
      </c>
      <c r="N399" s="152" t="s">
        <v>110</v>
      </c>
      <c r="O399" s="152" t="s">
        <v>111</v>
      </c>
      <c r="P399" s="153">
        <v>45230</v>
      </c>
      <c r="Q399" s="153">
        <v>45230.000694444447</v>
      </c>
      <c r="R399" s="151">
        <v>0</v>
      </c>
      <c r="S399" s="152" t="s">
        <v>112</v>
      </c>
      <c r="T399" s="152" t="s">
        <v>113</v>
      </c>
      <c r="U399" s="152" t="s">
        <v>114</v>
      </c>
      <c r="V399" s="154">
        <v>45231.58242013889</v>
      </c>
      <c r="W399" s="152" t="s">
        <v>115</v>
      </c>
      <c r="X399" s="154">
        <v>45231.582924571761</v>
      </c>
      <c r="Y399" s="154">
        <v>45200</v>
      </c>
      <c r="Z399" s="154">
        <v>45231</v>
      </c>
      <c r="AA399" s="154">
        <v>45231.683884988423</v>
      </c>
      <c r="AB399" s="152" t="s">
        <v>105</v>
      </c>
      <c r="AC399" s="152" t="s">
        <v>116</v>
      </c>
    </row>
    <row r="400" spans="1:29" s="161" customFormat="1" hidden="1" outlineLevel="3" collapsed="1" x14ac:dyDescent="0.25">
      <c r="A400" s="156" t="s">
        <v>111</v>
      </c>
      <c r="B400" s="157">
        <v>-618.70000000000005</v>
      </c>
      <c r="C400" s="157">
        <v>-85834.45</v>
      </c>
      <c r="D400" s="157">
        <v>0</v>
      </c>
      <c r="E400" s="157">
        <v>0</v>
      </c>
      <c r="F400" s="157">
        <v>-618.70000000000005</v>
      </c>
      <c r="G400" s="157">
        <v>-85834.45</v>
      </c>
      <c r="H400" s="158" t="s">
        <v>106</v>
      </c>
      <c r="I400" s="158" t="s">
        <v>107</v>
      </c>
      <c r="J400" s="158" t="s">
        <v>116</v>
      </c>
      <c r="K400" s="157">
        <v>138.73355422660401</v>
      </c>
      <c r="L400" s="157">
        <v>0</v>
      </c>
      <c r="M400" s="158" t="s">
        <v>109</v>
      </c>
      <c r="N400" s="158" t="s">
        <v>110</v>
      </c>
      <c r="O400" s="158" t="s">
        <v>111</v>
      </c>
      <c r="P400" s="159">
        <v>45230</v>
      </c>
      <c r="Q400" s="159">
        <v>45230.000694444447</v>
      </c>
      <c r="R400" s="157">
        <v>0</v>
      </c>
      <c r="S400" s="158" t="s">
        <v>112</v>
      </c>
      <c r="T400" s="158" t="s">
        <v>113</v>
      </c>
      <c r="U400" s="158" t="s">
        <v>114</v>
      </c>
      <c r="V400" s="160">
        <v>45231.58242013889</v>
      </c>
      <c r="W400" s="158" t="s">
        <v>115</v>
      </c>
      <c r="X400" s="160">
        <v>45231.582924571761</v>
      </c>
      <c r="Y400" s="160">
        <v>45200</v>
      </c>
      <c r="Z400" s="160">
        <v>45231</v>
      </c>
      <c r="AA400" s="160">
        <v>45231.683884988423</v>
      </c>
      <c r="AB400" s="158" t="s">
        <v>105</v>
      </c>
      <c r="AC400" s="158" t="s">
        <v>116</v>
      </c>
    </row>
    <row r="401" spans="1:29" s="143" customFormat="1" hidden="1" outlineLevel="4" collapsed="1" x14ac:dyDescent="0.25">
      <c r="A401" s="162" t="s">
        <v>116</v>
      </c>
      <c r="B401" s="140">
        <v>-618.70000000000005</v>
      </c>
      <c r="C401" s="140">
        <v>-85834.45</v>
      </c>
      <c r="D401" s="140">
        <v>0</v>
      </c>
      <c r="E401" s="140">
        <v>0</v>
      </c>
      <c r="F401" s="140">
        <v>-618.70000000000005</v>
      </c>
      <c r="G401" s="140">
        <v>-85834.45</v>
      </c>
      <c r="H401" s="139" t="s">
        <v>106</v>
      </c>
      <c r="I401" s="139" t="s">
        <v>107</v>
      </c>
      <c r="J401" s="139" t="s">
        <v>116</v>
      </c>
      <c r="K401" s="140">
        <v>138.73355422660401</v>
      </c>
      <c r="L401" s="140">
        <v>0</v>
      </c>
      <c r="M401" s="139" t="s">
        <v>109</v>
      </c>
      <c r="N401" s="139" t="s">
        <v>110</v>
      </c>
      <c r="O401" s="139" t="s">
        <v>111</v>
      </c>
      <c r="P401" s="141">
        <v>45230</v>
      </c>
      <c r="Q401" s="141">
        <v>45230.000694444447</v>
      </c>
      <c r="R401" s="140">
        <v>0</v>
      </c>
      <c r="S401" s="139" t="s">
        <v>112</v>
      </c>
      <c r="T401" s="139" t="s">
        <v>113</v>
      </c>
      <c r="U401" s="139" t="s">
        <v>114</v>
      </c>
      <c r="V401" s="142">
        <v>45231.58242013889</v>
      </c>
      <c r="W401" s="139" t="s">
        <v>115</v>
      </c>
      <c r="X401" s="142">
        <v>45231.582924571761</v>
      </c>
      <c r="Y401" s="142">
        <v>45200</v>
      </c>
      <c r="Z401" s="142">
        <v>45231</v>
      </c>
      <c r="AA401" s="142">
        <v>45231.683884988423</v>
      </c>
      <c r="AB401" s="139" t="s">
        <v>105</v>
      </c>
      <c r="AC401" s="139" t="s">
        <v>116</v>
      </c>
    </row>
    <row r="402" spans="1:29" s="149" customFormat="1" hidden="1" outlineLevel="5" collapsed="1" x14ac:dyDescent="0.25">
      <c r="A402" s="163" t="s">
        <v>109</v>
      </c>
      <c r="B402" s="145">
        <v>-618.70000000000005</v>
      </c>
      <c r="C402" s="145">
        <v>-85834.45</v>
      </c>
      <c r="D402" s="145">
        <v>0</v>
      </c>
      <c r="E402" s="145">
        <v>0</v>
      </c>
      <c r="F402" s="145">
        <v>-618.70000000000005</v>
      </c>
      <c r="G402" s="145">
        <v>-85834.45</v>
      </c>
      <c r="H402" s="146" t="s">
        <v>106</v>
      </c>
      <c r="I402" s="146" t="s">
        <v>107</v>
      </c>
      <c r="J402" s="146" t="s">
        <v>116</v>
      </c>
      <c r="K402" s="145">
        <v>138.73355422660401</v>
      </c>
      <c r="L402" s="145">
        <v>0</v>
      </c>
      <c r="M402" s="146" t="s">
        <v>109</v>
      </c>
      <c r="N402" s="146" t="s">
        <v>110</v>
      </c>
      <c r="O402" s="146" t="s">
        <v>111</v>
      </c>
      <c r="P402" s="147">
        <v>45230</v>
      </c>
      <c r="Q402" s="147">
        <v>45230.000694444447</v>
      </c>
      <c r="R402" s="145">
        <v>0</v>
      </c>
      <c r="S402" s="146" t="s">
        <v>112</v>
      </c>
      <c r="T402" s="146" t="s">
        <v>113</v>
      </c>
      <c r="U402" s="146" t="s">
        <v>114</v>
      </c>
      <c r="V402" s="148">
        <v>45231.58242013889</v>
      </c>
      <c r="W402" s="146" t="s">
        <v>115</v>
      </c>
      <c r="X402" s="148">
        <v>45231.582924571761</v>
      </c>
      <c r="Y402" s="148">
        <v>45200</v>
      </c>
      <c r="Z402" s="148">
        <v>45231</v>
      </c>
      <c r="AA402" s="148">
        <v>45231.683884988423</v>
      </c>
      <c r="AB402" s="146" t="s">
        <v>105</v>
      </c>
      <c r="AC402" s="146" t="s">
        <v>116</v>
      </c>
    </row>
    <row r="403" spans="1:29" s="155" customFormat="1" hidden="1" outlineLevel="6" collapsed="1" x14ac:dyDescent="0.25">
      <c r="A403" s="164" t="s">
        <v>322</v>
      </c>
      <c r="B403" s="151">
        <v>-177.12</v>
      </c>
      <c r="C403" s="151">
        <v>-24572.49</v>
      </c>
      <c r="D403" s="151">
        <v>0</v>
      </c>
      <c r="E403" s="151">
        <v>0</v>
      </c>
      <c r="F403" s="151">
        <v>-177.12</v>
      </c>
      <c r="G403" s="151">
        <v>-24572.49</v>
      </c>
      <c r="H403" s="152" t="s">
        <v>106</v>
      </c>
      <c r="I403" s="152" t="s">
        <v>107</v>
      </c>
      <c r="J403" s="152" t="s">
        <v>322</v>
      </c>
      <c r="K403" s="151">
        <v>138.73357046070501</v>
      </c>
      <c r="L403" s="151">
        <v>0</v>
      </c>
      <c r="M403" s="152" t="s">
        <v>109</v>
      </c>
      <c r="N403" s="152" t="s">
        <v>110</v>
      </c>
      <c r="O403" s="152" t="s">
        <v>111</v>
      </c>
      <c r="P403" s="153">
        <v>45230</v>
      </c>
      <c r="Q403" s="153">
        <v>45230.000694444447</v>
      </c>
      <c r="R403" s="151">
        <v>0</v>
      </c>
      <c r="S403" s="152" t="s">
        <v>112</v>
      </c>
      <c r="T403" s="152" t="s">
        <v>113</v>
      </c>
      <c r="U403" s="152" t="s">
        <v>114</v>
      </c>
      <c r="V403" s="154">
        <v>45231.58242013889</v>
      </c>
      <c r="W403" s="152" t="s">
        <v>115</v>
      </c>
      <c r="X403" s="154">
        <v>45231.582924571761</v>
      </c>
      <c r="Y403" s="154">
        <v>45200</v>
      </c>
      <c r="Z403" s="154">
        <v>45231</v>
      </c>
      <c r="AA403" s="154">
        <v>45231.683884988423</v>
      </c>
      <c r="AB403" s="152" t="s">
        <v>105</v>
      </c>
      <c r="AC403" s="152" t="s">
        <v>116</v>
      </c>
    </row>
    <row r="404" spans="1:29" s="161" customFormat="1" hidden="1" outlineLevel="7" collapsed="1" x14ac:dyDescent="0.25">
      <c r="A404" s="165" t="s">
        <v>117</v>
      </c>
      <c r="B404" s="157">
        <v>-177.12</v>
      </c>
      <c r="C404" s="157">
        <v>-24572.49</v>
      </c>
      <c r="D404" s="157">
        <v>0</v>
      </c>
      <c r="E404" s="157">
        <v>0</v>
      </c>
      <c r="F404" s="157">
        <v>-177.12</v>
      </c>
      <c r="G404" s="157">
        <v>-24572.49</v>
      </c>
      <c r="H404" s="158" t="s">
        <v>106</v>
      </c>
      <c r="I404" s="158" t="s">
        <v>107</v>
      </c>
      <c r="J404" s="158" t="s">
        <v>322</v>
      </c>
      <c r="K404" s="157">
        <v>138.73357046070501</v>
      </c>
      <c r="L404" s="157">
        <v>0</v>
      </c>
      <c r="M404" s="158" t="s">
        <v>109</v>
      </c>
      <c r="N404" s="158" t="s">
        <v>110</v>
      </c>
      <c r="O404" s="158" t="s">
        <v>111</v>
      </c>
      <c r="P404" s="159">
        <v>45230</v>
      </c>
      <c r="Q404" s="159">
        <v>45230.000694444447</v>
      </c>
      <c r="R404" s="157">
        <v>0</v>
      </c>
      <c r="S404" s="158" t="s">
        <v>112</v>
      </c>
      <c r="T404" s="158" t="s">
        <v>113</v>
      </c>
      <c r="U404" s="158" t="s">
        <v>114</v>
      </c>
      <c r="V404" s="160">
        <v>45231.58242013889</v>
      </c>
      <c r="W404" s="158" t="s">
        <v>115</v>
      </c>
      <c r="X404" s="160">
        <v>45231.582924571761</v>
      </c>
      <c r="Y404" s="160">
        <v>45200</v>
      </c>
      <c r="Z404" s="160">
        <v>45231</v>
      </c>
      <c r="AA404" s="160">
        <v>45231.683884988423</v>
      </c>
      <c r="AB404" s="158" t="s">
        <v>105</v>
      </c>
      <c r="AC404" s="158" t="s">
        <v>116</v>
      </c>
    </row>
    <row r="405" spans="1:29" s="143" customFormat="1" hidden="1" outlineLevel="7" collapsed="1" x14ac:dyDescent="0.25">
      <c r="A405" s="166" t="s">
        <v>116</v>
      </c>
      <c r="B405" s="140">
        <v>-177.12</v>
      </c>
      <c r="C405" s="140">
        <v>-24572.49</v>
      </c>
      <c r="D405" s="140">
        <v>0</v>
      </c>
      <c r="E405" s="140">
        <v>0</v>
      </c>
      <c r="F405" s="140">
        <v>-177.12</v>
      </c>
      <c r="G405" s="140">
        <v>-24572.49</v>
      </c>
      <c r="H405" s="139" t="s">
        <v>106</v>
      </c>
      <c r="I405" s="139" t="s">
        <v>107</v>
      </c>
      <c r="J405" s="139" t="s">
        <v>322</v>
      </c>
      <c r="K405" s="140">
        <v>138.73357046070501</v>
      </c>
      <c r="L405" s="140">
        <v>0</v>
      </c>
      <c r="M405" s="139" t="s">
        <v>109</v>
      </c>
      <c r="N405" s="139" t="s">
        <v>110</v>
      </c>
      <c r="O405" s="139" t="s">
        <v>111</v>
      </c>
      <c r="P405" s="141">
        <v>45230</v>
      </c>
      <c r="Q405" s="141">
        <v>45230.000694444447</v>
      </c>
      <c r="R405" s="140">
        <v>0</v>
      </c>
      <c r="S405" s="139" t="s">
        <v>112</v>
      </c>
      <c r="T405" s="139" t="s">
        <v>113</v>
      </c>
      <c r="U405" s="139" t="s">
        <v>114</v>
      </c>
      <c r="V405" s="142">
        <v>45231.58242013889</v>
      </c>
      <c r="W405" s="139" t="s">
        <v>115</v>
      </c>
      <c r="X405" s="142">
        <v>45231.582924571761</v>
      </c>
      <c r="Y405" s="142">
        <v>45200</v>
      </c>
      <c r="Z405" s="142">
        <v>45231</v>
      </c>
      <c r="AA405" s="142">
        <v>45231.683884988423</v>
      </c>
      <c r="AB405" s="139" t="s">
        <v>105</v>
      </c>
      <c r="AC405" s="139" t="s">
        <v>116</v>
      </c>
    </row>
    <row r="406" spans="1:29" s="184" customFormat="1" hidden="1" outlineLevel="6" collapsed="1" x14ac:dyDescent="0.25">
      <c r="A406" s="192" t="s">
        <v>323</v>
      </c>
      <c r="B406" s="180">
        <v>-441.58</v>
      </c>
      <c r="C406" s="180">
        <v>-61261.96</v>
      </c>
      <c r="D406" s="180">
        <v>0</v>
      </c>
      <c r="E406" s="180">
        <v>0</v>
      </c>
      <c r="F406" s="180">
        <v>-441.58</v>
      </c>
      <c r="G406" s="180">
        <v>-61261.96</v>
      </c>
      <c r="H406" s="181" t="s">
        <v>106</v>
      </c>
      <c r="I406" s="181" t="s">
        <v>107</v>
      </c>
      <c r="J406" s="181" t="s">
        <v>323</v>
      </c>
      <c r="K406" s="180">
        <v>138.73354771502301</v>
      </c>
      <c r="L406" s="180">
        <v>0</v>
      </c>
      <c r="M406" s="181" t="s">
        <v>109</v>
      </c>
      <c r="N406" s="181" t="s">
        <v>110</v>
      </c>
      <c r="O406" s="181" t="s">
        <v>111</v>
      </c>
      <c r="P406" s="182">
        <v>45230</v>
      </c>
      <c r="Q406" s="182">
        <v>45230.000694444447</v>
      </c>
      <c r="R406" s="180">
        <v>0</v>
      </c>
      <c r="S406" s="181" t="s">
        <v>112</v>
      </c>
      <c r="T406" s="181" t="s">
        <v>113</v>
      </c>
      <c r="U406" s="181" t="s">
        <v>114</v>
      </c>
      <c r="V406" s="183">
        <v>45231.58242013889</v>
      </c>
      <c r="W406" s="181" t="s">
        <v>115</v>
      </c>
      <c r="X406" s="183">
        <v>45231.582924571761</v>
      </c>
      <c r="Y406" s="183">
        <v>45200</v>
      </c>
      <c r="Z406" s="183">
        <v>45231</v>
      </c>
      <c r="AA406" s="183">
        <v>45231.683884988423</v>
      </c>
      <c r="AB406" s="181" t="s">
        <v>105</v>
      </c>
      <c r="AC406" s="181" t="s">
        <v>116</v>
      </c>
    </row>
    <row r="407" spans="1:29" s="161" customFormat="1" hidden="1" outlineLevel="7" collapsed="1" x14ac:dyDescent="0.25">
      <c r="A407" s="165" t="s">
        <v>117</v>
      </c>
      <c r="B407" s="157">
        <v>-441.58</v>
      </c>
      <c r="C407" s="157">
        <v>-61261.96</v>
      </c>
      <c r="D407" s="157">
        <v>0</v>
      </c>
      <c r="E407" s="157">
        <v>0</v>
      </c>
      <c r="F407" s="157">
        <v>-441.58</v>
      </c>
      <c r="G407" s="157">
        <v>-61261.96</v>
      </c>
      <c r="H407" s="158" t="s">
        <v>106</v>
      </c>
      <c r="I407" s="158" t="s">
        <v>107</v>
      </c>
      <c r="J407" s="158" t="s">
        <v>323</v>
      </c>
      <c r="K407" s="157">
        <v>138.73354771502301</v>
      </c>
      <c r="L407" s="157">
        <v>0</v>
      </c>
      <c r="M407" s="158" t="s">
        <v>109</v>
      </c>
      <c r="N407" s="158" t="s">
        <v>110</v>
      </c>
      <c r="O407" s="158" t="s">
        <v>111</v>
      </c>
      <c r="P407" s="159">
        <v>45230</v>
      </c>
      <c r="Q407" s="159">
        <v>45230.000694444447</v>
      </c>
      <c r="R407" s="157">
        <v>0</v>
      </c>
      <c r="S407" s="158" t="s">
        <v>112</v>
      </c>
      <c r="T407" s="158" t="s">
        <v>113</v>
      </c>
      <c r="U407" s="158" t="s">
        <v>114</v>
      </c>
      <c r="V407" s="160">
        <v>45231.58242013889</v>
      </c>
      <c r="W407" s="158" t="s">
        <v>115</v>
      </c>
      <c r="X407" s="160">
        <v>45231.582924571761</v>
      </c>
      <c r="Y407" s="160">
        <v>45200</v>
      </c>
      <c r="Z407" s="160">
        <v>45231</v>
      </c>
      <c r="AA407" s="160">
        <v>45231.683884988423</v>
      </c>
      <c r="AB407" s="158" t="s">
        <v>105</v>
      </c>
      <c r="AC407" s="158" t="s">
        <v>116</v>
      </c>
    </row>
    <row r="408" spans="1:29" s="143" customFormat="1" hidden="1" outlineLevel="7" collapsed="1" x14ac:dyDescent="0.25">
      <c r="A408" s="166" t="s">
        <v>116</v>
      </c>
      <c r="B408" s="140">
        <v>-441.58</v>
      </c>
      <c r="C408" s="140">
        <v>-61261.96</v>
      </c>
      <c r="D408" s="140">
        <v>0</v>
      </c>
      <c r="E408" s="140">
        <v>0</v>
      </c>
      <c r="F408" s="140">
        <v>-441.58</v>
      </c>
      <c r="G408" s="140">
        <v>-61261.96</v>
      </c>
      <c r="H408" s="139" t="s">
        <v>106</v>
      </c>
      <c r="I408" s="139" t="s">
        <v>107</v>
      </c>
      <c r="J408" s="139" t="s">
        <v>323</v>
      </c>
      <c r="K408" s="140">
        <v>138.73354771502301</v>
      </c>
      <c r="L408" s="140">
        <v>0</v>
      </c>
      <c r="M408" s="139" t="s">
        <v>109</v>
      </c>
      <c r="N408" s="139" t="s">
        <v>110</v>
      </c>
      <c r="O408" s="139" t="s">
        <v>111</v>
      </c>
      <c r="P408" s="141">
        <v>45230</v>
      </c>
      <c r="Q408" s="141">
        <v>45230.000694444447</v>
      </c>
      <c r="R408" s="140">
        <v>0</v>
      </c>
      <c r="S408" s="139" t="s">
        <v>112</v>
      </c>
      <c r="T408" s="139" t="s">
        <v>113</v>
      </c>
      <c r="U408" s="139" t="s">
        <v>114</v>
      </c>
      <c r="V408" s="142">
        <v>45231.58242013889</v>
      </c>
      <c r="W408" s="139" t="s">
        <v>115</v>
      </c>
      <c r="X408" s="142">
        <v>45231.582924571761</v>
      </c>
      <c r="Y408" s="142">
        <v>45200</v>
      </c>
      <c r="Z408" s="142">
        <v>45231</v>
      </c>
      <c r="AA408" s="142">
        <v>45231.683884988423</v>
      </c>
      <c r="AB408" s="139" t="s">
        <v>105</v>
      </c>
      <c r="AC408" s="139" t="s">
        <v>116</v>
      </c>
    </row>
  </sheetData>
  <pageMargins left="1.8" right="1.8" top="1.9" bottom="1.9" header="0.5" footer="0.5"/>
  <pageSetup paperSize="0" fitToWidth="0" fitToHeight="0" orientation="portrait" horizontalDpi="0" verticalDpi="0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5AF4-15A7-4117-87AC-D8F8DCBF8663}">
  <dimension ref="A1:AC511"/>
  <sheetViews>
    <sheetView workbookViewId="0">
      <selection activeCell="B442" sqref="B442"/>
    </sheetView>
  </sheetViews>
  <sheetFormatPr defaultRowHeight="15" outlineLevelRow="7" x14ac:dyDescent="0.25"/>
  <cols>
    <col min="1" max="1" width="28.54296875" style="1" customWidth="1"/>
    <col min="2" max="2" width="10.90625" style="130" customWidth="1"/>
    <col min="3" max="3" width="13.453125" style="130" customWidth="1"/>
    <col min="4" max="4" width="11.6328125" style="130" customWidth="1"/>
    <col min="5" max="5" width="10" style="130" customWidth="1"/>
    <col min="6" max="6" width="7.90625" style="130" customWidth="1"/>
    <col min="7" max="7" width="9.6328125" style="130" customWidth="1"/>
    <col min="8" max="8" width="13.08984375" style="1" customWidth="1"/>
    <col min="9" max="9" width="13.90625" style="1" customWidth="1"/>
    <col min="10" max="10" width="7.54296875" style="1" customWidth="1"/>
    <col min="11" max="11" width="8.90625" style="130" bestFit="1"/>
    <col min="12" max="12" width="12.08984375" style="130" customWidth="1"/>
    <col min="13" max="13" width="6.81640625" style="1" customWidth="1"/>
    <col min="14" max="14" width="6.08984375" style="1" customWidth="1"/>
    <col min="15" max="15" width="11.08984375" style="1" customWidth="1"/>
    <col min="16" max="17" width="9" style="131" customWidth="1"/>
    <col min="18" max="18" width="8" style="130" customWidth="1"/>
    <col min="19" max="19" width="5.6328125" style="1" customWidth="1"/>
    <col min="20" max="20" width="10.54296875" style="1" customWidth="1"/>
    <col min="21" max="21" width="18.6328125" style="1" customWidth="1"/>
    <col min="22" max="22" width="17.6328125" style="1" customWidth="1"/>
    <col min="23" max="23" width="18.6328125" style="1" customWidth="1"/>
    <col min="24" max="27" width="17.6328125" style="1" customWidth="1"/>
    <col min="28" max="28" width="4.36328125" style="1" customWidth="1"/>
    <col min="29" max="29" width="6.90625" style="1" customWidth="1"/>
  </cols>
  <sheetData>
    <row r="1" spans="1:29" s="73" customFormat="1" x14ac:dyDescent="0.25">
      <c r="A1" s="70" t="s">
        <v>76</v>
      </c>
      <c r="B1" s="71" t="s">
        <v>77</v>
      </c>
      <c r="C1" s="71" t="s">
        <v>78</v>
      </c>
      <c r="D1" s="71" t="s">
        <v>79</v>
      </c>
      <c r="E1" s="71" t="s">
        <v>80</v>
      </c>
      <c r="F1" s="71" t="s">
        <v>81</v>
      </c>
      <c r="G1" s="71" t="s">
        <v>82</v>
      </c>
      <c r="H1" s="70" t="s">
        <v>83</v>
      </c>
      <c r="I1" s="70" t="s">
        <v>84</v>
      </c>
      <c r="J1" s="70" t="s">
        <v>85</v>
      </c>
      <c r="K1" s="71" t="s">
        <v>86</v>
      </c>
      <c r="L1" s="71" t="s">
        <v>87</v>
      </c>
      <c r="M1" s="70" t="s">
        <v>88</v>
      </c>
      <c r="N1" s="70" t="s">
        <v>89</v>
      </c>
      <c r="O1" s="70" t="s">
        <v>90</v>
      </c>
      <c r="P1" s="72" t="s">
        <v>91</v>
      </c>
      <c r="Q1" s="72" t="s">
        <v>92</v>
      </c>
      <c r="R1" s="71" t="s">
        <v>93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70" t="s">
        <v>103</v>
      </c>
      <c r="AC1" s="70" t="s">
        <v>104</v>
      </c>
    </row>
    <row r="2" spans="1:29" s="78" customFormat="1" collapsed="1" x14ac:dyDescent="0.25">
      <c r="A2" s="74" t="s">
        <v>105</v>
      </c>
      <c r="B2" s="75">
        <v>-324.49</v>
      </c>
      <c r="C2" s="75">
        <v>-45017.66</v>
      </c>
      <c r="D2" s="75">
        <v>0</v>
      </c>
      <c r="E2" s="75">
        <v>0</v>
      </c>
      <c r="F2" s="75">
        <v>-324.49</v>
      </c>
      <c r="G2" s="75">
        <v>-45017.66</v>
      </c>
      <c r="H2" s="74" t="s">
        <v>106</v>
      </c>
      <c r="I2" s="74" t="s">
        <v>107</v>
      </c>
      <c r="J2" s="74" t="s">
        <v>116</v>
      </c>
      <c r="K2" s="75">
        <v>138.733581928565</v>
      </c>
      <c r="L2" s="75">
        <v>0</v>
      </c>
      <c r="M2" s="74" t="s">
        <v>109</v>
      </c>
      <c r="N2" s="74" t="s">
        <v>110</v>
      </c>
      <c r="O2" s="74" t="s">
        <v>111</v>
      </c>
      <c r="P2" s="76">
        <v>45199</v>
      </c>
      <c r="Q2" s="76">
        <v>45199.000694444447</v>
      </c>
      <c r="R2" s="75">
        <v>0</v>
      </c>
      <c r="S2" s="74" t="s">
        <v>112</v>
      </c>
      <c r="T2" s="74" t="s">
        <v>113</v>
      </c>
      <c r="U2" s="74" t="s">
        <v>114</v>
      </c>
      <c r="V2" s="77">
        <v>45201.55143417824</v>
      </c>
      <c r="W2" s="74" t="s">
        <v>115</v>
      </c>
      <c r="X2" s="77">
        <v>45201.551664583327</v>
      </c>
      <c r="Y2" s="77">
        <v>45170</v>
      </c>
      <c r="Z2" s="77">
        <v>45200</v>
      </c>
      <c r="AA2" s="77">
        <v>45201.692850312502</v>
      </c>
      <c r="AB2" s="74" t="s">
        <v>105</v>
      </c>
      <c r="AC2" s="74" t="s">
        <v>116</v>
      </c>
    </row>
    <row r="3" spans="1:29" s="84" customFormat="1" hidden="1" outlineLevel="1" collapsed="1" x14ac:dyDescent="0.25">
      <c r="A3" s="79" t="s">
        <v>110</v>
      </c>
      <c r="B3" s="80">
        <v>-324.49</v>
      </c>
      <c r="C3" s="80">
        <v>-45017.66</v>
      </c>
      <c r="D3" s="80">
        <v>0</v>
      </c>
      <c r="E3" s="80">
        <v>0</v>
      </c>
      <c r="F3" s="80">
        <v>-324.49</v>
      </c>
      <c r="G3" s="80">
        <v>-45017.66</v>
      </c>
      <c r="H3" s="81" t="s">
        <v>106</v>
      </c>
      <c r="I3" s="81" t="s">
        <v>107</v>
      </c>
      <c r="J3" s="81" t="s">
        <v>116</v>
      </c>
      <c r="K3" s="80">
        <v>138.733581928565</v>
      </c>
      <c r="L3" s="80">
        <v>0</v>
      </c>
      <c r="M3" s="81" t="s">
        <v>109</v>
      </c>
      <c r="N3" s="81" t="s">
        <v>110</v>
      </c>
      <c r="O3" s="81" t="s">
        <v>111</v>
      </c>
      <c r="P3" s="82">
        <v>45199</v>
      </c>
      <c r="Q3" s="82">
        <v>45199.000694444447</v>
      </c>
      <c r="R3" s="80">
        <v>0</v>
      </c>
      <c r="S3" s="81" t="s">
        <v>112</v>
      </c>
      <c r="T3" s="81" t="s">
        <v>113</v>
      </c>
      <c r="U3" s="81" t="s">
        <v>114</v>
      </c>
      <c r="V3" s="83">
        <v>45201.55143417824</v>
      </c>
      <c r="W3" s="81" t="s">
        <v>115</v>
      </c>
      <c r="X3" s="83">
        <v>45201.551664583327</v>
      </c>
      <c r="Y3" s="83">
        <v>45170</v>
      </c>
      <c r="Z3" s="83">
        <v>45200</v>
      </c>
      <c r="AA3" s="83">
        <v>45201.692850312502</v>
      </c>
      <c r="AB3" s="81" t="s">
        <v>105</v>
      </c>
      <c r="AC3" s="81" t="s">
        <v>116</v>
      </c>
    </row>
    <row r="4" spans="1:29" s="90" customFormat="1" hidden="1" outlineLevel="2" collapsed="1" x14ac:dyDescent="0.25">
      <c r="A4" s="85" t="s">
        <v>107</v>
      </c>
      <c r="B4" s="86">
        <v>-324.49</v>
      </c>
      <c r="C4" s="86">
        <v>-45017.66</v>
      </c>
      <c r="D4" s="86">
        <v>0</v>
      </c>
      <c r="E4" s="86">
        <v>0</v>
      </c>
      <c r="F4" s="86">
        <v>-324.49</v>
      </c>
      <c r="G4" s="86">
        <v>-45017.66</v>
      </c>
      <c r="H4" s="87" t="s">
        <v>106</v>
      </c>
      <c r="I4" s="87" t="s">
        <v>107</v>
      </c>
      <c r="J4" s="87" t="s">
        <v>116</v>
      </c>
      <c r="K4" s="86">
        <v>138.733581928565</v>
      </c>
      <c r="L4" s="86">
        <v>0</v>
      </c>
      <c r="M4" s="87" t="s">
        <v>109</v>
      </c>
      <c r="N4" s="87" t="s">
        <v>110</v>
      </c>
      <c r="O4" s="87" t="s">
        <v>111</v>
      </c>
      <c r="P4" s="88">
        <v>45199</v>
      </c>
      <c r="Q4" s="88">
        <v>45199.000694444447</v>
      </c>
      <c r="R4" s="86">
        <v>0</v>
      </c>
      <c r="S4" s="87" t="s">
        <v>112</v>
      </c>
      <c r="T4" s="87" t="s">
        <v>113</v>
      </c>
      <c r="U4" s="87" t="s">
        <v>114</v>
      </c>
      <c r="V4" s="89">
        <v>45201.55143417824</v>
      </c>
      <c r="W4" s="87" t="s">
        <v>115</v>
      </c>
      <c r="X4" s="89">
        <v>45201.551664583327</v>
      </c>
      <c r="Y4" s="89">
        <v>45170</v>
      </c>
      <c r="Z4" s="89">
        <v>45200</v>
      </c>
      <c r="AA4" s="89">
        <v>45201.692850312502</v>
      </c>
      <c r="AB4" s="87" t="s">
        <v>105</v>
      </c>
      <c r="AC4" s="87" t="s">
        <v>116</v>
      </c>
    </row>
    <row r="5" spans="1:29" s="96" customFormat="1" hidden="1" outlineLevel="3" collapsed="1" x14ac:dyDescent="0.25">
      <c r="A5" s="91" t="s">
        <v>111</v>
      </c>
      <c r="B5" s="92">
        <v>-324.49</v>
      </c>
      <c r="C5" s="92">
        <v>-45017.66</v>
      </c>
      <c r="D5" s="92">
        <v>0</v>
      </c>
      <c r="E5" s="92">
        <v>0</v>
      </c>
      <c r="F5" s="92">
        <v>-324.49</v>
      </c>
      <c r="G5" s="92">
        <v>-45017.66</v>
      </c>
      <c r="H5" s="93" t="s">
        <v>106</v>
      </c>
      <c r="I5" s="93" t="s">
        <v>107</v>
      </c>
      <c r="J5" s="93" t="s">
        <v>116</v>
      </c>
      <c r="K5" s="92">
        <v>138.733581928565</v>
      </c>
      <c r="L5" s="92">
        <v>0</v>
      </c>
      <c r="M5" s="93" t="s">
        <v>109</v>
      </c>
      <c r="N5" s="93" t="s">
        <v>110</v>
      </c>
      <c r="O5" s="93" t="s">
        <v>111</v>
      </c>
      <c r="P5" s="94">
        <v>45199</v>
      </c>
      <c r="Q5" s="94">
        <v>45199.000694444447</v>
      </c>
      <c r="R5" s="92">
        <v>0</v>
      </c>
      <c r="S5" s="93" t="s">
        <v>112</v>
      </c>
      <c r="T5" s="93" t="s">
        <v>113</v>
      </c>
      <c r="U5" s="93" t="s">
        <v>114</v>
      </c>
      <c r="V5" s="95">
        <v>45201.55143417824</v>
      </c>
      <c r="W5" s="93" t="s">
        <v>115</v>
      </c>
      <c r="X5" s="95">
        <v>45201.551664583327</v>
      </c>
      <c r="Y5" s="95">
        <v>45170</v>
      </c>
      <c r="Z5" s="95">
        <v>45200</v>
      </c>
      <c r="AA5" s="95">
        <v>45201.692850312502</v>
      </c>
      <c r="AB5" s="93" t="s">
        <v>105</v>
      </c>
      <c r="AC5" s="93" t="s">
        <v>116</v>
      </c>
    </row>
    <row r="6" spans="1:29" s="78" customFormat="1" hidden="1" outlineLevel="4" collapsed="1" x14ac:dyDescent="0.25">
      <c r="A6" s="97" t="s">
        <v>109</v>
      </c>
      <c r="B6" s="75">
        <v>-324.49</v>
      </c>
      <c r="C6" s="75">
        <v>-45017.66</v>
      </c>
      <c r="D6" s="75">
        <v>0</v>
      </c>
      <c r="E6" s="75">
        <v>0</v>
      </c>
      <c r="F6" s="75">
        <v>-324.49</v>
      </c>
      <c r="G6" s="75">
        <v>-45017.66</v>
      </c>
      <c r="H6" s="74" t="s">
        <v>106</v>
      </c>
      <c r="I6" s="74" t="s">
        <v>107</v>
      </c>
      <c r="J6" s="74" t="s">
        <v>116</v>
      </c>
      <c r="K6" s="75">
        <v>138.733581928565</v>
      </c>
      <c r="L6" s="75">
        <v>0</v>
      </c>
      <c r="M6" s="74" t="s">
        <v>109</v>
      </c>
      <c r="N6" s="74" t="s">
        <v>110</v>
      </c>
      <c r="O6" s="74" t="s">
        <v>111</v>
      </c>
      <c r="P6" s="76">
        <v>45199</v>
      </c>
      <c r="Q6" s="76">
        <v>45199.000694444447</v>
      </c>
      <c r="R6" s="75">
        <v>0</v>
      </c>
      <c r="S6" s="74" t="s">
        <v>112</v>
      </c>
      <c r="T6" s="74" t="s">
        <v>113</v>
      </c>
      <c r="U6" s="74" t="s">
        <v>114</v>
      </c>
      <c r="V6" s="77">
        <v>45201.55143417824</v>
      </c>
      <c r="W6" s="74" t="s">
        <v>115</v>
      </c>
      <c r="X6" s="77">
        <v>45201.551664583327</v>
      </c>
      <c r="Y6" s="77">
        <v>45170</v>
      </c>
      <c r="Z6" s="77">
        <v>45200</v>
      </c>
      <c r="AA6" s="77">
        <v>45201.692850312502</v>
      </c>
      <c r="AB6" s="74" t="s">
        <v>105</v>
      </c>
      <c r="AC6" s="74" t="s">
        <v>116</v>
      </c>
    </row>
    <row r="7" spans="1:29" s="84" customFormat="1" hidden="1" outlineLevel="5" collapsed="1" x14ac:dyDescent="0.25">
      <c r="A7" s="98" t="s">
        <v>116</v>
      </c>
      <c r="B7" s="80">
        <v>-324.49</v>
      </c>
      <c r="C7" s="80">
        <v>-45017.66</v>
      </c>
      <c r="D7" s="80">
        <v>0</v>
      </c>
      <c r="E7" s="80">
        <v>0</v>
      </c>
      <c r="F7" s="80">
        <v>-324.49</v>
      </c>
      <c r="G7" s="80">
        <v>-45017.66</v>
      </c>
      <c r="H7" s="81" t="s">
        <v>106</v>
      </c>
      <c r="I7" s="81" t="s">
        <v>107</v>
      </c>
      <c r="J7" s="81" t="s">
        <v>116</v>
      </c>
      <c r="K7" s="80">
        <v>138.733581928565</v>
      </c>
      <c r="L7" s="80">
        <v>0</v>
      </c>
      <c r="M7" s="81" t="s">
        <v>109</v>
      </c>
      <c r="N7" s="81" t="s">
        <v>110</v>
      </c>
      <c r="O7" s="81" t="s">
        <v>111</v>
      </c>
      <c r="P7" s="82">
        <v>45199</v>
      </c>
      <c r="Q7" s="82">
        <v>45199.000694444447</v>
      </c>
      <c r="R7" s="80">
        <v>0</v>
      </c>
      <c r="S7" s="81" t="s">
        <v>112</v>
      </c>
      <c r="T7" s="81" t="s">
        <v>113</v>
      </c>
      <c r="U7" s="81" t="s">
        <v>114</v>
      </c>
      <c r="V7" s="83">
        <v>45201.55143417824</v>
      </c>
      <c r="W7" s="81" t="s">
        <v>115</v>
      </c>
      <c r="X7" s="83">
        <v>45201.551664583327</v>
      </c>
      <c r="Y7" s="83">
        <v>45170</v>
      </c>
      <c r="Z7" s="83">
        <v>45200</v>
      </c>
      <c r="AA7" s="83">
        <v>45201.692850312502</v>
      </c>
      <c r="AB7" s="81" t="s">
        <v>105</v>
      </c>
      <c r="AC7" s="81" t="s">
        <v>116</v>
      </c>
    </row>
    <row r="8" spans="1:29" s="90" customFormat="1" hidden="1" outlineLevel="6" collapsed="1" x14ac:dyDescent="0.25">
      <c r="A8" s="99" t="s">
        <v>324</v>
      </c>
      <c r="B8" s="86">
        <v>-300.23</v>
      </c>
      <c r="C8" s="86">
        <v>-41651.980000000003</v>
      </c>
      <c r="D8" s="86">
        <v>0</v>
      </c>
      <c r="E8" s="86">
        <v>0</v>
      </c>
      <c r="F8" s="86">
        <v>-300.23</v>
      </c>
      <c r="G8" s="86">
        <v>-41651.980000000003</v>
      </c>
      <c r="H8" s="87" t="s">
        <v>106</v>
      </c>
      <c r="I8" s="87" t="s">
        <v>107</v>
      </c>
      <c r="J8" s="87" t="s">
        <v>324</v>
      </c>
      <c r="K8" s="86">
        <v>138.73357092895401</v>
      </c>
      <c r="L8" s="86">
        <v>0</v>
      </c>
      <c r="M8" s="87" t="s">
        <v>109</v>
      </c>
      <c r="N8" s="87" t="s">
        <v>110</v>
      </c>
      <c r="O8" s="87" t="s">
        <v>111</v>
      </c>
      <c r="P8" s="88">
        <v>45199</v>
      </c>
      <c r="Q8" s="88">
        <v>45199.000694444447</v>
      </c>
      <c r="R8" s="86">
        <v>0</v>
      </c>
      <c r="S8" s="87" t="s">
        <v>112</v>
      </c>
      <c r="T8" s="87" t="s">
        <v>113</v>
      </c>
      <c r="U8" s="87" t="s">
        <v>114</v>
      </c>
      <c r="V8" s="89">
        <v>45201.55143417824</v>
      </c>
      <c r="W8" s="87" t="s">
        <v>115</v>
      </c>
      <c r="X8" s="89">
        <v>45201.551664583327</v>
      </c>
      <c r="Y8" s="89">
        <v>45170</v>
      </c>
      <c r="Z8" s="89">
        <v>45200</v>
      </c>
      <c r="AA8" s="89">
        <v>45201.692850312502</v>
      </c>
      <c r="AB8" s="87" t="s">
        <v>105</v>
      </c>
      <c r="AC8" s="87" t="s">
        <v>116</v>
      </c>
    </row>
    <row r="9" spans="1:29" s="96" customFormat="1" hidden="1" outlineLevel="7" collapsed="1" x14ac:dyDescent="0.25">
      <c r="A9" s="100" t="s">
        <v>117</v>
      </c>
      <c r="B9" s="92">
        <v>-300.23</v>
      </c>
      <c r="C9" s="92">
        <v>-41651.980000000003</v>
      </c>
      <c r="D9" s="92">
        <v>0</v>
      </c>
      <c r="E9" s="92">
        <v>0</v>
      </c>
      <c r="F9" s="92">
        <v>-300.23</v>
      </c>
      <c r="G9" s="92">
        <v>-41651.980000000003</v>
      </c>
      <c r="H9" s="93" t="s">
        <v>106</v>
      </c>
      <c r="I9" s="93" t="s">
        <v>107</v>
      </c>
      <c r="J9" s="93" t="s">
        <v>324</v>
      </c>
      <c r="K9" s="92">
        <v>138.73357092895401</v>
      </c>
      <c r="L9" s="92">
        <v>0</v>
      </c>
      <c r="M9" s="93" t="s">
        <v>109</v>
      </c>
      <c r="N9" s="93" t="s">
        <v>110</v>
      </c>
      <c r="O9" s="93" t="s">
        <v>111</v>
      </c>
      <c r="P9" s="94">
        <v>45199</v>
      </c>
      <c r="Q9" s="94">
        <v>45199.000694444447</v>
      </c>
      <c r="R9" s="92">
        <v>0</v>
      </c>
      <c r="S9" s="93" t="s">
        <v>112</v>
      </c>
      <c r="T9" s="93" t="s">
        <v>113</v>
      </c>
      <c r="U9" s="93" t="s">
        <v>114</v>
      </c>
      <c r="V9" s="95">
        <v>45201.55143417824</v>
      </c>
      <c r="W9" s="93" t="s">
        <v>115</v>
      </c>
      <c r="X9" s="95">
        <v>45201.551664583327</v>
      </c>
      <c r="Y9" s="95">
        <v>45170</v>
      </c>
      <c r="Z9" s="95">
        <v>45200</v>
      </c>
      <c r="AA9" s="95">
        <v>45201.692850312502</v>
      </c>
      <c r="AB9" s="93" t="s">
        <v>105</v>
      </c>
      <c r="AC9" s="93" t="s">
        <v>116</v>
      </c>
    </row>
    <row r="10" spans="1:29" s="78" customFormat="1" hidden="1" outlineLevel="7" collapsed="1" x14ac:dyDescent="0.25">
      <c r="A10" s="101" t="s">
        <v>116</v>
      </c>
      <c r="B10" s="75">
        <v>-300.23</v>
      </c>
      <c r="C10" s="75">
        <v>-41651.980000000003</v>
      </c>
      <c r="D10" s="75">
        <v>0</v>
      </c>
      <c r="E10" s="75">
        <v>0</v>
      </c>
      <c r="F10" s="75">
        <v>-300.23</v>
      </c>
      <c r="G10" s="75">
        <v>-41651.980000000003</v>
      </c>
      <c r="H10" s="74" t="s">
        <v>106</v>
      </c>
      <c r="I10" s="74" t="s">
        <v>107</v>
      </c>
      <c r="J10" s="74" t="s">
        <v>324</v>
      </c>
      <c r="K10" s="75">
        <v>138.73357092895401</v>
      </c>
      <c r="L10" s="75">
        <v>0</v>
      </c>
      <c r="M10" s="74" t="s">
        <v>109</v>
      </c>
      <c r="N10" s="74" t="s">
        <v>110</v>
      </c>
      <c r="O10" s="74" t="s">
        <v>111</v>
      </c>
      <c r="P10" s="76">
        <v>45199</v>
      </c>
      <c r="Q10" s="76">
        <v>45199.000694444447</v>
      </c>
      <c r="R10" s="75">
        <v>0</v>
      </c>
      <c r="S10" s="74" t="s">
        <v>112</v>
      </c>
      <c r="T10" s="74" t="s">
        <v>113</v>
      </c>
      <c r="U10" s="74" t="s">
        <v>114</v>
      </c>
      <c r="V10" s="77">
        <v>45201.55143417824</v>
      </c>
      <c r="W10" s="74" t="s">
        <v>115</v>
      </c>
      <c r="X10" s="77">
        <v>45201.551664583327</v>
      </c>
      <c r="Y10" s="77">
        <v>45170</v>
      </c>
      <c r="Z10" s="77">
        <v>45200</v>
      </c>
      <c r="AA10" s="77">
        <v>45201.692850312502</v>
      </c>
      <c r="AB10" s="74" t="s">
        <v>105</v>
      </c>
      <c r="AC10" s="74" t="s">
        <v>116</v>
      </c>
    </row>
    <row r="11" spans="1:29" s="113" customFormat="1" hidden="1" outlineLevel="6" collapsed="1" x14ac:dyDescent="0.25">
      <c r="A11" s="121" t="s">
        <v>325</v>
      </c>
      <c r="B11" s="109">
        <v>-24.26</v>
      </c>
      <c r="C11" s="109">
        <v>-3365.68</v>
      </c>
      <c r="D11" s="109">
        <v>0</v>
      </c>
      <c r="E11" s="109">
        <v>0</v>
      </c>
      <c r="F11" s="109">
        <v>-24.26</v>
      </c>
      <c r="G11" s="109">
        <v>-3365.68</v>
      </c>
      <c r="H11" s="110" t="s">
        <v>106</v>
      </c>
      <c r="I11" s="110" t="s">
        <v>107</v>
      </c>
      <c r="J11" s="110" t="s">
        <v>325</v>
      </c>
      <c r="K11" s="109">
        <v>138.73371805441101</v>
      </c>
      <c r="L11" s="109">
        <v>0</v>
      </c>
      <c r="M11" s="110" t="s">
        <v>109</v>
      </c>
      <c r="N11" s="110" t="s">
        <v>110</v>
      </c>
      <c r="O11" s="110" t="s">
        <v>111</v>
      </c>
      <c r="P11" s="111">
        <v>45199</v>
      </c>
      <c r="Q11" s="111">
        <v>45199.000694444447</v>
      </c>
      <c r="R11" s="109">
        <v>0</v>
      </c>
      <c r="S11" s="110" t="s">
        <v>112</v>
      </c>
      <c r="T11" s="110" t="s">
        <v>113</v>
      </c>
      <c r="U11" s="110" t="s">
        <v>114</v>
      </c>
      <c r="V11" s="112">
        <v>45201.55143417824</v>
      </c>
      <c r="W11" s="110" t="s">
        <v>115</v>
      </c>
      <c r="X11" s="112">
        <v>45201.551664583327</v>
      </c>
      <c r="Y11" s="112">
        <v>45170</v>
      </c>
      <c r="Z11" s="112">
        <v>45200</v>
      </c>
      <c r="AA11" s="112">
        <v>45201.692850312502</v>
      </c>
      <c r="AB11" s="110" t="s">
        <v>105</v>
      </c>
      <c r="AC11" s="110" t="s">
        <v>116</v>
      </c>
    </row>
    <row r="12" spans="1:29" s="96" customFormat="1" hidden="1" outlineLevel="7" collapsed="1" x14ac:dyDescent="0.25">
      <c r="A12" s="100" t="s">
        <v>117</v>
      </c>
      <c r="B12" s="92">
        <v>-24.26</v>
      </c>
      <c r="C12" s="92">
        <v>-3365.68</v>
      </c>
      <c r="D12" s="92">
        <v>0</v>
      </c>
      <c r="E12" s="92">
        <v>0</v>
      </c>
      <c r="F12" s="92">
        <v>-24.26</v>
      </c>
      <c r="G12" s="92">
        <v>-3365.68</v>
      </c>
      <c r="H12" s="93" t="s">
        <v>106</v>
      </c>
      <c r="I12" s="93" t="s">
        <v>107</v>
      </c>
      <c r="J12" s="93" t="s">
        <v>325</v>
      </c>
      <c r="K12" s="92">
        <v>138.73371805441101</v>
      </c>
      <c r="L12" s="92">
        <v>0</v>
      </c>
      <c r="M12" s="93" t="s">
        <v>109</v>
      </c>
      <c r="N12" s="93" t="s">
        <v>110</v>
      </c>
      <c r="O12" s="93" t="s">
        <v>111</v>
      </c>
      <c r="P12" s="94">
        <v>45199</v>
      </c>
      <c r="Q12" s="94">
        <v>45199.000694444447</v>
      </c>
      <c r="R12" s="92">
        <v>0</v>
      </c>
      <c r="S12" s="93" t="s">
        <v>112</v>
      </c>
      <c r="T12" s="93" t="s">
        <v>113</v>
      </c>
      <c r="U12" s="93" t="s">
        <v>114</v>
      </c>
      <c r="V12" s="95">
        <v>45201.55143417824</v>
      </c>
      <c r="W12" s="93" t="s">
        <v>115</v>
      </c>
      <c r="X12" s="95">
        <v>45201.551664583327</v>
      </c>
      <c r="Y12" s="95">
        <v>45170</v>
      </c>
      <c r="Z12" s="95">
        <v>45200</v>
      </c>
      <c r="AA12" s="95">
        <v>45201.692850312502</v>
      </c>
      <c r="AB12" s="93" t="s">
        <v>105</v>
      </c>
      <c r="AC12" s="93" t="s">
        <v>116</v>
      </c>
    </row>
    <row r="13" spans="1:29" s="78" customFormat="1" hidden="1" outlineLevel="7" collapsed="1" x14ac:dyDescent="0.25">
      <c r="A13" s="101" t="s">
        <v>116</v>
      </c>
      <c r="B13" s="75">
        <v>-24.26</v>
      </c>
      <c r="C13" s="75">
        <v>-3365.68</v>
      </c>
      <c r="D13" s="75">
        <v>0</v>
      </c>
      <c r="E13" s="75">
        <v>0</v>
      </c>
      <c r="F13" s="75">
        <v>-24.26</v>
      </c>
      <c r="G13" s="75">
        <v>-3365.68</v>
      </c>
      <c r="H13" s="74" t="s">
        <v>106</v>
      </c>
      <c r="I13" s="74" t="s">
        <v>107</v>
      </c>
      <c r="J13" s="74" t="s">
        <v>325</v>
      </c>
      <c r="K13" s="75">
        <v>138.73371805441101</v>
      </c>
      <c r="L13" s="75">
        <v>0</v>
      </c>
      <c r="M13" s="74" t="s">
        <v>109</v>
      </c>
      <c r="N13" s="74" t="s">
        <v>110</v>
      </c>
      <c r="O13" s="74" t="s">
        <v>111</v>
      </c>
      <c r="P13" s="76">
        <v>45199</v>
      </c>
      <c r="Q13" s="76">
        <v>45199.000694444447</v>
      </c>
      <c r="R13" s="75">
        <v>0</v>
      </c>
      <c r="S13" s="74" t="s">
        <v>112</v>
      </c>
      <c r="T13" s="74" t="s">
        <v>113</v>
      </c>
      <c r="U13" s="74" t="s">
        <v>114</v>
      </c>
      <c r="V13" s="77">
        <v>45201.55143417824</v>
      </c>
      <c r="W13" s="74" t="s">
        <v>115</v>
      </c>
      <c r="X13" s="77">
        <v>45201.551664583327</v>
      </c>
      <c r="Y13" s="77">
        <v>45170</v>
      </c>
      <c r="Z13" s="77">
        <v>45200</v>
      </c>
      <c r="AA13" s="77">
        <v>45201.692850312502</v>
      </c>
      <c r="AB13" s="74" t="s">
        <v>105</v>
      </c>
      <c r="AC13" s="74" t="s">
        <v>116</v>
      </c>
    </row>
    <row r="14" spans="1:29" s="128" customFormat="1" collapsed="1" x14ac:dyDescent="0.25">
      <c r="A14" s="125" t="s">
        <v>118</v>
      </c>
      <c r="B14" s="124">
        <v>412778.07773999998</v>
      </c>
      <c r="C14" s="124">
        <v>41462629.357418001</v>
      </c>
      <c r="D14" s="124">
        <v>0</v>
      </c>
      <c r="E14" s="124">
        <v>0</v>
      </c>
      <c r="F14" s="124">
        <v>412778.07773999998</v>
      </c>
      <c r="G14" s="124">
        <v>41462629.357418001</v>
      </c>
      <c r="H14" s="125" t="s">
        <v>116</v>
      </c>
      <c r="I14" s="125" t="s">
        <v>116</v>
      </c>
      <c r="J14" s="125" t="s">
        <v>116</v>
      </c>
      <c r="K14" s="124">
        <v>100.447750482366</v>
      </c>
      <c r="L14" s="124">
        <v>0</v>
      </c>
      <c r="M14" s="125" t="s">
        <v>116</v>
      </c>
      <c r="N14" s="125" t="s">
        <v>116</v>
      </c>
      <c r="O14" s="125" t="s">
        <v>116</v>
      </c>
      <c r="P14" s="126" t="s">
        <v>116</v>
      </c>
      <c r="Q14" s="126" t="s">
        <v>116</v>
      </c>
      <c r="R14" s="124">
        <v>0</v>
      </c>
      <c r="S14" s="125" t="s">
        <v>116</v>
      </c>
      <c r="T14" s="125" t="s">
        <v>116</v>
      </c>
      <c r="U14" s="125" t="s">
        <v>116</v>
      </c>
      <c r="V14" s="125" t="s">
        <v>116</v>
      </c>
      <c r="W14" s="125" t="s">
        <v>116</v>
      </c>
      <c r="X14" s="125" t="s">
        <v>116</v>
      </c>
      <c r="Y14" s="127">
        <v>45170</v>
      </c>
      <c r="Z14" s="127">
        <v>45200</v>
      </c>
      <c r="AA14" s="127">
        <v>45201.692850312502</v>
      </c>
      <c r="AB14" s="125" t="s">
        <v>118</v>
      </c>
      <c r="AC14" s="125" t="s">
        <v>116</v>
      </c>
    </row>
    <row r="15" spans="1:29" s="84" customFormat="1" outlineLevel="1" collapsed="1" x14ac:dyDescent="0.25">
      <c r="A15" s="79" t="s">
        <v>119</v>
      </c>
      <c r="B15" s="80">
        <v>4.0000000000000003E-5</v>
      </c>
      <c r="C15" s="80">
        <v>2.9499999999999999E-3</v>
      </c>
      <c r="D15" s="80">
        <v>0</v>
      </c>
      <c r="E15" s="80">
        <v>0</v>
      </c>
      <c r="F15" s="80">
        <v>4.0000000000000003E-5</v>
      </c>
      <c r="G15" s="80">
        <v>2.9499999999999999E-3</v>
      </c>
      <c r="H15" s="81" t="s">
        <v>120</v>
      </c>
      <c r="I15" s="81" t="s">
        <v>116</v>
      </c>
      <c r="J15" s="81" t="s">
        <v>116</v>
      </c>
      <c r="K15" s="80">
        <v>73.75</v>
      </c>
      <c r="L15" s="80">
        <v>0</v>
      </c>
      <c r="M15" s="81" t="s">
        <v>116</v>
      </c>
      <c r="N15" s="81" t="s">
        <v>119</v>
      </c>
      <c r="O15" s="81" t="s">
        <v>121</v>
      </c>
      <c r="P15" s="82">
        <v>45170</v>
      </c>
      <c r="Q15" s="82">
        <v>45171</v>
      </c>
      <c r="R15" s="80">
        <v>0</v>
      </c>
      <c r="S15" s="81" t="s">
        <v>116</v>
      </c>
      <c r="T15" s="81" t="s">
        <v>116</v>
      </c>
      <c r="U15" s="81" t="s">
        <v>319</v>
      </c>
      <c r="V15" s="83">
        <v>45139.155298761572</v>
      </c>
      <c r="W15" s="81" t="s">
        <v>116</v>
      </c>
      <c r="X15" s="81" t="s">
        <v>116</v>
      </c>
      <c r="Y15" s="83">
        <v>45170</v>
      </c>
      <c r="Z15" s="83">
        <v>45200</v>
      </c>
      <c r="AA15" s="83">
        <v>45201.692850312502</v>
      </c>
      <c r="AB15" s="81" t="s">
        <v>118</v>
      </c>
      <c r="AC15" s="81" t="s">
        <v>116</v>
      </c>
    </row>
    <row r="16" spans="1:29" s="90" customFormat="1" hidden="1" outlineLevel="2" collapsed="1" x14ac:dyDescent="0.25">
      <c r="A16" s="85" t="s">
        <v>128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7" t="s">
        <v>120</v>
      </c>
      <c r="I16" s="87" t="s">
        <v>128</v>
      </c>
      <c r="J16" s="87" t="s">
        <v>116</v>
      </c>
      <c r="K16" s="86">
        <v>0</v>
      </c>
      <c r="L16" s="86">
        <v>0</v>
      </c>
      <c r="M16" s="87" t="s">
        <v>127</v>
      </c>
      <c r="N16" s="87" t="s">
        <v>119</v>
      </c>
      <c r="O16" s="87" t="s">
        <v>121</v>
      </c>
      <c r="P16" s="88">
        <v>45170</v>
      </c>
      <c r="Q16" s="88">
        <v>45171</v>
      </c>
      <c r="R16" s="86">
        <v>0</v>
      </c>
      <c r="S16" s="87" t="s">
        <v>116</v>
      </c>
      <c r="T16" s="87" t="s">
        <v>116</v>
      </c>
      <c r="U16" s="87" t="s">
        <v>319</v>
      </c>
      <c r="V16" s="89">
        <v>45139.155298761572</v>
      </c>
      <c r="W16" s="87" t="s">
        <v>116</v>
      </c>
      <c r="X16" s="87" t="s">
        <v>116</v>
      </c>
      <c r="Y16" s="89">
        <v>45170</v>
      </c>
      <c r="Z16" s="89">
        <v>45200</v>
      </c>
      <c r="AA16" s="89">
        <v>45201.692850312502</v>
      </c>
      <c r="AB16" s="87" t="s">
        <v>118</v>
      </c>
      <c r="AC16" s="87" t="s">
        <v>116</v>
      </c>
    </row>
    <row r="17" spans="1:29" s="96" customFormat="1" hidden="1" outlineLevel="3" collapsed="1" x14ac:dyDescent="0.25">
      <c r="A17" s="91" t="s">
        <v>121</v>
      </c>
      <c r="B17" s="92">
        <v>0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3" t="s">
        <v>120</v>
      </c>
      <c r="I17" s="93" t="s">
        <v>128</v>
      </c>
      <c r="J17" s="93" t="s">
        <v>116</v>
      </c>
      <c r="K17" s="92">
        <v>0</v>
      </c>
      <c r="L17" s="92">
        <v>0</v>
      </c>
      <c r="M17" s="93" t="s">
        <v>127</v>
      </c>
      <c r="N17" s="93" t="s">
        <v>119</v>
      </c>
      <c r="O17" s="93" t="s">
        <v>121</v>
      </c>
      <c r="P17" s="94">
        <v>45170</v>
      </c>
      <c r="Q17" s="94">
        <v>45171</v>
      </c>
      <c r="R17" s="92">
        <v>0</v>
      </c>
      <c r="S17" s="93" t="s">
        <v>116</v>
      </c>
      <c r="T17" s="93" t="s">
        <v>116</v>
      </c>
      <c r="U17" s="93" t="s">
        <v>319</v>
      </c>
      <c r="V17" s="95">
        <v>45139.155298761572</v>
      </c>
      <c r="W17" s="93" t="s">
        <v>116</v>
      </c>
      <c r="X17" s="93" t="s">
        <v>116</v>
      </c>
      <c r="Y17" s="95">
        <v>45170</v>
      </c>
      <c r="Z17" s="95">
        <v>45200</v>
      </c>
      <c r="AA17" s="95">
        <v>45201.692850312502</v>
      </c>
      <c r="AB17" s="93" t="s">
        <v>118</v>
      </c>
      <c r="AC17" s="93" t="s">
        <v>116</v>
      </c>
    </row>
    <row r="18" spans="1:29" s="78" customFormat="1" hidden="1" outlineLevel="4" collapsed="1" x14ac:dyDescent="0.25">
      <c r="A18" s="97" t="s">
        <v>127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4" t="s">
        <v>120</v>
      </c>
      <c r="I18" s="74" t="s">
        <v>128</v>
      </c>
      <c r="J18" s="74" t="s">
        <v>116</v>
      </c>
      <c r="K18" s="75">
        <v>0</v>
      </c>
      <c r="L18" s="75">
        <v>0</v>
      </c>
      <c r="M18" s="74" t="s">
        <v>127</v>
      </c>
      <c r="N18" s="74" t="s">
        <v>119</v>
      </c>
      <c r="O18" s="74" t="s">
        <v>121</v>
      </c>
      <c r="P18" s="76">
        <v>45170</v>
      </c>
      <c r="Q18" s="76">
        <v>45171</v>
      </c>
      <c r="R18" s="75">
        <v>0</v>
      </c>
      <c r="S18" s="74" t="s">
        <v>116</v>
      </c>
      <c r="T18" s="74" t="s">
        <v>116</v>
      </c>
      <c r="U18" s="74" t="s">
        <v>319</v>
      </c>
      <c r="V18" s="77">
        <v>45139.155298761572</v>
      </c>
      <c r="W18" s="74" t="s">
        <v>116</v>
      </c>
      <c r="X18" s="74" t="s">
        <v>116</v>
      </c>
      <c r="Y18" s="77">
        <v>45170</v>
      </c>
      <c r="Z18" s="77">
        <v>45200</v>
      </c>
      <c r="AA18" s="77">
        <v>45201.692850312502</v>
      </c>
      <c r="AB18" s="74" t="s">
        <v>118</v>
      </c>
      <c r="AC18" s="74" t="s">
        <v>116</v>
      </c>
    </row>
    <row r="19" spans="1:29" s="84" customFormat="1" hidden="1" outlineLevel="5" collapsed="1" x14ac:dyDescent="0.25">
      <c r="A19" s="98" t="s">
        <v>116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1" t="s">
        <v>120</v>
      </c>
      <c r="I19" s="81" t="s">
        <v>128</v>
      </c>
      <c r="J19" s="81" t="s">
        <v>116</v>
      </c>
      <c r="K19" s="80">
        <v>0</v>
      </c>
      <c r="L19" s="80">
        <v>0</v>
      </c>
      <c r="M19" s="81" t="s">
        <v>127</v>
      </c>
      <c r="N19" s="81" t="s">
        <v>119</v>
      </c>
      <c r="O19" s="81" t="s">
        <v>121</v>
      </c>
      <c r="P19" s="82">
        <v>45170</v>
      </c>
      <c r="Q19" s="82">
        <v>45171</v>
      </c>
      <c r="R19" s="80">
        <v>0</v>
      </c>
      <c r="S19" s="81" t="s">
        <v>116</v>
      </c>
      <c r="T19" s="81" t="s">
        <v>116</v>
      </c>
      <c r="U19" s="81" t="s">
        <v>319</v>
      </c>
      <c r="V19" s="83">
        <v>45139.155298761572</v>
      </c>
      <c r="W19" s="81" t="s">
        <v>116</v>
      </c>
      <c r="X19" s="81" t="s">
        <v>116</v>
      </c>
      <c r="Y19" s="83">
        <v>45170</v>
      </c>
      <c r="Z19" s="83">
        <v>45200</v>
      </c>
      <c r="AA19" s="83">
        <v>45201.692850312502</v>
      </c>
      <c r="AB19" s="81" t="s">
        <v>118</v>
      </c>
      <c r="AC19" s="81" t="s">
        <v>116</v>
      </c>
    </row>
    <row r="20" spans="1:29" s="90" customFormat="1" hidden="1" outlineLevel="6" collapsed="1" x14ac:dyDescent="0.25">
      <c r="A20" s="99" t="s">
        <v>116</v>
      </c>
      <c r="B20" s="86">
        <v>0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7" t="s">
        <v>120</v>
      </c>
      <c r="I20" s="87" t="s">
        <v>128</v>
      </c>
      <c r="J20" s="87" t="s">
        <v>116</v>
      </c>
      <c r="K20" s="86">
        <v>0</v>
      </c>
      <c r="L20" s="86">
        <v>0</v>
      </c>
      <c r="M20" s="87" t="s">
        <v>127</v>
      </c>
      <c r="N20" s="87" t="s">
        <v>119</v>
      </c>
      <c r="O20" s="87" t="s">
        <v>121</v>
      </c>
      <c r="P20" s="88">
        <v>45170</v>
      </c>
      <c r="Q20" s="88">
        <v>45171</v>
      </c>
      <c r="R20" s="86">
        <v>0</v>
      </c>
      <c r="S20" s="87" t="s">
        <v>116</v>
      </c>
      <c r="T20" s="87" t="s">
        <v>116</v>
      </c>
      <c r="U20" s="87" t="s">
        <v>319</v>
      </c>
      <c r="V20" s="89">
        <v>45139.155298761572</v>
      </c>
      <c r="W20" s="87" t="s">
        <v>116</v>
      </c>
      <c r="X20" s="87" t="s">
        <v>116</v>
      </c>
      <c r="Y20" s="89">
        <v>45170</v>
      </c>
      <c r="Z20" s="89">
        <v>45200</v>
      </c>
      <c r="AA20" s="89">
        <v>45201.692850312502</v>
      </c>
      <c r="AB20" s="87" t="s">
        <v>118</v>
      </c>
      <c r="AC20" s="87" t="s">
        <v>116</v>
      </c>
    </row>
    <row r="21" spans="1:29" s="96" customFormat="1" hidden="1" outlineLevel="7" collapsed="1" x14ac:dyDescent="0.25">
      <c r="A21" s="100" t="s">
        <v>129</v>
      </c>
      <c r="B21" s="92">
        <v>-654733.24899999995</v>
      </c>
      <c r="C21" s="92">
        <v>-38986635.830080003</v>
      </c>
      <c r="D21" s="92">
        <v>0</v>
      </c>
      <c r="E21" s="92">
        <v>0</v>
      </c>
      <c r="F21" s="92">
        <v>-654733.24899999995</v>
      </c>
      <c r="G21" s="92">
        <v>-38986635.830080003</v>
      </c>
      <c r="H21" s="93" t="s">
        <v>120</v>
      </c>
      <c r="I21" s="93" t="s">
        <v>128</v>
      </c>
      <c r="J21" s="93" t="s">
        <v>116</v>
      </c>
      <c r="K21" s="92">
        <v>59.545831664461602</v>
      </c>
      <c r="L21" s="92">
        <v>0</v>
      </c>
      <c r="M21" s="93" t="s">
        <v>127</v>
      </c>
      <c r="N21" s="93" t="s">
        <v>119</v>
      </c>
      <c r="O21" s="93" t="s">
        <v>121</v>
      </c>
      <c r="P21" s="94">
        <v>45170</v>
      </c>
      <c r="Q21" s="94">
        <v>45171</v>
      </c>
      <c r="R21" s="92">
        <v>0</v>
      </c>
      <c r="S21" s="93" t="s">
        <v>116</v>
      </c>
      <c r="T21" s="93" t="s">
        <v>116</v>
      </c>
      <c r="U21" s="93" t="s">
        <v>319</v>
      </c>
      <c r="V21" s="95">
        <v>45139.155298761572</v>
      </c>
      <c r="W21" s="93" t="s">
        <v>116</v>
      </c>
      <c r="X21" s="93" t="s">
        <v>116</v>
      </c>
      <c r="Y21" s="95">
        <v>45170</v>
      </c>
      <c r="Z21" s="95">
        <v>45200</v>
      </c>
      <c r="AA21" s="95">
        <v>45201.692850312502</v>
      </c>
      <c r="AB21" s="93" t="s">
        <v>118</v>
      </c>
      <c r="AC21" s="93" t="s">
        <v>116</v>
      </c>
    </row>
    <row r="22" spans="1:29" s="78" customFormat="1" hidden="1" outlineLevel="7" collapsed="1" x14ac:dyDescent="0.25">
      <c r="A22" s="101" t="s">
        <v>116</v>
      </c>
      <c r="B22" s="75">
        <v>-654733.24899999995</v>
      </c>
      <c r="C22" s="75">
        <v>-38986635.830080003</v>
      </c>
      <c r="D22" s="75">
        <v>0</v>
      </c>
      <c r="E22" s="75">
        <v>0</v>
      </c>
      <c r="F22" s="75">
        <v>-654733.24899999995</v>
      </c>
      <c r="G22" s="75">
        <v>-38986635.830080003</v>
      </c>
      <c r="H22" s="74" t="s">
        <v>120</v>
      </c>
      <c r="I22" s="74" t="s">
        <v>128</v>
      </c>
      <c r="J22" s="74" t="s">
        <v>116</v>
      </c>
      <c r="K22" s="75">
        <v>59.545831664461602</v>
      </c>
      <c r="L22" s="75">
        <v>0</v>
      </c>
      <c r="M22" s="74" t="s">
        <v>127</v>
      </c>
      <c r="N22" s="74" t="s">
        <v>119</v>
      </c>
      <c r="O22" s="74" t="s">
        <v>121</v>
      </c>
      <c r="P22" s="76">
        <v>45170</v>
      </c>
      <c r="Q22" s="76">
        <v>45171</v>
      </c>
      <c r="R22" s="75">
        <v>0</v>
      </c>
      <c r="S22" s="74" t="s">
        <v>116</v>
      </c>
      <c r="T22" s="74" t="s">
        <v>116</v>
      </c>
      <c r="U22" s="74" t="s">
        <v>319</v>
      </c>
      <c r="V22" s="77">
        <v>45139.155298761572</v>
      </c>
      <c r="W22" s="74" t="s">
        <v>116</v>
      </c>
      <c r="X22" s="74" t="s">
        <v>116</v>
      </c>
      <c r="Y22" s="77">
        <v>45170</v>
      </c>
      <c r="Z22" s="77">
        <v>45200</v>
      </c>
      <c r="AA22" s="77">
        <v>45201.692850312502</v>
      </c>
      <c r="AB22" s="74" t="s">
        <v>118</v>
      </c>
      <c r="AC22" s="74" t="s">
        <v>116</v>
      </c>
    </row>
    <row r="23" spans="1:29" s="107" customFormat="1" hidden="1" outlineLevel="7" collapsed="1" x14ac:dyDescent="0.25">
      <c r="A23" s="102" t="s">
        <v>133</v>
      </c>
      <c r="B23" s="103">
        <v>209254.09</v>
      </c>
      <c r="C23" s="103">
        <v>12472407.47954</v>
      </c>
      <c r="D23" s="103">
        <v>0</v>
      </c>
      <c r="E23" s="103">
        <v>0</v>
      </c>
      <c r="F23" s="103">
        <v>209254.09</v>
      </c>
      <c r="G23" s="103">
        <v>12472407.47954</v>
      </c>
      <c r="H23" s="104" t="s">
        <v>120</v>
      </c>
      <c r="I23" s="104" t="s">
        <v>128</v>
      </c>
      <c r="J23" s="104" t="s">
        <v>116</v>
      </c>
      <c r="K23" s="103">
        <v>59.604127592153603</v>
      </c>
      <c r="L23" s="103">
        <v>0</v>
      </c>
      <c r="M23" s="104" t="s">
        <v>127</v>
      </c>
      <c r="N23" s="104" t="s">
        <v>119</v>
      </c>
      <c r="O23" s="104" t="s">
        <v>121</v>
      </c>
      <c r="P23" s="105">
        <v>45170</v>
      </c>
      <c r="Q23" s="105">
        <v>45171</v>
      </c>
      <c r="R23" s="103">
        <v>0</v>
      </c>
      <c r="S23" s="104" t="s">
        <v>116</v>
      </c>
      <c r="T23" s="104" t="s">
        <v>116</v>
      </c>
      <c r="U23" s="104" t="s">
        <v>319</v>
      </c>
      <c r="V23" s="106">
        <v>45139.155298761572</v>
      </c>
      <c r="W23" s="104" t="s">
        <v>116</v>
      </c>
      <c r="X23" s="104" t="s">
        <v>116</v>
      </c>
      <c r="Y23" s="106">
        <v>45170</v>
      </c>
      <c r="Z23" s="106">
        <v>45200</v>
      </c>
      <c r="AA23" s="106">
        <v>45201.692850312502</v>
      </c>
      <c r="AB23" s="104" t="s">
        <v>118</v>
      </c>
      <c r="AC23" s="104" t="s">
        <v>116</v>
      </c>
    </row>
    <row r="24" spans="1:29" s="78" customFormat="1" hidden="1" outlineLevel="7" collapsed="1" x14ac:dyDescent="0.25">
      <c r="A24" s="101" t="s">
        <v>116</v>
      </c>
      <c r="B24" s="75">
        <v>209254.09</v>
      </c>
      <c r="C24" s="75">
        <v>12472407.47954</v>
      </c>
      <c r="D24" s="75">
        <v>0</v>
      </c>
      <c r="E24" s="75">
        <v>0</v>
      </c>
      <c r="F24" s="75">
        <v>209254.09</v>
      </c>
      <c r="G24" s="75">
        <v>12472407.47954</v>
      </c>
      <c r="H24" s="74" t="s">
        <v>120</v>
      </c>
      <c r="I24" s="74" t="s">
        <v>128</v>
      </c>
      <c r="J24" s="74" t="s">
        <v>116</v>
      </c>
      <c r="K24" s="75">
        <v>59.604127592153603</v>
      </c>
      <c r="L24" s="75">
        <v>0</v>
      </c>
      <c r="M24" s="74" t="s">
        <v>127</v>
      </c>
      <c r="N24" s="74" t="s">
        <v>119</v>
      </c>
      <c r="O24" s="74" t="s">
        <v>121</v>
      </c>
      <c r="P24" s="76">
        <v>45170</v>
      </c>
      <c r="Q24" s="76">
        <v>45171</v>
      </c>
      <c r="R24" s="75">
        <v>0</v>
      </c>
      <c r="S24" s="74" t="s">
        <v>116</v>
      </c>
      <c r="T24" s="74" t="s">
        <v>116</v>
      </c>
      <c r="U24" s="74" t="s">
        <v>319</v>
      </c>
      <c r="V24" s="77">
        <v>45139.155298761572</v>
      </c>
      <c r="W24" s="74" t="s">
        <v>116</v>
      </c>
      <c r="X24" s="74" t="s">
        <v>116</v>
      </c>
      <c r="Y24" s="77">
        <v>45170</v>
      </c>
      <c r="Z24" s="77">
        <v>45200</v>
      </c>
      <c r="AA24" s="77">
        <v>45201.692850312502</v>
      </c>
      <c r="AB24" s="74" t="s">
        <v>118</v>
      </c>
      <c r="AC24" s="74" t="s">
        <v>116</v>
      </c>
    </row>
    <row r="25" spans="1:29" s="96" customFormat="1" hidden="1" outlineLevel="7" collapsed="1" x14ac:dyDescent="0.25">
      <c r="A25" s="100" t="s">
        <v>134</v>
      </c>
      <c r="B25" s="92">
        <v>587557.50699999998</v>
      </c>
      <c r="C25" s="92">
        <v>37500882.640589997</v>
      </c>
      <c r="D25" s="92">
        <v>0</v>
      </c>
      <c r="E25" s="92">
        <v>0</v>
      </c>
      <c r="F25" s="92">
        <v>587557.50699999998</v>
      </c>
      <c r="G25" s="92">
        <v>37500882.640589997</v>
      </c>
      <c r="H25" s="93" t="s">
        <v>120</v>
      </c>
      <c r="I25" s="93" t="s">
        <v>128</v>
      </c>
      <c r="J25" s="93" t="s">
        <v>116</v>
      </c>
      <c r="K25" s="92">
        <v>63.825042134284203</v>
      </c>
      <c r="L25" s="92">
        <v>0</v>
      </c>
      <c r="M25" s="93" t="s">
        <v>127</v>
      </c>
      <c r="N25" s="93" t="s">
        <v>119</v>
      </c>
      <c r="O25" s="93" t="s">
        <v>121</v>
      </c>
      <c r="P25" s="94">
        <v>45170</v>
      </c>
      <c r="Q25" s="94">
        <v>45171</v>
      </c>
      <c r="R25" s="92">
        <v>0</v>
      </c>
      <c r="S25" s="93" t="s">
        <v>116</v>
      </c>
      <c r="T25" s="93" t="s">
        <v>116</v>
      </c>
      <c r="U25" s="93" t="s">
        <v>319</v>
      </c>
      <c r="V25" s="95">
        <v>45139.155298761572</v>
      </c>
      <c r="W25" s="93" t="s">
        <v>116</v>
      </c>
      <c r="X25" s="93" t="s">
        <v>116</v>
      </c>
      <c r="Y25" s="95">
        <v>45170</v>
      </c>
      <c r="Z25" s="95">
        <v>45200</v>
      </c>
      <c r="AA25" s="95">
        <v>45201.692850312502</v>
      </c>
      <c r="AB25" s="93" t="s">
        <v>118</v>
      </c>
      <c r="AC25" s="93" t="s">
        <v>116</v>
      </c>
    </row>
    <row r="26" spans="1:29" s="78" customFormat="1" hidden="1" outlineLevel="7" collapsed="1" x14ac:dyDescent="0.25">
      <c r="A26" s="101" t="s">
        <v>116</v>
      </c>
      <c r="B26" s="75">
        <v>587557.50699999998</v>
      </c>
      <c r="C26" s="75">
        <v>37500882.640589997</v>
      </c>
      <c r="D26" s="75">
        <v>0</v>
      </c>
      <c r="E26" s="75">
        <v>0</v>
      </c>
      <c r="F26" s="75">
        <v>587557.50699999998</v>
      </c>
      <c r="G26" s="75">
        <v>37500882.640589997</v>
      </c>
      <c r="H26" s="74" t="s">
        <v>120</v>
      </c>
      <c r="I26" s="74" t="s">
        <v>128</v>
      </c>
      <c r="J26" s="74" t="s">
        <v>116</v>
      </c>
      <c r="K26" s="75">
        <v>63.825042134284203</v>
      </c>
      <c r="L26" s="75">
        <v>0</v>
      </c>
      <c r="M26" s="74" t="s">
        <v>127</v>
      </c>
      <c r="N26" s="74" t="s">
        <v>119</v>
      </c>
      <c r="O26" s="74" t="s">
        <v>121</v>
      </c>
      <c r="P26" s="76">
        <v>45170</v>
      </c>
      <c r="Q26" s="76">
        <v>45171</v>
      </c>
      <c r="R26" s="75">
        <v>0</v>
      </c>
      <c r="S26" s="74" t="s">
        <v>116</v>
      </c>
      <c r="T26" s="74" t="s">
        <v>116</v>
      </c>
      <c r="U26" s="74" t="s">
        <v>319</v>
      </c>
      <c r="V26" s="77">
        <v>45139.155298761572</v>
      </c>
      <c r="W26" s="74" t="s">
        <v>116</v>
      </c>
      <c r="X26" s="74" t="s">
        <v>116</v>
      </c>
      <c r="Y26" s="77">
        <v>45170</v>
      </c>
      <c r="Z26" s="77">
        <v>45200</v>
      </c>
      <c r="AA26" s="77">
        <v>45201.692850312502</v>
      </c>
      <c r="AB26" s="74" t="s">
        <v>118</v>
      </c>
      <c r="AC26" s="74" t="s">
        <v>116</v>
      </c>
    </row>
    <row r="27" spans="1:29" s="107" customFormat="1" hidden="1" outlineLevel="7" collapsed="1" x14ac:dyDescent="0.25">
      <c r="A27" s="102" t="s">
        <v>131</v>
      </c>
      <c r="B27" s="103">
        <v>-17773.1901</v>
      </c>
      <c r="C27" s="103">
        <v>-1149168.2384800001</v>
      </c>
      <c r="D27" s="103">
        <v>0</v>
      </c>
      <c r="E27" s="103">
        <v>0</v>
      </c>
      <c r="F27" s="103">
        <v>-17773.1901</v>
      </c>
      <c r="G27" s="103">
        <v>-1149168.2384800001</v>
      </c>
      <c r="H27" s="104" t="s">
        <v>120</v>
      </c>
      <c r="I27" s="104" t="s">
        <v>128</v>
      </c>
      <c r="J27" s="104" t="s">
        <v>116</v>
      </c>
      <c r="K27" s="103">
        <v>64.657398700754399</v>
      </c>
      <c r="L27" s="103">
        <v>0</v>
      </c>
      <c r="M27" s="104" t="s">
        <v>127</v>
      </c>
      <c r="N27" s="104" t="s">
        <v>119</v>
      </c>
      <c r="O27" s="104" t="s">
        <v>121</v>
      </c>
      <c r="P27" s="105">
        <v>45170</v>
      </c>
      <c r="Q27" s="105">
        <v>45171</v>
      </c>
      <c r="R27" s="103">
        <v>0</v>
      </c>
      <c r="S27" s="104" t="s">
        <v>116</v>
      </c>
      <c r="T27" s="104" t="s">
        <v>116</v>
      </c>
      <c r="U27" s="104" t="s">
        <v>319</v>
      </c>
      <c r="V27" s="106">
        <v>45139.155298761572</v>
      </c>
      <c r="W27" s="104" t="s">
        <v>116</v>
      </c>
      <c r="X27" s="104" t="s">
        <v>116</v>
      </c>
      <c r="Y27" s="106">
        <v>45170</v>
      </c>
      <c r="Z27" s="106">
        <v>45200</v>
      </c>
      <c r="AA27" s="106">
        <v>45201.692850312502</v>
      </c>
      <c r="AB27" s="104" t="s">
        <v>118</v>
      </c>
      <c r="AC27" s="104" t="s">
        <v>116</v>
      </c>
    </row>
    <row r="28" spans="1:29" s="78" customFormat="1" hidden="1" outlineLevel="7" collapsed="1" x14ac:dyDescent="0.25">
      <c r="A28" s="101" t="s">
        <v>116</v>
      </c>
      <c r="B28" s="75">
        <v>-17773.1901</v>
      </c>
      <c r="C28" s="75">
        <v>-1149168.2384800001</v>
      </c>
      <c r="D28" s="75">
        <v>0</v>
      </c>
      <c r="E28" s="75">
        <v>0</v>
      </c>
      <c r="F28" s="75">
        <v>-17773.1901</v>
      </c>
      <c r="G28" s="75">
        <v>-1149168.2384800001</v>
      </c>
      <c r="H28" s="74" t="s">
        <v>120</v>
      </c>
      <c r="I28" s="74" t="s">
        <v>128</v>
      </c>
      <c r="J28" s="74" t="s">
        <v>116</v>
      </c>
      <c r="K28" s="75">
        <v>64.657398700754399</v>
      </c>
      <c r="L28" s="75">
        <v>0</v>
      </c>
      <c r="M28" s="74" t="s">
        <v>127</v>
      </c>
      <c r="N28" s="74" t="s">
        <v>119</v>
      </c>
      <c r="O28" s="74" t="s">
        <v>121</v>
      </c>
      <c r="P28" s="76">
        <v>45170</v>
      </c>
      <c r="Q28" s="76">
        <v>45171</v>
      </c>
      <c r="R28" s="75">
        <v>0</v>
      </c>
      <c r="S28" s="74" t="s">
        <v>116</v>
      </c>
      <c r="T28" s="74" t="s">
        <v>116</v>
      </c>
      <c r="U28" s="74" t="s">
        <v>319</v>
      </c>
      <c r="V28" s="77">
        <v>45139.155298761572</v>
      </c>
      <c r="W28" s="74" t="s">
        <v>116</v>
      </c>
      <c r="X28" s="74" t="s">
        <v>116</v>
      </c>
      <c r="Y28" s="77">
        <v>45170</v>
      </c>
      <c r="Z28" s="77">
        <v>45200</v>
      </c>
      <c r="AA28" s="77">
        <v>45201.692850312502</v>
      </c>
      <c r="AB28" s="74" t="s">
        <v>118</v>
      </c>
      <c r="AC28" s="74" t="s">
        <v>116</v>
      </c>
    </row>
    <row r="29" spans="1:29" s="96" customFormat="1" hidden="1" outlineLevel="7" collapsed="1" x14ac:dyDescent="0.25">
      <c r="A29" s="100" t="s">
        <v>130</v>
      </c>
      <c r="B29" s="92">
        <v>-233652.24299999999</v>
      </c>
      <c r="C29" s="92">
        <v>-18710392.24016</v>
      </c>
      <c r="D29" s="92">
        <v>0</v>
      </c>
      <c r="E29" s="92">
        <v>0</v>
      </c>
      <c r="F29" s="92">
        <v>-233652.24299999999</v>
      </c>
      <c r="G29" s="92">
        <v>-18710392.24016</v>
      </c>
      <c r="H29" s="93" t="s">
        <v>120</v>
      </c>
      <c r="I29" s="93" t="s">
        <v>128</v>
      </c>
      <c r="J29" s="93" t="s">
        <v>116</v>
      </c>
      <c r="K29" s="92">
        <v>80.077948321514697</v>
      </c>
      <c r="L29" s="92">
        <v>0</v>
      </c>
      <c r="M29" s="93" t="s">
        <v>127</v>
      </c>
      <c r="N29" s="93" t="s">
        <v>119</v>
      </c>
      <c r="O29" s="93" t="s">
        <v>121</v>
      </c>
      <c r="P29" s="94">
        <v>45170</v>
      </c>
      <c r="Q29" s="94">
        <v>45171</v>
      </c>
      <c r="R29" s="92">
        <v>0</v>
      </c>
      <c r="S29" s="93" t="s">
        <v>116</v>
      </c>
      <c r="T29" s="93" t="s">
        <v>116</v>
      </c>
      <c r="U29" s="93" t="s">
        <v>319</v>
      </c>
      <c r="V29" s="95">
        <v>45139.155298761572</v>
      </c>
      <c r="W29" s="93" t="s">
        <v>116</v>
      </c>
      <c r="X29" s="93" t="s">
        <v>116</v>
      </c>
      <c r="Y29" s="95">
        <v>45170</v>
      </c>
      <c r="Z29" s="95">
        <v>45200</v>
      </c>
      <c r="AA29" s="95">
        <v>45201.692850312502</v>
      </c>
      <c r="AB29" s="93" t="s">
        <v>118</v>
      </c>
      <c r="AC29" s="93" t="s">
        <v>116</v>
      </c>
    </row>
    <row r="30" spans="1:29" s="78" customFormat="1" hidden="1" outlineLevel="7" collapsed="1" x14ac:dyDescent="0.25">
      <c r="A30" s="101" t="s">
        <v>116</v>
      </c>
      <c r="B30" s="75">
        <v>-233652.24299999999</v>
      </c>
      <c r="C30" s="75">
        <v>-18710392.24016</v>
      </c>
      <c r="D30" s="75">
        <v>0</v>
      </c>
      <c r="E30" s="75">
        <v>0</v>
      </c>
      <c r="F30" s="75">
        <v>-233652.24299999999</v>
      </c>
      <c r="G30" s="75">
        <v>-18710392.24016</v>
      </c>
      <c r="H30" s="74" t="s">
        <v>120</v>
      </c>
      <c r="I30" s="74" t="s">
        <v>128</v>
      </c>
      <c r="J30" s="74" t="s">
        <v>116</v>
      </c>
      <c r="K30" s="75">
        <v>80.077948321514697</v>
      </c>
      <c r="L30" s="75">
        <v>0</v>
      </c>
      <c r="M30" s="74" t="s">
        <v>127</v>
      </c>
      <c r="N30" s="74" t="s">
        <v>119</v>
      </c>
      <c r="O30" s="74" t="s">
        <v>121</v>
      </c>
      <c r="P30" s="76">
        <v>45170</v>
      </c>
      <c r="Q30" s="76">
        <v>45171</v>
      </c>
      <c r="R30" s="75">
        <v>0</v>
      </c>
      <c r="S30" s="74" t="s">
        <v>116</v>
      </c>
      <c r="T30" s="74" t="s">
        <v>116</v>
      </c>
      <c r="U30" s="74" t="s">
        <v>319</v>
      </c>
      <c r="V30" s="77">
        <v>45139.155298761572</v>
      </c>
      <c r="W30" s="74" t="s">
        <v>116</v>
      </c>
      <c r="X30" s="74" t="s">
        <v>116</v>
      </c>
      <c r="Y30" s="77">
        <v>45170</v>
      </c>
      <c r="Z30" s="77">
        <v>45200</v>
      </c>
      <c r="AA30" s="77">
        <v>45201.692850312502</v>
      </c>
      <c r="AB30" s="74" t="s">
        <v>118</v>
      </c>
      <c r="AC30" s="74" t="s">
        <v>116</v>
      </c>
    </row>
    <row r="31" spans="1:29" s="107" customFormat="1" hidden="1" outlineLevel="7" collapsed="1" x14ac:dyDescent="0.25">
      <c r="A31" s="102" t="s">
        <v>132</v>
      </c>
      <c r="B31" s="103">
        <v>109347.0851</v>
      </c>
      <c r="C31" s="103">
        <v>8872906.1885899995</v>
      </c>
      <c r="D31" s="103">
        <v>0</v>
      </c>
      <c r="E31" s="103">
        <v>0</v>
      </c>
      <c r="F31" s="103">
        <v>109347.0851</v>
      </c>
      <c r="G31" s="103">
        <v>8872906.1885899995</v>
      </c>
      <c r="H31" s="104" t="s">
        <v>120</v>
      </c>
      <c r="I31" s="104" t="s">
        <v>128</v>
      </c>
      <c r="J31" s="104" t="s">
        <v>116</v>
      </c>
      <c r="K31" s="103">
        <v>81.144423561684903</v>
      </c>
      <c r="L31" s="103">
        <v>0</v>
      </c>
      <c r="M31" s="104" t="s">
        <v>127</v>
      </c>
      <c r="N31" s="104" t="s">
        <v>119</v>
      </c>
      <c r="O31" s="104" t="s">
        <v>121</v>
      </c>
      <c r="P31" s="105">
        <v>45170</v>
      </c>
      <c r="Q31" s="105">
        <v>45171</v>
      </c>
      <c r="R31" s="103">
        <v>0</v>
      </c>
      <c r="S31" s="104" t="s">
        <v>116</v>
      </c>
      <c r="T31" s="104" t="s">
        <v>116</v>
      </c>
      <c r="U31" s="104" t="s">
        <v>319</v>
      </c>
      <c r="V31" s="106">
        <v>45139.155298761572</v>
      </c>
      <c r="W31" s="104" t="s">
        <v>116</v>
      </c>
      <c r="X31" s="104" t="s">
        <v>116</v>
      </c>
      <c r="Y31" s="106">
        <v>45170</v>
      </c>
      <c r="Z31" s="106">
        <v>45200</v>
      </c>
      <c r="AA31" s="106">
        <v>45201.692850312502</v>
      </c>
      <c r="AB31" s="104" t="s">
        <v>118</v>
      </c>
      <c r="AC31" s="104" t="s">
        <v>116</v>
      </c>
    </row>
    <row r="32" spans="1:29" s="78" customFormat="1" hidden="1" outlineLevel="7" collapsed="1" x14ac:dyDescent="0.25">
      <c r="A32" s="101" t="s">
        <v>116</v>
      </c>
      <c r="B32" s="75">
        <v>109347.0851</v>
      </c>
      <c r="C32" s="75">
        <v>8872906.1885899995</v>
      </c>
      <c r="D32" s="75">
        <v>0</v>
      </c>
      <c r="E32" s="75">
        <v>0</v>
      </c>
      <c r="F32" s="75">
        <v>109347.0851</v>
      </c>
      <c r="G32" s="75">
        <v>8872906.1885899995</v>
      </c>
      <c r="H32" s="74" t="s">
        <v>120</v>
      </c>
      <c r="I32" s="74" t="s">
        <v>128</v>
      </c>
      <c r="J32" s="74" t="s">
        <v>116</v>
      </c>
      <c r="K32" s="75">
        <v>81.144423561684903</v>
      </c>
      <c r="L32" s="75">
        <v>0</v>
      </c>
      <c r="M32" s="74" t="s">
        <v>127</v>
      </c>
      <c r="N32" s="74" t="s">
        <v>119</v>
      </c>
      <c r="O32" s="74" t="s">
        <v>121</v>
      </c>
      <c r="P32" s="76">
        <v>45170</v>
      </c>
      <c r="Q32" s="76">
        <v>45171</v>
      </c>
      <c r="R32" s="75">
        <v>0</v>
      </c>
      <c r="S32" s="74" t="s">
        <v>116</v>
      </c>
      <c r="T32" s="74" t="s">
        <v>116</v>
      </c>
      <c r="U32" s="74" t="s">
        <v>319</v>
      </c>
      <c r="V32" s="77">
        <v>45139.155298761572</v>
      </c>
      <c r="W32" s="74" t="s">
        <v>116</v>
      </c>
      <c r="X32" s="74" t="s">
        <v>116</v>
      </c>
      <c r="Y32" s="77">
        <v>45170</v>
      </c>
      <c r="Z32" s="77">
        <v>45200</v>
      </c>
      <c r="AA32" s="77">
        <v>45201.692850312502</v>
      </c>
      <c r="AB32" s="74" t="s">
        <v>118</v>
      </c>
      <c r="AC32" s="74" t="s">
        <v>116</v>
      </c>
    </row>
    <row r="33" spans="1:29" s="113" customFormat="1" hidden="1" outlineLevel="2" collapsed="1" x14ac:dyDescent="0.25">
      <c r="A33" s="108" t="s">
        <v>123</v>
      </c>
      <c r="B33" s="109">
        <v>4.0000000000000003E-5</v>
      </c>
      <c r="C33" s="109">
        <v>2.9499999999999999E-3</v>
      </c>
      <c r="D33" s="109">
        <v>0</v>
      </c>
      <c r="E33" s="109">
        <v>0</v>
      </c>
      <c r="F33" s="109">
        <v>4.0000000000000003E-5</v>
      </c>
      <c r="G33" s="109">
        <v>2.9499999999999999E-3</v>
      </c>
      <c r="H33" s="110" t="s">
        <v>120</v>
      </c>
      <c r="I33" s="110" t="s">
        <v>123</v>
      </c>
      <c r="J33" s="110" t="s">
        <v>116</v>
      </c>
      <c r="K33" s="109">
        <v>73.75</v>
      </c>
      <c r="L33" s="109">
        <v>0</v>
      </c>
      <c r="M33" s="110" t="s">
        <v>122</v>
      </c>
      <c r="N33" s="110" t="s">
        <v>119</v>
      </c>
      <c r="O33" s="110" t="s">
        <v>121</v>
      </c>
      <c r="P33" s="111">
        <v>45170</v>
      </c>
      <c r="Q33" s="111">
        <v>45171</v>
      </c>
      <c r="R33" s="109">
        <v>0</v>
      </c>
      <c r="S33" s="110" t="s">
        <v>116</v>
      </c>
      <c r="T33" s="110" t="s">
        <v>116</v>
      </c>
      <c r="U33" s="110" t="s">
        <v>319</v>
      </c>
      <c r="V33" s="112">
        <v>45139.155298761572</v>
      </c>
      <c r="W33" s="110" t="s">
        <v>116</v>
      </c>
      <c r="X33" s="110" t="s">
        <v>116</v>
      </c>
      <c r="Y33" s="112">
        <v>45170</v>
      </c>
      <c r="Z33" s="112">
        <v>45200</v>
      </c>
      <c r="AA33" s="112">
        <v>45201.692850312502</v>
      </c>
      <c r="AB33" s="110" t="s">
        <v>118</v>
      </c>
      <c r="AC33" s="110" t="s">
        <v>116</v>
      </c>
    </row>
    <row r="34" spans="1:29" s="96" customFormat="1" hidden="1" outlineLevel="3" collapsed="1" x14ac:dyDescent="0.25">
      <c r="A34" s="91" t="s">
        <v>121</v>
      </c>
      <c r="B34" s="92">
        <v>4.0000000000000003E-5</v>
      </c>
      <c r="C34" s="92">
        <v>2.9499999999999999E-3</v>
      </c>
      <c r="D34" s="92">
        <v>0</v>
      </c>
      <c r="E34" s="92">
        <v>0</v>
      </c>
      <c r="F34" s="92">
        <v>4.0000000000000003E-5</v>
      </c>
      <c r="G34" s="92">
        <v>2.9499999999999999E-3</v>
      </c>
      <c r="H34" s="93" t="s">
        <v>120</v>
      </c>
      <c r="I34" s="93" t="s">
        <v>123</v>
      </c>
      <c r="J34" s="93" t="s">
        <v>116</v>
      </c>
      <c r="K34" s="92">
        <v>73.75</v>
      </c>
      <c r="L34" s="92">
        <v>0</v>
      </c>
      <c r="M34" s="93" t="s">
        <v>122</v>
      </c>
      <c r="N34" s="93" t="s">
        <v>119</v>
      </c>
      <c r="O34" s="93" t="s">
        <v>121</v>
      </c>
      <c r="P34" s="94">
        <v>45170</v>
      </c>
      <c r="Q34" s="94">
        <v>45171</v>
      </c>
      <c r="R34" s="92">
        <v>0</v>
      </c>
      <c r="S34" s="93" t="s">
        <v>116</v>
      </c>
      <c r="T34" s="93" t="s">
        <v>116</v>
      </c>
      <c r="U34" s="93" t="s">
        <v>319</v>
      </c>
      <c r="V34" s="95">
        <v>45139.155298761572</v>
      </c>
      <c r="W34" s="93" t="s">
        <v>116</v>
      </c>
      <c r="X34" s="93" t="s">
        <v>116</v>
      </c>
      <c r="Y34" s="95">
        <v>45170</v>
      </c>
      <c r="Z34" s="95">
        <v>45200</v>
      </c>
      <c r="AA34" s="95">
        <v>45201.692850312502</v>
      </c>
      <c r="AB34" s="93" t="s">
        <v>118</v>
      </c>
      <c r="AC34" s="93" t="s">
        <v>116</v>
      </c>
    </row>
    <row r="35" spans="1:29" s="78" customFormat="1" hidden="1" outlineLevel="4" collapsed="1" x14ac:dyDescent="0.25">
      <c r="A35" s="97" t="s">
        <v>122</v>
      </c>
      <c r="B35" s="75">
        <v>4.0000000000000003E-5</v>
      </c>
      <c r="C35" s="75">
        <v>2.9499999999999999E-3</v>
      </c>
      <c r="D35" s="75">
        <v>0</v>
      </c>
      <c r="E35" s="75">
        <v>0</v>
      </c>
      <c r="F35" s="75">
        <v>4.0000000000000003E-5</v>
      </c>
      <c r="G35" s="75">
        <v>2.9499999999999999E-3</v>
      </c>
      <c r="H35" s="74" t="s">
        <v>120</v>
      </c>
      <c r="I35" s="74" t="s">
        <v>123</v>
      </c>
      <c r="J35" s="74" t="s">
        <v>116</v>
      </c>
      <c r="K35" s="75">
        <v>73.75</v>
      </c>
      <c r="L35" s="75">
        <v>0</v>
      </c>
      <c r="M35" s="74" t="s">
        <v>122</v>
      </c>
      <c r="N35" s="74" t="s">
        <v>119</v>
      </c>
      <c r="O35" s="74" t="s">
        <v>121</v>
      </c>
      <c r="P35" s="76">
        <v>45170</v>
      </c>
      <c r="Q35" s="76">
        <v>45171</v>
      </c>
      <c r="R35" s="75">
        <v>0</v>
      </c>
      <c r="S35" s="74" t="s">
        <v>116</v>
      </c>
      <c r="T35" s="74" t="s">
        <v>116</v>
      </c>
      <c r="U35" s="74" t="s">
        <v>319</v>
      </c>
      <c r="V35" s="77">
        <v>45139.155298761572</v>
      </c>
      <c r="W35" s="74" t="s">
        <v>116</v>
      </c>
      <c r="X35" s="74" t="s">
        <v>116</v>
      </c>
      <c r="Y35" s="77">
        <v>45170</v>
      </c>
      <c r="Z35" s="77">
        <v>45200</v>
      </c>
      <c r="AA35" s="77">
        <v>45201.692850312502</v>
      </c>
      <c r="AB35" s="74" t="s">
        <v>118</v>
      </c>
      <c r="AC35" s="74" t="s">
        <v>116</v>
      </c>
    </row>
    <row r="36" spans="1:29" s="84" customFormat="1" hidden="1" outlineLevel="5" collapsed="1" x14ac:dyDescent="0.25">
      <c r="A36" s="98" t="s">
        <v>116</v>
      </c>
      <c r="B36" s="80">
        <v>4.0000000000000003E-5</v>
      </c>
      <c r="C36" s="80">
        <v>2.9499999999999999E-3</v>
      </c>
      <c r="D36" s="80">
        <v>0</v>
      </c>
      <c r="E36" s="80">
        <v>0</v>
      </c>
      <c r="F36" s="80">
        <v>4.0000000000000003E-5</v>
      </c>
      <c r="G36" s="80">
        <v>2.9499999999999999E-3</v>
      </c>
      <c r="H36" s="81" t="s">
        <v>120</v>
      </c>
      <c r="I36" s="81" t="s">
        <v>123</v>
      </c>
      <c r="J36" s="81" t="s">
        <v>116</v>
      </c>
      <c r="K36" s="80">
        <v>73.75</v>
      </c>
      <c r="L36" s="80">
        <v>0</v>
      </c>
      <c r="M36" s="81" t="s">
        <v>122</v>
      </c>
      <c r="N36" s="81" t="s">
        <v>119</v>
      </c>
      <c r="O36" s="81" t="s">
        <v>121</v>
      </c>
      <c r="P36" s="82">
        <v>45170</v>
      </c>
      <c r="Q36" s="82">
        <v>45171</v>
      </c>
      <c r="R36" s="80">
        <v>0</v>
      </c>
      <c r="S36" s="81" t="s">
        <v>116</v>
      </c>
      <c r="T36" s="81" t="s">
        <v>116</v>
      </c>
      <c r="U36" s="81" t="s">
        <v>319</v>
      </c>
      <c r="V36" s="83">
        <v>45139.155298761572</v>
      </c>
      <c r="W36" s="81" t="s">
        <v>116</v>
      </c>
      <c r="X36" s="81" t="s">
        <v>116</v>
      </c>
      <c r="Y36" s="83">
        <v>45170</v>
      </c>
      <c r="Z36" s="83">
        <v>45200</v>
      </c>
      <c r="AA36" s="83">
        <v>45201.692850312502</v>
      </c>
      <c r="AB36" s="81" t="s">
        <v>118</v>
      </c>
      <c r="AC36" s="81" t="s">
        <v>116</v>
      </c>
    </row>
    <row r="37" spans="1:29" s="90" customFormat="1" hidden="1" outlineLevel="6" collapsed="1" x14ac:dyDescent="0.25">
      <c r="A37" s="99" t="s">
        <v>116</v>
      </c>
      <c r="B37" s="86">
        <v>4.0000000000000003E-5</v>
      </c>
      <c r="C37" s="86">
        <v>2.9499999999999999E-3</v>
      </c>
      <c r="D37" s="86">
        <v>0</v>
      </c>
      <c r="E37" s="86">
        <v>0</v>
      </c>
      <c r="F37" s="86">
        <v>4.0000000000000003E-5</v>
      </c>
      <c r="G37" s="86">
        <v>2.9499999999999999E-3</v>
      </c>
      <c r="H37" s="87" t="s">
        <v>120</v>
      </c>
      <c r="I37" s="87" t="s">
        <v>123</v>
      </c>
      <c r="J37" s="87" t="s">
        <v>116</v>
      </c>
      <c r="K37" s="86">
        <v>73.75</v>
      </c>
      <c r="L37" s="86">
        <v>0</v>
      </c>
      <c r="M37" s="87" t="s">
        <v>122</v>
      </c>
      <c r="N37" s="87" t="s">
        <v>119</v>
      </c>
      <c r="O37" s="87" t="s">
        <v>121</v>
      </c>
      <c r="P37" s="88">
        <v>45170</v>
      </c>
      <c r="Q37" s="88">
        <v>45171</v>
      </c>
      <c r="R37" s="86">
        <v>0</v>
      </c>
      <c r="S37" s="87" t="s">
        <v>116</v>
      </c>
      <c r="T37" s="87" t="s">
        <v>116</v>
      </c>
      <c r="U37" s="87" t="s">
        <v>319</v>
      </c>
      <c r="V37" s="89">
        <v>45139.155298761572</v>
      </c>
      <c r="W37" s="87" t="s">
        <v>116</v>
      </c>
      <c r="X37" s="87" t="s">
        <v>116</v>
      </c>
      <c r="Y37" s="89">
        <v>45170</v>
      </c>
      <c r="Z37" s="89">
        <v>45200</v>
      </c>
      <c r="AA37" s="89">
        <v>45201.692850312502</v>
      </c>
      <c r="AB37" s="87" t="s">
        <v>118</v>
      </c>
      <c r="AC37" s="87" t="s">
        <v>116</v>
      </c>
    </row>
    <row r="38" spans="1:29" s="96" customFormat="1" hidden="1" outlineLevel="7" collapsed="1" x14ac:dyDescent="0.25">
      <c r="A38" s="100" t="s">
        <v>125</v>
      </c>
      <c r="B38" s="92">
        <v>4420.7043000000003</v>
      </c>
      <c r="C38" s="92">
        <v>-64306.62</v>
      </c>
      <c r="D38" s="92">
        <v>0</v>
      </c>
      <c r="E38" s="92">
        <v>0</v>
      </c>
      <c r="F38" s="92">
        <v>4420.7043000000003</v>
      </c>
      <c r="G38" s="92">
        <v>-64306.62</v>
      </c>
      <c r="H38" s="93" t="s">
        <v>120</v>
      </c>
      <c r="I38" s="93" t="s">
        <v>123</v>
      </c>
      <c r="J38" s="93" t="s">
        <v>116</v>
      </c>
      <c r="K38" s="92">
        <v>-14.5466911234031</v>
      </c>
      <c r="L38" s="92">
        <v>0</v>
      </c>
      <c r="M38" s="93" t="s">
        <v>122</v>
      </c>
      <c r="N38" s="93" t="s">
        <v>119</v>
      </c>
      <c r="O38" s="93" t="s">
        <v>121</v>
      </c>
      <c r="P38" s="94">
        <v>45170</v>
      </c>
      <c r="Q38" s="94">
        <v>45171</v>
      </c>
      <c r="R38" s="92">
        <v>0</v>
      </c>
      <c r="S38" s="93" t="s">
        <v>116</v>
      </c>
      <c r="T38" s="93" t="s">
        <v>116</v>
      </c>
      <c r="U38" s="93" t="s">
        <v>319</v>
      </c>
      <c r="V38" s="95">
        <v>45139.155298761572</v>
      </c>
      <c r="W38" s="93" t="s">
        <v>116</v>
      </c>
      <c r="X38" s="93" t="s">
        <v>116</v>
      </c>
      <c r="Y38" s="95">
        <v>45170</v>
      </c>
      <c r="Z38" s="95">
        <v>45200</v>
      </c>
      <c r="AA38" s="95">
        <v>45201.692850312502</v>
      </c>
      <c r="AB38" s="93" t="s">
        <v>118</v>
      </c>
      <c r="AC38" s="93" t="s">
        <v>116</v>
      </c>
    </row>
    <row r="39" spans="1:29" s="78" customFormat="1" hidden="1" outlineLevel="7" collapsed="1" x14ac:dyDescent="0.25">
      <c r="A39" s="101" t="s">
        <v>116</v>
      </c>
      <c r="B39" s="75">
        <v>4420.7043000000003</v>
      </c>
      <c r="C39" s="75">
        <v>-64306.62</v>
      </c>
      <c r="D39" s="75">
        <v>0</v>
      </c>
      <c r="E39" s="75">
        <v>0</v>
      </c>
      <c r="F39" s="75">
        <v>4420.7043000000003</v>
      </c>
      <c r="G39" s="75">
        <v>-64306.62</v>
      </c>
      <c r="H39" s="74" t="s">
        <v>120</v>
      </c>
      <c r="I39" s="74" t="s">
        <v>123</v>
      </c>
      <c r="J39" s="74" t="s">
        <v>116</v>
      </c>
      <c r="K39" s="75">
        <v>-14.5466911234031</v>
      </c>
      <c r="L39" s="75">
        <v>0</v>
      </c>
      <c r="M39" s="74" t="s">
        <v>122</v>
      </c>
      <c r="N39" s="74" t="s">
        <v>119</v>
      </c>
      <c r="O39" s="74" t="s">
        <v>121</v>
      </c>
      <c r="P39" s="76">
        <v>45170</v>
      </c>
      <c r="Q39" s="76">
        <v>45171</v>
      </c>
      <c r="R39" s="75">
        <v>0</v>
      </c>
      <c r="S39" s="74" t="s">
        <v>116</v>
      </c>
      <c r="T39" s="74" t="s">
        <v>116</v>
      </c>
      <c r="U39" s="74" t="s">
        <v>319</v>
      </c>
      <c r="V39" s="77">
        <v>45139.155298761572</v>
      </c>
      <c r="W39" s="74" t="s">
        <v>116</v>
      </c>
      <c r="X39" s="74" t="s">
        <v>116</v>
      </c>
      <c r="Y39" s="77">
        <v>45170</v>
      </c>
      <c r="Z39" s="77">
        <v>45200</v>
      </c>
      <c r="AA39" s="77">
        <v>45201.692850312502</v>
      </c>
      <c r="AB39" s="74" t="s">
        <v>118</v>
      </c>
      <c r="AC39" s="74" t="s">
        <v>116</v>
      </c>
    </row>
    <row r="40" spans="1:29" s="107" customFormat="1" hidden="1" outlineLevel="7" collapsed="1" x14ac:dyDescent="0.25">
      <c r="A40" s="102" t="s">
        <v>124</v>
      </c>
      <c r="B40" s="103">
        <v>-158963.71160000001</v>
      </c>
      <c r="C40" s="103">
        <v>-11087205.828469999</v>
      </c>
      <c r="D40" s="103">
        <v>0</v>
      </c>
      <c r="E40" s="103">
        <v>0</v>
      </c>
      <c r="F40" s="103">
        <v>-158963.71160000001</v>
      </c>
      <c r="G40" s="103">
        <v>-11087205.828469999</v>
      </c>
      <c r="H40" s="104" t="s">
        <v>120</v>
      </c>
      <c r="I40" s="104" t="s">
        <v>123</v>
      </c>
      <c r="J40" s="104" t="s">
        <v>116</v>
      </c>
      <c r="K40" s="103">
        <v>69.746772498422203</v>
      </c>
      <c r="L40" s="103">
        <v>0</v>
      </c>
      <c r="M40" s="104" t="s">
        <v>122</v>
      </c>
      <c r="N40" s="104" t="s">
        <v>119</v>
      </c>
      <c r="O40" s="104" t="s">
        <v>121</v>
      </c>
      <c r="P40" s="105">
        <v>45170</v>
      </c>
      <c r="Q40" s="105">
        <v>45171</v>
      </c>
      <c r="R40" s="103">
        <v>0</v>
      </c>
      <c r="S40" s="104" t="s">
        <v>116</v>
      </c>
      <c r="T40" s="104" t="s">
        <v>116</v>
      </c>
      <c r="U40" s="104" t="s">
        <v>319</v>
      </c>
      <c r="V40" s="106">
        <v>45139.155298761572</v>
      </c>
      <c r="W40" s="104" t="s">
        <v>116</v>
      </c>
      <c r="X40" s="104" t="s">
        <v>116</v>
      </c>
      <c r="Y40" s="106">
        <v>45170</v>
      </c>
      <c r="Z40" s="106">
        <v>45200</v>
      </c>
      <c r="AA40" s="106">
        <v>45201.692850312502</v>
      </c>
      <c r="AB40" s="104" t="s">
        <v>118</v>
      </c>
      <c r="AC40" s="104" t="s">
        <v>116</v>
      </c>
    </row>
    <row r="41" spans="1:29" s="78" customFormat="1" hidden="1" outlineLevel="7" collapsed="1" x14ac:dyDescent="0.25">
      <c r="A41" s="101" t="s">
        <v>116</v>
      </c>
      <c r="B41" s="75">
        <v>-158963.71160000001</v>
      </c>
      <c r="C41" s="75">
        <v>-11087205.828469999</v>
      </c>
      <c r="D41" s="75">
        <v>0</v>
      </c>
      <c r="E41" s="75">
        <v>0</v>
      </c>
      <c r="F41" s="75">
        <v>-158963.71160000001</v>
      </c>
      <c r="G41" s="75">
        <v>-11087205.828469999</v>
      </c>
      <c r="H41" s="74" t="s">
        <v>120</v>
      </c>
      <c r="I41" s="74" t="s">
        <v>123</v>
      </c>
      <c r="J41" s="74" t="s">
        <v>116</v>
      </c>
      <c r="K41" s="75">
        <v>69.746772498422203</v>
      </c>
      <c r="L41" s="75">
        <v>0</v>
      </c>
      <c r="M41" s="74" t="s">
        <v>122</v>
      </c>
      <c r="N41" s="74" t="s">
        <v>119</v>
      </c>
      <c r="O41" s="74" t="s">
        <v>121</v>
      </c>
      <c r="P41" s="76">
        <v>45170</v>
      </c>
      <c r="Q41" s="76">
        <v>45171</v>
      </c>
      <c r="R41" s="75">
        <v>0</v>
      </c>
      <c r="S41" s="74" t="s">
        <v>116</v>
      </c>
      <c r="T41" s="74" t="s">
        <v>116</v>
      </c>
      <c r="U41" s="74" t="s">
        <v>319</v>
      </c>
      <c r="V41" s="77">
        <v>45139.155298761572</v>
      </c>
      <c r="W41" s="74" t="s">
        <v>116</v>
      </c>
      <c r="X41" s="74" t="s">
        <v>116</v>
      </c>
      <c r="Y41" s="77">
        <v>45170</v>
      </c>
      <c r="Z41" s="77">
        <v>45200</v>
      </c>
      <c r="AA41" s="77">
        <v>45201.692850312502</v>
      </c>
      <c r="AB41" s="74" t="s">
        <v>118</v>
      </c>
      <c r="AC41" s="74" t="s">
        <v>116</v>
      </c>
    </row>
    <row r="42" spans="1:29" s="96" customFormat="1" hidden="1" outlineLevel="7" collapsed="1" x14ac:dyDescent="0.25">
      <c r="A42" s="100" t="s">
        <v>126</v>
      </c>
      <c r="B42" s="92">
        <v>154543.00734000001</v>
      </c>
      <c r="C42" s="92">
        <v>11151512.45142</v>
      </c>
      <c r="D42" s="92">
        <v>0</v>
      </c>
      <c r="E42" s="92">
        <v>0</v>
      </c>
      <c r="F42" s="92">
        <v>154543.00734000001</v>
      </c>
      <c r="G42" s="92">
        <v>11151512.45142</v>
      </c>
      <c r="H42" s="93" t="s">
        <v>120</v>
      </c>
      <c r="I42" s="93" t="s">
        <v>123</v>
      </c>
      <c r="J42" s="93" t="s">
        <v>116</v>
      </c>
      <c r="K42" s="92">
        <v>72.157987885445294</v>
      </c>
      <c r="L42" s="92">
        <v>0</v>
      </c>
      <c r="M42" s="93" t="s">
        <v>122</v>
      </c>
      <c r="N42" s="93" t="s">
        <v>119</v>
      </c>
      <c r="O42" s="93" t="s">
        <v>121</v>
      </c>
      <c r="P42" s="94">
        <v>45170</v>
      </c>
      <c r="Q42" s="94">
        <v>45171</v>
      </c>
      <c r="R42" s="92">
        <v>0</v>
      </c>
      <c r="S42" s="93" t="s">
        <v>116</v>
      </c>
      <c r="T42" s="93" t="s">
        <v>116</v>
      </c>
      <c r="U42" s="93" t="s">
        <v>319</v>
      </c>
      <c r="V42" s="95">
        <v>45139.155298761572</v>
      </c>
      <c r="W42" s="93" t="s">
        <v>116</v>
      </c>
      <c r="X42" s="93" t="s">
        <v>116</v>
      </c>
      <c r="Y42" s="95">
        <v>45170</v>
      </c>
      <c r="Z42" s="95">
        <v>45200</v>
      </c>
      <c r="AA42" s="95">
        <v>45201.692850312502</v>
      </c>
      <c r="AB42" s="93" t="s">
        <v>118</v>
      </c>
      <c r="AC42" s="93" t="s">
        <v>116</v>
      </c>
    </row>
    <row r="43" spans="1:29" s="78" customFormat="1" hidden="1" outlineLevel="7" collapsed="1" x14ac:dyDescent="0.25">
      <c r="A43" s="101" t="s">
        <v>116</v>
      </c>
      <c r="B43" s="75">
        <v>154543.00734000001</v>
      </c>
      <c r="C43" s="75">
        <v>11151512.45142</v>
      </c>
      <c r="D43" s="75">
        <v>0</v>
      </c>
      <c r="E43" s="75">
        <v>0</v>
      </c>
      <c r="F43" s="75">
        <v>154543.00734000001</v>
      </c>
      <c r="G43" s="75">
        <v>11151512.45142</v>
      </c>
      <c r="H43" s="74" t="s">
        <v>120</v>
      </c>
      <c r="I43" s="74" t="s">
        <v>123</v>
      </c>
      <c r="J43" s="74" t="s">
        <v>116</v>
      </c>
      <c r="K43" s="75">
        <v>72.157987885445294</v>
      </c>
      <c r="L43" s="75">
        <v>0</v>
      </c>
      <c r="M43" s="74" t="s">
        <v>122</v>
      </c>
      <c r="N43" s="74" t="s">
        <v>119</v>
      </c>
      <c r="O43" s="74" t="s">
        <v>121</v>
      </c>
      <c r="P43" s="76">
        <v>45170</v>
      </c>
      <c r="Q43" s="76">
        <v>45171</v>
      </c>
      <c r="R43" s="75">
        <v>0</v>
      </c>
      <c r="S43" s="74" t="s">
        <v>116</v>
      </c>
      <c r="T43" s="74" t="s">
        <v>116</v>
      </c>
      <c r="U43" s="74" t="s">
        <v>319</v>
      </c>
      <c r="V43" s="77">
        <v>45139.155298761572</v>
      </c>
      <c r="W43" s="74" t="s">
        <v>116</v>
      </c>
      <c r="X43" s="74" t="s">
        <v>116</v>
      </c>
      <c r="Y43" s="77">
        <v>45170</v>
      </c>
      <c r="Z43" s="77">
        <v>45200</v>
      </c>
      <c r="AA43" s="77">
        <v>45201.692850312502</v>
      </c>
      <c r="AB43" s="74" t="s">
        <v>118</v>
      </c>
      <c r="AC43" s="74" t="s">
        <v>116</v>
      </c>
    </row>
    <row r="44" spans="1:29" s="119" customFormat="1" outlineLevel="1" collapsed="1" x14ac:dyDescent="0.25">
      <c r="A44" s="114" t="s">
        <v>135</v>
      </c>
      <c r="B44" s="115">
        <v>412778.07770000002</v>
      </c>
      <c r="C44" s="115">
        <v>41462629.347888</v>
      </c>
      <c r="D44" s="115">
        <v>0</v>
      </c>
      <c r="E44" s="115">
        <v>0</v>
      </c>
      <c r="F44" s="115">
        <v>412778.07770000002</v>
      </c>
      <c r="G44" s="115">
        <v>41462629.347888</v>
      </c>
      <c r="H44" s="116" t="s">
        <v>116</v>
      </c>
      <c r="I44" s="116" t="s">
        <v>116</v>
      </c>
      <c r="J44" s="116" t="s">
        <v>116</v>
      </c>
      <c r="K44" s="115">
        <v>100.44775046901201</v>
      </c>
      <c r="L44" s="115">
        <v>0</v>
      </c>
      <c r="M44" s="116" t="s">
        <v>116</v>
      </c>
      <c r="N44" s="116" t="s">
        <v>135</v>
      </c>
      <c r="O44" s="116" t="s">
        <v>116</v>
      </c>
      <c r="P44" s="117" t="s">
        <v>116</v>
      </c>
      <c r="Q44" s="117" t="s">
        <v>116</v>
      </c>
      <c r="R44" s="115">
        <v>0</v>
      </c>
      <c r="S44" s="116" t="s">
        <v>116</v>
      </c>
      <c r="T44" s="116" t="s">
        <v>116</v>
      </c>
      <c r="U44" s="116" t="s">
        <v>116</v>
      </c>
      <c r="V44" s="116" t="s">
        <v>116</v>
      </c>
      <c r="W44" s="116" t="s">
        <v>116</v>
      </c>
      <c r="X44" s="116" t="s">
        <v>116</v>
      </c>
      <c r="Y44" s="118">
        <v>45170</v>
      </c>
      <c r="Z44" s="118">
        <v>45200</v>
      </c>
      <c r="AA44" s="118">
        <v>45201.692850312502</v>
      </c>
      <c r="AB44" s="116" t="s">
        <v>118</v>
      </c>
      <c r="AC44" s="116" t="s">
        <v>116</v>
      </c>
    </row>
    <row r="45" spans="1:29" s="90" customFormat="1" outlineLevel="2" collapsed="1" x14ac:dyDescent="0.25">
      <c r="A45" s="85" t="s">
        <v>157</v>
      </c>
      <c r="B45" s="86">
        <v>0</v>
      </c>
      <c r="C45" s="86">
        <v>0</v>
      </c>
      <c r="D45" s="86">
        <v>0</v>
      </c>
      <c r="E45" s="86">
        <v>0</v>
      </c>
      <c r="F45" s="86">
        <v>0</v>
      </c>
      <c r="G45" s="86">
        <v>0</v>
      </c>
      <c r="H45" s="87" t="s">
        <v>116</v>
      </c>
      <c r="I45" s="87" t="s">
        <v>157</v>
      </c>
      <c r="J45" s="87" t="s">
        <v>116</v>
      </c>
      <c r="K45" s="86">
        <v>0</v>
      </c>
      <c r="L45" s="86">
        <v>0</v>
      </c>
      <c r="M45" s="87" t="s">
        <v>116</v>
      </c>
      <c r="N45" s="87" t="s">
        <v>135</v>
      </c>
      <c r="O45" s="87" t="s">
        <v>116</v>
      </c>
      <c r="P45" s="88" t="s">
        <v>116</v>
      </c>
      <c r="Q45" s="88" t="s">
        <v>116</v>
      </c>
      <c r="R45" s="86">
        <v>0</v>
      </c>
      <c r="S45" s="87" t="s">
        <v>116</v>
      </c>
      <c r="T45" s="87" t="s">
        <v>116</v>
      </c>
      <c r="U45" s="87" t="s">
        <v>116</v>
      </c>
      <c r="V45" s="87" t="s">
        <v>116</v>
      </c>
      <c r="W45" s="87" t="s">
        <v>116</v>
      </c>
      <c r="X45" s="87" t="s">
        <v>116</v>
      </c>
      <c r="Y45" s="89">
        <v>45170</v>
      </c>
      <c r="Z45" s="89">
        <v>45200</v>
      </c>
      <c r="AA45" s="89">
        <v>45201.692850312502</v>
      </c>
      <c r="AB45" s="87" t="s">
        <v>118</v>
      </c>
      <c r="AC45" s="87" t="s">
        <v>116</v>
      </c>
    </row>
    <row r="46" spans="1:29" s="96" customFormat="1" hidden="1" outlineLevel="3" collapsed="1" x14ac:dyDescent="0.25">
      <c r="A46" s="91" t="s">
        <v>121</v>
      </c>
      <c r="B46" s="92">
        <v>0</v>
      </c>
      <c r="C46" s="92">
        <v>0</v>
      </c>
      <c r="D46" s="92">
        <v>0</v>
      </c>
      <c r="E46" s="92">
        <v>0</v>
      </c>
      <c r="F46" s="92">
        <v>0</v>
      </c>
      <c r="G46" s="92">
        <v>0</v>
      </c>
      <c r="H46" s="93" t="s">
        <v>120</v>
      </c>
      <c r="I46" s="93" t="s">
        <v>157</v>
      </c>
      <c r="J46" s="93" t="s">
        <v>116</v>
      </c>
      <c r="K46" s="92">
        <v>0</v>
      </c>
      <c r="L46" s="92">
        <v>0</v>
      </c>
      <c r="M46" s="93" t="s">
        <v>116</v>
      </c>
      <c r="N46" s="93" t="s">
        <v>135</v>
      </c>
      <c r="O46" s="93" t="s">
        <v>121</v>
      </c>
      <c r="P46" s="94">
        <v>45170</v>
      </c>
      <c r="Q46" s="94">
        <v>45171</v>
      </c>
      <c r="R46" s="92">
        <v>0</v>
      </c>
      <c r="S46" s="93" t="s">
        <v>116</v>
      </c>
      <c r="T46" s="93" t="s">
        <v>116</v>
      </c>
      <c r="U46" s="93" t="s">
        <v>319</v>
      </c>
      <c r="V46" s="95">
        <v>45139.155298761572</v>
      </c>
      <c r="W46" s="93" t="s">
        <v>116</v>
      </c>
      <c r="X46" s="93" t="s">
        <v>116</v>
      </c>
      <c r="Y46" s="95">
        <v>45170</v>
      </c>
      <c r="Z46" s="95">
        <v>45200</v>
      </c>
      <c r="AA46" s="95">
        <v>45201.692850312502</v>
      </c>
      <c r="AB46" s="93" t="s">
        <v>118</v>
      </c>
      <c r="AC46" s="93" t="s">
        <v>116</v>
      </c>
    </row>
    <row r="47" spans="1:29" s="78" customFormat="1" hidden="1" outlineLevel="4" collapsed="1" x14ac:dyDescent="0.25">
      <c r="A47" s="97" t="s">
        <v>122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4" t="s">
        <v>120</v>
      </c>
      <c r="I47" s="74" t="s">
        <v>157</v>
      </c>
      <c r="J47" s="74" t="s">
        <v>116</v>
      </c>
      <c r="K47" s="75">
        <v>0</v>
      </c>
      <c r="L47" s="75">
        <v>0</v>
      </c>
      <c r="M47" s="74" t="s">
        <v>122</v>
      </c>
      <c r="N47" s="74" t="s">
        <v>135</v>
      </c>
      <c r="O47" s="74" t="s">
        <v>121</v>
      </c>
      <c r="P47" s="76">
        <v>45170</v>
      </c>
      <c r="Q47" s="76">
        <v>45171</v>
      </c>
      <c r="R47" s="75">
        <v>0</v>
      </c>
      <c r="S47" s="74" t="s">
        <v>116</v>
      </c>
      <c r="T47" s="74" t="s">
        <v>116</v>
      </c>
      <c r="U47" s="74" t="s">
        <v>319</v>
      </c>
      <c r="V47" s="77">
        <v>45139.155298761572</v>
      </c>
      <c r="W47" s="74" t="s">
        <v>116</v>
      </c>
      <c r="X47" s="74" t="s">
        <v>116</v>
      </c>
      <c r="Y47" s="77">
        <v>45170</v>
      </c>
      <c r="Z47" s="77">
        <v>45200</v>
      </c>
      <c r="AA47" s="77">
        <v>45201.692850312502</v>
      </c>
      <c r="AB47" s="74" t="s">
        <v>118</v>
      </c>
      <c r="AC47" s="74" t="s">
        <v>116</v>
      </c>
    </row>
    <row r="48" spans="1:29" s="84" customFormat="1" hidden="1" outlineLevel="5" collapsed="1" x14ac:dyDescent="0.25">
      <c r="A48" s="98" t="s">
        <v>116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1" t="s">
        <v>120</v>
      </c>
      <c r="I48" s="81" t="s">
        <v>157</v>
      </c>
      <c r="J48" s="81" t="s">
        <v>116</v>
      </c>
      <c r="K48" s="80">
        <v>0</v>
      </c>
      <c r="L48" s="80">
        <v>0</v>
      </c>
      <c r="M48" s="81" t="s">
        <v>122</v>
      </c>
      <c r="N48" s="81" t="s">
        <v>135</v>
      </c>
      <c r="O48" s="81" t="s">
        <v>121</v>
      </c>
      <c r="P48" s="82">
        <v>45170</v>
      </c>
      <c r="Q48" s="82">
        <v>45171</v>
      </c>
      <c r="R48" s="80">
        <v>0</v>
      </c>
      <c r="S48" s="81" t="s">
        <v>116</v>
      </c>
      <c r="T48" s="81" t="s">
        <v>116</v>
      </c>
      <c r="U48" s="81" t="s">
        <v>319</v>
      </c>
      <c r="V48" s="83">
        <v>45139.155298761572</v>
      </c>
      <c r="W48" s="81" t="s">
        <v>116</v>
      </c>
      <c r="X48" s="81" t="s">
        <v>116</v>
      </c>
      <c r="Y48" s="83">
        <v>45170</v>
      </c>
      <c r="Z48" s="83">
        <v>45200</v>
      </c>
      <c r="AA48" s="83">
        <v>45201.692850312502</v>
      </c>
      <c r="AB48" s="81" t="s">
        <v>118</v>
      </c>
      <c r="AC48" s="81" t="s">
        <v>116</v>
      </c>
    </row>
    <row r="49" spans="1:29" s="90" customFormat="1" hidden="1" outlineLevel="6" collapsed="1" x14ac:dyDescent="0.25">
      <c r="A49" s="99" t="s">
        <v>116</v>
      </c>
      <c r="B49" s="86">
        <v>0</v>
      </c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7" t="s">
        <v>120</v>
      </c>
      <c r="I49" s="87" t="s">
        <v>157</v>
      </c>
      <c r="J49" s="87" t="s">
        <v>116</v>
      </c>
      <c r="K49" s="86">
        <v>0</v>
      </c>
      <c r="L49" s="86">
        <v>0</v>
      </c>
      <c r="M49" s="87" t="s">
        <v>122</v>
      </c>
      <c r="N49" s="87" t="s">
        <v>135</v>
      </c>
      <c r="O49" s="87" t="s">
        <v>121</v>
      </c>
      <c r="P49" s="88">
        <v>45170</v>
      </c>
      <c r="Q49" s="88">
        <v>45171</v>
      </c>
      <c r="R49" s="86">
        <v>0</v>
      </c>
      <c r="S49" s="87" t="s">
        <v>116</v>
      </c>
      <c r="T49" s="87" t="s">
        <v>116</v>
      </c>
      <c r="U49" s="87" t="s">
        <v>319</v>
      </c>
      <c r="V49" s="89">
        <v>45139.155298761572</v>
      </c>
      <c r="W49" s="87" t="s">
        <v>116</v>
      </c>
      <c r="X49" s="87" t="s">
        <v>116</v>
      </c>
      <c r="Y49" s="89">
        <v>45170</v>
      </c>
      <c r="Z49" s="89">
        <v>45200</v>
      </c>
      <c r="AA49" s="89">
        <v>45201.692850312502</v>
      </c>
      <c r="AB49" s="87" t="s">
        <v>118</v>
      </c>
      <c r="AC49" s="87" t="s">
        <v>116</v>
      </c>
    </row>
    <row r="50" spans="1:29" s="96" customFormat="1" hidden="1" outlineLevel="7" collapsed="1" x14ac:dyDescent="0.25">
      <c r="A50" s="100" t="s">
        <v>152</v>
      </c>
      <c r="B50" s="92">
        <v>0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3" t="s">
        <v>120</v>
      </c>
      <c r="I50" s="93" t="s">
        <v>157</v>
      </c>
      <c r="J50" s="93" t="s">
        <v>116</v>
      </c>
      <c r="K50" s="92">
        <v>0</v>
      </c>
      <c r="L50" s="92">
        <v>0</v>
      </c>
      <c r="M50" s="93" t="s">
        <v>122</v>
      </c>
      <c r="N50" s="93" t="s">
        <v>135</v>
      </c>
      <c r="O50" s="93" t="s">
        <v>121</v>
      </c>
      <c r="P50" s="94">
        <v>45170</v>
      </c>
      <c r="Q50" s="94">
        <v>45171</v>
      </c>
      <c r="R50" s="92">
        <v>0</v>
      </c>
      <c r="S50" s="93" t="s">
        <v>116</v>
      </c>
      <c r="T50" s="93" t="s">
        <v>116</v>
      </c>
      <c r="U50" s="93" t="s">
        <v>319</v>
      </c>
      <c r="V50" s="95">
        <v>45139.155298761572</v>
      </c>
      <c r="W50" s="93" t="s">
        <v>116</v>
      </c>
      <c r="X50" s="93" t="s">
        <v>116</v>
      </c>
      <c r="Y50" s="95">
        <v>45170</v>
      </c>
      <c r="Z50" s="95">
        <v>45200</v>
      </c>
      <c r="AA50" s="95">
        <v>45201.692850312502</v>
      </c>
      <c r="AB50" s="93" t="s">
        <v>118</v>
      </c>
      <c r="AC50" s="93" t="s">
        <v>116</v>
      </c>
    </row>
    <row r="51" spans="1:29" s="78" customFormat="1" hidden="1" outlineLevel="7" collapsed="1" x14ac:dyDescent="0.25">
      <c r="A51" s="101" t="s">
        <v>116</v>
      </c>
      <c r="B51" s="75">
        <v>0</v>
      </c>
      <c r="C51" s="75">
        <v>-14067.49898</v>
      </c>
      <c r="D51" s="75">
        <v>0</v>
      </c>
      <c r="E51" s="75">
        <v>0</v>
      </c>
      <c r="F51" s="75">
        <v>0</v>
      </c>
      <c r="G51" s="75">
        <v>-14067.49898</v>
      </c>
      <c r="H51" s="74" t="s">
        <v>120</v>
      </c>
      <c r="I51" s="74" t="s">
        <v>157</v>
      </c>
      <c r="J51" s="74" t="s">
        <v>116</v>
      </c>
      <c r="K51" s="75">
        <v>0</v>
      </c>
      <c r="L51" s="75">
        <v>0</v>
      </c>
      <c r="M51" s="74" t="s">
        <v>122</v>
      </c>
      <c r="N51" s="74" t="s">
        <v>135</v>
      </c>
      <c r="O51" s="74" t="s">
        <v>121</v>
      </c>
      <c r="P51" s="76">
        <v>45170</v>
      </c>
      <c r="Q51" s="76">
        <v>45171</v>
      </c>
      <c r="R51" s="75">
        <v>0</v>
      </c>
      <c r="S51" s="74" t="s">
        <v>116</v>
      </c>
      <c r="T51" s="74" t="s">
        <v>116</v>
      </c>
      <c r="U51" s="74" t="s">
        <v>319</v>
      </c>
      <c r="V51" s="77">
        <v>45139.155298761572</v>
      </c>
      <c r="W51" s="74" t="s">
        <v>116</v>
      </c>
      <c r="X51" s="74" t="s">
        <v>116</v>
      </c>
      <c r="Y51" s="77">
        <v>45170</v>
      </c>
      <c r="Z51" s="77">
        <v>45200</v>
      </c>
      <c r="AA51" s="77">
        <v>45201.692850312502</v>
      </c>
      <c r="AB51" s="74" t="s">
        <v>118</v>
      </c>
      <c r="AC51" s="74" t="s">
        <v>116</v>
      </c>
    </row>
    <row r="52" spans="1:29" s="128" customFormat="1" hidden="1" outlineLevel="7" collapsed="1" x14ac:dyDescent="0.25">
      <c r="A52" s="123" t="s">
        <v>116</v>
      </c>
      <c r="B52" s="124">
        <v>0</v>
      </c>
      <c r="C52" s="124">
        <v>14067.49898</v>
      </c>
      <c r="D52" s="124">
        <v>0</v>
      </c>
      <c r="E52" s="124">
        <v>0</v>
      </c>
      <c r="F52" s="124">
        <v>0</v>
      </c>
      <c r="G52" s="124">
        <v>14067.49898</v>
      </c>
      <c r="H52" s="125" t="s">
        <v>120</v>
      </c>
      <c r="I52" s="125" t="s">
        <v>157</v>
      </c>
      <c r="J52" s="125" t="s">
        <v>116</v>
      </c>
      <c r="K52" s="124">
        <v>0</v>
      </c>
      <c r="L52" s="124">
        <v>0</v>
      </c>
      <c r="M52" s="125" t="s">
        <v>122</v>
      </c>
      <c r="N52" s="125" t="s">
        <v>135</v>
      </c>
      <c r="O52" s="125" t="s">
        <v>121</v>
      </c>
      <c r="P52" s="126">
        <v>45170</v>
      </c>
      <c r="Q52" s="126">
        <v>45171</v>
      </c>
      <c r="R52" s="124">
        <v>0</v>
      </c>
      <c r="S52" s="125" t="s">
        <v>116</v>
      </c>
      <c r="T52" s="125" t="s">
        <v>116</v>
      </c>
      <c r="U52" s="125" t="s">
        <v>319</v>
      </c>
      <c r="V52" s="127">
        <v>45139.155298761572</v>
      </c>
      <c r="W52" s="125" t="s">
        <v>116</v>
      </c>
      <c r="X52" s="125" t="s">
        <v>116</v>
      </c>
      <c r="Y52" s="127">
        <v>45170</v>
      </c>
      <c r="Z52" s="127">
        <v>45200</v>
      </c>
      <c r="AA52" s="127">
        <v>45201.692850312502</v>
      </c>
      <c r="AB52" s="125" t="s">
        <v>118</v>
      </c>
      <c r="AC52" s="125" t="s">
        <v>116</v>
      </c>
    </row>
    <row r="53" spans="1:29" s="128" customFormat="1" hidden="1" outlineLevel="4" collapsed="1" x14ac:dyDescent="0.25">
      <c r="A53" s="129" t="s">
        <v>213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5" t="s">
        <v>120</v>
      </c>
      <c r="I53" s="125" t="s">
        <v>157</v>
      </c>
      <c r="J53" s="125" t="s">
        <v>116</v>
      </c>
      <c r="K53" s="124">
        <v>0</v>
      </c>
      <c r="L53" s="124">
        <v>0</v>
      </c>
      <c r="M53" s="125" t="s">
        <v>213</v>
      </c>
      <c r="N53" s="125" t="s">
        <v>135</v>
      </c>
      <c r="O53" s="125" t="s">
        <v>121</v>
      </c>
      <c r="P53" s="126">
        <v>45170</v>
      </c>
      <c r="Q53" s="126">
        <v>45171</v>
      </c>
      <c r="R53" s="124">
        <v>0</v>
      </c>
      <c r="S53" s="125" t="s">
        <v>116</v>
      </c>
      <c r="T53" s="125" t="s">
        <v>116</v>
      </c>
      <c r="U53" s="125" t="s">
        <v>319</v>
      </c>
      <c r="V53" s="127">
        <v>45139.155298761572</v>
      </c>
      <c r="W53" s="125" t="s">
        <v>116</v>
      </c>
      <c r="X53" s="125" t="s">
        <v>116</v>
      </c>
      <c r="Y53" s="127">
        <v>45170</v>
      </c>
      <c r="Z53" s="127">
        <v>45200</v>
      </c>
      <c r="AA53" s="127">
        <v>45201.692850312502</v>
      </c>
      <c r="AB53" s="125" t="s">
        <v>118</v>
      </c>
      <c r="AC53" s="125" t="s">
        <v>116</v>
      </c>
    </row>
    <row r="54" spans="1:29" s="84" customFormat="1" hidden="1" outlineLevel="5" collapsed="1" x14ac:dyDescent="0.25">
      <c r="A54" s="98" t="s">
        <v>116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1" t="s">
        <v>120</v>
      </c>
      <c r="I54" s="81" t="s">
        <v>157</v>
      </c>
      <c r="J54" s="81" t="s">
        <v>116</v>
      </c>
      <c r="K54" s="80">
        <v>0</v>
      </c>
      <c r="L54" s="80">
        <v>0</v>
      </c>
      <c r="M54" s="81" t="s">
        <v>213</v>
      </c>
      <c r="N54" s="81" t="s">
        <v>135</v>
      </c>
      <c r="O54" s="81" t="s">
        <v>121</v>
      </c>
      <c r="P54" s="82">
        <v>45170</v>
      </c>
      <c r="Q54" s="82">
        <v>45171</v>
      </c>
      <c r="R54" s="80">
        <v>0</v>
      </c>
      <c r="S54" s="81" t="s">
        <v>116</v>
      </c>
      <c r="T54" s="81" t="s">
        <v>116</v>
      </c>
      <c r="U54" s="81" t="s">
        <v>319</v>
      </c>
      <c r="V54" s="83">
        <v>45139.155298761572</v>
      </c>
      <c r="W54" s="81" t="s">
        <v>116</v>
      </c>
      <c r="X54" s="81" t="s">
        <v>116</v>
      </c>
      <c r="Y54" s="83">
        <v>45170</v>
      </c>
      <c r="Z54" s="83">
        <v>45200</v>
      </c>
      <c r="AA54" s="83">
        <v>45201.692850312502</v>
      </c>
      <c r="AB54" s="81" t="s">
        <v>118</v>
      </c>
      <c r="AC54" s="81" t="s">
        <v>116</v>
      </c>
    </row>
    <row r="55" spans="1:29" s="90" customFormat="1" hidden="1" outlineLevel="6" collapsed="1" x14ac:dyDescent="0.25">
      <c r="A55" s="99" t="s">
        <v>116</v>
      </c>
      <c r="B55" s="86">
        <v>0</v>
      </c>
      <c r="C55" s="86">
        <v>0</v>
      </c>
      <c r="D55" s="86">
        <v>0</v>
      </c>
      <c r="E55" s="86">
        <v>0</v>
      </c>
      <c r="F55" s="86">
        <v>0</v>
      </c>
      <c r="G55" s="86">
        <v>0</v>
      </c>
      <c r="H55" s="87" t="s">
        <v>120</v>
      </c>
      <c r="I55" s="87" t="s">
        <v>157</v>
      </c>
      <c r="J55" s="87" t="s">
        <v>116</v>
      </c>
      <c r="K55" s="86">
        <v>0</v>
      </c>
      <c r="L55" s="86">
        <v>0</v>
      </c>
      <c r="M55" s="87" t="s">
        <v>213</v>
      </c>
      <c r="N55" s="87" t="s">
        <v>135</v>
      </c>
      <c r="O55" s="87" t="s">
        <v>121</v>
      </c>
      <c r="P55" s="88">
        <v>45170</v>
      </c>
      <c r="Q55" s="88">
        <v>45171</v>
      </c>
      <c r="R55" s="86">
        <v>0</v>
      </c>
      <c r="S55" s="87" t="s">
        <v>116</v>
      </c>
      <c r="T55" s="87" t="s">
        <v>116</v>
      </c>
      <c r="U55" s="87" t="s">
        <v>319</v>
      </c>
      <c r="V55" s="89">
        <v>45139.155298761572</v>
      </c>
      <c r="W55" s="87" t="s">
        <v>116</v>
      </c>
      <c r="X55" s="87" t="s">
        <v>116</v>
      </c>
      <c r="Y55" s="89">
        <v>45170</v>
      </c>
      <c r="Z55" s="89">
        <v>45200</v>
      </c>
      <c r="AA55" s="89">
        <v>45201.692850312502</v>
      </c>
      <c r="AB55" s="87" t="s">
        <v>118</v>
      </c>
      <c r="AC55" s="87" t="s">
        <v>116</v>
      </c>
    </row>
    <row r="56" spans="1:29" s="96" customFormat="1" hidden="1" outlineLevel="7" collapsed="1" x14ac:dyDescent="0.25">
      <c r="A56" s="100" t="s">
        <v>152</v>
      </c>
      <c r="B56" s="92">
        <v>0</v>
      </c>
      <c r="C56" s="92">
        <v>0</v>
      </c>
      <c r="D56" s="92">
        <v>0</v>
      </c>
      <c r="E56" s="92">
        <v>0</v>
      </c>
      <c r="F56" s="92">
        <v>0</v>
      </c>
      <c r="G56" s="92">
        <v>0</v>
      </c>
      <c r="H56" s="93" t="s">
        <v>120</v>
      </c>
      <c r="I56" s="93" t="s">
        <v>157</v>
      </c>
      <c r="J56" s="93" t="s">
        <v>116</v>
      </c>
      <c r="K56" s="92">
        <v>0</v>
      </c>
      <c r="L56" s="92">
        <v>0</v>
      </c>
      <c r="M56" s="93" t="s">
        <v>213</v>
      </c>
      <c r="N56" s="93" t="s">
        <v>135</v>
      </c>
      <c r="O56" s="93" t="s">
        <v>121</v>
      </c>
      <c r="P56" s="94">
        <v>45170</v>
      </c>
      <c r="Q56" s="94">
        <v>45171</v>
      </c>
      <c r="R56" s="92">
        <v>0</v>
      </c>
      <c r="S56" s="93" t="s">
        <v>116</v>
      </c>
      <c r="T56" s="93" t="s">
        <v>116</v>
      </c>
      <c r="U56" s="93" t="s">
        <v>319</v>
      </c>
      <c r="V56" s="95">
        <v>45139.155298761572</v>
      </c>
      <c r="W56" s="93" t="s">
        <v>116</v>
      </c>
      <c r="X56" s="93" t="s">
        <v>116</v>
      </c>
      <c r="Y56" s="95">
        <v>45170</v>
      </c>
      <c r="Z56" s="95">
        <v>45200</v>
      </c>
      <c r="AA56" s="95">
        <v>45201.692850312502</v>
      </c>
      <c r="AB56" s="93" t="s">
        <v>118</v>
      </c>
      <c r="AC56" s="93" t="s">
        <v>116</v>
      </c>
    </row>
    <row r="57" spans="1:29" s="78" customFormat="1" hidden="1" outlineLevel="7" collapsed="1" x14ac:dyDescent="0.25">
      <c r="A57" s="101" t="s">
        <v>116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4" t="s">
        <v>120</v>
      </c>
      <c r="I57" s="74" t="s">
        <v>157</v>
      </c>
      <c r="J57" s="74" t="s">
        <v>116</v>
      </c>
      <c r="K57" s="75">
        <v>0</v>
      </c>
      <c r="L57" s="75">
        <v>0</v>
      </c>
      <c r="M57" s="74" t="s">
        <v>213</v>
      </c>
      <c r="N57" s="74" t="s">
        <v>135</v>
      </c>
      <c r="O57" s="74" t="s">
        <v>121</v>
      </c>
      <c r="P57" s="76">
        <v>45170</v>
      </c>
      <c r="Q57" s="76">
        <v>45171</v>
      </c>
      <c r="R57" s="75">
        <v>0</v>
      </c>
      <c r="S57" s="74" t="s">
        <v>116</v>
      </c>
      <c r="T57" s="74" t="s">
        <v>116</v>
      </c>
      <c r="U57" s="74" t="s">
        <v>319</v>
      </c>
      <c r="V57" s="77">
        <v>45139.155298761572</v>
      </c>
      <c r="W57" s="74" t="s">
        <v>116</v>
      </c>
      <c r="X57" s="74" t="s">
        <v>116</v>
      </c>
      <c r="Y57" s="77">
        <v>45170</v>
      </c>
      <c r="Z57" s="77">
        <v>45200</v>
      </c>
      <c r="AA57" s="77">
        <v>45201.692850312502</v>
      </c>
      <c r="AB57" s="74" t="s">
        <v>118</v>
      </c>
      <c r="AC57" s="74" t="s">
        <v>116</v>
      </c>
    </row>
    <row r="58" spans="1:29" s="107" customFormat="1" hidden="1" outlineLevel="3" collapsed="1" x14ac:dyDescent="0.25">
      <c r="A58" s="122" t="s">
        <v>196</v>
      </c>
      <c r="B58" s="103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4" t="s">
        <v>116</v>
      </c>
      <c r="I58" s="104" t="s">
        <v>157</v>
      </c>
      <c r="J58" s="104" t="s">
        <v>116</v>
      </c>
      <c r="K58" s="103">
        <v>0</v>
      </c>
      <c r="L58" s="103">
        <v>0</v>
      </c>
      <c r="M58" s="104" t="s">
        <v>122</v>
      </c>
      <c r="N58" s="104" t="s">
        <v>135</v>
      </c>
      <c r="O58" s="104" t="s">
        <v>196</v>
      </c>
      <c r="P58" s="105" t="s">
        <v>116</v>
      </c>
      <c r="Q58" s="105" t="s">
        <v>116</v>
      </c>
      <c r="R58" s="103">
        <v>0</v>
      </c>
      <c r="S58" s="104" t="s">
        <v>197</v>
      </c>
      <c r="T58" s="104" t="s">
        <v>141</v>
      </c>
      <c r="U58" s="104" t="s">
        <v>146</v>
      </c>
      <c r="V58" s="106">
        <v>45201.535403819442</v>
      </c>
      <c r="W58" s="104" t="s">
        <v>146</v>
      </c>
      <c r="X58" s="106">
        <v>45201.535406168987</v>
      </c>
      <c r="Y58" s="106">
        <v>45170</v>
      </c>
      <c r="Z58" s="106">
        <v>45200</v>
      </c>
      <c r="AA58" s="106">
        <v>45201.692850312502</v>
      </c>
      <c r="AB58" s="104" t="s">
        <v>118</v>
      </c>
      <c r="AC58" s="104" t="s">
        <v>116</v>
      </c>
    </row>
    <row r="59" spans="1:29" s="78" customFormat="1" hidden="1" outlineLevel="4" collapsed="1" x14ac:dyDescent="0.25">
      <c r="A59" s="97" t="s">
        <v>122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  <c r="H59" s="74" t="s">
        <v>116</v>
      </c>
      <c r="I59" s="74" t="s">
        <v>157</v>
      </c>
      <c r="J59" s="74" t="s">
        <v>116</v>
      </c>
      <c r="K59" s="75">
        <v>0</v>
      </c>
      <c r="L59" s="75">
        <v>0</v>
      </c>
      <c r="M59" s="74" t="s">
        <v>122</v>
      </c>
      <c r="N59" s="74" t="s">
        <v>135</v>
      </c>
      <c r="O59" s="74" t="s">
        <v>196</v>
      </c>
      <c r="P59" s="76" t="s">
        <v>116</v>
      </c>
      <c r="Q59" s="76" t="s">
        <v>116</v>
      </c>
      <c r="R59" s="75">
        <v>0</v>
      </c>
      <c r="S59" s="74" t="s">
        <v>197</v>
      </c>
      <c r="T59" s="74" t="s">
        <v>141</v>
      </c>
      <c r="U59" s="74" t="s">
        <v>146</v>
      </c>
      <c r="V59" s="77">
        <v>45201.535403819442</v>
      </c>
      <c r="W59" s="74" t="s">
        <v>146</v>
      </c>
      <c r="X59" s="77">
        <v>45201.535406168987</v>
      </c>
      <c r="Y59" s="77">
        <v>45170</v>
      </c>
      <c r="Z59" s="77">
        <v>45200</v>
      </c>
      <c r="AA59" s="77">
        <v>45201.692850312502</v>
      </c>
      <c r="AB59" s="74" t="s">
        <v>118</v>
      </c>
      <c r="AC59" s="74" t="s">
        <v>116</v>
      </c>
    </row>
    <row r="60" spans="1:29" s="84" customFormat="1" hidden="1" outlineLevel="5" collapsed="1" x14ac:dyDescent="0.25">
      <c r="A60" s="98" t="s">
        <v>116</v>
      </c>
      <c r="B60" s="80">
        <v>0</v>
      </c>
      <c r="C60" s="80">
        <v>-9377.6200000000008</v>
      </c>
      <c r="D60" s="80">
        <v>0</v>
      </c>
      <c r="E60" s="80">
        <v>0</v>
      </c>
      <c r="F60" s="80">
        <v>0</v>
      </c>
      <c r="G60" s="80">
        <v>-9377.6200000000008</v>
      </c>
      <c r="H60" s="81" t="s">
        <v>116</v>
      </c>
      <c r="I60" s="81" t="s">
        <v>157</v>
      </c>
      <c r="J60" s="81" t="s">
        <v>116</v>
      </c>
      <c r="K60" s="80">
        <v>0</v>
      </c>
      <c r="L60" s="80">
        <v>0</v>
      </c>
      <c r="M60" s="81" t="s">
        <v>122</v>
      </c>
      <c r="N60" s="81" t="s">
        <v>135</v>
      </c>
      <c r="O60" s="81" t="s">
        <v>196</v>
      </c>
      <c r="P60" s="82" t="s">
        <v>116</v>
      </c>
      <c r="Q60" s="82" t="s">
        <v>116</v>
      </c>
      <c r="R60" s="80">
        <v>0</v>
      </c>
      <c r="S60" s="81" t="s">
        <v>197</v>
      </c>
      <c r="T60" s="81" t="s">
        <v>141</v>
      </c>
      <c r="U60" s="81" t="s">
        <v>146</v>
      </c>
      <c r="V60" s="83">
        <v>45201.535403819442</v>
      </c>
      <c r="W60" s="81" t="s">
        <v>146</v>
      </c>
      <c r="X60" s="83">
        <v>45201.535406168987</v>
      </c>
      <c r="Y60" s="83">
        <v>45170</v>
      </c>
      <c r="Z60" s="83">
        <v>45200</v>
      </c>
      <c r="AA60" s="83">
        <v>45201.692850312502</v>
      </c>
      <c r="AB60" s="81" t="s">
        <v>118</v>
      </c>
      <c r="AC60" s="81" t="s">
        <v>116</v>
      </c>
    </row>
    <row r="61" spans="1:29" s="90" customFormat="1" hidden="1" outlineLevel="6" collapsed="1" x14ac:dyDescent="0.25">
      <c r="A61" s="99" t="s">
        <v>326</v>
      </c>
      <c r="B61" s="86">
        <v>0</v>
      </c>
      <c r="C61" s="86">
        <v>-785.82</v>
      </c>
      <c r="D61" s="86">
        <v>0</v>
      </c>
      <c r="E61" s="86">
        <v>0</v>
      </c>
      <c r="F61" s="86">
        <v>0</v>
      </c>
      <c r="G61" s="86">
        <v>-785.82</v>
      </c>
      <c r="H61" s="87" t="s">
        <v>116</v>
      </c>
      <c r="I61" s="87" t="s">
        <v>157</v>
      </c>
      <c r="J61" s="87" t="s">
        <v>326</v>
      </c>
      <c r="K61" s="86">
        <v>0</v>
      </c>
      <c r="L61" s="86">
        <v>0</v>
      </c>
      <c r="M61" s="87" t="s">
        <v>122</v>
      </c>
      <c r="N61" s="87" t="s">
        <v>135</v>
      </c>
      <c r="O61" s="87" t="s">
        <v>196</v>
      </c>
      <c r="P61" s="88">
        <v>45170</v>
      </c>
      <c r="Q61" s="88">
        <v>45170.000694444447</v>
      </c>
      <c r="R61" s="86">
        <v>0</v>
      </c>
      <c r="S61" s="87" t="s">
        <v>197</v>
      </c>
      <c r="T61" s="87" t="s">
        <v>141</v>
      </c>
      <c r="U61" s="87" t="s">
        <v>146</v>
      </c>
      <c r="V61" s="89">
        <v>45201.535403819442</v>
      </c>
      <c r="W61" s="87" t="s">
        <v>146</v>
      </c>
      <c r="X61" s="89">
        <v>45201.535406168987</v>
      </c>
      <c r="Y61" s="89">
        <v>45170</v>
      </c>
      <c r="Z61" s="89">
        <v>45200</v>
      </c>
      <c r="AA61" s="89">
        <v>45201.692850312502</v>
      </c>
      <c r="AB61" s="87" t="s">
        <v>118</v>
      </c>
      <c r="AC61" s="87" t="s">
        <v>116</v>
      </c>
    </row>
    <row r="62" spans="1:29" s="96" customFormat="1" hidden="1" outlineLevel="7" collapsed="1" x14ac:dyDescent="0.25">
      <c r="A62" s="100" t="s">
        <v>327</v>
      </c>
      <c r="B62" s="92">
        <v>112.26</v>
      </c>
      <c r="C62" s="92">
        <v>9887.8185900000008</v>
      </c>
      <c r="D62" s="92">
        <v>0</v>
      </c>
      <c r="E62" s="92">
        <v>0</v>
      </c>
      <c r="F62" s="92">
        <v>112.26</v>
      </c>
      <c r="G62" s="92">
        <v>9887.8185900000008</v>
      </c>
      <c r="H62" s="93" t="s">
        <v>202</v>
      </c>
      <c r="I62" s="93" t="s">
        <v>157</v>
      </c>
      <c r="J62" s="93" t="s">
        <v>326</v>
      </c>
      <c r="K62" s="92">
        <v>88.0796239978621</v>
      </c>
      <c r="L62" s="92">
        <v>0</v>
      </c>
      <c r="M62" s="93" t="s">
        <v>122</v>
      </c>
      <c r="N62" s="93" t="s">
        <v>135</v>
      </c>
      <c r="O62" s="93" t="s">
        <v>196</v>
      </c>
      <c r="P62" s="94">
        <v>45170</v>
      </c>
      <c r="Q62" s="94">
        <v>45170.000694444447</v>
      </c>
      <c r="R62" s="92">
        <v>0</v>
      </c>
      <c r="S62" s="93" t="s">
        <v>197</v>
      </c>
      <c r="T62" s="93" t="s">
        <v>141</v>
      </c>
      <c r="U62" s="93" t="s">
        <v>146</v>
      </c>
      <c r="V62" s="95">
        <v>45201.535403819442</v>
      </c>
      <c r="W62" s="93" t="s">
        <v>146</v>
      </c>
      <c r="X62" s="95">
        <v>45201.535406168987</v>
      </c>
      <c r="Y62" s="95">
        <v>45170</v>
      </c>
      <c r="Z62" s="95">
        <v>45200</v>
      </c>
      <c r="AA62" s="95">
        <v>45201.692850312502</v>
      </c>
      <c r="AB62" s="93" t="s">
        <v>118</v>
      </c>
      <c r="AC62" s="93" t="s">
        <v>116</v>
      </c>
    </row>
    <row r="63" spans="1:29" s="78" customFormat="1" hidden="1" outlineLevel="7" collapsed="1" x14ac:dyDescent="0.25">
      <c r="A63" s="101" t="s">
        <v>116</v>
      </c>
      <c r="B63" s="75">
        <v>112.26</v>
      </c>
      <c r="C63" s="75">
        <v>9887.8185900000008</v>
      </c>
      <c r="D63" s="75">
        <v>0</v>
      </c>
      <c r="E63" s="75">
        <v>0</v>
      </c>
      <c r="F63" s="75">
        <v>112.26</v>
      </c>
      <c r="G63" s="75">
        <v>9887.8185900000008</v>
      </c>
      <c r="H63" s="74" t="s">
        <v>202</v>
      </c>
      <c r="I63" s="74" t="s">
        <v>157</v>
      </c>
      <c r="J63" s="74" t="s">
        <v>326</v>
      </c>
      <c r="K63" s="75">
        <v>88.0796239978621</v>
      </c>
      <c r="L63" s="75">
        <v>0</v>
      </c>
      <c r="M63" s="74" t="s">
        <v>122</v>
      </c>
      <c r="N63" s="74" t="s">
        <v>135</v>
      </c>
      <c r="O63" s="74" t="s">
        <v>196</v>
      </c>
      <c r="P63" s="76">
        <v>45170</v>
      </c>
      <c r="Q63" s="76">
        <v>45170.000694444447</v>
      </c>
      <c r="R63" s="75">
        <v>0</v>
      </c>
      <c r="S63" s="74" t="s">
        <v>197</v>
      </c>
      <c r="T63" s="74" t="s">
        <v>141</v>
      </c>
      <c r="U63" s="74" t="s">
        <v>146</v>
      </c>
      <c r="V63" s="77">
        <v>45201.535403819442</v>
      </c>
      <c r="W63" s="74" t="s">
        <v>146</v>
      </c>
      <c r="X63" s="77">
        <v>45201.535406168987</v>
      </c>
      <c r="Y63" s="77">
        <v>45170</v>
      </c>
      <c r="Z63" s="77">
        <v>45200</v>
      </c>
      <c r="AA63" s="77">
        <v>45201.692850312502</v>
      </c>
      <c r="AB63" s="74" t="s">
        <v>118</v>
      </c>
      <c r="AC63" s="74" t="s">
        <v>116</v>
      </c>
    </row>
    <row r="64" spans="1:29" s="107" customFormat="1" hidden="1" outlineLevel="7" collapsed="1" x14ac:dyDescent="0.25">
      <c r="A64" s="102" t="s">
        <v>199</v>
      </c>
      <c r="B64" s="103">
        <v>-112.26</v>
      </c>
      <c r="C64" s="103">
        <v>-10673.63859</v>
      </c>
      <c r="D64" s="103">
        <v>0</v>
      </c>
      <c r="E64" s="103">
        <v>0</v>
      </c>
      <c r="F64" s="103">
        <v>-112.26</v>
      </c>
      <c r="G64" s="103">
        <v>-10673.63859</v>
      </c>
      <c r="H64" s="104" t="s">
        <v>200</v>
      </c>
      <c r="I64" s="104" t="s">
        <v>157</v>
      </c>
      <c r="J64" s="104" t="s">
        <v>326</v>
      </c>
      <c r="K64" s="103">
        <v>95.0796239978621</v>
      </c>
      <c r="L64" s="103">
        <v>0</v>
      </c>
      <c r="M64" s="104" t="s">
        <v>122</v>
      </c>
      <c r="N64" s="104" t="s">
        <v>135</v>
      </c>
      <c r="O64" s="104" t="s">
        <v>196</v>
      </c>
      <c r="P64" s="105">
        <v>45170</v>
      </c>
      <c r="Q64" s="105">
        <v>45170.000694444447</v>
      </c>
      <c r="R64" s="103">
        <v>0</v>
      </c>
      <c r="S64" s="104" t="s">
        <v>197</v>
      </c>
      <c r="T64" s="104" t="s">
        <v>141</v>
      </c>
      <c r="U64" s="104" t="s">
        <v>146</v>
      </c>
      <c r="V64" s="106">
        <v>45201.535403819442</v>
      </c>
      <c r="W64" s="104" t="s">
        <v>146</v>
      </c>
      <c r="X64" s="106">
        <v>45201.535406168987</v>
      </c>
      <c r="Y64" s="106">
        <v>45170</v>
      </c>
      <c r="Z64" s="106">
        <v>45200</v>
      </c>
      <c r="AA64" s="106">
        <v>45201.692850312502</v>
      </c>
      <c r="AB64" s="104" t="s">
        <v>118</v>
      </c>
      <c r="AC64" s="104" t="s">
        <v>116</v>
      </c>
    </row>
    <row r="65" spans="1:29" s="78" customFormat="1" hidden="1" outlineLevel="7" collapsed="1" x14ac:dyDescent="0.25">
      <c r="A65" s="101" t="s">
        <v>116</v>
      </c>
      <c r="B65" s="75">
        <v>-112.26</v>
      </c>
      <c r="C65" s="75">
        <v>-10673.63859</v>
      </c>
      <c r="D65" s="75">
        <v>0</v>
      </c>
      <c r="E65" s="75">
        <v>0</v>
      </c>
      <c r="F65" s="75">
        <v>-112.26</v>
      </c>
      <c r="G65" s="75">
        <v>-10673.63859</v>
      </c>
      <c r="H65" s="74" t="s">
        <v>200</v>
      </c>
      <c r="I65" s="74" t="s">
        <v>157</v>
      </c>
      <c r="J65" s="74" t="s">
        <v>326</v>
      </c>
      <c r="K65" s="75">
        <v>95.0796239978621</v>
      </c>
      <c r="L65" s="75">
        <v>0</v>
      </c>
      <c r="M65" s="74" t="s">
        <v>122</v>
      </c>
      <c r="N65" s="74" t="s">
        <v>135</v>
      </c>
      <c r="O65" s="74" t="s">
        <v>196</v>
      </c>
      <c r="P65" s="76">
        <v>45170</v>
      </c>
      <c r="Q65" s="76">
        <v>45170.000694444447</v>
      </c>
      <c r="R65" s="75">
        <v>0</v>
      </c>
      <c r="S65" s="74" t="s">
        <v>197</v>
      </c>
      <c r="T65" s="74" t="s">
        <v>141</v>
      </c>
      <c r="U65" s="74" t="s">
        <v>146</v>
      </c>
      <c r="V65" s="77">
        <v>45201.535403819442</v>
      </c>
      <c r="W65" s="74" t="s">
        <v>146</v>
      </c>
      <c r="X65" s="77">
        <v>45201.535406168987</v>
      </c>
      <c r="Y65" s="77">
        <v>45170</v>
      </c>
      <c r="Z65" s="77">
        <v>45200</v>
      </c>
      <c r="AA65" s="77">
        <v>45201.692850312502</v>
      </c>
      <c r="AB65" s="74" t="s">
        <v>118</v>
      </c>
      <c r="AC65" s="74" t="s">
        <v>116</v>
      </c>
    </row>
    <row r="66" spans="1:29" s="113" customFormat="1" hidden="1" outlineLevel="6" collapsed="1" x14ac:dyDescent="0.25">
      <c r="A66" s="121" t="s">
        <v>328</v>
      </c>
      <c r="B66" s="109">
        <v>0</v>
      </c>
      <c r="C66" s="109">
        <v>-3295.67</v>
      </c>
      <c r="D66" s="109">
        <v>0</v>
      </c>
      <c r="E66" s="109">
        <v>0</v>
      </c>
      <c r="F66" s="109">
        <v>0</v>
      </c>
      <c r="G66" s="109">
        <v>-3295.67</v>
      </c>
      <c r="H66" s="110" t="s">
        <v>116</v>
      </c>
      <c r="I66" s="110" t="s">
        <v>157</v>
      </c>
      <c r="J66" s="110" t="s">
        <v>328</v>
      </c>
      <c r="K66" s="109">
        <v>0</v>
      </c>
      <c r="L66" s="109">
        <v>0</v>
      </c>
      <c r="M66" s="110" t="s">
        <v>122</v>
      </c>
      <c r="N66" s="110" t="s">
        <v>135</v>
      </c>
      <c r="O66" s="110" t="s">
        <v>196</v>
      </c>
      <c r="P66" s="111">
        <v>45177</v>
      </c>
      <c r="Q66" s="111">
        <v>45177.000694444447</v>
      </c>
      <c r="R66" s="109">
        <v>0</v>
      </c>
      <c r="S66" s="110" t="s">
        <v>197</v>
      </c>
      <c r="T66" s="110" t="s">
        <v>141</v>
      </c>
      <c r="U66" s="110" t="s">
        <v>146</v>
      </c>
      <c r="V66" s="112">
        <v>45201.535403819442</v>
      </c>
      <c r="W66" s="110" t="s">
        <v>146</v>
      </c>
      <c r="X66" s="112">
        <v>45201.535406168987</v>
      </c>
      <c r="Y66" s="112">
        <v>45170</v>
      </c>
      <c r="Z66" s="112">
        <v>45200</v>
      </c>
      <c r="AA66" s="112">
        <v>45201.692850312502</v>
      </c>
      <c r="AB66" s="110" t="s">
        <v>118</v>
      </c>
      <c r="AC66" s="110" t="s">
        <v>116</v>
      </c>
    </row>
    <row r="67" spans="1:29" s="96" customFormat="1" hidden="1" outlineLevel="7" collapsed="1" x14ac:dyDescent="0.25">
      <c r="A67" s="100" t="s">
        <v>327</v>
      </c>
      <c r="B67" s="92">
        <v>470.81</v>
      </c>
      <c r="C67" s="92">
        <v>41468.767775</v>
      </c>
      <c r="D67" s="92">
        <v>0</v>
      </c>
      <c r="E67" s="92">
        <v>0</v>
      </c>
      <c r="F67" s="92">
        <v>470.81</v>
      </c>
      <c r="G67" s="92">
        <v>41468.767775</v>
      </c>
      <c r="H67" s="93" t="s">
        <v>202</v>
      </c>
      <c r="I67" s="93" t="s">
        <v>157</v>
      </c>
      <c r="J67" s="93" t="s">
        <v>328</v>
      </c>
      <c r="K67" s="92">
        <v>88.079623999065404</v>
      </c>
      <c r="L67" s="92">
        <v>0</v>
      </c>
      <c r="M67" s="93" t="s">
        <v>122</v>
      </c>
      <c r="N67" s="93" t="s">
        <v>135</v>
      </c>
      <c r="O67" s="93" t="s">
        <v>196</v>
      </c>
      <c r="P67" s="94">
        <v>45177</v>
      </c>
      <c r="Q67" s="94">
        <v>45177.000694444447</v>
      </c>
      <c r="R67" s="92">
        <v>0</v>
      </c>
      <c r="S67" s="93" t="s">
        <v>197</v>
      </c>
      <c r="T67" s="93" t="s">
        <v>141</v>
      </c>
      <c r="U67" s="93" t="s">
        <v>146</v>
      </c>
      <c r="V67" s="95">
        <v>45201.535403819442</v>
      </c>
      <c r="W67" s="93" t="s">
        <v>146</v>
      </c>
      <c r="X67" s="95">
        <v>45201.535406168987</v>
      </c>
      <c r="Y67" s="95">
        <v>45170</v>
      </c>
      <c r="Z67" s="95">
        <v>45200</v>
      </c>
      <c r="AA67" s="95">
        <v>45201.692850312502</v>
      </c>
      <c r="AB67" s="93" t="s">
        <v>118</v>
      </c>
      <c r="AC67" s="93" t="s">
        <v>116</v>
      </c>
    </row>
    <row r="68" spans="1:29" s="78" customFormat="1" hidden="1" outlineLevel="7" collapsed="1" x14ac:dyDescent="0.25">
      <c r="A68" s="101" t="s">
        <v>116</v>
      </c>
      <c r="B68" s="75">
        <v>470.81</v>
      </c>
      <c r="C68" s="75">
        <v>41468.767775</v>
      </c>
      <c r="D68" s="75">
        <v>0</v>
      </c>
      <c r="E68" s="75">
        <v>0</v>
      </c>
      <c r="F68" s="75">
        <v>470.81</v>
      </c>
      <c r="G68" s="75">
        <v>41468.767775</v>
      </c>
      <c r="H68" s="74" t="s">
        <v>202</v>
      </c>
      <c r="I68" s="74" t="s">
        <v>157</v>
      </c>
      <c r="J68" s="74" t="s">
        <v>328</v>
      </c>
      <c r="K68" s="75">
        <v>88.079623999065404</v>
      </c>
      <c r="L68" s="75">
        <v>0</v>
      </c>
      <c r="M68" s="74" t="s">
        <v>122</v>
      </c>
      <c r="N68" s="74" t="s">
        <v>135</v>
      </c>
      <c r="O68" s="74" t="s">
        <v>196</v>
      </c>
      <c r="P68" s="76">
        <v>45177</v>
      </c>
      <c r="Q68" s="76">
        <v>45177.000694444447</v>
      </c>
      <c r="R68" s="75">
        <v>0</v>
      </c>
      <c r="S68" s="74" t="s">
        <v>197</v>
      </c>
      <c r="T68" s="74" t="s">
        <v>141</v>
      </c>
      <c r="U68" s="74" t="s">
        <v>146</v>
      </c>
      <c r="V68" s="77">
        <v>45201.535403819442</v>
      </c>
      <c r="W68" s="74" t="s">
        <v>146</v>
      </c>
      <c r="X68" s="77">
        <v>45201.535406168987</v>
      </c>
      <c r="Y68" s="77">
        <v>45170</v>
      </c>
      <c r="Z68" s="77">
        <v>45200</v>
      </c>
      <c r="AA68" s="77">
        <v>45201.692850312502</v>
      </c>
      <c r="AB68" s="74" t="s">
        <v>118</v>
      </c>
      <c r="AC68" s="74" t="s">
        <v>116</v>
      </c>
    </row>
    <row r="69" spans="1:29" s="107" customFormat="1" hidden="1" outlineLevel="7" collapsed="1" x14ac:dyDescent="0.25">
      <c r="A69" s="102" t="s">
        <v>199</v>
      </c>
      <c r="B69" s="103">
        <v>-470.81</v>
      </c>
      <c r="C69" s="103">
        <v>-44764.437774999999</v>
      </c>
      <c r="D69" s="103">
        <v>0</v>
      </c>
      <c r="E69" s="103">
        <v>0</v>
      </c>
      <c r="F69" s="103">
        <v>-470.81</v>
      </c>
      <c r="G69" s="103">
        <v>-44764.437774999999</v>
      </c>
      <c r="H69" s="104" t="s">
        <v>200</v>
      </c>
      <c r="I69" s="104" t="s">
        <v>157</v>
      </c>
      <c r="J69" s="104" t="s">
        <v>328</v>
      </c>
      <c r="K69" s="103">
        <v>95.079623999065404</v>
      </c>
      <c r="L69" s="103">
        <v>0</v>
      </c>
      <c r="M69" s="104" t="s">
        <v>122</v>
      </c>
      <c r="N69" s="104" t="s">
        <v>135</v>
      </c>
      <c r="O69" s="104" t="s">
        <v>196</v>
      </c>
      <c r="P69" s="105">
        <v>45177</v>
      </c>
      <c r="Q69" s="105">
        <v>45177.000694444447</v>
      </c>
      <c r="R69" s="103">
        <v>0</v>
      </c>
      <c r="S69" s="104" t="s">
        <v>197</v>
      </c>
      <c r="T69" s="104" t="s">
        <v>141</v>
      </c>
      <c r="U69" s="104" t="s">
        <v>146</v>
      </c>
      <c r="V69" s="106">
        <v>45201.535403819442</v>
      </c>
      <c r="W69" s="104" t="s">
        <v>146</v>
      </c>
      <c r="X69" s="106">
        <v>45201.535406168987</v>
      </c>
      <c r="Y69" s="106">
        <v>45170</v>
      </c>
      <c r="Z69" s="106">
        <v>45200</v>
      </c>
      <c r="AA69" s="106">
        <v>45201.692850312502</v>
      </c>
      <c r="AB69" s="104" t="s">
        <v>118</v>
      </c>
      <c r="AC69" s="104" t="s">
        <v>116</v>
      </c>
    </row>
    <row r="70" spans="1:29" s="78" customFormat="1" hidden="1" outlineLevel="7" collapsed="1" x14ac:dyDescent="0.25">
      <c r="A70" s="101" t="s">
        <v>116</v>
      </c>
      <c r="B70" s="75">
        <v>-470.81</v>
      </c>
      <c r="C70" s="75">
        <v>-44764.437774999999</v>
      </c>
      <c r="D70" s="75">
        <v>0</v>
      </c>
      <c r="E70" s="75">
        <v>0</v>
      </c>
      <c r="F70" s="75">
        <v>-470.81</v>
      </c>
      <c r="G70" s="75">
        <v>-44764.437774999999</v>
      </c>
      <c r="H70" s="74" t="s">
        <v>200</v>
      </c>
      <c r="I70" s="74" t="s">
        <v>157</v>
      </c>
      <c r="J70" s="74" t="s">
        <v>328</v>
      </c>
      <c r="K70" s="75">
        <v>95.079623999065404</v>
      </c>
      <c r="L70" s="75">
        <v>0</v>
      </c>
      <c r="M70" s="74" t="s">
        <v>122</v>
      </c>
      <c r="N70" s="74" t="s">
        <v>135</v>
      </c>
      <c r="O70" s="74" t="s">
        <v>196</v>
      </c>
      <c r="P70" s="76">
        <v>45177</v>
      </c>
      <c r="Q70" s="76">
        <v>45177.000694444447</v>
      </c>
      <c r="R70" s="75">
        <v>0</v>
      </c>
      <c r="S70" s="74" t="s">
        <v>197</v>
      </c>
      <c r="T70" s="74" t="s">
        <v>141</v>
      </c>
      <c r="U70" s="74" t="s">
        <v>146</v>
      </c>
      <c r="V70" s="77">
        <v>45201.535403819442</v>
      </c>
      <c r="W70" s="74" t="s">
        <v>146</v>
      </c>
      <c r="X70" s="77">
        <v>45201.535406168987</v>
      </c>
      <c r="Y70" s="77">
        <v>45170</v>
      </c>
      <c r="Z70" s="77">
        <v>45200</v>
      </c>
      <c r="AA70" s="77">
        <v>45201.692850312502</v>
      </c>
      <c r="AB70" s="74" t="s">
        <v>118</v>
      </c>
      <c r="AC70" s="74" t="s">
        <v>116</v>
      </c>
    </row>
    <row r="71" spans="1:29" s="90" customFormat="1" hidden="1" outlineLevel="6" collapsed="1" x14ac:dyDescent="0.25">
      <c r="A71" s="99" t="s">
        <v>329</v>
      </c>
      <c r="B71" s="86">
        <v>0</v>
      </c>
      <c r="C71" s="86">
        <v>-3921.89</v>
      </c>
      <c r="D71" s="86">
        <v>0</v>
      </c>
      <c r="E71" s="86">
        <v>0</v>
      </c>
      <c r="F71" s="86">
        <v>0</v>
      </c>
      <c r="G71" s="86">
        <v>-3921.89</v>
      </c>
      <c r="H71" s="87" t="s">
        <v>116</v>
      </c>
      <c r="I71" s="87" t="s">
        <v>157</v>
      </c>
      <c r="J71" s="87" t="s">
        <v>329</v>
      </c>
      <c r="K71" s="86">
        <v>0</v>
      </c>
      <c r="L71" s="86">
        <v>0</v>
      </c>
      <c r="M71" s="87" t="s">
        <v>122</v>
      </c>
      <c r="N71" s="87" t="s">
        <v>135</v>
      </c>
      <c r="O71" s="87" t="s">
        <v>196</v>
      </c>
      <c r="P71" s="88">
        <v>45184</v>
      </c>
      <c r="Q71" s="88">
        <v>45184.000694444447</v>
      </c>
      <c r="R71" s="86">
        <v>0</v>
      </c>
      <c r="S71" s="87" t="s">
        <v>197</v>
      </c>
      <c r="T71" s="87" t="s">
        <v>141</v>
      </c>
      <c r="U71" s="87" t="s">
        <v>146</v>
      </c>
      <c r="V71" s="89">
        <v>45201.535403819442</v>
      </c>
      <c r="W71" s="87" t="s">
        <v>146</v>
      </c>
      <c r="X71" s="89">
        <v>45201.535406168987</v>
      </c>
      <c r="Y71" s="89">
        <v>45170</v>
      </c>
      <c r="Z71" s="89">
        <v>45200</v>
      </c>
      <c r="AA71" s="89">
        <v>45201.692850312502</v>
      </c>
      <c r="AB71" s="87" t="s">
        <v>118</v>
      </c>
      <c r="AC71" s="87" t="s">
        <v>116</v>
      </c>
    </row>
    <row r="72" spans="1:29" s="96" customFormat="1" hidden="1" outlineLevel="7" collapsed="1" x14ac:dyDescent="0.25">
      <c r="A72" s="100" t="s">
        <v>327</v>
      </c>
      <c r="B72" s="92">
        <v>560.27</v>
      </c>
      <c r="C72" s="92">
        <v>49348.370938</v>
      </c>
      <c r="D72" s="92">
        <v>0</v>
      </c>
      <c r="E72" s="92">
        <v>0</v>
      </c>
      <c r="F72" s="92">
        <v>560.27</v>
      </c>
      <c r="G72" s="92">
        <v>49348.370938</v>
      </c>
      <c r="H72" s="93" t="s">
        <v>202</v>
      </c>
      <c r="I72" s="93" t="s">
        <v>157</v>
      </c>
      <c r="J72" s="93" t="s">
        <v>329</v>
      </c>
      <c r="K72" s="92">
        <v>88.079623999143294</v>
      </c>
      <c r="L72" s="92">
        <v>0</v>
      </c>
      <c r="M72" s="93" t="s">
        <v>122</v>
      </c>
      <c r="N72" s="93" t="s">
        <v>135</v>
      </c>
      <c r="O72" s="93" t="s">
        <v>196</v>
      </c>
      <c r="P72" s="94">
        <v>45184</v>
      </c>
      <c r="Q72" s="94">
        <v>45184.000694444447</v>
      </c>
      <c r="R72" s="92">
        <v>0</v>
      </c>
      <c r="S72" s="93" t="s">
        <v>197</v>
      </c>
      <c r="T72" s="93" t="s">
        <v>141</v>
      </c>
      <c r="U72" s="93" t="s">
        <v>146</v>
      </c>
      <c r="V72" s="95">
        <v>45201.535403819442</v>
      </c>
      <c r="W72" s="93" t="s">
        <v>146</v>
      </c>
      <c r="X72" s="95">
        <v>45201.535406168987</v>
      </c>
      <c r="Y72" s="95">
        <v>45170</v>
      </c>
      <c r="Z72" s="95">
        <v>45200</v>
      </c>
      <c r="AA72" s="95">
        <v>45201.692850312502</v>
      </c>
      <c r="AB72" s="93" t="s">
        <v>118</v>
      </c>
      <c r="AC72" s="93" t="s">
        <v>116</v>
      </c>
    </row>
    <row r="73" spans="1:29" s="78" customFormat="1" hidden="1" outlineLevel="7" collapsed="1" x14ac:dyDescent="0.25">
      <c r="A73" s="101" t="s">
        <v>116</v>
      </c>
      <c r="B73" s="75">
        <v>560.27</v>
      </c>
      <c r="C73" s="75">
        <v>49348.370938</v>
      </c>
      <c r="D73" s="75">
        <v>0</v>
      </c>
      <c r="E73" s="75">
        <v>0</v>
      </c>
      <c r="F73" s="75">
        <v>560.27</v>
      </c>
      <c r="G73" s="75">
        <v>49348.370938</v>
      </c>
      <c r="H73" s="74" t="s">
        <v>202</v>
      </c>
      <c r="I73" s="74" t="s">
        <v>157</v>
      </c>
      <c r="J73" s="74" t="s">
        <v>329</v>
      </c>
      <c r="K73" s="75">
        <v>88.079623999143294</v>
      </c>
      <c r="L73" s="75">
        <v>0</v>
      </c>
      <c r="M73" s="74" t="s">
        <v>122</v>
      </c>
      <c r="N73" s="74" t="s">
        <v>135</v>
      </c>
      <c r="O73" s="74" t="s">
        <v>196</v>
      </c>
      <c r="P73" s="76">
        <v>45184</v>
      </c>
      <c r="Q73" s="76">
        <v>45184.000694444447</v>
      </c>
      <c r="R73" s="75">
        <v>0</v>
      </c>
      <c r="S73" s="74" t="s">
        <v>197</v>
      </c>
      <c r="T73" s="74" t="s">
        <v>141</v>
      </c>
      <c r="U73" s="74" t="s">
        <v>146</v>
      </c>
      <c r="V73" s="77">
        <v>45201.535403819442</v>
      </c>
      <c r="W73" s="74" t="s">
        <v>146</v>
      </c>
      <c r="X73" s="77">
        <v>45201.535406168987</v>
      </c>
      <c r="Y73" s="77">
        <v>45170</v>
      </c>
      <c r="Z73" s="77">
        <v>45200</v>
      </c>
      <c r="AA73" s="77">
        <v>45201.692850312502</v>
      </c>
      <c r="AB73" s="74" t="s">
        <v>118</v>
      </c>
      <c r="AC73" s="74" t="s">
        <v>116</v>
      </c>
    </row>
    <row r="74" spans="1:29" s="107" customFormat="1" hidden="1" outlineLevel="7" collapsed="1" x14ac:dyDescent="0.25">
      <c r="A74" s="102" t="s">
        <v>199</v>
      </c>
      <c r="B74" s="103">
        <v>-560.27</v>
      </c>
      <c r="C74" s="103">
        <v>-53270.260937999999</v>
      </c>
      <c r="D74" s="103">
        <v>0</v>
      </c>
      <c r="E74" s="103">
        <v>0</v>
      </c>
      <c r="F74" s="103">
        <v>-560.27</v>
      </c>
      <c r="G74" s="103">
        <v>-53270.260937999999</v>
      </c>
      <c r="H74" s="104" t="s">
        <v>200</v>
      </c>
      <c r="I74" s="104" t="s">
        <v>157</v>
      </c>
      <c r="J74" s="104" t="s">
        <v>329</v>
      </c>
      <c r="K74" s="103">
        <v>95.079623999143294</v>
      </c>
      <c r="L74" s="103">
        <v>0</v>
      </c>
      <c r="M74" s="104" t="s">
        <v>122</v>
      </c>
      <c r="N74" s="104" t="s">
        <v>135</v>
      </c>
      <c r="O74" s="104" t="s">
        <v>196</v>
      </c>
      <c r="P74" s="105">
        <v>45184</v>
      </c>
      <c r="Q74" s="105">
        <v>45184.000694444447</v>
      </c>
      <c r="R74" s="103">
        <v>0</v>
      </c>
      <c r="S74" s="104" t="s">
        <v>197</v>
      </c>
      <c r="T74" s="104" t="s">
        <v>141</v>
      </c>
      <c r="U74" s="104" t="s">
        <v>146</v>
      </c>
      <c r="V74" s="106">
        <v>45201.535403819442</v>
      </c>
      <c r="W74" s="104" t="s">
        <v>146</v>
      </c>
      <c r="X74" s="106">
        <v>45201.535406168987</v>
      </c>
      <c r="Y74" s="106">
        <v>45170</v>
      </c>
      <c r="Z74" s="106">
        <v>45200</v>
      </c>
      <c r="AA74" s="106">
        <v>45201.692850312502</v>
      </c>
      <c r="AB74" s="104" t="s">
        <v>118</v>
      </c>
      <c r="AC74" s="104" t="s">
        <v>116</v>
      </c>
    </row>
    <row r="75" spans="1:29" s="78" customFormat="1" hidden="1" outlineLevel="7" collapsed="1" x14ac:dyDescent="0.25">
      <c r="A75" s="101" t="s">
        <v>116</v>
      </c>
      <c r="B75" s="75">
        <v>-560.27</v>
      </c>
      <c r="C75" s="75">
        <v>-53270.260937999999</v>
      </c>
      <c r="D75" s="75">
        <v>0</v>
      </c>
      <c r="E75" s="75">
        <v>0</v>
      </c>
      <c r="F75" s="75">
        <v>-560.27</v>
      </c>
      <c r="G75" s="75">
        <v>-53270.260937999999</v>
      </c>
      <c r="H75" s="74" t="s">
        <v>200</v>
      </c>
      <c r="I75" s="74" t="s">
        <v>157</v>
      </c>
      <c r="J75" s="74" t="s">
        <v>329</v>
      </c>
      <c r="K75" s="75">
        <v>95.079623999143294</v>
      </c>
      <c r="L75" s="75">
        <v>0</v>
      </c>
      <c r="M75" s="74" t="s">
        <v>122</v>
      </c>
      <c r="N75" s="74" t="s">
        <v>135</v>
      </c>
      <c r="O75" s="74" t="s">
        <v>196</v>
      </c>
      <c r="P75" s="76">
        <v>45184</v>
      </c>
      <c r="Q75" s="76">
        <v>45184.000694444447</v>
      </c>
      <c r="R75" s="75">
        <v>0</v>
      </c>
      <c r="S75" s="74" t="s">
        <v>197</v>
      </c>
      <c r="T75" s="74" t="s">
        <v>141</v>
      </c>
      <c r="U75" s="74" t="s">
        <v>146</v>
      </c>
      <c r="V75" s="77">
        <v>45201.535403819442</v>
      </c>
      <c r="W75" s="74" t="s">
        <v>146</v>
      </c>
      <c r="X75" s="77">
        <v>45201.535406168987</v>
      </c>
      <c r="Y75" s="77">
        <v>45170</v>
      </c>
      <c r="Z75" s="77">
        <v>45200</v>
      </c>
      <c r="AA75" s="77">
        <v>45201.692850312502</v>
      </c>
      <c r="AB75" s="74" t="s">
        <v>118</v>
      </c>
      <c r="AC75" s="74" t="s">
        <v>116</v>
      </c>
    </row>
    <row r="76" spans="1:29" s="113" customFormat="1" hidden="1" outlineLevel="6" collapsed="1" x14ac:dyDescent="0.25">
      <c r="A76" s="121" t="s">
        <v>330</v>
      </c>
      <c r="B76" s="109">
        <v>0</v>
      </c>
      <c r="C76" s="109">
        <v>-1374.24</v>
      </c>
      <c r="D76" s="109">
        <v>0</v>
      </c>
      <c r="E76" s="109">
        <v>0</v>
      </c>
      <c r="F76" s="109">
        <v>0</v>
      </c>
      <c r="G76" s="109">
        <v>-1374.24</v>
      </c>
      <c r="H76" s="110" t="s">
        <v>116</v>
      </c>
      <c r="I76" s="110" t="s">
        <v>157</v>
      </c>
      <c r="J76" s="110" t="s">
        <v>330</v>
      </c>
      <c r="K76" s="109">
        <v>0</v>
      </c>
      <c r="L76" s="109">
        <v>0</v>
      </c>
      <c r="M76" s="110" t="s">
        <v>122</v>
      </c>
      <c r="N76" s="110" t="s">
        <v>135</v>
      </c>
      <c r="O76" s="110" t="s">
        <v>196</v>
      </c>
      <c r="P76" s="111">
        <v>45191</v>
      </c>
      <c r="Q76" s="111">
        <v>45191.000694444447</v>
      </c>
      <c r="R76" s="109">
        <v>0</v>
      </c>
      <c r="S76" s="110" t="s">
        <v>197</v>
      </c>
      <c r="T76" s="110" t="s">
        <v>141</v>
      </c>
      <c r="U76" s="110" t="s">
        <v>146</v>
      </c>
      <c r="V76" s="112">
        <v>45201.535403819442</v>
      </c>
      <c r="W76" s="110" t="s">
        <v>146</v>
      </c>
      <c r="X76" s="112">
        <v>45201.535406168987</v>
      </c>
      <c r="Y76" s="112">
        <v>45170</v>
      </c>
      <c r="Z76" s="112">
        <v>45200</v>
      </c>
      <c r="AA76" s="112">
        <v>45201.692850312502</v>
      </c>
      <c r="AB76" s="110" t="s">
        <v>118</v>
      </c>
      <c r="AC76" s="110" t="s">
        <v>116</v>
      </c>
    </row>
    <row r="77" spans="1:29" s="96" customFormat="1" hidden="1" outlineLevel="7" collapsed="1" x14ac:dyDescent="0.25">
      <c r="A77" s="100" t="s">
        <v>327</v>
      </c>
      <c r="B77" s="92">
        <v>196.32</v>
      </c>
      <c r="C77" s="92">
        <v>17291.791784000001</v>
      </c>
      <c r="D77" s="92">
        <v>0</v>
      </c>
      <c r="E77" s="92">
        <v>0</v>
      </c>
      <c r="F77" s="92">
        <v>196.32</v>
      </c>
      <c r="G77" s="92">
        <v>17291.791784000001</v>
      </c>
      <c r="H77" s="93" t="s">
        <v>202</v>
      </c>
      <c r="I77" s="93" t="s">
        <v>157</v>
      </c>
      <c r="J77" s="93" t="s">
        <v>330</v>
      </c>
      <c r="K77" s="92">
        <v>88.079624001629995</v>
      </c>
      <c r="L77" s="92">
        <v>0</v>
      </c>
      <c r="M77" s="93" t="s">
        <v>122</v>
      </c>
      <c r="N77" s="93" t="s">
        <v>135</v>
      </c>
      <c r="O77" s="93" t="s">
        <v>196</v>
      </c>
      <c r="P77" s="94">
        <v>45191</v>
      </c>
      <c r="Q77" s="94">
        <v>45191.000694444447</v>
      </c>
      <c r="R77" s="92">
        <v>0</v>
      </c>
      <c r="S77" s="93" t="s">
        <v>197</v>
      </c>
      <c r="T77" s="93" t="s">
        <v>141</v>
      </c>
      <c r="U77" s="93" t="s">
        <v>146</v>
      </c>
      <c r="V77" s="95">
        <v>45201.535403819442</v>
      </c>
      <c r="W77" s="93" t="s">
        <v>146</v>
      </c>
      <c r="X77" s="95">
        <v>45201.535406168987</v>
      </c>
      <c r="Y77" s="95">
        <v>45170</v>
      </c>
      <c r="Z77" s="95">
        <v>45200</v>
      </c>
      <c r="AA77" s="95">
        <v>45201.692850312502</v>
      </c>
      <c r="AB77" s="93" t="s">
        <v>118</v>
      </c>
      <c r="AC77" s="93" t="s">
        <v>116</v>
      </c>
    </row>
    <row r="78" spans="1:29" s="78" customFormat="1" hidden="1" outlineLevel="7" collapsed="1" x14ac:dyDescent="0.25">
      <c r="A78" s="101" t="s">
        <v>116</v>
      </c>
      <c r="B78" s="75">
        <v>196.32</v>
      </c>
      <c r="C78" s="75">
        <v>17291.791784000001</v>
      </c>
      <c r="D78" s="75">
        <v>0</v>
      </c>
      <c r="E78" s="75">
        <v>0</v>
      </c>
      <c r="F78" s="75">
        <v>196.32</v>
      </c>
      <c r="G78" s="75">
        <v>17291.791784000001</v>
      </c>
      <c r="H78" s="74" t="s">
        <v>202</v>
      </c>
      <c r="I78" s="74" t="s">
        <v>157</v>
      </c>
      <c r="J78" s="74" t="s">
        <v>330</v>
      </c>
      <c r="K78" s="75">
        <v>88.079624001629995</v>
      </c>
      <c r="L78" s="75">
        <v>0</v>
      </c>
      <c r="M78" s="74" t="s">
        <v>122</v>
      </c>
      <c r="N78" s="74" t="s">
        <v>135</v>
      </c>
      <c r="O78" s="74" t="s">
        <v>196</v>
      </c>
      <c r="P78" s="76">
        <v>45191</v>
      </c>
      <c r="Q78" s="76">
        <v>45191.000694444447</v>
      </c>
      <c r="R78" s="75">
        <v>0</v>
      </c>
      <c r="S78" s="74" t="s">
        <v>197</v>
      </c>
      <c r="T78" s="74" t="s">
        <v>141</v>
      </c>
      <c r="U78" s="74" t="s">
        <v>146</v>
      </c>
      <c r="V78" s="77">
        <v>45201.535403819442</v>
      </c>
      <c r="W78" s="74" t="s">
        <v>146</v>
      </c>
      <c r="X78" s="77">
        <v>45201.535406168987</v>
      </c>
      <c r="Y78" s="77">
        <v>45170</v>
      </c>
      <c r="Z78" s="77">
        <v>45200</v>
      </c>
      <c r="AA78" s="77">
        <v>45201.692850312502</v>
      </c>
      <c r="AB78" s="74" t="s">
        <v>118</v>
      </c>
      <c r="AC78" s="74" t="s">
        <v>116</v>
      </c>
    </row>
    <row r="79" spans="1:29" s="107" customFormat="1" hidden="1" outlineLevel="7" collapsed="1" x14ac:dyDescent="0.25">
      <c r="A79" s="102" t="s">
        <v>199</v>
      </c>
      <c r="B79" s="103">
        <v>-196.32</v>
      </c>
      <c r="C79" s="103">
        <v>-18666.031783999999</v>
      </c>
      <c r="D79" s="103">
        <v>0</v>
      </c>
      <c r="E79" s="103">
        <v>0</v>
      </c>
      <c r="F79" s="103">
        <v>-196.32</v>
      </c>
      <c r="G79" s="103">
        <v>-18666.031783999999</v>
      </c>
      <c r="H79" s="104" t="s">
        <v>200</v>
      </c>
      <c r="I79" s="104" t="s">
        <v>157</v>
      </c>
      <c r="J79" s="104" t="s">
        <v>330</v>
      </c>
      <c r="K79" s="103">
        <v>95.079624001629995</v>
      </c>
      <c r="L79" s="103">
        <v>0</v>
      </c>
      <c r="M79" s="104" t="s">
        <v>122</v>
      </c>
      <c r="N79" s="104" t="s">
        <v>135</v>
      </c>
      <c r="O79" s="104" t="s">
        <v>196</v>
      </c>
      <c r="P79" s="105">
        <v>45191</v>
      </c>
      <c r="Q79" s="105">
        <v>45191.000694444447</v>
      </c>
      <c r="R79" s="103">
        <v>0</v>
      </c>
      <c r="S79" s="104" t="s">
        <v>197</v>
      </c>
      <c r="T79" s="104" t="s">
        <v>141</v>
      </c>
      <c r="U79" s="104" t="s">
        <v>146</v>
      </c>
      <c r="V79" s="106">
        <v>45201.535403819442</v>
      </c>
      <c r="W79" s="104" t="s">
        <v>146</v>
      </c>
      <c r="X79" s="106">
        <v>45201.535406168987</v>
      </c>
      <c r="Y79" s="106">
        <v>45170</v>
      </c>
      <c r="Z79" s="106">
        <v>45200</v>
      </c>
      <c r="AA79" s="106">
        <v>45201.692850312502</v>
      </c>
      <c r="AB79" s="104" t="s">
        <v>118</v>
      </c>
      <c r="AC79" s="104" t="s">
        <v>116</v>
      </c>
    </row>
    <row r="80" spans="1:29" s="78" customFormat="1" hidden="1" outlineLevel="7" collapsed="1" x14ac:dyDescent="0.25">
      <c r="A80" s="101" t="s">
        <v>116</v>
      </c>
      <c r="B80" s="75">
        <v>-196.32</v>
      </c>
      <c r="C80" s="75">
        <v>-18666.031783999999</v>
      </c>
      <c r="D80" s="75">
        <v>0</v>
      </c>
      <c r="E80" s="75">
        <v>0</v>
      </c>
      <c r="F80" s="75">
        <v>-196.32</v>
      </c>
      <c r="G80" s="75">
        <v>-18666.031783999999</v>
      </c>
      <c r="H80" s="74" t="s">
        <v>200</v>
      </c>
      <c r="I80" s="74" t="s">
        <v>157</v>
      </c>
      <c r="J80" s="74" t="s">
        <v>330</v>
      </c>
      <c r="K80" s="75">
        <v>95.079624001629995</v>
      </c>
      <c r="L80" s="75">
        <v>0</v>
      </c>
      <c r="M80" s="74" t="s">
        <v>122</v>
      </c>
      <c r="N80" s="74" t="s">
        <v>135</v>
      </c>
      <c r="O80" s="74" t="s">
        <v>196</v>
      </c>
      <c r="P80" s="76">
        <v>45191</v>
      </c>
      <c r="Q80" s="76">
        <v>45191.000694444447</v>
      </c>
      <c r="R80" s="75">
        <v>0</v>
      </c>
      <c r="S80" s="74" t="s">
        <v>197</v>
      </c>
      <c r="T80" s="74" t="s">
        <v>141</v>
      </c>
      <c r="U80" s="74" t="s">
        <v>146</v>
      </c>
      <c r="V80" s="77">
        <v>45201.535403819442</v>
      </c>
      <c r="W80" s="74" t="s">
        <v>146</v>
      </c>
      <c r="X80" s="77">
        <v>45201.535406168987</v>
      </c>
      <c r="Y80" s="77">
        <v>45170</v>
      </c>
      <c r="Z80" s="77">
        <v>45200</v>
      </c>
      <c r="AA80" s="77">
        <v>45201.692850312502</v>
      </c>
      <c r="AB80" s="74" t="s">
        <v>118</v>
      </c>
      <c r="AC80" s="74" t="s">
        <v>116</v>
      </c>
    </row>
    <row r="81" spans="1:29" s="119" customFormat="1" hidden="1" outlineLevel="5" collapsed="1" x14ac:dyDescent="0.25">
      <c r="A81" s="120" t="s">
        <v>206</v>
      </c>
      <c r="B81" s="115">
        <v>0</v>
      </c>
      <c r="C81" s="115">
        <v>9377.6200000000008</v>
      </c>
      <c r="D81" s="115">
        <v>0</v>
      </c>
      <c r="E81" s="115">
        <v>0</v>
      </c>
      <c r="F81" s="115">
        <v>0</v>
      </c>
      <c r="G81" s="115">
        <v>9377.6200000000008</v>
      </c>
      <c r="H81" s="116" t="s">
        <v>206</v>
      </c>
      <c r="I81" s="116" t="s">
        <v>157</v>
      </c>
      <c r="J81" s="116" t="s">
        <v>116</v>
      </c>
      <c r="K81" s="115">
        <v>0</v>
      </c>
      <c r="L81" s="115">
        <v>0</v>
      </c>
      <c r="M81" s="116" t="s">
        <v>122</v>
      </c>
      <c r="N81" s="116" t="s">
        <v>135</v>
      </c>
      <c r="O81" s="116" t="s">
        <v>196</v>
      </c>
      <c r="P81" s="117" t="s">
        <v>116</v>
      </c>
      <c r="Q81" s="117" t="s">
        <v>116</v>
      </c>
      <c r="R81" s="115">
        <v>0</v>
      </c>
      <c r="S81" s="116" t="s">
        <v>197</v>
      </c>
      <c r="T81" s="116" t="s">
        <v>141</v>
      </c>
      <c r="U81" s="116" t="s">
        <v>146</v>
      </c>
      <c r="V81" s="118">
        <v>45201.535403819442</v>
      </c>
      <c r="W81" s="116" t="s">
        <v>146</v>
      </c>
      <c r="X81" s="118">
        <v>45201.535406168987</v>
      </c>
      <c r="Y81" s="118">
        <v>45170</v>
      </c>
      <c r="Z81" s="118">
        <v>45200</v>
      </c>
      <c r="AA81" s="118">
        <v>45201.692850312502</v>
      </c>
      <c r="AB81" s="116" t="s">
        <v>118</v>
      </c>
      <c r="AC81" s="116" t="s">
        <v>206</v>
      </c>
    </row>
    <row r="82" spans="1:29" s="90" customFormat="1" hidden="1" outlineLevel="6" collapsed="1" x14ac:dyDescent="0.25">
      <c r="A82" s="99" t="s">
        <v>326</v>
      </c>
      <c r="B82" s="86">
        <v>0</v>
      </c>
      <c r="C82" s="86">
        <v>785.82</v>
      </c>
      <c r="D82" s="86">
        <v>0</v>
      </c>
      <c r="E82" s="86">
        <v>0</v>
      </c>
      <c r="F82" s="86">
        <v>0</v>
      </c>
      <c r="G82" s="86">
        <v>785.82</v>
      </c>
      <c r="H82" s="87" t="s">
        <v>206</v>
      </c>
      <c r="I82" s="87" t="s">
        <v>157</v>
      </c>
      <c r="J82" s="87" t="s">
        <v>326</v>
      </c>
      <c r="K82" s="86">
        <v>0</v>
      </c>
      <c r="L82" s="86">
        <v>0</v>
      </c>
      <c r="M82" s="87" t="s">
        <v>122</v>
      </c>
      <c r="N82" s="87" t="s">
        <v>135</v>
      </c>
      <c r="O82" s="87" t="s">
        <v>196</v>
      </c>
      <c r="P82" s="88">
        <v>45170</v>
      </c>
      <c r="Q82" s="88">
        <v>45170.000694444447</v>
      </c>
      <c r="R82" s="86">
        <v>0</v>
      </c>
      <c r="S82" s="87" t="s">
        <v>197</v>
      </c>
      <c r="T82" s="87" t="s">
        <v>141</v>
      </c>
      <c r="U82" s="87" t="s">
        <v>146</v>
      </c>
      <c r="V82" s="89">
        <v>45201.535403819442</v>
      </c>
      <c r="W82" s="87" t="s">
        <v>146</v>
      </c>
      <c r="X82" s="89">
        <v>45201.535406168987</v>
      </c>
      <c r="Y82" s="89">
        <v>45170</v>
      </c>
      <c r="Z82" s="89">
        <v>45200</v>
      </c>
      <c r="AA82" s="89">
        <v>45201.692850312502</v>
      </c>
      <c r="AB82" s="87" t="s">
        <v>118</v>
      </c>
      <c r="AC82" s="87" t="s">
        <v>206</v>
      </c>
    </row>
    <row r="83" spans="1:29" s="96" customFormat="1" hidden="1" outlineLevel="7" collapsed="1" x14ac:dyDescent="0.25">
      <c r="A83" s="100" t="s">
        <v>207</v>
      </c>
      <c r="B83" s="92">
        <v>0</v>
      </c>
      <c r="C83" s="92">
        <v>785.82</v>
      </c>
      <c r="D83" s="92">
        <v>0</v>
      </c>
      <c r="E83" s="92">
        <v>0</v>
      </c>
      <c r="F83" s="92">
        <v>0</v>
      </c>
      <c r="G83" s="92">
        <v>785.82</v>
      </c>
      <c r="H83" s="93" t="s">
        <v>206</v>
      </c>
      <c r="I83" s="93" t="s">
        <v>157</v>
      </c>
      <c r="J83" s="93" t="s">
        <v>326</v>
      </c>
      <c r="K83" s="92">
        <v>0</v>
      </c>
      <c r="L83" s="92">
        <v>0</v>
      </c>
      <c r="M83" s="93" t="s">
        <v>122</v>
      </c>
      <c r="N83" s="93" t="s">
        <v>135</v>
      </c>
      <c r="O83" s="93" t="s">
        <v>196</v>
      </c>
      <c r="P83" s="94">
        <v>45170</v>
      </c>
      <c r="Q83" s="94">
        <v>45170.000694444447</v>
      </c>
      <c r="R83" s="92">
        <v>0</v>
      </c>
      <c r="S83" s="93" t="s">
        <v>197</v>
      </c>
      <c r="T83" s="93" t="s">
        <v>141</v>
      </c>
      <c r="U83" s="93" t="s">
        <v>146</v>
      </c>
      <c r="V83" s="95">
        <v>45201.535403819442</v>
      </c>
      <c r="W83" s="93" t="s">
        <v>146</v>
      </c>
      <c r="X83" s="95">
        <v>45201.535406168987</v>
      </c>
      <c r="Y83" s="95">
        <v>45170</v>
      </c>
      <c r="Z83" s="95">
        <v>45200</v>
      </c>
      <c r="AA83" s="95">
        <v>45201.692850312502</v>
      </c>
      <c r="AB83" s="93" t="s">
        <v>118</v>
      </c>
      <c r="AC83" s="93" t="s">
        <v>206</v>
      </c>
    </row>
    <row r="84" spans="1:29" s="78" customFormat="1" hidden="1" outlineLevel="7" collapsed="1" x14ac:dyDescent="0.25">
      <c r="A84" s="101" t="s">
        <v>116</v>
      </c>
      <c r="B84" s="75">
        <v>0</v>
      </c>
      <c r="C84" s="75">
        <v>785.82</v>
      </c>
      <c r="D84" s="75">
        <v>0</v>
      </c>
      <c r="E84" s="75">
        <v>0</v>
      </c>
      <c r="F84" s="75">
        <v>0</v>
      </c>
      <c r="G84" s="75">
        <v>785.82</v>
      </c>
      <c r="H84" s="74" t="s">
        <v>206</v>
      </c>
      <c r="I84" s="74" t="s">
        <v>157</v>
      </c>
      <c r="J84" s="74" t="s">
        <v>326</v>
      </c>
      <c r="K84" s="75">
        <v>0</v>
      </c>
      <c r="L84" s="75">
        <v>0</v>
      </c>
      <c r="M84" s="74" t="s">
        <v>122</v>
      </c>
      <c r="N84" s="74" t="s">
        <v>135</v>
      </c>
      <c r="O84" s="74" t="s">
        <v>196</v>
      </c>
      <c r="P84" s="76">
        <v>45170</v>
      </c>
      <c r="Q84" s="76">
        <v>45170.000694444447</v>
      </c>
      <c r="R84" s="75">
        <v>0</v>
      </c>
      <c r="S84" s="74" t="s">
        <v>197</v>
      </c>
      <c r="T84" s="74" t="s">
        <v>141</v>
      </c>
      <c r="U84" s="74" t="s">
        <v>146</v>
      </c>
      <c r="V84" s="77">
        <v>45201.535403819442</v>
      </c>
      <c r="W84" s="74" t="s">
        <v>146</v>
      </c>
      <c r="X84" s="77">
        <v>45201.535406168987</v>
      </c>
      <c r="Y84" s="77">
        <v>45170</v>
      </c>
      <c r="Z84" s="77">
        <v>45200</v>
      </c>
      <c r="AA84" s="77">
        <v>45201.692850312502</v>
      </c>
      <c r="AB84" s="74" t="s">
        <v>118</v>
      </c>
      <c r="AC84" s="74" t="s">
        <v>206</v>
      </c>
    </row>
    <row r="85" spans="1:29" s="113" customFormat="1" hidden="1" outlineLevel="6" collapsed="1" x14ac:dyDescent="0.25">
      <c r="A85" s="121" t="s">
        <v>328</v>
      </c>
      <c r="B85" s="109">
        <v>0</v>
      </c>
      <c r="C85" s="109">
        <v>3295.67</v>
      </c>
      <c r="D85" s="109">
        <v>0</v>
      </c>
      <c r="E85" s="109">
        <v>0</v>
      </c>
      <c r="F85" s="109">
        <v>0</v>
      </c>
      <c r="G85" s="109">
        <v>3295.67</v>
      </c>
      <c r="H85" s="110" t="s">
        <v>206</v>
      </c>
      <c r="I85" s="110" t="s">
        <v>157</v>
      </c>
      <c r="J85" s="110" t="s">
        <v>328</v>
      </c>
      <c r="K85" s="109">
        <v>0</v>
      </c>
      <c r="L85" s="109">
        <v>0</v>
      </c>
      <c r="M85" s="110" t="s">
        <v>122</v>
      </c>
      <c r="N85" s="110" t="s">
        <v>135</v>
      </c>
      <c r="O85" s="110" t="s">
        <v>196</v>
      </c>
      <c r="P85" s="111">
        <v>45177</v>
      </c>
      <c r="Q85" s="111">
        <v>45177.000694444447</v>
      </c>
      <c r="R85" s="109">
        <v>0</v>
      </c>
      <c r="S85" s="110" t="s">
        <v>197</v>
      </c>
      <c r="T85" s="110" t="s">
        <v>141</v>
      </c>
      <c r="U85" s="110" t="s">
        <v>146</v>
      </c>
      <c r="V85" s="112">
        <v>45201.535403819442</v>
      </c>
      <c r="W85" s="110" t="s">
        <v>146</v>
      </c>
      <c r="X85" s="112">
        <v>45201.535406168987</v>
      </c>
      <c r="Y85" s="112">
        <v>45170</v>
      </c>
      <c r="Z85" s="112">
        <v>45200</v>
      </c>
      <c r="AA85" s="112">
        <v>45201.692850312502</v>
      </c>
      <c r="AB85" s="110" t="s">
        <v>118</v>
      </c>
      <c r="AC85" s="110" t="s">
        <v>206</v>
      </c>
    </row>
    <row r="86" spans="1:29" s="96" customFormat="1" hidden="1" outlineLevel="7" collapsed="1" x14ac:dyDescent="0.25">
      <c r="A86" s="100" t="s">
        <v>207</v>
      </c>
      <c r="B86" s="92">
        <v>0</v>
      </c>
      <c r="C86" s="92">
        <v>3295.67</v>
      </c>
      <c r="D86" s="92">
        <v>0</v>
      </c>
      <c r="E86" s="92">
        <v>0</v>
      </c>
      <c r="F86" s="92">
        <v>0</v>
      </c>
      <c r="G86" s="92">
        <v>3295.67</v>
      </c>
      <c r="H86" s="93" t="s">
        <v>206</v>
      </c>
      <c r="I86" s="93" t="s">
        <v>157</v>
      </c>
      <c r="J86" s="93" t="s">
        <v>328</v>
      </c>
      <c r="K86" s="92">
        <v>0</v>
      </c>
      <c r="L86" s="92">
        <v>0</v>
      </c>
      <c r="M86" s="93" t="s">
        <v>122</v>
      </c>
      <c r="N86" s="93" t="s">
        <v>135</v>
      </c>
      <c r="O86" s="93" t="s">
        <v>196</v>
      </c>
      <c r="P86" s="94">
        <v>45177</v>
      </c>
      <c r="Q86" s="94">
        <v>45177.000694444447</v>
      </c>
      <c r="R86" s="92">
        <v>0</v>
      </c>
      <c r="S86" s="93" t="s">
        <v>197</v>
      </c>
      <c r="T86" s="93" t="s">
        <v>141</v>
      </c>
      <c r="U86" s="93" t="s">
        <v>146</v>
      </c>
      <c r="V86" s="95">
        <v>45201.535403819442</v>
      </c>
      <c r="W86" s="93" t="s">
        <v>146</v>
      </c>
      <c r="X86" s="95">
        <v>45201.535406168987</v>
      </c>
      <c r="Y86" s="95">
        <v>45170</v>
      </c>
      <c r="Z86" s="95">
        <v>45200</v>
      </c>
      <c r="AA86" s="95">
        <v>45201.692850312502</v>
      </c>
      <c r="AB86" s="93" t="s">
        <v>118</v>
      </c>
      <c r="AC86" s="93" t="s">
        <v>206</v>
      </c>
    </row>
    <row r="87" spans="1:29" s="78" customFormat="1" hidden="1" outlineLevel="7" collapsed="1" x14ac:dyDescent="0.25">
      <c r="A87" s="101" t="s">
        <v>116</v>
      </c>
      <c r="B87" s="75">
        <v>0</v>
      </c>
      <c r="C87" s="75">
        <v>3295.67</v>
      </c>
      <c r="D87" s="75">
        <v>0</v>
      </c>
      <c r="E87" s="75">
        <v>0</v>
      </c>
      <c r="F87" s="75">
        <v>0</v>
      </c>
      <c r="G87" s="75">
        <v>3295.67</v>
      </c>
      <c r="H87" s="74" t="s">
        <v>206</v>
      </c>
      <c r="I87" s="74" t="s">
        <v>157</v>
      </c>
      <c r="J87" s="74" t="s">
        <v>328</v>
      </c>
      <c r="K87" s="75">
        <v>0</v>
      </c>
      <c r="L87" s="75">
        <v>0</v>
      </c>
      <c r="M87" s="74" t="s">
        <v>122</v>
      </c>
      <c r="N87" s="74" t="s">
        <v>135</v>
      </c>
      <c r="O87" s="74" t="s">
        <v>196</v>
      </c>
      <c r="P87" s="76">
        <v>45177</v>
      </c>
      <c r="Q87" s="76">
        <v>45177.000694444447</v>
      </c>
      <c r="R87" s="75">
        <v>0</v>
      </c>
      <c r="S87" s="74" t="s">
        <v>197</v>
      </c>
      <c r="T87" s="74" t="s">
        <v>141</v>
      </c>
      <c r="U87" s="74" t="s">
        <v>146</v>
      </c>
      <c r="V87" s="77">
        <v>45201.535403819442</v>
      </c>
      <c r="W87" s="74" t="s">
        <v>146</v>
      </c>
      <c r="X87" s="77">
        <v>45201.535406168987</v>
      </c>
      <c r="Y87" s="77">
        <v>45170</v>
      </c>
      <c r="Z87" s="77">
        <v>45200</v>
      </c>
      <c r="AA87" s="77">
        <v>45201.692850312502</v>
      </c>
      <c r="AB87" s="74" t="s">
        <v>118</v>
      </c>
      <c r="AC87" s="74" t="s">
        <v>206</v>
      </c>
    </row>
    <row r="88" spans="1:29" s="90" customFormat="1" hidden="1" outlineLevel="6" collapsed="1" x14ac:dyDescent="0.25">
      <c r="A88" s="99" t="s">
        <v>329</v>
      </c>
      <c r="B88" s="86">
        <v>0</v>
      </c>
      <c r="C88" s="86">
        <v>3921.89</v>
      </c>
      <c r="D88" s="86">
        <v>0</v>
      </c>
      <c r="E88" s="86">
        <v>0</v>
      </c>
      <c r="F88" s="86">
        <v>0</v>
      </c>
      <c r="G88" s="86">
        <v>3921.89</v>
      </c>
      <c r="H88" s="87" t="s">
        <v>206</v>
      </c>
      <c r="I88" s="87" t="s">
        <v>157</v>
      </c>
      <c r="J88" s="87" t="s">
        <v>329</v>
      </c>
      <c r="K88" s="86">
        <v>0</v>
      </c>
      <c r="L88" s="86">
        <v>0</v>
      </c>
      <c r="M88" s="87" t="s">
        <v>122</v>
      </c>
      <c r="N88" s="87" t="s">
        <v>135</v>
      </c>
      <c r="O88" s="87" t="s">
        <v>196</v>
      </c>
      <c r="P88" s="88">
        <v>45184</v>
      </c>
      <c r="Q88" s="88">
        <v>45184.000694444447</v>
      </c>
      <c r="R88" s="86">
        <v>0</v>
      </c>
      <c r="S88" s="87" t="s">
        <v>197</v>
      </c>
      <c r="T88" s="87" t="s">
        <v>141</v>
      </c>
      <c r="U88" s="87" t="s">
        <v>146</v>
      </c>
      <c r="V88" s="89">
        <v>45201.535403819442</v>
      </c>
      <c r="W88" s="87" t="s">
        <v>146</v>
      </c>
      <c r="X88" s="89">
        <v>45201.535406168987</v>
      </c>
      <c r="Y88" s="89">
        <v>45170</v>
      </c>
      <c r="Z88" s="89">
        <v>45200</v>
      </c>
      <c r="AA88" s="89">
        <v>45201.692850312502</v>
      </c>
      <c r="AB88" s="87" t="s">
        <v>118</v>
      </c>
      <c r="AC88" s="87" t="s">
        <v>206</v>
      </c>
    </row>
    <row r="89" spans="1:29" s="96" customFormat="1" hidden="1" outlineLevel="7" collapsed="1" x14ac:dyDescent="0.25">
      <c r="A89" s="100" t="s">
        <v>207</v>
      </c>
      <c r="B89" s="92">
        <v>0</v>
      </c>
      <c r="C89" s="92">
        <v>3921.89</v>
      </c>
      <c r="D89" s="92">
        <v>0</v>
      </c>
      <c r="E89" s="92">
        <v>0</v>
      </c>
      <c r="F89" s="92">
        <v>0</v>
      </c>
      <c r="G89" s="92">
        <v>3921.89</v>
      </c>
      <c r="H89" s="93" t="s">
        <v>206</v>
      </c>
      <c r="I89" s="93" t="s">
        <v>157</v>
      </c>
      <c r="J89" s="93" t="s">
        <v>329</v>
      </c>
      <c r="K89" s="92">
        <v>0</v>
      </c>
      <c r="L89" s="92">
        <v>0</v>
      </c>
      <c r="M89" s="93" t="s">
        <v>122</v>
      </c>
      <c r="N89" s="93" t="s">
        <v>135</v>
      </c>
      <c r="O89" s="93" t="s">
        <v>196</v>
      </c>
      <c r="P89" s="94">
        <v>45184</v>
      </c>
      <c r="Q89" s="94">
        <v>45184.000694444447</v>
      </c>
      <c r="R89" s="92">
        <v>0</v>
      </c>
      <c r="S89" s="93" t="s">
        <v>197</v>
      </c>
      <c r="T89" s="93" t="s">
        <v>141</v>
      </c>
      <c r="U89" s="93" t="s">
        <v>146</v>
      </c>
      <c r="V89" s="95">
        <v>45201.535403819442</v>
      </c>
      <c r="W89" s="93" t="s">
        <v>146</v>
      </c>
      <c r="X89" s="95">
        <v>45201.535406168987</v>
      </c>
      <c r="Y89" s="95">
        <v>45170</v>
      </c>
      <c r="Z89" s="95">
        <v>45200</v>
      </c>
      <c r="AA89" s="95">
        <v>45201.692850312502</v>
      </c>
      <c r="AB89" s="93" t="s">
        <v>118</v>
      </c>
      <c r="AC89" s="93" t="s">
        <v>206</v>
      </c>
    </row>
    <row r="90" spans="1:29" s="78" customFormat="1" hidden="1" outlineLevel="7" collapsed="1" x14ac:dyDescent="0.25">
      <c r="A90" s="101" t="s">
        <v>116</v>
      </c>
      <c r="B90" s="75">
        <v>0</v>
      </c>
      <c r="C90" s="75">
        <v>3921.89</v>
      </c>
      <c r="D90" s="75">
        <v>0</v>
      </c>
      <c r="E90" s="75">
        <v>0</v>
      </c>
      <c r="F90" s="75">
        <v>0</v>
      </c>
      <c r="G90" s="75">
        <v>3921.89</v>
      </c>
      <c r="H90" s="74" t="s">
        <v>206</v>
      </c>
      <c r="I90" s="74" t="s">
        <v>157</v>
      </c>
      <c r="J90" s="74" t="s">
        <v>329</v>
      </c>
      <c r="K90" s="75">
        <v>0</v>
      </c>
      <c r="L90" s="75">
        <v>0</v>
      </c>
      <c r="M90" s="74" t="s">
        <v>122</v>
      </c>
      <c r="N90" s="74" t="s">
        <v>135</v>
      </c>
      <c r="O90" s="74" t="s">
        <v>196</v>
      </c>
      <c r="P90" s="76">
        <v>45184</v>
      </c>
      <c r="Q90" s="76">
        <v>45184.000694444447</v>
      </c>
      <c r="R90" s="75">
        <v>0</v>
      </c>
      <c r="S90" s="74" t="s">
        <v>197</v>
      </c>
      <c r="T90" s="74" t="s">
        <v>141</v>
      </c>
      <c r="U90" s="74" t="s">
        <v>146</v>
      </c>
      <c r="V90" s="77">
        <v>45201.535403819442</v>
      </c>
      <c r="W90" s="74" t="s">
        <v>146</v>
      </c>
      <c r="X90" s="77">
        <v>45201.535406168987</v>
      </c>
      <c r="Y90" s="77">
        <v>45170</v>
      </c>
      <c r="Z90" s="77">
        <v>45200</v>
      </c>
      <c r="AA90" s="77">
        <v>45201.692850312502</v>
      </c>
      <c r="AB90" s="74" t="s">
        <v>118</v>
      </c>
      <c r="AC90" s="74" t="s">
        <v>206</v>
      </c>
    </row>
    <row r="91" spans="1:29" s="113" customFormat="1" hidden="1" outlineLevel="6" collapsed="1" x14ac:dyDescent="0.25">
      <c r="A91" s="121" t="s">
        <v>330</v>
      </c>
      <c r="B91" s="109">
        <v>0</v>
      </c>
      <c r="C91" s="109">
        <v>1374.24</v>
      </c>
      <c r="D91" s="109">
        <v>0</v>
      </c>
      <c r="E91" s="109">
        <v>0</v>
      </c>
      <c r="F91" s="109">
        <v>0</v>
      </c>
      <c r="G91" s="109">
        <v>1374.24</v>
      </c>
      <c r="H91" s="110" t="s">
        <v>206</v>
      </c>
      <c r="I91" s="110" t="s">
        <v>157</v>
      </c>
      <c r="J91" s="110" t="s">
        <v>330</v>
      </c>
      <c r="K91" s="109">
        <v>0</v>
      </c>
      <c r="L91" s="109">
        <v>0</v>
      </c>
      <c r="M91" s="110" t="s">
        <v>122</v>
      </c>
      <c r="N91" s="110" t="s">
        <v>135</v>
      </c>
      <c r="O91" s="110" t="s">
        <v>196</v>
      </c>
      <c r="P91" s="111">
        <v>45191</v>
      </c>
      <c r="Q91" s="111">
        <v>45191.000694444447</v>
      </c>
      <c r="R91" s="109">
        <v>0</v>
      </c>
      <c r="S91" s="110" t="s">
        <v>197</v>
      </c>
      <c r="T91" s="110" t="s">
        <v>141</v>
      </c>
      <c r="U91" s="110" t="s">
        <v>146</v>
      </c>
      <c r="V91" s="112">
        <v>45201.535403819442</v>
      </c>
      <c r="W91" s="110" t="s">
        <v>146</v>
      </c>
      <c r="X91" s="112">
        <v>45201.535406168987</v>
      </c>
      <c r="Y91" s="112">
        <v>45170</v>
      </c>
      <c r="Z91" s="112">
        <v>45200</v>
      </c>
      <c r="AA91" s="112">
        <v>45201.692850312502</v>
      </c>
      <c r="AB91" s="110" t="s">
        <v>118</v>
      </c>
      <c r="AC91" s="110" t="s">
        <v>206</v>
      </c>
    </row>
    <row r="92" spans="1:29" s="96" customFormat="1" hidden="1" outlineLevel="7" collapsed="1" x14ac:dyDescent="0.25">
      <c r="A92" s="100" t="s">
        <v>207</v>
      </c>
      <c r="B92" s="92">
        <v>0</v>
      </c>
      <c r="C92" s="92">
        <v>1374.24</v>
      </c>
      <c r="D92" s="92">
        <v>0</v>
      </c>
      <c r="E92" s="92">
        <v>0</v>
      </c>
      <c r="F92" s="92">
        <v>0</v>
      </c>
      <c r="G92" s="92">
        <v>1374.24</v>
      </c>
      <c r="H92" s="93" t="s">
        <v>206</v>
      </c>
      <c r="I92" s="93" t="s">
        <v>157</v>
      </c>
      <c r="J92" s="93" t="s">
        <v>330</v>
      </c>
      <c r="K92" s="92">
        <v>0</v>
      </c>
      <c r="L92" s="92">
        <v>0</v>
      </c>
      <c r="M92" s="93" t="s">
        <v>122</v>
      </c>
      <c r="N92" s="93" t="s">
        <v>135</v>
      </c>
      <c r="O92" s="93" t="s">
        <v>196</v>
      </c>
      <c r="P92" s="94">
        <v>45191</v>
      </c>
      <c r="Q92" s="94">
        <v>45191.000694444447</v>
      </c>
      <c r="R92" s="92">
        <v>0</v>
      </c>
      <c r="S92" s="93" t="s">
        <v>197</v>
      </c>
      <c r="T92" s="93" t="s">
        <v>141</v>
      </c>
      <c r="U92" s="93" t="s">
        <v>146</v>
      </c>
      <c r="V92" s="95">
        <v>45201.535403819442</v>
      </c>
      <c r="W92" s="93" t="s">
        <v>146</v>
      </c>
      <c r="X92" s="95">
        <v>45201.535406168987</v>
      </c>
      <c r="Y92" s="95">
        <v>45170</v>
      </c>
      <c r="Z92" s="95">
        <v>45200</v>
      </c>
      <c r="AA92" s="95">
        <v>45201.692850312502</v>
      </c>
      <c r="AB92" s="93" t="s">
        <v>118</v>
      </c>
      <c r="AC92" s="93" t="s">
        <v>206</v>
      </c>
    </row>
    <row r="93" spans="1:29" s="78" customFormat="1" hidden="1" outlineLevel="7" collapsed="1" x14ac:dyDescent="0.25">
      <c r="A93" s="101" t="s">
        <v>116</v>
      </c>
      <c r="B93" s="75">
        <v>0</v>
      </c>
      <c r="C93" s="75">
        <v>1374.24</v>
      </c>
      <c r="D93" s="75">
        <v>0</v>
      </c>
      <c r="E93" s="75">
        <v>0</v>
      </c>
      <c r="F93" s="75">
        <v>0</v>
      </c>
      <c r="G93" s="75">
        <v>1374.24</v>
      </c>
      <c r="H93" s="74" t="s">
        <v>206</v>
      </c>
      <c r="I93" s="74" t="s">
        <v>157</v>
      </c>
      <c r="J93" s="74" t="s">
        <v>330</v>
      </c>
      <c r="K93" s="75">
        <v>0</v>
      </c>
      <c r="L93" s="75">
        <v>0</v>
      </c>
      <c r="M93" s="74" t="s">
        <v>122</v>
      </c>
      <c r="N93" s="74" t="s">
        <v>135</v>
      </c>
      <c r="O93" s="74" t="s">
        <v>196</v>
      </c>
      <c r="P93" s="76">
        <v>45191</v>
      </c>
      <c r="Q93" s="76">
        <v>45191.000694444447</v>
      </c>
      <c r="R93" s="75">
        <v>0</v>
      </c>
      <c r="S93" s="74" t="s">
        <v>197</v>
      </c>
      <c r="T93" s="74" t="s">
        <v>141</v>
      </c>
      <c r="U93" s="74" t="s">
        <v>146</v>
      </c>
      <c r="V93" s="77">
        <v>45201.535403819442</v>
      </c>
      <c r="W93" s="74" t="s">
        <v>146</v>
      </c>
      <c r="X93" s="77">
        <v>45201.535406168987</v>
      </c>
      <c r="Y93" s="77">
        <v>45170</v>
      </c>
      <c r="Z93" s="77">
        <v>45200</v>
      </c>
      <c r="AA93" s="77">
        <v>45201.692850312502</v>
      </c>
      <c r="AB93" s="74" t="s">
        <v>118</v>
      </c>
      <c r="AC93" s="74" t="s">
        <v>206</v>
      </c>
    </row>
    <row r="94" spans="1:29" s="113" customFormat="1" outlineLevel="2" collapsed="1" x14ac:dyDescent="0.25">
      <c r="A94" s="108" t="s">
        <v>214</v>
      </c>
      <c r="B94" s="109">
        <v>0</v>
      </c>
      <c r="C94" s="109">
        <v>0</v>
      </c>
      <c r="D94" s="109">
        <v>0</v>
      </c>
      <c r="E94" s="109">
        <v>0</v>
      </c>
      <c r="F94" s="109">
        <v>0</v>
      </c>
      <c r="G94" s="109">
        <v>0</v>
      </c>
      <c r="H94" s="110" t="s">
        <v>120</v>
      </c>
      <c r="I94" s="110" t="s">
        <v>214</v>
      </c>
      <c r="J94" s="110" t="s">
        <v>116</v>
      </c>
      <c r="K94" s="109">
        <v>0</v>
      </c>
      <c r="L94" s="109">
        <v>0</v>
      </c>
      <c r="M94" s="110" t="s">
        <v>213</v>
      </c>
      <c r="N94" s="110" t="s">
        <v>135</v>
      </c>
      <c r="O94" s="110" t="s">
        <v>121</v>
      </c>
      <c r="P94" s="111">
        <v>45170</v>
      </c>
      <c r="Q94" s="111">
        <v>45171</v>
      </c>
      <c r="R94" s="109">
        <v>0</v>
      </c>
      <c r="S94" s="110" t="s">
        <v>116</v>
      </c>
      <c r="T94" s="110" t="s">
        <v>116</v>
      </c>
      <c r="U94" s="110" t="s">
        <v>319</v>
      </c>
      <c r="V94" s="112">
        <v>45139.155298761572</v>
      </c>
      <c r="W94" s="110" t="s">
        <v>116</v>
      </c>
      <c r="X94" s="110" t="s">
        <v>116</v>
      </c>
      <c r="Y94" s="112">
        <v>45170</v>
      </c>
      <c r="Z94" s="112">
        <v>45200</v>
      </c>
      <c r="AA94" s="112">
        <v>45201.692850312502</v>
      </c>
      <c r="AB94" s="110" t="s">
        <v>118</v>
      </c>
      <c r="AC94" s="110" t="s">
        <v>116</v>
      </c>
    </row>
    <row r="95" spans="1:29" s="96" customFormat="1" hidden="1" outlineLevel="3" collapsed="1" x14ac:dyDescent="0.25">
      <c r="A95" s="91" t="s">
        <v>121</v>
      </c>
      <c r="B95" s="92">
        <v>0</v>
      </c>
      <c r="C95" s="92">
        <v>0</v>
      </c>
      <c r="D95" s="92">
        <v>0</v>
      </c>
      <c r="E95" s="92">
        <v>0</v>
      </c>
      <c r="F95" s="92">
        <v>0</v>
      </c>
      <c r="G95" s="92">
        <v>0</v>
      </c>
      <c r="H95" s="93" t="s">
        <v>120</v>
      </c>
      <c r="I95" s="93" t="s">
        <v>214</v>
      </c>
      <c r="J95" s="93" t="s">
        <v>116</v>
      </c>
      <c r="K95" s="92">
        <v>0</v>
      </c>
      <c r="L95" s="92">
        <v>0</v>
      </c>
      <c r="M95" s="93" t="s">
        <v>213</v>
      </c>
      <c r="N95" s="93" t="s">
        <v>135</v>
      </c>
      <c r="O95" s="93" t="s">
        <v>121</v>
      </c>
      <c r="P95" s="94">
        <v>45170</v>
      </c>
      <c r="Q95" s="94">
        <v>45171</v>
      </c>
      <c r="R95" s="92">
        <v>0</v>
      </c>
      <c r="S95" s="93" t="s">
        <v>116</v>
      </c>
      <c r="T95" s="93" t="s">
        <v>116</v>
      </c>
      <c r="U95" s="93" t="s">
        <v>319</v>
      </c>
      <c r="V95" s="95">
        <v>45139.155298761572</v>
      </c>
      <c r="W95" s="93" t="s">
        <v>116</v>
      </c>
      <c r="X95" s="93" t="s">
        <v>116</v>
      </c>
      <c r="Y95" s="95">
        <v>45170</v>
      </c>
      <c r="Z95" s="95">
        <v>45200</v>
      </c>
      <c r="AA95" s="95">
        <v>45201.692850312502</v>
      </c>
      <c r="AB95" s="93" t="s">
        <v>118</v>
      </c>
      <c r="AC95" s="93" t="s">
        <v>116</v>
      </c>
    </row>
    <row r="96" spans="1:29" s="78" customFormat="1" hidden="1" outlineLevel="4" collapsed="1" x14ac:dyDescent="0.25">
      <c r="A96" s="97" t="s">
        <v>213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  <c r="H96" s="74" t="s">
        <v>120</v>
      </c>
      <c r="I96" s="74" t="s">
        <v>214</v>
      </c>
      <c r="J96" s="74" t="s">
        <v>116</v>
      </c>
      <c r="K96" s="75">
        <v>0</v>
      </c>
      <c r="L96" s="75">
        <v>0</v>
      </c>
      <c r="M96" s="74" t="s">
        <v>213</v>
      </c>
      <c r="N96" s="74" t="s">
        <v>135</v>
      </c>
      <c r="O96" s="74" t="s">
        <v>121</v>
      </c>
      <c r="P96" s="76">
        <v>45170</v>
      </c>
      <c r="Q96" s="76">
        <v>45171</v>
      </c>
      <c r="R96" s="75">
        <v>0</v>
      </c>
      <c r="S96" s="74" t="s">
        <v>116</v>
      </c>
      <c r="T96" s="74" t="s">
        <v>116</v>
      </c>
      <c r="U96" s="74" t="s">
        <v>319</v>
      </c>
      <c r="V96" s="77">
        <v>45139.155298761572</v>
      </c>
      <c r="W96" s="74" t="s">
        <v>116</v>
      </c>
      <c r="X96" s="74" t="s">
        <v>116</v>
      </c>
      <c r="Y96" s="77">
        <v>45170</v>
      </c>
      <c r="Z96" s="77">
        <v>45200</v>
      </c>
      <c r="AA96" s="77">
        <v>45201.692850312502</v>
      </c>
      <c r="AB96" s="74" t="s">
        <v>118</v>
      </c>
      <c r="AC96" s="74" t="s">
        <v>116</v>
      </c>
    </row>
    <row r="97" spans="1:29" s="84" customFormat="1" hidden="1" outlineLevel="5" collapsed="1" x14ac:dyDescent="0.25">
      <c r="A97" s="98" t="s">
        <v>116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1" t="s">
        <v>120</v>
      </c>
      <c r="I97" s="81" t="s">
        <v>214</v>
      </c>
      <c r="J97" s="81" t="s">
        <v>116</v>
      </c>
      <c r="K97" s="80">
        <v>0</v>
      </c>
      <c r="L97" s="80">
        <v>0</v>
      </c>
      <c r="M97" s="81" t="s">
        <v>213</v>
      </c>
      <c r="N97" s="81" t="s">
        <v>135</v>
      </c>
      <c r="O97" s="81" t="s">
        <v>121</v>
      </c>
      <c r="P97" s="82">
        <v>45170</v>
      </c>
      <c r="Q97" s="82">
        <v>45171</v>
      </c>
      <c r="R97" s="80">
        <v>0</v>
      </c>
      <c r="S97" s="81" t="s">
        <v>116</v>
      </c>
      <c r="T97" s="81" t="s">
        <v>116</v>
      </c>
      <c r="U97" s="81" t="s">
        <v>319</v>
      </c>
      <c r="V97" s="83">
        <v>45139.155298761572</v>
      </c>
      <c r="W97" s="81" t="s">
        <v>116</v>
      </c>
      <c r="X97" s="81" t="s">
        <v>116</v>
      </c>
      <c r="Y97" s="83">
        <v>45170</v>
      </c>
      <c r="Z97" s="83">
        <v>45200</v>
      </c>
      <c r="AA97" s="83">
        <v>45201.692850312502</v>
      </c>
      <c r="AB97" s="81" t="s">
        <v>118</v>
      </c>
      <c r="AC97" s="81" t="s">
        <v>116</v>
      </c>
    </row>
    <row r="98" spans="1:29" s="90" customFormat="1" hidden="1" outlineLevel="6" collapsed="1" x14ac:dyDescent="0.25">
      <c r="A98" s="99" t="s">
        <v>116</v>
      </c>
      <c r="B98" s="86">
        <v>0</v>
      </c>
      <c r="C98" s="86">
        <v>0</v>
      </c>
      <c r="D98" s="86">
        <v>0</v>
      </c>
      <c r="E98" s="86">
        <v>0</v>
      </c>
      <c r="F98" s="86">
        <v>0</v>
      </c>
      <c r="G98" s="86">
        <v>0</v>
      </c>
      <c r="H98" s="87" t="s">
        <v>120</v>
      </c>
      <c r="I98" s="87" t="s">
        <v>214</v>
      </c>
      <c r="J98" s="87" t="s">
        <v>116</v>
      </c>
      <c r="K98" s="86">
        <v>0</v>
      </c>
      <c r="L98" s="86">
        <v>0</v>
      </c>
      <c r="M98" s="87" t="s">
        <v>213</v>
      </c>
      <c r="N98" s="87" t="s">
        <v>135</v>
      </c>
      <c r="O98" s="87" t="s">
        <v>121</v>
      </c>
      <c r="P98" s="88">
        <v>45170</v>
      </c>
      <c r="Q98" s="88">
        <v>45171</v>
      </c>
      <c r="R98" s="86">
        <v>0</v>
      </c>
      <c r="S98" s="87" t="s">
        <v>116</v>
      </c>
      <c r="T98" s="87" t="s">
        <v>116</v>
      </c>
      <c r="U98" s="87" t="s">
        <v>319</v>
      </c>
      <c r="V98" s="89">
        <v>45139.155298761572</v>
      </c>
      <c r="W98" s="87" t="s">
        <v>116</v>
      </c>
      <c r="X98" s="87" t="s">
        <v>116</v>
      </c>
      <c r="Y98" s="89">
        <v>45170</v>
      </c>
      <c r="Z98" s="89">
        <v>45200</v>
      </c>
      <c r="AA98" s="89">
        <v>45201.692850312502</v>
      </c>
      <c r="AB98" s="87" t="s">
        <v>118</v>
      </c>
      <c r="AC98" s="87" t="s">
        <v>116</v>
      </c>
    </row>
    <row r="99" spans="1:29" s="96" customFormat="1" hidden="1" outlineLevel="7" collapsed="1" x14ac:dyDescent="0.25">
      <c r="A99" s="100" t="s">
        <v>152</v>
      </c>
      <c r="B99" s="92">
        <v>0</v>
      </c>
      <c r="C99" s="92">
        <v>0</v>
      </c>
      <c r="D99" s="92">
        <v>0</v>
      </c>
      <c r="E99" s="92">
        <v>0</v>
      </c>
      <c r="F99" s="92">
        <v>0</v>
      </c>
      <c r="G99" s="92">
        <v>0</v>
      </c>
      <c r="H99" s="93" t="s">
        <v>120</v>
      </c>
      <c r="I99" s="93" t="s">
        <v>214</v>
      </c>
      <c r="J99" s="93" t="s">
        <v>116</v>
      </c>
      <c r="K99" s="92">
        <v>0</v>
      </c>
      <c r="L99" s="92">
        <v>0</v>
      </c>
      <c r="M99" s="93" t="s">
        <v>213</v>
      </c>
      <c r="N99" s="93" t="s">
        <v>135</v>
      </c>
      <c r="O99" s="93" t="s">
        <v>121</v>
      </c>
      <c r="P99" s="94">
        <v>45170</v>
      </c>
      <c r="Q99" s="94">
        <v>45171</v>
      </c>
      <c r="R99" s="92">
        <v>0</v>
      </c>
      <c r="S99" s="93" t="s">
        <v>116</v>
      </c>
      <c r="T99" s="93" t="s">
        <v>116</v>
      </c>
      <c r="U99" s="93" t="s">
        <v>319</v>
      </c>
      <c r="V99" s="95">
        <v>45139.155298761572</v>
      </c>
      <c r="W99" s="93" t="s">
        <v>116</v>
      </c>
      <c r="X99" s="93" t="s">
        <v>116</v>
      </c>
      <c r="Y99" s="95">
        <v>45170</v>
      </c>
      <c r="Z99" s="95">
        <v>45200</v>
      </c>
      <c r="AA99" s="95">
        <v>45201.692850312502</v>
      </c>
      <c r="AB99" s="93" t="s">
        <v>118</v>
      </c>
      <c r="AC99" s="93" t="s">
        <v>116</v>
      </c>
    </row>
    <row r="100" spans="1:29" s="78" customFormat="1" hidden="1" outlineLevel="7" collapsed="1" x14ac:dyDescent="0.25">
      <c r="A100" s="101" t="s">
        <v>116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v>0</v>
      </c>
      <c r="H100" s="74" t="s">
        <v>120</v>
      </c>
      <c r="I100" s="74" t="s">
        <v>214</v>
      </c>
      <c r="J100" s="74" t="s">
        <v>116</v>
      </c>
      <c r="K100" s="75">
        <v>0</v>
      </c>
      <c r="L100" s="75">
        <v>0</v>
      </c>
      <c r="M100" s="74" t="s">
        <v>213</v>
      </c>
      <c r="N100" s="74" t="s">
        <v>135</v>
      </c>
      <c r="O100" s="74" t="s">
        <v>121</v>
      </c>
      <c r="P100" s="76">
        <v>45170</v>
      </c>
      <c r="Q100" s="76">
        <v>45171</v>
      </c>
      <c r="R100" s="75">
        <v>0</v>
      </c>
      <c r="S100" s="74" t="s">
        <v>116</v>
      </c>
      <c r="T100" s="74" t="s">
        <v>116</v>
      </c>
      <c r="U100" s="74" t="s">
        <v>319</v>
      </c>
      <c r="V100" s="77">
        <v>45139.155298761572</v>
      </c>
      <c r="W100" s="74" t="s">
        <v>116</v>
      </c>
      <c r="X100" s="74" t="s">
        <v>116</v>
      </c>
      <c r="Y100" s="77">
        <v>45170</v>
      </c>
      <c r="Z100" s="77">
        <v>45200</v>
      </c>
      <c r="AA100" s="77">
        <v>45201.692850312502</v>
      </c>
      <c r="AB100" s="74" t="s">
        <v>118</v>
      </c>
      <c r="AC100" s="74" t="s">
        <v>116</v>
      </c>
    </row>
    <row r="101" spans="1:29" s="90" customFormat="1" outlineLevel="2" collapsed="1" x14ac:dyDescent="0.25">
      <c r="A101" s="85" t="s">
        <v>158</v>
      </c>
      <c r="B101" s="86">
        <v>0</v>
      </c>
      <c r="C101" s="86">
        <v>0</v>
      </c>
      <c r="D101" s="86">
        <v>0</v>
      </c>
      <c r="E101" s="86">
        <v>0</v>
      </c>
      <c r="F101" s="86">
        <v>0</v>
      </c>
      <c r="G101" s="86">
        <v>0</v>
      </c>
      <c r="H101" s="87" t="s">
        <v>120</v>
      </c>
      <c r="I101" s="87" t="s">
        <v>158</v>
      </c>
      <c r="J101" s="87" t="s">
        <v>116</v>
      </c>
      <c r="K101" s="86">
        <v>0</v>
      </c>
      <c r="L101" s="86">
        <v>0</v>
      </c>
      <c r="M101" s="87" t="s">
        <v>122</v>
      </c>
      <c r="N101" s="87" t="s">
        <v>135</v>
      </c>
      <c r="O101" s="87" t="s">
        <v>121</v>
      </c>
      <c r="P101" s="88">
        <v>45170</v>
      </c>
      <c r="Q101" s="88">
        <v>45171</v>
      </c>
      <c r="R101" s="86">
        <v>0</v>
      </c>
      <c r="S101" s="87" t="s">
        <v>116</v>
      </c>
      <c r="T101" s="87" t="s">
        <v>116</v>
      </c>
      <c r="U101" s="87" t="s">
        <v>319</v>
      </c>
      <c r="V101" s="89">
        <v>45139.155298761572</v>
      </c>
      <c r="W101" s="87" t="s">
        <v>116</v>
      </c>
      <c r="X101" s="87" t="s">
        <v>116</v>
      </c>
      <c r="Y101" s="89">
        <v>45170</v>
      </c>
      <c r="Z101" s="89">
        <v>45200</v>
      </c>
      <c r="AA101" s="89">
        <v>45201.692850312502</v>
      </c>
      <c r="AB101" s="87" t="s">
        <v>118</v>
      </c>
      <c r="AC101" s="87" t="s">
        <v>116</v>
      </c>
    </row>
    <row r="102" spans="1:29" s="96" customFormat="1" outlineLevel="3" collapsed="1" x14ac:dyDescent="0.25">
      <c r="A102" s="91" t="s">
        <v>121</v>
      </c>
      <c r="B102" s="92">
        <v>0</v>
      </c>
      <c r="C102" s="92">
        <v>0</v>
      </c>
      <c r="D102" s="92">
        <v>0</v>
      </c>
      <c r="E102" s="92">
        <v>0</v>
      </c>
      <c r="F102" s="92">
        <v>0</v>
      </c>
      <c r="G102" s="92">
        <v>0</v>
      </c>
      <c r="H102" s="93" t="s">
        <v>120</v>
      </c>
      <c r="I102" s="93" t="s">
        <v>158</v>
      </c>
      <c r="J102" s="93" t="s">
        <v>116</v>
      </c>
      <c r="K102" s="92">
        <v>0</v>
      </c>
      <c r="L102" s="92">
        <v>0</v>
      </c>
      <c r="M102" s="93" t="s">
        <v>122</v>
      </c>
      <c r="N102" s="93" t="s">
        <v>135</v>
      </c>
      <c r="O102" s="93" t="s">
        <v>121</v>
      </c>
      <c r="P102" s="94">
        <v>45170</v>
      </c>
      <c r="Q102" s="94">
        <v>45171</v>
      </c>
      <c r="R102" s="92">
        <v>0</v>
      </c>
      <c r="S102" s="93" t="s">
        <v>116</v>
      </c>
      <c r="T102" s="93" t="s">
        <v>116</v>
      </c>
      <c r="U102" s="93" t="s">
        <v>319</v>
      </c>
      <c r="V102" s="95">
        <v>45139.155298761572</v>
      </c>
      <c r="W102" s="93" t="s">
        <v>116</v>
      </c>
      <c r="X102" s="93" t="s">
        <v>116</v>
      </c>
      <c r="Y102" s="95">
        <v>45170</v>
      </c>
      <c r="Z102" s="95">
        <v>45200</v>
      </c>
      <c r="AA102" s="95">
        <v>45201.692850312502</v>
      </c>
      <c r="AB102" s="93" t="s">
        <v>118</v>
      </c>
      <c r="AC102" s="93" t="s">
        <v>116</v>
      </c>
    </row>
    <row r="103" spans="1:29" s="78" customFormat="1" hidden="1" outlineLevel="4" collapsed="1" x14ac:dyDescent="0.25">
      <c r="A103" s="97" t="s">
        <v>122</v>
      </c>
      <c r="B103" s="75">
        <v>0</v>
      </c>
      <c r="C103" s="75">
        <v>0</v>
      </c>
      <c r="D103" s="75">
        <v>0</v>
      </c>
      <c r="E103" s="75">
        <v>0</v>
      </c>
      <c r="F103" s="75">
        <v>0</v>
      </c>
      <c r="G103" s="75">
        <v>0</v>
      </c>
      <c r="H103" s="74" t="s">
        <v>120</v>
      </c>
      <c r="I103" s="74" t="s">
        <v>158</v>
      </c>
      <c r="J103" s="74" t="s">
        <v>116</v>
      </c>
      <c r="K103" s="75">
        <v>0</v>
      </c>
      <c r="L103" s="75">
        <v>0</v>
      </c>
      <c r="M103" s="74" t="s">
        <v>122</v>
      </c>
      <c r="N103" s="74" t="s">
        <v>135</v>
      </c>
      <c r="O103" s="74" t="s">
        <v>121</v>
      </c>
      <c r="P103" s="76">
        <v>45170</v>
      </c>
      <c r="Q103" s="76">
        <v>45171</v>
      </c>
      <c r="R103" s="75">
        <v>0</v>
      </c>
      <c r="S103" s="74" t="s">
        <v>116</v>
      </c>
      <c r="T103" s="74" t="s">
        <v>116</v>
      </c>
      <c r="U103" s="74" t="s">
        <v>319</v>
      </c>
      <c r="V103" s="77">
        <v>45139.155298761572</v>
      </c>
      <c r="W103" s="74" t="s">
        <v>116</v>
      </c>
      <c r="X103" s="74" t="s">
        <v>116</v>
      </c>
      <c r="Y103" s="77">
        <v>45170</v>
      </c>
      <c r="Z103" s="77">
        <v>45200</v>
      </c>
      <c r="AA103" s="77">
        <v>45201.692850312502</v>
      </c>
      <c r="AB103" s="74" t="s">
        <v>118</v>
      </c>
      <c r="AC103" s="74" t="s">
        <v>116</v>
      </c>
    </row>
    <row r="104" spans="1:29" s="84" customFormat="1" hidden="1" outlineLevel="5" collapsed="1" x14ac:dyDescent="0.25">
      <c r="A104" s="98" t="s">
        <v>116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  <c r="H104" s="81" t="s">
        <v>120</v>
      </c>
      <c r="I104" s="81" t="s">
        <v>158</v>
      </c>
      <c r="J104" s="81" t="s">
        <v>116</v>
      </c>
      <c r="K104" s="80">
        <v>0</v>
      </c>
      <c r="L104" s="80">
        <v>0</v>
      </c>
      <c r="M104" s="81" t="s">
        <v>122</v>
      </c>
      <c r="N104" s="81" t="s">
        <v>135</v>
      </c>
      <c r="O104" s="81" t="s">
        <v>121</v>
      </c>
      <c r="P104" s="82">
        <v>45170</v>
      </c>
      <c r="Q104" s="82">
        <v>45171</v>
      </c>
      <c r="R104" s="80">
        <v>0</v>
      </c>
      <c r="S104" s="81" t="s">
        <v>116</v>
      </c>
      <c r="T104" s="81" t="s">
        <v>116</v>
      </c>
      <c r="U104" s="81" t="s">
        <v>319</v>
      </c>
      <c r="V104" s="83">
        <v>45139.155298761572</v>
      </c>
      <c r="W104" s="81" t="s">
        <v>116</v>
      </c>
      <c r="X104" s="81" t="s">
        <v>116</v>
      </c>
      <c r="Y104" s="83">
        <v>45170</v>
      </c>
      <c r="Z104" s="83">
        <v>45200</v>
      </c>
      <c r="AA104" s="83">
        <v>45201.692850312502</v>
      </c>
      <c r="AB104" s="81" t="s">
        <v>118</v>
      </c>
      <c r="AC104" s="81" t="s">
        <v>116</v>
      </c>
    </row>
    <row r="105" spans="1:29" s="90" customFormat="1" hidden="1" outlineLevel="6" collapsed="1" x14ac:dyDescent="0.25">
      <c r="A105" s="99" t="s">
        <v>116</v>
      </c>
      <c r="B105" s="86">
        <v>0</v>
      </c>
      <c r="C105" s="86">
        <v>0</v>
      </c>
      <c r="D105" s="86">
        <v>0</v>
      </c>
      <c r="E105" s="86">
        <v>0</v>
      </c>
      <c r="F105" s="86">
        <v>0</v>
      </c>
      <c r="G105" s="86">
        <v>0</v>
      </c>
      <c r="H105" s="87" t="s">
        <v>120</v>
      </c>
      <c r="I105" s="87" t="s">
        <v>158</v>
      </c>
      <c r="J105" s="87" t="s">
        <v>116</v>
      </c>
      <c r="K105" s="86">
        <v>0</v>
      </c>
      <c r="L105" s="86">
        <v>0</v>
      </c>
      <c r="M105" s="87" t="s">
        <v>122</v>
      </c>
      <c r="N105" s="87" t="s">
        <v>135</v>
      </c>
      <c r="O105" s="87" t="s">
        <v>121</v>
      </c>
      <c r="P105" s="88">
        <v>45170</v>
      </c>
      <c r="Q105" s="88">
        <v>45171</v>
      </c>
      <c r="R105" s="86">
        <v>0</v>
      </c>
      <c r="S105" s="87" t="s">
        <v>116</v>
      </c>
      <c r="T105" s="87" t="s">
        <v>116</v>
      </c>
      <c r="U105" s="87" t="s">
        <v>319</v>
      </c>
      <c r="V105" s="89">
        <v>45139.155298761572</v>
      </c>
      <c r="W105" s="87" t="s">
        <v>116</v>
      </c>
      <c r="X105" s="87" t="s">
        <v>116</v>
      </c>
      <c r="Y105" s="89">
        <v>45170</v>
      </c>
      <c r="Z105" s="89">
        <v>45200</v>
      </c>
      <c r="AA105" s="89">
        <v>45201.692850312502</v>
      </c>
      <c r="AB105" s="87" t="s">
        <v>118</v>
      </c>
      <c r="AC105" s="87" t="s">
        <v>116</v>
      </c>
    </row>
    <row r="106" spans="1:29" s="96" customFormat="1" hidden="1" outlineLevel="7" collapsed="1" x14ac:dyDescent="0.25">
      <c r="A106" s="100" t="s">
        <v>160</v>
      </c>
      <c r="B106" s="92">
        <v>-14931.42</v>
      </c>
      <c r="C106" s="92">
        <v>-1008401.74</v>
      </c>
      <c r="D106" s="92">
        <v>0</v>
      </c>
      <c r="E106" s="92">
        <v>0</v>
      </c>
      <c r="F106" s="92">
        <v>-14931.42</v>
      </c>
      <c r="G106" s="92">
        <v>-1008401.74</v>
      </c>
      <c r="H106" s="93" t="s">
        <v>120</v>
      </c>
      <c r="I106" s="93" t="s">
        <v>158</v>
      </c>
      <c r="J106" s="93" t="s">
        <v>116</v>
      </c>
      <c r="K106" s="92">
        <v>67.535555225156102</v>
      </c>
      <c r="L106" s="92">
        <v>0</v>
      </c>
      <c r="M106" s="93" t="s">
        <v>122</v>
      </c>
      <c r="N106" s="93" t="s">
        <v>135</v>
      </c>
      <c r="O106" s="93" t="s">
        <v>121</v>
      </c>
      <c r="P106" s="94">
        <v>45170</v>
      </c>
      <c r="Q106" s="94">
        <v>45171</v>
      </c>
      <c r="R106" s="92">
        <v>0</v>
      </c>
      <c r="S106" s="93" t="s">
        <v>116</v>
      </c>
      <c r="T106" s="93" t="s">
        <v>116</v>
      </c>
      <c r="U106" s="93" t="s">
        <v>319</v>
      </c>
      <c r="V106" s="95">
        <v>45139.155298761572</v>
      </c>
      <c r="W106" s="93" t="s">
        <v>116</v>
      </c>
      <c r="X106" s="93" t="s">
        <v>116</v>
      </c>
      <c r="Y106" s="95">
        <v>45170</v>
      </c>
      <c r="Z106" s="95">
        <v>45200</v>
      </c>
      <c r="AA106" s="95">
        <v>45201.692850312502</v>
      </c>
      <c r="AB106" s="93" t="s">
        <v>118</v>
      </c>
      <c r="AC106" s="93" t="s">
        <v>116</v>
      </c>
    </row>
    <row r="107" spans="1:29" s="78" customFormat="1" hidden="1" outlineLevel="7" collapsed="1" x14ac:dyDescent="0.25">
      <c r="A107" s="101" t="s">
        <v>116</v>
      </c>
      <c r="B107" s="75">
        <v>-14931.42</v>
      </c>
      <c r="C107" s="75">
        <v>-1008401.74</v>
      </c>
      <c r="D107" s="75">
        <v>0</v>
      </c>
      <c r="E107" s="75">
        <v>0</v>
      </c>
      <c r="F107" s="75">
        <v>-14931.42</v>
      </c>
      <c r="G107" s="75">
        <v>-1008401.74</v>
      </c>
      <c r="H107" s="74" t="s">
        <v>120</v>
      </c>
      <c r="I107" s="74" t="s">
        <v>158</v>
      </c>
      <c r="J107" s="74" t="s">
        <v>116</v>
      </c>
      <c r="K107" s="75">
        <v>67.535555225156102</v>
      </c>
      <c r="L107" s="75">
        <v>0</v>
      </c>
      <c r="M107" s="74" t="s">
        <v>122</v>
      </c>
      <c r="N107" s="74" t="s">
        <v>135</v>
      </c>
      <c r="O107" s="74" t="s">
        <v>121</v>
      </c>
      <c r="P107" s="76">
        <v>45170</v>
      </c>
      <c r="Q107" s="76">
        <v>45171</v>
      </c>
      <c r="R107" s="75">
        <v>0</v>
      </c>
      <c r="S107" s="74" t="s">
        <v>116</v>
      </c>
      <c r="T107" s="74" t="s">
        <v>116</v>
      </c>
      <c r="U107" s="74" t="s">
        <v>319</v>
      </c>
      <c r="V107" s="77">
        <v>45139.155298761572</v>
      </c>
      <c r="W107" s="74" t="s">
        <v>116</v>
      </c>
      <c r="X107" s="74" t="s">
        <v>116</v>
      </c>
      <c r="Y107" s="77">
        <v>45170</v>
      </c>
      <c r="Z107" s="77">
        <v>45200</v>
      </c>
      <c r="AA107" s="77">
        <v>45201.692850312502</v>
      </c>
      <c r="AB107" s="74" t="s">
        <v>118</v>
      </c>
      <c r="AC107" s="74" t="s">
        <v>116</v>
      </c>
    </row>
    <row r="108" spans="1:29" s="107" customFormat="1" hidden="1" outlineLevel="7" collapsed="1" x14ac:dyDescent="0.25">
      <c r="A108" s="102" t="s">
        <v>162</v>
      </c>
      <c r="B108" s="103">
        <v>342021.5</v>
      </c>
      <c r="C108" s="103">
        <v>28067183.55232</v>
      </c>
      <c r="D108" s="103">
        <v>0</v>
      </c>
      <c r="E108" s="103">
        <v>0</v>
      </c>
      <c r="F108" s="103">
        <v>342021.5</v>
      </c>
      <c r="G108" s="103">
        <v>28067183.55232</v>
      </c>
      <c r="H108" s="104" t="s">
        <v>120</v>
      </c>
      <c r="I108" s="104" t="s">
        <v>158</v>
      </c>
      <c r="J108" s="104" t="s">
        <v>116</v>
      </c>
      <c r="K108" s="103">
        <v>82.062629256698798</v>
      </c>
      <c r="L108" s="103">
        <v>0</v>
      </c>
      <c r="M108" s="104" t="s">
        <v>122</v>
      </c>
      <c r="N108" s="104" t="s">
        <v>135</v>
      </c>
      <c r="O108" s="104" t="s">
        <v>121</v>
      </c>
      <c r="P108" s="105">
        <v>45170</v>
      </c>
      <c r="Q108" s="105">
        <v>45171</v>
      </c>
      <c r="R108" s="103">
        <v>0</v>
      </c>
      <c r="S108" s="104" t="s">
        <v>116</v>
      </c>
      <c r="T108" s="104" t="s">
        <v>116</v>
      </c>
      <c r="U108" s="104" t="s">
        <v>319</v>
      </c>
      <c r="V108" s="106">
        <v>45139.155298761572</v>
      </c>
      <c r="W108" s="104" t="s">
        <v>116</v>
      </c>
      <c r="X108" s="104" t="s">
        <v>116</v>
      </c>
      <c r="Y108" s="106">
        <v>45170</v>
      </c>
      <c r="Z108" s="106">
        <v>45200</v>
      </c>
      <c r="AA108" s="106">
        <v>45201.692850312502</v>
      </c>
      <c r="AB108" s="104" t="s">
        <v>118</v>
      </c>
      <c r="AC108" s="104" t="s">
        <v>116</v>
      </c>
    </row>
    <row r="109" spans="1:29" s="78" customFormat="1" hidden="1" outlineLevel="7" collapsed="1" x14ac:dyDescent="0.25">
      <c r="A109" s="101" t="s">
        <v>116</v>
      </c>
      <c r="B109" s="75">
        <v>342021.5</v>
      </c>
      <c r="C109" s="75">
        <v>28067183.55232</v>
      </c>
      <c r="D109" s="75">
        <v>0</v>
      </c>
      <c r="E109" s="75">
        <v>0</v>
      </c>
      <c r="F109" s="75">
        <v>342021.5</v>
      </c>
      <c r="G109" s="75">
        <v>28067183.55232</v>
      </c>
      <c r="H109" s="74" t="s">
        <v>120</v>
      </c>
      <c r="I109" s="74" t="s">
        <v>158</v>
      </c>
      <c r="J109" s="74" t="s">
        <v>116</v>
      </c>
      <c r="K109" s="75">
        <v>82.062629256698798</v>
      </c>
      <c r="L109" s="75">
        <v>0</v>
      </c>
      <c r="M109" s="74" t="s">
        <v>122</v>
      </c>
      <c r="N109" s="74" t="s">
        <v>135</v>
      </c>
      <c r="O109" s="74" t="s">
        <v>121</v>
      </c>
      <c r="P109" s="76">
        <v>45170</v>
      </c>
      <c r="Q109" s="76">
        <v>45171</v>
      </c>
      <c r="R109" s="75">
        <v>0</v>
      </c>
      <c r="S109" s="74" t="s">
        <v>116</v>
      </c>
      <c r="T109" s="74" t="s">
        <v>116</v>
      </c>
      <c r="U109" s="74" t="s">
        <v>319</v>
      </c>
      <c r="V109" s="77">
        <v>45139.155298761572</v>
      </c>
      <c r="W109" s="74" t="s">
        <v>116</v>
      </c>
      <c r="X109" s="74" t="s">
        <v>116</v>
      </c>
      <c r="Y109" s="77">
        <v>45170</v>
      </c>
      <c r="Z109" s="77">
        <v>45200</v>
      </c>
      <c r="AA109" s="77">
        <v>45201.692850312502</v>
      </c>
      <c r="AB109" s="74" t="s">
        <v>118</v>
      </c>
      <c r="AC109" s="74" t="s">
        <v>116</v>
      </c>
    </row>
    <row r="110" spans="1:29" s="96" customFormat="1" hidden="1" outlineLevel="7" collapsed="1" x14ac:dyDescent="0.25">
      <c r="A110" s="100" t="s">
        <v>159</v>
      </c>
      <c r="B110" s="92">
        <v>-362609.08</v>
      </c>
      <c r="C110" s="92">
        <v>-30034550.565250002</v>
      </c>
      <c r="D110" s="92">
        <v>0</v>
      </c>
      <c r="E110" s="92">
        <v>0</v>
      </c>
      <c r="F110" s="92">
        <v>-362609.08</v>
      </c>
      <c r="G110" s="92">
        <v>-30034550.565250002</v>
      </c>
      <c r="H110" s="93" t="s">
        <v>120</v>
      </c>
      <c r="I110" s="93" t="s">
        <v>158</v>
      </c>
      <c r="J110" s="93" t="s">
        <v>116</v>
      </c>
      <c r="K110" s="92">
        <v>82.829008488287201</v>
      </c>
      <c r="L110" s="92">
        <v>0</v>
      </c>
      <c r="M110" s="93" t="s">
        <v>122</v>
      </c>
      <c r="N110" s="93" t="s">
        <v>135</v>
      </c>
      <c r="O110" s="93" t="s">
        <v>121</v>
      </c>
      <c r="P110" s="94">
        <v>45170</v>
      </c>
      <c r="Q110" s="94">
        <v>45171</v>
      </c>
      <c r="R110" s="92">
        <v>0</v>
      </c>
      <c r="S110" s="93" t="s">
        <v>116</v>
      </c>
      <c r="T110" s="93" t="s">
        <v>116</v>
      </c>
      <c r="U110" s="93" t="s">
        <v>319</v>
      </c>
      <c r="V110" s="95">
        <v>45139.155298761572</v>
      </c>
      <c r="W110" s="93" t="s">
        <v>116</v>
      </c>
      <c r="X110" s="93" t="s">
        <v>116</v>
      </c>
      <c r="Y110" s="95">
        <v>45170</v>
      </c>
      <c r="Z110" s="95">
        <v>45200</v>
      </c>
      <c r="AA110" s="95">
        <v>45201.692850312502</v>
      </c>
      <c r="AB110" s="93" t="s">
        <v>118</v>
      </c>
      <c r="AC110" s="93" t="s">
        <v>116</v>
      </c>
    </row>
    <row r="111" spans="1:29" s="78" customFormat="1" hidden="1" outlineLevel="7" collapsed="1" x14ac:dyDescent="0.25">
      <c r="A111" s="101" t="s">
        <v>116</v>
      </c>
      <c r="B111" s="75">
        <v>-362609.08</v>
      </c>
      <c r="C111" s="75">
        <v>-30034550.565250002</v>
      </c>
      <c r="D111" s="75">
        <v>0</v>
      </c>
      <c r="E111" s="75">
        <v>0</v>
      </c>
      <c r="F111" s="75">
        <v>-362609.08</v>
      </c>
      <c r="G111" s="75">
        <v>-30034550.565250002</v>
      </c>
      <c r="H111" s="74" t="s">
        <v>120</v>
      </c>
      <c r="I111" s="74" t="s">
        <v>158</v>
      </c>
      <c r="J111" s="74" t="s">
        <v>116</v>
      </c>
      <c r="K111" s="75">
        <v>82.829008488287201</v>
      </c>
      <c r="L111" s="75">
        <v>0</v>
      </c>
      <c r="M111" s="74" t="s">
        <v>122</v>
      </c>
      <c r="N111" s="74" t="s">
        <v>135</v>
      </c>
      <c r="O111" s="74" t="s">
        <v>121</v>
      </c>
      <c r="P111" s="76">
        <v>45170</v>
      </c>
      <c r="Q111" s="76">
        <v>45171</v>
      </c>
      <c r="R111" s="75">
        <v>0</v>
      </c>
      <c r="S111" s="74" t="s">
        <v>116</v>
      </c>
      <c r="T111" s="74" t="s">
        <v>116</v>
      </c>
      <c r="U111" s="74" t="s">
        <v>319</v>
      </c>
      <c r="V111" s="77">
        <v>45139.155298761572</v>
      </c>
      <c r="W111" s="74" t="s">
        <v>116</v>
      </c>
      <c r="X111" s="74" t="s">
        <v>116</v>
      </c>
      <c r="Y111" s="77">
        <v>45170</v>
      </c>
      <c r="Z111" s="77">
        <v>45200</v>
      </c>
      <c r="AA111" s="77">
        <v>45201.692850312502</v>
      </c>
      <c r="AB111" s="74" t="s">
        <v>118</v>
      </c>
      <c r="AC111" s="74" t="s">
        <v>116</v>
      </c>
    </row>
    <row r="112" spans="1:29" s="107" customFormat="1" hidden="1" outlineLevel="7" collapsed="1" x14ac:dyDescent="0.25">
      <c r="A112" s="102" t="s">
        <v>161</v>
      </c>
      <c r="B112" s="103">
        <v>35519</v>
      </c>
      <c r="C112" s="103">
        <v>2975768.75293</v>
      </c>
      <c r="D112" s="103">
        <v>0</v>
      </c>
      <c r="E112" s="103">
        <v>0</v>
      </c>
      <c r="F112" s="103">
        <v>35519</v>
      </c>
      <c r="G112" s="103">
        <v>2975768.75293</v>
      </c>
      <c r="H112" s="104" t="s">
        <v>120</v>
      </c>
      <c r="I112" s="104" t="s">
        <v>158</v>
      </c>
      <c r="J112" s="104" t="s">
        <v>116</v>
      </c>
      <c r="K112" s="103">
        <v>83.779632110419797</v>
      </c>
      <c r="L112" s="103">
        <v>0</v>
      </c>
      <c r="M112" s="104" t="s">
        <v>122</v>
      </c>
      <c r="N112" s="104" t="s">
        <v>135</v>
      </c>
      <c r="O112" s="104" t="s">
        <v>121</v>
      </c>
      <c r="P112" s="105">
        <v>45170</v>
      </c>
      <c r="Q112" s="105">
        <v>45171</v>
      </c>
      <c r="R112" s="103">
        <v>0</v>
      </c>
      <c r="S112" s="104" t="s">
        <v>116</v>
      </c>
      <c r="T112" s="104" t="s">
        <v>116</v>
      </c>
      <c r="U112" s="104" t="s">
        <v>319</v>
      </c>
      <c r="V112" s="106">
        <v>45139.155298761572</v>
      </c>
      <c r="W112" s="104" t="s">
        <v>116</v>
      </c>
      <c r="X112" s="104" t="s">
        <v>116</v>
      </c>
      <c r="Y112" s="106">
        <v>45170</v>
      </c>
      <c r="Z112" s="106">
        <v>45200</v>
      </c>
      <c r="AA112" s="106">
        <v>45201.692850312502</v>
      </c>
      <c r="AB112" s="104" t="s">
        <v>118</v>
      </c>
      <c r="AC112" s="104" t="s">
        <v>116</v>
      </c>
    </row>
    <row r="113" spans="1:29" s="78" customFormat="1" hidden="1" outlineLevel="7" collapsed="1" x14ac:dyDescent="0.25">
      <c r="A113" s="101" t="s">
        <v>116</v>
      </c>
      <c r="B113" s="75">
        <v>35519</v>
      </c>
      <c r="C113" s="75">
        <v>2975768.75293</v>
      </c>
      <c r="D113" s="75">
        <v>0</v>
      </c>
      <c r="E113" s="75">
        <v>0</v>
      </c>
      <c r="F113" s="75">
        <v>35519</v>
      </c>
      <c r="G113" s="75">
        <v>2975768.75293</v>
      </c>
      <c r="H113" s="74" t="s">
        <v>120</v>
      </c>
      <c r="I113" s="74" t="s">
        <v>158</v>
      </c>
      <c r="J113" s="74" t="s">
        <v>116</v>
      </c>
      <c r="K113" s="75">
        <v>83.779632110419797</v>
      </c>
      <c r="L113" s="75">
        <v>0</v>
      </c>
      <c r="M113" s="74" t="s">
        <v>122</v>
      </c>
      <c r="N113" s="74" t="s">
        <v>135</v>
      </c>
      <c r="O113" s="74" t="s">
        <v>121</v>
      </c>
      <c r="P113" s="76">
        <v>45170</v>
      </c>
      <c r="Q113" s="76">
        <v>45171</v>
      </c>
      <c r="R113" s="75">
        <v>0</v>
      </c>
      <c r="S113" s="74" t="s">
        <v>116</v>
      </c>
      <c r="T113" s="74" t="s">
        <v>116</v>
      </c>
      <c r="U113" s="74" t="s">
        <v>319</v>
      </c>
      <c r="V113" s="77">
        <v>45139.155298761572</v>
      </c>
      <c r="W113" s="74" t="s">
        <v>116</v>
      </c>
      <c r="X113" s="74" t="s">
        <v>116</v>
      </c>
      <c r="Y113" s="77">
        <v>45170</v>
      </c>
      <c r="Z113" s="77">
        <v>45200</v>
      </c>
      <c r="AA113" s="77">
        <v>45201.692850312502</v>
      </c>
      <c r="AB113" s="74" t="s">
        <v>118</v>
      </c>
      <c r="AC113" s="74" t="s">
        <v>116</v>
      </c>
    </row>
    <row r="114" spans="1:29" s="113" customFormat="1" outlineLevel="2" x14ac:dyDescent="0.25">
      <c r="A114" s="108" t="s">
        <v>215</v>
      </c>
      <c r="B114" s="109">
        <v>0</v>
      </c>
      <c r="C114" s="109">
        <v>0</v>
      </c>
      <c r="D114" s="109">
        <v>0</v>
      </c>
      <c r="E114" s="109">
        <v>0</v>
      </c>
      <c r="F114" s="109">
        <v>0</v>
      </c>
      <c r="G114" s="109">
        <v>0</v>
      </c>
      <c r="H114" s="110" t="s">
        <v>120</v>
      </c>
      <c r="I114" s="110" t="s">
        <v>215</v>
      </c>
      <c r="J114" s="110" t="s">
        <v>116</v>
      </c>
      <c r="K114" s="109">
        <v>0</v>
      </c>
      <c r="L114" s="109">
        <v>0</v>
      </c>
      <c r="M114" s="110" t="s">
        <v>213</v>
      </c>
      <c r="N114" s="110" t="s">
        <v>135</v>
      </c>
      <c r="O114" s="110" t="s">
        <v>121</v>
      </c>
      <c r="P114" s="111">
        <v>45170</v>
      </c>
      <c r="Q114" s="111">
        <v>45171</v>
      </c>
      <c r="R114" s="109">
        <v>0</v>
      </c>
      <c r="S114" s="110" t="s">
        <v>116</v>
      </c>
      <c r="T114" s="110" t="s">
        <v>116</v>
      </c>
      <c r="U114" s="110" t="s">
        <v>319</v>
      </c>
      <c r="V114" s="112">
        <v>45139.155298761572</v>
      </c>
      <c r="W114" s="110" t="s">
        <v>116</v>
      </c>
      <c r="X114" s="110" t="s">
        <v>116</v>
      </c>
      <c r="Y114" s="112">
        <v>45170</v>
      </c>
      <c r="Z114" s="112">
        <v>45200</v>
      </c>
      <c r="AA114" s="112">
        <v>45201.692850312502</v>
      </c>
      <c r="AB114" s="110" t="s">
        <v>118</v>
      </c>
      <c r="AC114" s="110" t="s">
        <v>116</v>
      </c>
    </row>
    <row r="115" spans="1:29" s="96" customFormat="1" outlineLevel="3" collapsed="1" x14ac:dyDescent="0.25">
      <c r="A115" s="91" t="s">
        <v>121</v>
      </c>
      <c r="B115" s="92">
        <v>0</v>
      </c>
      <c r="C115" s="92">
        <v>0</v>
      </c>
      <c r="D115" s="92">
        <v>0</v>
      </c>
      <c r="E115" s="92">
        <v>0</v>
      </c>
      <c r="F115" s="92">
        <v>0</v>
      </c>
      <c r="G115" s="92">
        <v>0</v>
      </c>
      <c r="H115" s="93" t="s">
        <v>120</v>
      </c>
      <c r="I115" s="93" t="s">
        <v>215</v>
      </c>
      <c r="J115" s="93" t="s">
        <v>116</v>
      </c>
      <c r="K115" s="92">
        <v>0</v>
      </c>
      <c r="L115" s="92">
        <v>0</v>
      </c>
      <c r="M115" s="93" t="s">
        <v>213</v>
      </c>
      <c r="N115" s="93" t="s">
        <v>135</v>
      </c>
      <c r="O115" s="93" t="s">
        <v>121</v>
      </c>
      <c r="P115" s="94">
        <v>45170</v>
      </c>
      <c r="Q115" s="94">
        <v>45171</v>
      </c>
      <c r="R115" s="92">
        <v>0</v>
      </c>
      <c r="S115" s="93" t="s">
        <v>116</v>
      </c>
      <c r="T115" s="93" t="s">
        <v>116</v>
      </c>
      <c r="U115" s="93" t="s">
        <v>319</v>
      </c>
      <c r="V115" s="95">
        <v>45139.155298761572</v>
      </c>
      <c r="W115" s="93" t="s">
        <v>116</v>
      </c>
      <c r="X115" s="93" t="s">
        <v>116</v>
      </c>
      <c r="Y115" s="95">
        <v>45170</v>
      </c>
      <c r="Z115" s="95">
        <v>45200</v>
      </c>
      <c r="AA115" s="95">
        <v>45201.692850312502</v>
      </c>
      <c r="AB115" s="93" t="s">
        <v>118</v>
      </c>
      <c r="AC115" s="93" t="s">
        <v>116</v>
      </c>
    </row>
    <row r="116" spans="1:29" s="78" customFormat="1" hidden="1" outlineLevel="4" collapsed="1" x14ac:dyDescent="0.25">
      <c r="A116" s="97" t="s">
        <v>213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  <c r="H116" s="74" t="s">
        <v>120</v>
      </c>
      <c r="I116" s="74" t="s">
        <v>215</v>
      </c>
      <c r="J116" s="74" t="s">
        <v>116</v>
      </c>
      <c r="K116" s="75">
        <v>0</v>
      </c>
      <c r="L116" s="75">
        <v>0</v>
      </c>
      <c r="M116" s="74" t="s">
        <v>213</v>
      </c>
      <c r="N116" s="74" t="s">
        <v>135</v>
      </c>
      <c r="O116" s="74" t="s">
        <v>121</v>
      </c>
      <c r="P116" s="76">
        <v>45170</v>
      </c>
      <c r="Q116" s="76">
        <v>45171</v>
      </c>
      <c r="R116" s="75">
        <v>0</v>
      </c>
      <c r="S116" s="74" t="s">
        <v>116</v>
      </c>
      <c r="T116" s="74" t="s">
        <v>116</v>
      </c>
      <c r="U116" s="74" t="s">
        <v>319</v>
      </c>
      <c r="V116" s="77">
        <v>45139.155298761572</v>
      </c>
      <c r="W116" s="74" t="s">
        <v>116</v>
      </c>
      <c r="X116" s="74" t="s">
        <v>116</v>
      </c>
      <c r="Y116" s="77">
        <v>45170</v>
      </c>
      <c r="Z116" s="77">
        <v>45200</v>
      </c>
      <c r="AA116" s="77">
        <v>45201.692850312502</v>
      </c>
      <c r="AB116" s="74" t="s">
        <v>118</v>
      </c>
      <c r="AC116" s="74" t="s">
        <v>116</v>
      </c>
    </row>
    <row r="117" spans="1:29" s="84" customFormat="1" hidden="1" outlineLevel="5" collapsed="1" x14ac:dyDescent="0.25">
      <c r="A117" s="98" t="s">
        <v>116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v>0</v>
      </c>
      <c r="H117" s="81" t="s">
        <v>120</v>
      </c>
      <c r="I117" s="81" t="s">
        <v>215</v>
      </c>
      <c r="J117" s="81" t="s">
        <v>116</v>
      </c>
      <c r="K117" s="80">
        <v>0</v>
      </c>
      <c r="L117" s="80">
        <v>0</v>
      </c>
      <c r="M117" s="81" t="s">
        <v>213</v>
      </c>
      <c r="N117" s="81" t="s">
        <v>135</v>
      </c>
      <c r="O117" s="81" t="s">
        <v>121</v>
      </c>
      <c r="P117" s="82">
        <v>45170</v>
      </c>
      <c r="Q117" s="82">
        <v>45171</v>
      </c>
      <c r="R117" s="80">
        <v>0</v>
      </c>
      <c r="S117" s="81" t="s">
        <v>116</v>
      </c>
      <c r="T117" s="81" t="s">
        <v>116</v>
      </c>
      <c r="U117" s="81" t="s">
        <v>319</v>
      </c>
      <c r="V117" s="83">
        <v>45139.155298761572</v>
      </c>
      <c r="W117" s="81" t="s">
        <v>116</v>
      </c>
      <c r="X117" s="81" t="s">
        <v>116</v>
      </c>
      <c r="Y117" s="83">
        <v>45170</v>
      </c>
      <c r="Z117" s="83">
        <v>45200</v>
      </c>
      <c r="AA117" s="83">
        <v>45201.692850312502</v>
      </c>
      <c r="AB117" s="81" t="s">
        <v>118</v>
      </c>
      <c r="AC117" s="81" t="s">
        <v>116</v>
      </c>
    </row>
    <row r="118" spans="1:29" s="90" customFormat="1" hidden="1" outlineLevel="6" collapsed="1" x14ac:dyDescent="0.25">
      <c r="A118" s="99" t="s">
        <v>116</v>
      </c>
      <c r="B118" s="86">
        <v>0</v>
      </c>
      <c r="C118" s="86">
        <v>0</v>
      </c>
      <c r="D118" s="86">
        <v>0</v>
      </c>
      <c r="E118" s="86">
        <v>0</v>
      </c>
      <c r="F118" s="86">
        <v>0</v>
      </c>
      <c r="G118" s="86">
        <v>0</v>
      </c>
      <c r="H118" s="87" t="s">
        <v>120</v>
      </c>
      <c r="I118" s="87" t="s">
        <v>215</v>
      </c>
      <c r="J118" s="87" t="s">
        <v>116</v>
      </c>
      <c r="K118" s="86">
        <v>0</v>
      </c>
      <c r="L118" s="86">
        <v>0</v>
      </c>
      <c r="M118" s="87" t="s">
        <v>213</v>
      </c>
      <c r="N118" s="87" t="s">
        <v>135</v>
      </c>
      <c r="O118" s="87" t="s">
        <v>121</v>
      </c>
      <c r="P118" s="88">
        <v>45170</v>
      </c>
      <c r="Q118" s="88">
        <v>45171</v>
      </c>
      <c r="R118" s="86">
        <v>0</v>
      </c>
      <c r="S118" s="87" t="s">
        <v>116</v>
      </c>
      <c r="T118" s="87" t="s">
        <v>116</v>
      </c>
      <c r="U118" s="87" t="s">
        <v>319</v>
      </c>
      <c r="V118" s="89">
        <v>45139.155298761572</v>
      </c>
      <c r="W118" s="87" t="s">
        <v>116</v>
      </c>
      <c r="X118" s="87" t="s">
        <v>116</v>
      </c>
      <c r="Y118" s="89">
        <v>45170</v>
      </c>
      <c r="Z118" s="89">
        <v>45200</v>
      </c>
      <c r="AA118" s="89">
        <v>45201.692850312502</v>
      </c>
      <c r="AB118" s="87" t="s">
        <v>118</v>
      </c>
      <c r="AC118" s="87" t="s">
        <v>116</v>
      </c>
    </row>
    <row r="119" spans="1:29" s="96" customFormat="1" hidden="1" outlineLevel="7" collapsed="1" x14ac:dyDescent="0.25">
      <c r="A119" s="100" t="s">
        <v>152</v>
      </c>
      <c r="B119" s="92">
        <v>0</v>
      </c>
      <c r="C119" s="92">
        <v>0</v>
      </c>
      <c r="D119" s="92">
        <v>0</v>
      </c>
      <c r="E119" s="92">
        <v>0</v>
      </c>
      <c r="F119" s="92">
        <v>0</v>
      </c>
      <c r="G119" s="92">
        <v>0</v>
      </c>
      <c r="H119" s="93" t="s">
        <v>120</v>
      </c>
      <c r="I119" s="93" t="s">
        <v>215</v>
      </c>
      <c r="J119" s="93" t="s">
        <v>116</v>
      </c>
      <c r="K119" s="92">
        <v>0</v>
      </c>
      <c r="L119" s="92">
        <v>0</v>
      </c>
      <c r="M119" s="93" t="s">
        <v>213</v>
      </c>
      <c r="N119" s="93" t="s">
        <v>135</v>
      </c>
      <c r="O119" s="93" t="s">
        <v>121</v>
      </c>
      <c r="P119" s="94">
        <v>45170</v>
      </c>
      <c r="Q119" s="94">
        <v>45171</v>
      </c>
      <c r="R119" s="92">
        <v>0</v>
      </c>
      <c r="S119" s="93" t="s">
        <v>116</v>
      </c>
      <c r="T119" s="93" t="s">
        <v>116</v>
      </c>
      <c r="U119" s="93" t="s">
        <v>319</v>
      </c>
      <c r="V119" s="95">
        <v>45139.155298761572</v>
      </c>
      <c r="W119" s="93" t="s">
        <v>116</v>
      </c>
      <c r="X119" s="93" t="s">
        <v>116</v>
      </c>
      <c r="Y119" s="95">
        <v>45170</v>
      </c>
      <c r="Z119" s="95">
        <v>45200</v>
      </c>
      <c r="AA119" s="95">
        <v>45201.692850312502</v>
      </c>
      <c r="AB119" s="93" t="s">
        <v>118</v>
      </c>
      <c r="AC119" s="93" t="s">
        <v>116</v>
      </c>
    </row>
    <row r="120" spans="1:29" s="78" customFormat="1" hidden="1" outlineLevel="7" collapsed="1" x14ac:dyDescent="0.25">
      <c r="A120" s="101" t="s">
        <v>116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  <c r="H120" s="74" t="s">
        <v>120</v>
      </c>
      <c r="I120" s="74" t="s">
        <v>215</v>
      </c>
      <c r="J120" s="74" t="s">
        <v>116</v>
      </c>
      <c r="K120" s="75">
        <v>0</v>
      </c>
      <c r="L120" s="75">
        <v>0</v>
      </c>
      <c r="M120" s="74" t="s">
        <v>213</v>
      </c>
      <c r="N120" s="74" t="s">
        <v>135</v>
      </c>
      <c r="O120" s="74" t="s">
        <v>121</v>
      </c>
      <c r="P120" s="76">
        <v>45170</v>
      </c>
      <c r="Q120" s="76">
        <v>45171</v>
      </c>
      <c r="R120" s="75">
        <v>0</v>
      </c>
      <c r="S120" s="74" t="s">
        <v>116</v>
      </c>
      <c r="T120" s="74" t="s">
        <v>116</v>
      </c>
      <c r="U120" s="74" t="s">
        <v>319</v>
      </c>
      <c r="V120" s="77">
        <v>45139.155298761572</v>
      </c>
      <c r="W120" s="74" t="s">
        <v>116</v>
      </c>
      <c r="X120" s="74" t="s">
        <v>116</v>
      </c>
      <c r="Y120" s="77">
        <v>45170</v>
      </c>
      <c r="Z120" s="77">
        <v>45200</v>
      </c>
      <c r="AA120" s="77">
        <v>45201.692850312502</v>
      </c>
      <c r="AB120" s="74" t="s">
        <v>118</v>
      </c>
      <c r="AC120" s="74" t="s">
        <v>116</v>
      </c>
    </row>
    <row r="121" spans="1:29" s="128" customFormat="1" hidden="1" outlineLevel="7" collapsed="1" x14ac:dyDescent="0.25">
      <c r="A121" s="123" t="s">
        <v>116</v>
      </c>
      <c r="B121" s="124">
        <v>0</v>
      </c>
      <c r="C121" s="124">
        <v>0</v>
      </c>
      <c r="D121" s="124">
        <v>0</v>
      </c>
      <c r="E121" s="124">
        <v>0</v>
      </c>
      <c r="F121" s="124">
        <v>0</v>
      </c>
      <c r="G121" s="124">
        <v>0</v>
      </c>
      <c r="H121" s="125" t="s">
        <v>120</v>
      </c>
      <c r="I121" s="125" t="s">
        <v>215</v>
      </c>
      <c r="J121" s="125" t="s">
        <v>116</v>
      </c>
      <c r="K121" s="124">
        <v>0</v>
      </c>
      <c r="L121" s="124">
        <v>0</v>
      </c>
      <c r="M121" s="125" t="s">
        <v>213</v>
      </c>
      <c r="N121" s="125" t="s">
        <v>135</v>
      </c>
      <c r="O121" s="125" t="s">
        <v>121</v>
      </c>
      <c r="P121" s="126">
        <v>45170</v>
      </c>
      <c r="Q121" s="126">
        <v>45171</v>
      </c>
      <c r="R121" s="124">
        <v>0</v>
      </c>
      <c r="S121" s="125" t="s">
        <v>116</v>
      </c>
      <c r="T121" s="125" t="s">
        <v>116</v>
      </c>
      <c r="U121" s="125" t="s">
        <v>319</v>
      </c>
      <c r="V121" s="127">
        <v>45139.155298761572</v>
      </c>
      <c r="W121" s="125" t="s">
        <v>116</v>
      </c>
      <c r="X121" s="125" t="s">
        <v>116</v>
      </c>
      <c r="Y121" s="127">
        <v>45170</v>
      </c>
      <c r="Z121" s="127">
        <v>45200</v>
      </c>
      <c r="AA121" s="127">
        <v>45201.692850312502</v>
      </c>
      <c r="AB121" s="125" t="s">
        <v>118</v>
      </c>
      <c r="AC121" s="125" t="s">
        <v>116</v>
      </c>
    </row>
    <row r="122" spans="1:29" s="90" customFormat="1" outlineLevel="2" x14ac:dyDescent="0.25">
      <c r="A122" s="85" t="s">
        <v>147</v>
      </c>
      <c r="B122" s="86">
        <v>26293.7703</v>
      </c>
      <c r="C122" s="86">
        <v>2312033.0746260001</v>
      </c>
      <c r="D122" s="86">
        <v>0</v>
      </c>
      <c r="E122" s="86">
        <v>0</v>
      </c>
      <c r="F122" s="86">
        <v>26293.7703</v>
      </c>
      <c r="G122" s="86">
        <v>2312033.0746260001</v>
      </c>
      <c r="H122" s="87" t="s">
        <v>116</v>
      </c>
      <c r="I122" s="87" t="s">
        <v>147</v>
      </c>
      <c r="J122" s="87" t="s">
        <v>116</v>
      </c>
      <c r="K122" s="86">
        <v>87.930831076971899</v>
      </c>
      <c r="L122" s="86">
        <v>0</v>
      </c>
      <c r="M122" s="87" t="s">
        <v>122</v>
      </c>
      <c r="N122" s="87" t="s">
        <v>135</v>
      </c>
      <c r="O122" s="87" t="s">
        <v>116</v>
      </c>
      <c r="P122" s="88" t="s">
        <v>116</v>
      </c>
      <c r="Q122" s="88" t="s">
        <v>116</v>
      </c>
      <c r="R122" s="86">
        <v>0</v>
      </c>
      <c r="S122" s="87" t="s">
        <v>116</v>
      </c>
      <c r="T122" s="87" t="s">
        <v>116</v>
      </c>
      <c r="U122" s="87" t="s">
        <v>116</v>
      </c>
      <c r="V122" s="87" t="s">
        <v>116</v>
      </c>
      <c r="W122" s="87" t="s">
        <v>116</v>
      </c>
      <c r="X122" s="87" t="s">
        <v>116</v>
      </c>
      <c r="Y122" s="89">
        <v>45170</v>
      </c>
      <c r="Z122" s="89">
        <v>45200</v>
      </c>
      <c r="AA122" s="89">
        <v>45201.692850312502</v>
      </c>
      <c r="AB122" s="87" t="s">
        <v>118</v>
      </c>
      <c r="AC122" s="87" t="s">
        <v>116</v>
      </c>
    </row>
    <row r="123" spans="1:29" s="96" customFormat="1" outlineLevel="3" collapsed="1" x14ac:dyDescent="0.25">
      <c r="A123" s="91" t="s">
        <v>145</v>
      </c>
      <c r="B123" s="92">
        <v>1E-4</v>
      </c>
      <c r="C123" s="92">
        <v>-3912.31</v>
      </c>
      <c r="D123" s="92">
        <v>0</v>
      </c>
      <c r="E123" s="92">
        <v>0</v>
      </c>
      <c r="F123" s="92">
        <v>1E-4</v>
      </c>
      <c r="G123" s="92">
        <v>-3912.31</v>
      </c>
      <c r="H123" s="93" t="s">
        <v>116</v>
      </c>
      <c r="I123" s="93" t="s">
        <v>147</v>
      </c>
      <c r="J123" s="93" t="s">
        <v>116</v>
      </c>
      <c r="K123" s="92">
        <v>-39123100</v>
      </c>
      <c r="L123" s="92">
        <v>0</v>
      </c>
      <c r="M123" s="93" t="s">
        <v>122</v>
      </c>
      <c r="N123" s="93" t="s">
        <v>135</v>
      </c>
      <c r="O123" s="93" t="s">
        <v>145</v>
      </c>
      <c r="P123" s="94">
        <v>45199</v>
      </c>
      <c r="Q123" s="94">
        <v>45200</v>
      </c>
      <c r="R123" s="92">
        <v>0</v>
      </c>
      <c r="S123" s="93" t="s">
        <v>331</v>
      </c>
      <c r="T123" s="93" t="s">
        <v>141</v>
      </c>
      <c r="U123" s="93" t="s">
        <v>146</v>
      </c>
      <c r="V123" s="95">
        <v>45201.535403819442</v>
      </c>
      <c r="W123" s="93" t="s">
        <v>146</v>
      </c>
      <c r="X123" s="95">
        <v>45201.535405243056</v>
      </c>
      <c r="Y123" s="95">
        <v>45170</v>
      </c>
      <c r="Z123" s="95">
        <v>45200</v>
      </c>
      <c r="AA123" s="95">
        <v>45201.692850312502</v>
      </c>
      <c r="AB123" s="93" t="s">
        <v>118</v>
      </c>
      <c r="AC123" s="93" t="s">
        <v>116</v>
      </c>
    </row>
    <row r="124" spans="1:29" s="78" customFormat="1" hidden="1" outlineLevel="4" collapsed="1" x14ac:dyDescent="0.25">
      <c r="A124" s="97" t="s">
        <v>122</v>
      </c>
      <c r="B124" s="75">
        <v>1E-4</v>
      </c>
      <c r="C124" s="75">
        <v>-3912.31</v>
      </c>
      <c r="D124" s="75">
        <v>0</v>
      </c>
      <c r="E124" s="75">
        <v>0</v>
      </c>
      <c r="F124" s="75">
        <v>1E-4</v>
      </c>
      <c r="G124" s="75">
        <v>-3912.31</v>
      </c>
      <c r="H124" s="74" t="s">
        <v>116</v>
      </c>
      <c r="I124" s="74" t="s">
        <v>147</v>
      </c>
      <c r="J124" s="74" t="s">
        <v>116</v>
      </c>
      <c r="K124" s="75">
        <v>-39123100</v>
      </c>
      <c r="L124" s="75">
        <v>0</v>
      </c>
      <c r="M124" s="74" t="s">
        <v>122</v>
      </c>
      <c r="N124" s="74" t="s">
        <v>135</v>
      </c>
      <c r="O124" s="74" t="s">
        <v>145</v>
      </c>
      <c r="P124" s="76">
        <v>45199</v>
      </c>
      <c r="Q124" s="76">
        <v>45200</v>
      </c>
      <c r="R124" s="75">
        <v>0</v>
      </c>
      <c r="S124" s="74" t="s">
        <v>331</v>
      </c>
      <c r="T124" s="74" t="s">
        <v>141</v>
      </c>
      <c r="U124" s="74" t="s">
        <v>146</v>
      </c>
      <c r="V124" s="77">
        <v>45201.535403819442</v>
      </c>
      <c r="W124" s="74" t="s">
        <v>146</v>
      </c>
      <c r="X124" s="77">
        <v>45201.535405243056</v>
      </c>
      <c r="Y124" s="77">
        <v>45170</v>
      </c>
      <c r="Z124" s="77">
        <v>45200</v>
      </c>
      <c r="AA124" s="77">
        <v>45201.692850312502</v>
      </c>
      <c r="AB124" s="74" t="s">
        <v>118</v>
      </c>
      <c r="AC124" s="74" t="s">
        <v>116</v>
      </c>
    </row>
    <row r="125" spans="1:29" s="84" customFormat="1" hidden="1" outlineLevel="5" collapsed="1" x14ac:dyDescent="0.25">
      <c r="A125" s="98" t="s">
        <v>116</v>
      </c>
      <c r="B125" s="80">
        <v>1E-4</v>
      </c>
      <c r="C125" s="80">
        <v>0</v>
      </c>
      <c r="D125" s="80">
        <v>0</v>
      </c>
      <c r="E125" s="80">
        <v>0</v>
      </c>
      <c r="F125" s="80">
        <v>1E-4</v>
      </c>
      <c r="G125" s="80">
        <v>0</v>
      </c>
      <c r="H125" s="81" t="s">
        <v>151</v>
      </c>
      <c r="I125" s="81" t="s">
        <v>147</v>
      </c>
      <c r="J125" s="81" t="s">
        <v>116</v>
      </c>
      <c r="K125" s="80">
        <v>0</v>
      </c>
      <c r="L125" s="80">
        <v>0</v>
      </c>
      <c r="M125" s="81" t="s">
        <v>122</v>
      </c>
      <c r="N125" s="81" t="s">
        <v>135</v>
      </c>
      <c r="O125" s="81" t="s">
        <v>145</v>
      </c>
      <c r="P125" s="82">
        <v>45199</v>
      </c>
      <c r="Q125" s="82">
        <v>45200</v>
      </c>
      <c r="R125" s="80">
        <v>0</v>
      </c>
      <c r="S125" s="81" t="s">
        <v>331</v>
      </c>
      <c r="T125" s="81" t="s">
        <v>141</v>
      </c>
      <c r="U125" s="81" t="s">
        <v>146</v>
      </c>
      <c r="V125" s="83">
        <v>45201.535403819442</v>
      </c>
      <c r="W125" s="81" t="s">
        <v>146</v>
      </c>
      <c r="X125" s="83">
        <v>45201.535405243056</v>
      </c>
      <c r="Y125" s="83">
        <v>45170</v>
      </c>
      <c r="Z125" s="83">
        <v>45200</v>
      </c>
      <c r="AA125" s="83">
        <v>45201.692850312502</v>
      </c>
      <c r="AB125" s="81" t="s">
        <v>118</v>
      </c>
      <c r="AC125" s="81" t="s">
        <v>116</v>
      </c>
    </row>
    <row r="126" spans="1:29" s="90" customFormat="1" hidden="1" outlineLevel="6" collapsed="1" x14ac:dyDescent="0.25">
      <c r="A126" s="99" t="s">
        <v>116</v>
      </c>
      <c r="B126" s="86">
        <v>1E-4</v>
      </c>
      <c r="C126" s="86">
        <v>0</v>
      </c>
      <c r="D126" s="86">
        <v>0</v>
      </c>
      <c r="E126" s="86">
        <v>0</v>
      </c>
      <c r="F126" s="86">
        <v>1E-4</v>
      </c>
      <c r="G126" s="86">
        <v>0</v>
      </c>
      <c r="H126" s="87" t="s">
        <v>151</v>
      </c>
      <c r="I126" s="87" t="s">
        <v>147</v>
      </c>
      <c r="J126" s="87" t="s">
        <v>116</v>
      </c>
      <c r="K126" s="86">
        <v>0</v>
      </c>
      <c r="L126" s="86">
        <v>0</v>
      </c>
      <c r="M126" s="87" t="s">
        <v>122</v>
      </c>
      <c r="N126" s="87" t="s">
        <v>135</v>
      </c>
      <c r="O126" s="87" t="s">
        <v>145</v>
      </c>
      <c r="P126" s="88">
        <v>45199</v>
      </c>
      <c r="Q126" s="88">
        <v>45200</v>
      </c>
      <c r="R126" s="86">
        <v>0</v>
      </c>
      <c r="S126" s="87" t="s">
        <v>331</v>
      </c>
      <c r="T126" s="87" t="s">
        <v>141</v>
      </c>
      <c r="U126" s="87" t="s">
        <v>146</v>
      </c>
      <c r="V126" s="89">
        <v>45201.535403819442</v>
      </c>
      <c r="W126" s="87" t="s">
        <v>146</v>
      </c>
      <c r="X126" s="89">
        <v>45201.535405243056</v>
      </c>
      <c r="Y126" s="89">
        <v>45170</v>
      </c>
      <c r="Z126" s="89">
        <v>45200</v>
      </c>
      <c r="AA126" s="89">
        <v>45201.692850312502</v>
      </c>
      <c r="AB126" s="87" t="s">
        <v>118</v>
      </c>
      <c r="AC126" s="87" t="s">
        <v>116</v>
      </c>
    </row>
    <row r="127" spans="1:29" s="96" customFormat="1" hidden="1" outlineLevel="7" collapsed="1" x14ac:dyDescent="0.25">
      <c r="A127" s="100" t="s">
        <v>152</v>
      </c>
      <c r="B127" s="92">
        <v>1E-4</v>
      </c>
      <c r="C127" s="92">
        <v>0</v>
      </c>
      <c r="D127" s="92">
        <v>0</v>
      </c>
      <c r="E127" s="92">
        <v>0</v>
      </c>
      <c r="F127" s="92">
        <v>1E-4</v>
      </c>
      <c r="G127" s="92">
        <v>0</v>
      </c>
      <c r="H127" s="93" t="s">
        <v>151</v>
      </c>
      <c r="I127" s="93" t="s">
        <v>147</v>
      </c>
      <c r="J127" s="93" t="s">
        <v>116</v>
      </c>
      <c r="K127" s="92">
        <v>0</v>
      </c>
      <c r="L127" s="92">
        <v>0</v>
      </c>
      <c r="M127" s="93" t="s">
        <v>122</v>
      </c>
      <c r="N127" s="93" t="s">
        <v>135</v>
      </c>
      <c r="O127" s="93" t="s">
        <v>145</v>
      </c>
      <c r="P127" s="94">
        <v>45199</v>
      </c>
      <c r="Q127" s="94">
        <v>45200</v>
      </c>
      <c r="R127" s="92">
        <v>0</v>
      </c>
      <c r="S127" s="93" t="s">
        <v>331</v>
      </c>
      <c r="T127" s="93" t="s">
        <v>141</v>
      </c>
      <c r="U127" s="93" t="s">
        <v>146</v>
      </c>
      <c r="V127" s="95">
        <v>45201.535403819442</v>
      </c>
      <c r="W127" s="93" t="s">
        <v>146</v>
      </c>
      <c r="X127" s="95">
        <v>45201.535405243056</v>
      </c>
      <c r="Y127" s="95">
        <v>45170</v>
      </c>
      <c r="Z127" s="95">
        <v>45200</v>
      </c>
      <c r="AA127" s="95">
        <v>45201.692850312502</v>
      </c>
      <c r="AB127" s="93" t="s">
        <v>118</v>
      </c>
      <c r="AC127" s="93" t="s">
        <v>116</v>
      </c>
    </row>
    <row r="128" spans="1:29" s="78" customFormat="1" hidden="1" outlineLevel="7" collapsed="1" x14ac:dyDescent="0.25">
      <c r="A128" s="101" t="s">
        <v>116</v>
      </c>
      <c r="B128" s="75">
        <v>1E-4</v>
      </c>
      <c r="C128" s="75">
        <v>0</v>
      </c>
      <c r="D128" s="75">
        <v>0</v>
      </c>
      <c r="E128" s="75">
        <v>0</v>
      </c>
      <c r="F128" s="75">
        <v>1E-4</v>
      </c>
      <c r="G128" s="75">
        <v>0</v>
      </c>
      <c r="H128" s="74" t="s">
        <v>151</v>
      </c>
      <c r="I128" s="74" t="s">
        <v>147</v>
      </c>
      <c r="J128" s="74" t="s">
        <v>116</v>
      </c>
      <c r="K128" s="75">
        <v>0</v>
      </c>
      <c r="L128" s="75">
        <v>0</v>
      </c>
      <c r="M128" s="74" t="s">
        <v>122</v>
      </c>
      <c r="N128" s="74" t="s">
        <v>135</v>
      </c>
      <c r="O128" s="74" t="s">
        <v>145</v>
      </c>
      <c r="P128" s="76">
        <v>45199</v>
      </c>
      <c r="Q128" s="76">
        <v>45200</v>
      </c>
      <c r="R128" s="75">
        <v>0</v>
      </c>
      <c r="S128" s="74" t="s">
        <v>331</v>
      </c>
      <c r="T128" s="74" t="s">
        <v>141</v>
      </c>
      <c r="U128" s="74" t="s">
        <v>146</v>
      </c>
      <c r="V128" s="77">
        <v>45201.535403819442</v>
      </c>
      <c r="W128" s="74" t="s">
        <v>146</v>
      </c>
      <c r="X128" s="77">
        <v>45201.535405243056</v>
      </c>
      <c r="Y128" s="77">
        <v>45170</v>
      </c>
      <c r="Z128" s="77">
        <v>45200</v>
      </c>
      <c r="AA128" s="77">
        <v>45201.692850312502</v>
      </c>
      <c r="AB128" s="74" t="s">
        <v>118</v>
      </c>
      <c r="AC128" s="74" t="s">
        <v>116</v>
      </c>
    </row>
    <row r="129" spans="1:29" s="119" customFormat="1" hidden="1" outlineLevel="5" collapsed="1" x14ac:dyDescent="0.25">
      <c r="A129" s="120" t="s">
        <v>149</v>
      </c>
      <c r="B129" s="115">
        <v>0</v>
      </c>
      <c r="C129" s="115">
        <v>-3912.31</v>
      </c>
      <c r="D129" s="115">
        <v>0</v>
      </c>
      <c r="E129" s="115">
        <v>0</v>
      </c>
      <c r="F129" s="115">
        <v>0</v>
      </c>
      <c r="G129" s="115">
        <v>-3912.31</v>
      </c>
      <c r="H129" s="116" t="s">
        <v>149</v>
      </c>
      <c r="I129" s="116" t="s">
        <v>147</v>
      </c>
      <c r="J129" s="116" t="s">
        <v>116</v>
      </c>
      <c r="K129" s="115">
        <v>0</v>
      </c>
      <c r="L129" s="115">
        <v>0</v>
      </c>
      <c r="M129" s="116" t="s">
        <v>122</v>
      </c>
      <c r="N129" s="116" t="s">
        <v>135</v>
      </c>
      <c r="O129" s="116" t="s">
        <v>145</v>
      </c>
      <c r="P129" s="117">
        <v>45199</v>
      </c>
      <c r="Q129" s="117">
        <v>45200</v>
      </c>
      <c r="R129" s="115">
        <v>0</v>
      </c>
      <c r="S129" s="116" t="s">
        <v>331</v>
      </c>
      <c r="T129" s="116" t="s">
        <v>141</v>
      </c>
      <c r="U129" s="116" t="s">
        <v>146</v>
      </c>
      <c r="V129" s="118">
        <v>45201.535403819442</v>
      </c>
      <c r="W129" s="116" t="s">
        <v>146</v>
      </c>
      <c r="X129" s="118">
        <v>45201.535405243056</v>
      </c>
      <c r="Y129" s="118">
        <v>45170</v>
      </c>
      <c r="Z129" s="118">
        <v>45200</v>
      </c>
      <c r="AA129" s="118">
        <v>45201.692850312502</v>
      </c>
      <c r="AB129" s="116" t="s">
        <v>118</v>
      </c>
      <c r="AC129" s="116" t="s">
        <v>149</v>
      </c>
    </row>
    <row r="130" spans="1:29" s="90" customFormat="1" hidden="1" outlineLevel="6" collapsed="1" x14ac:dyDescent="0.25">
      <c r="A130" s="99" t="s">
        <v>116</v>
      </c>
      <c r="B130" s="86">
        <v>0</v>
      </c>
      <c r="C130" s="86">
        <v>-3912.31</v>
      </c>
      <c r="D130" s="86">
        <v>0</v>
      </c>
      <c r="E130" s="86">
        <v>0</v>
      </c>
      <c r="F130" s="86">
        <v>0</v>
      </c>
      <c r="G130" s="86">
        <v>-3912.31</v>
      </c>
      <c r="H130" s="87" t="s">
        <v>149</v>
      </c>
      <c r="I130" s="87" t="s">
        <v>147</v>
      </c>
      <c r="J130" s="87" t="s">
        <v>116</v>
      </c>
      <c r="K130" s="86">
        <v>0</v>
      </c>
      <c r="L130" s="86">
        <v>0</v>
      </c>
      <c r="M130" s="87" t="s">
        <v>122</v>
      </c>
      <c r="N130" s="87" t="s">
        <v>135</v>
      </c>
      <c r="O130" s="87" t="s">
        <v>145</v>
      </c>
      <c r="P130" s="88">
        <v>45199</v>
      </c>
      <c r="Q130" s="88">
        <v>45200</v>
      </c>
      <c r="R130" s="86">
        <v>0</v>
      </c>
      <c r="S130" s="87" t="s">
        <v>331</v>
      </c>
      <c r="T130" s="87" t="s">
        <v>141</v>
      </c>
      <c r="U130" s="87" t="s">
        <v>146</v>
      </c>
      <c r="V130" s="89">
        <v>45201.535403819442</v>
      </c>
      <c r="W130" s="87" t="s">
        <v>146</v>
      </c>
      <c r="X130" s="89">
        <v>45201.535405243056</v>
      </c>
      <c r="Y130" s="89">
        <v>45170</v>
      </c>
      <c r="Z130" s="89">
        <v>45200</v>
      </c>
      <c r="AA130" s="89">
        <v>45201.692850312502</v>
      </c>
      <c r="AB130" s="87" t="s">
        <v>118</v>
      </c>
      <c r="AC130" s="87" t="s">
        <v>149</v>
      </c>
    </row>
    <row r="131" spans="1:29" s="96" customFormat="1" hidden="1" outlineLevel="7" collapsed="1" x14ac:dyDescent="0.25">
      <c r="A131" s="100" t="s">
        <v>332</v>
      </c>
      <c r="B131" s="92">
        <v>0</v>
      </c>
      <c r="C131" s="92">
        <v>-3912.31</v>
      </c>
      <c r="D131" s="92">
        <v>0</v>
      </c>
      <c r="E131" s="92">
        <v>0</v>
      </c>
      <c r="F131" s="92">
        <v>0</v>
      </c>
      <c r="G131" s="92">
        <v>-3912.31</v>
      </c>
      <c r="H131" s="93" t="s">
        <v>149</v>
      </c>
      <c r="I131" s="93" t="s">
        <v>147</v>
      </c>
      <c r="J131" s="93" t="s">
        <v>116</v>
      </c>
      <c r="K131" s="92">
        <v>0</v>
      </c>
      <c r="L131" s="92">
        <v>0</v>
      </c>
      <c r="M131" s="93" t="s">
        <v>122</v>
      </c>
      <c r="N131" s="93" t="s">
        <v>135</v>
      </c>
      <c r="O131" s="93" t="s">
        <v>145</v>
      </c>
      <c r="P131" s="94">
        <v>45199</v>
      </c>
      <c r="Q131" s="94">
        <v>45200</v>
      </c>
      <c r="R131" s="92">
        <v>0</v>
      </c>
      <c r="S131" s="93" t="s">
        <v>331</v>
      </c>
      <c r="T131" s="93" t="s">
        <v>141</v>
      </c>
      <c r="U131" s="93" t="s">
        <v>146</v>
      </c>
      <c r="V131" s="95">
        <v>45201.535403819442</v>
      </c>
      <c r="W131" s="93" t="s">
        <v>146</v>
      </c>
      <c r="X131" s="95">
        <v>45201.535405243056</v>
      </c>
      <c r="Y131" s="95">
        <v>45170</v>
      </c>
      <c r="Z131" s="95">
        <v>45200</v>
      </c>
      <c r="AA131" s="95">
        <v>45201.692850312502</v>
      </c>
      <c r="AB131" s="93" t="s">
        <v>118</v>
      </c>
      <c r="AC131" s="93" t="s">
        <v>149</v>
      </c>
    </row>
    <row r="132" spans="1:29" s="78" customFormat="1" hidden="1" outlineLevel="7" collapsed="1" x14ac:dyDescent="0.25">
      <c r="A132" s="101" t="s">
        <v>116</v>
      </c>
      <c r="B132" s="75">
        <v>0</v>
      </c>
      <c r="C132" s="75">
        <v>-3912.31</v>
      </c>
      <c r="D132" s="75">
        <v>0</v>
      </c>
      <c r="E132" s="75">
        <v>0</v>
      </c>
      <c r="F132" s="75">
        <v>0</v>
      </c>
      <c r="G132" s="75">
        <v>-3912.31</v>
      </c>
      <c r="H132" s="74" t="s">
        <v>149</v>
      </c>
      <c r="I132" s="74" t="s">
        <v>147</v>
      </c>
      <c r="J132" s="74" t="s">
        <v>116</v>
      </c>
      <c r="K132" s="75">
        <v>0</v>
      </c>
      <c r="L132" s="75">
        <v>0</v>
      </c>
      <c r="M132" s="74" t="s">
        <v>122</v>
      </c>
      <c r="N132" s="74" t="s">
        <v>135</v>
      </c>
      <c r="O132" s="74" t="s">
        <v>145</v>
      </c>
      <c r="P132" s="76">
        <v>45199</v>
      </c>
      <c r="Q132" s="76">
        <v>45200</v>
      </c>
      <c r="R132" s="75">
        <v>0</v>
      </c>
      <c r="S132" s="74" t="s">
        <v>331</v>
      </c>
      <c r="T132" s="74" t="s">
        <v>141</v>
      </c>
      <c r="U132" s="74" t="s">
        <v>146</v>
      </c>
      <c r="V132" s="77">
        <v>45201.535403819442</v>
      </c>
      <c r="W132" s="74" t="s">
        <v>146</v>
      </c>
      <c r="X132" s="77">
        <v>45201.535405243056</v>
      </c>
      <c r="Y132" s="77">
        <v>45170</v>
      </c>
      <c r="Z132" s="77">
        <v>45200</v>
      </c>
      <c r="AA132" s="77">
        <v>45201.692850312502</v>
      </c>
      <c r="AB132" s="74" t="s">
        <v>118</v>
      </c>
      <c r="AC132" s="74" t="s">
        <v>149</v>
      </c>
    </row>
    <row r="133" spans="1:29" s="107" customFormat="1" outlineLevel="3" collapsed="1" x14ac:dyDescent="0.25">
      <c r="A133" s="122" t="s">
        <v>121</v>
      </c>
      <c r="B133" s="103">
        <v>27633.430199999999</v>
      </c>
      <c r="C133" s="103">
        <v>2433942.1332999999</v>
      </c>
      <c r="D133" s="103">
        <v>0</v>
      </c>
      <c r="E133" s="103">
        <v>0</v>
      </c>
      <c r="F133" s="103">
        <v>27633.430199999999</v>
      </c>
      <c r="G133" s="103">
        <v>2433942.1332999999</v>
      </c>
      <c r="H133" s="104" t="s">
        <v>120</v>
      </c>
      <c r="I133" s="104" t="s">
        <v>147</v>
      </c>
      <c r="J133" s="104" t="s">
        <v>116</v>
      </c>
      <c r="K133" s="103">
        <v>88.079623690728098</v>
      </c>
      <c r="L133" s="103">
        <v>0</v>
      </c>
      <c r="M133" s="104" t="s">
        <v>122</v>
      </c>
      <c r="N133" s="104" t="s">
        <v>135</v>
      </c>
      <c r="O133" s="104" t="s">
        <v>121</v>
      </c>
      <c r="P133" s="105">
        <v>45170</v>
      </c>
      <c r="Q133" s="105">
        <v>45171</v>
      </c>
      <c r="R133" s="103">
        <v>0</v>
      </c>
      <c r="S133" s="104" t="s">
        <v>116</v>
      </c>
      <c r="T133" s="104" t="s">
        <v>116</v>
      </c>
      <c r="U133" s="104" t="s">
        <v>319</v>
      </c>
      <c r="V133" s="106">
        <v>45139.155298761572</v>
      </c>
      <c r="W133" s="104" t="s">
        <v>116</v>
      </c>
      <c r="X133" s="104" t="s">
        <v>116</v>
      </c>
      <c r="Y133" s="106">
        <v>45170</v>
      </c>
      <c r="Z133" s="106">
        <v>45200</v>
      </c>
      <c r="AA133" s="106">
        <v>45201.692850312502</v>
      </c>
      <c r="AB133" s="104" t="s">
        <v>118</v>
      </c>
      <c r="AC133" s="104" t="s">
        <v>116</v>
      </c>
    </row>
    <row r="134" spans="1:29" s="78" customFormat="1" hidden="1" outlineLevel="4" collapsed="1" x14ac:dyDescent="0.25">
      <c r="A134" s="97" t="s">
        <v>122</v>
      </c>
      <c r="B134" s="75">
        <v>27633.430199999999</v>
      </c>
      <c r="C134" s="75">
        <v>2433942.1332999999</v>
      </c>
      <c r="D134" s="75">
        <v>0</v>
      </c>
      <c r="E134" s="75">
        <v>0</v>
      </c>
      <c r="F134" s="75">
        <v>27633.430199999999</v>
      </c>
      <c r="G134" s="75">
        <v>2433942.1332999999</v>
      </c>
      <c r="H134" s="74" t="s">
        <v>120</v>
      </c>
      <c r="I134" s="74" t="s">
        <v>147</v>
      </c>
      <c r="J134" s="74" t="s">
        <v>116</v>
      </c>
      <c r="K134" s="75">
        <v>88.079623690728098</v>
      </c>
      <c r="L134" s="75">
        <v>0</v>
      </c>
      <c r="M134" s="74" t="s">
        <v>122</v>
      </c>
      <c r="N134" s="74" t="s">
        <v>135</v>
      </c>
      <c r="O134" s="74" t="s">
        <v>121</v>
      </c>
      <c r="P134" s="76">
        <v>45170</v>
      </c>
      <c r="Q134" s="76">
        <v>45171</v>
      </c>
      <c r="R134" s="75">
        <v>0</v>
      </c>
      <c r="S134" s="74" t="s">
        <v>116</v>
      </c>
      <c r="T134" s="74" t="s">
        <v>116</v>
      </c>
      <c r="U134" s="74" t="s">
        <v>319</v>
      </c>
      <c r="V134" s="77">
        <v>45139.155298761572</v>
      </c>
      <c r="W134" s="74" t="s">
        <v>116</v>
      </c>
      <c r="X134" s="74" t="s">
        <v>116</v>
      </c>
      <c r="Y134" s="77">
        <v>45170</v>
      </c>
      <c r="Z134" s="77">
        <v>45200</v>
      </c>
      <c r="AA134" s="77">
        <v>45201.692850312502</v>
      </c>
      <c r="AB134" s="74" t="s">
        <v>118</v>
      </c>
      <c r="AC134" s="74" t="s">
        <v>116</v>
      </c>
    </row>
    <row r="135" spans="1:29" s="84" customFormat="1" hidden="1" outlineLevel="5" collapsed="1" x14ac:dyDescent="0.25">
      <c r="A135" s="98" t="s">
        <v>116</v>
      </c>
      <c r="B135" s="80">
        <v>27633.430199999999</v>
      </c>
      <c r="C135" s="80">
        <v>2433942.1332999999</v>
      </c>
      <c r="D135" s="80">
        <v>0</v>
      </c>
      <c r="E135" s="80">
        <v>0</v>
      </c>
      <c r="F135" s="80">
        <v>27633.430199999999</v>
      </c>
      <c r="G135" s="80">
        <v>2433942.1332999999</v>
      </c>
      <c r="H135" s="81" t="s">
        <v>120</v>
      </c>
      <c r="I135" s="81" t="s">
        <v>147</v>
      </c>
      <c r="J135" s="81" t="s">
        <v>116</v>
      </c>
      <c r="K135" s="80">
        <v>88.079623690728098</v>
      </c>
      <c r="L135" s="80">
        <v>0</v>
      </c>
      <c r="M135" s="81" t="s">
        <v>122</v>
      </c>
      <c r="N135" s="81" t="s">
        <v>135</v>
      </c>
      <c r="O135" s="81" t="s">
        <v>121</v>
      </c>
      <c r="P135" s="82">
        <v>45170</v>
      </c>
      <c r="Q135" s="82">
        <v>45171</v>
      </c>
      <c r="R135" s="80">
        <v>0</v>
      </c>
      <c r="S135" s="81" t="s">
        <v>116</v>
      </c>
      <c r="T135" s="81" t="s">
        <v>116</v>
      </c>
      <c r="U135" s="81" t="s">
        <v>319</v>
      </c>
      <c r="V135" s="83">
        <v>45139.155298761572</v>
      </c>
      <c r="W135" s="81" t="s">
        <v>116</v>
      </c>
      <c r="X135" s="81" t="s">
        <v>116</v>
      </c>
      <c r="Y135" s="83">
        <v>45170</v>
      </c>
      <c r="Z135" s="83">
        <v>45200</v>
      </c>
      <c r="AA135" s="83">
        <v>45201.692850312502</v>
      </c>
      <c r="AB135" s="81" t="s">
        <v>118</v>
      </c>
      <c r="AC135" s="81" t="s">
        <v>116</v>
      </c>
    </row>
    <row r="136" spans="1:29" s="90" customFormat="1" hidden="1" outlineLevel="6" collapsed="1" x14ac:dyDescent="0.25">
      <c r="A136" s="99" t="s">
        <v>116</v>
      </c>
      <c r="B136" s="86">
        <v>27633.430199999999</v>
      </c>
      <c r="C136" s="86">
        <v>2433942.1332999999</v>
      </c>
      <c r="D136" s="86">
        <v>0</v>
      </c>
      <c r="E136" s="86">
        <v>0</v>
      </c>
      <c r="F136" s="86">
        <v>27633.430199999999</v>
      </c>
      <c r="G136" s="86">
        <v>2433942.1332999999</v>
      </c>
      <c r="H136" s="87" t="s">
        <v>120</v>
      </c>
      <c r="I136" s="87" t="s">
        <v>147</v>
      </c>
      <c r="J136" s="87" t="s">
        <v>116</v>
      </c>
      <c r="K136" s="86">
        <v>88.079623690728098</v>
      </c>
      <c r="L136" s="86">
        <v>0</v>
      </c>
      <c r="M136" s="87" t="s">
        <v>122</v>
      </c>
      <c r="N136" s="87" t="s">
        <v>135</v>
      </c>
      <c r="O136" s="87" t="s">
        <v>121</v>
      </c>
      <c r="P136" s="88">
        <v>45170</v>
      </c>
      <c r="Q136" s="88">
        <v>45171</v>
      </c>
      <c r="R136" s="86">
        <v>0</v>
      </c>
      <c r="S136" s="87" t="s">
        <v>116</v>
      </c>
      <c r="T136" s="87" t="s">
        <v>116</v>
      </c>
      <c r="U136" s="87" t="s">
        <v>319</v>
      </c>
      <c r="V136" s="89">
        <v>45139.155298761572</v>
      </c>
      <c r="W136" s="87" t="s">
        <v>116</v>
      </c>
      <c r="X136" s="87" t="s">
        <v>116</v>
      </c>
      <c r="Y136" s="89">
        <v>45170</v>
      </c>
      <c r="Z136" s="89">
        <v>45200</v>
      </c>
      <c r="AA136" s="89">
        <v>45201.692850312502</v>
      </c>
      <c r="AB136" s="87" t="s">
        <v>118</v>
      </c>
      <c r="AC136" s="87" t="s">
        <v>116</v>
      </c>
    </row>
    <row r="137" spans="1:29" s="96" customFormat="1" hidden="1" outlineLevel="7" collapsed="1" x14ac:dyDescent="0.25">
      <c r="A137" s="100" t="s">
        <v>164</v>
      </c>
      <c r="B137" s="92">
        <v>9450</v>
      </c>
      <c r="C137" s="92">
        <v>521719.62933999998</v>
      </c>
      <c r="D137" s="92">
        <v>0</v>
      </c>
      <c r="E137" s="92">
        <v>0</v>
      </c>
      <c r="F137" s="92">
        <v>9450</v>
      </c>
      <c r="G137" s="92">
        <v>521719.62933999998</v>
      </c>
      <c r="H137" s="93" t="s">
        <v>120</v>
      </c>
      <c r="I137" s="93" t="s">
        <v>147</v>
      </c>
      <c r="J137" s="93" t="s">
        <v>116</v>
      </c>
      <c r="K137" s="92">
        <v>55.208426385185199</v>
      </c>
      <c r="L137" s="92">
        <v>0</v>
      </c>
      <c r="M137" s="93" t="s">
        <v>122</v>
      </c>
      <c r="N137" s="93" t="s">
        <v>135</v>
      </c>
      <c r="O137" s="93" t="s">
        <v>121</v>
      </c>
      <c r="P137" s="94">
        <v>45170</v>
      </c>
      <c r="Q137" s="94">
        <v>45171</v>
      </c>
      <c r="R137" s="92">
        <v>0</v>
      </c>
      <c r="S137" s="93" t="s">
        <v>116</v>
      </c>
      <c r="T137" s="93" t="s">
        <v>116</v>
      </c>
      <c r="U137" s="93" t="s">
        <v>319</v>
      </c>
      <c r="V137" s="95">
        <v>45139.155298761572</v>
      </c>
      <c r="W137" s="93" t="s">
        <v>116</v>
      </c>
      <c r="X137" s="93" t="s">
        <v>116</v>
      </c>
      <c r="Y137" s="95">
        <v>45170</v>
      </c>
      <c r="Z137" s="95">
        <v>45200</v>
      </c>
      <c r="AA137" s="95">
        <v>45201.692850312502</v>
      </c>
      <c r="AB137" s="93" t="s">
        <v>118</v>
      </c>
      <c r="AC137" s="93" t="s">
        <v>116</v>
      </c>
    </row>
    <row r="138" spans="1:29" s="78" customFormat="1" hidden="1" outlineLevel="7" collapsed="1" x14ac:dyDescent="0.25">
      <c r="A138" s="101" t="s">
        <v>116</v>
      </c>
      <c r="B138" s="75">
        <v>9450</v>
      </c>
      <c r="C138" s="75">
        <v>521719.62933999998</v>
      </c>
      <c r="D138" s="75">
        <v>0</v>
      </c>
      <c r="E138" s="75">
        <v>0</v>
      </c>
      <c r="F138" s="75">
        <v>9450</v>
      </c>
      <c r="G138" s="75">
        <v>521719.62933999998</v>
      </c>
      <c r="H138" s="74" t="s">
        <v>120</v>
      </c>
      <c r="I138" s="74" t="s">
        <v>147</v>
      </c>
      <c r="J138" s="74" t="s">
        <v>116</v>
      </c>
      <c r="K138" s="75">
        <v>55.208426385185199</v>
      </c>
      <c r="L138" s="75">
        <v>0</v>
      </c>
      <c r="M138" s="74" t="s">
        <v>122</v>
      </c>
      <c r="N138" s="74" t="s">
        <v>135</v>
      </c>
      <c r="O138" s="74" t="s">
        <v>121</v>
      </c>
      <c r="P138" s="76">
        <v>45170</v>
      </c>
      <c r="Q138" s="76">
        <v>45171</v>
      </c>
      <c r="R138" s="75">
        <v>0</v>
      </c>
      <c r="S138" s="74" t="s">
        <v>116</v>
      </c>
      <c r="T138" s="74" t="s">
        <v>116</v>
      </c>
      <c r="U138" s="74" t="s">
        <v>319</v>
      </c>
      <c r="V138" s="77">
        <v>45139.155298761572</v>
      </c>
      <c r="W138" s="74" t="s">
        <v>116</v>
      </c>
      <c r="X138" s="74" t="s">
        <v>116</v>
      </c>
      <c r="Y138" s="77">
        <v>45170</v>
      </c>
      <c r="Z138" s="77">
        <v>45200</v>
      </c>
      <c r="AA138" s="77">
        <v>45201.692850312502</v>
      </c>
      <c r="AB138" s="74" t="s">
        <v>118</v>
      </c>
      <c r="AC138" s="74" t="s">
        <v>116</v>
      </c>
    </row>
    <row r="139" spans="1:29" s="107" customFormat="1" hidden="1" outlineLevel="7" collapsed="1" x14ac:dyDescent="0.25">
      <c r="A139" s="102" t="s">
        <v>165</v>
      </c>
      <c r="B139" s="103">
        <v>9925.3490000000002</v>
      </c>
      <c r="C139" s="103">
        <v>631859.12068000005</v>
      </c>
      <c r="D139" s="103">
        <v>0</v>
      </c>
      <c r="E139" s="103">
        <v>0</v>
      </c>
      <c r="F139" s="103">
        <v>9925.3490000000002</v>
      </c>
      <c r="G139" s="103">
        <v>631859.12068000005</v>
      </c>
      <c r="H139" s="104" t="s">
        <v>120</v>
      </c>
      <c r="I139" s="104" t="s">
        <v>147</v>
      </c>
      <c r="J139" s="104" t="s">
        <v>116</v>
      </c>
      <c r="K139" s="103">
        <v>63.661148910733502</v>
      </c>
      <c r="L139" s="103">
        <v>0</v>
      </c>
      <c r="M139" s="104" t="s">
        <v>122</v>
      </c>
      <c r="N139" s="104" t="s">
        <v>135</v>
      </c>
      <c r="O139" s="104" t="s">
        <v>121</v>
      </c>
      <c r="P139" s="105">
        <v>45170</v>
      </c>
      <c r="Q139" s="105">
        <v>45171</v>
      </c>
      <c r="R139" s="103">
        <v>0</v>
      </c>
      <c r="S139" s="104" t="s">
        <v>116</v>
      </c>
      <c r="T139" s="104" t="s">
        <v>116</v>
      </c>
      <c r="U139" s="104" t="s">
        <v>319</v>
      </c>
      <c r="V139" s="106">
        <v>45139.155298761572</v>
      </c>
      <c r="W139" s="104" t="s">
        <v>116</v>
      </c>
      <c r="X139" s="104" t="s">
        <v>116</v>
      </c>
      <c r="Y139" s="106">
        <v>45170</v>
      </c>
      <c r="Z139" s="106">
        <v>45200</v>
      </c>
      <c r="AA139" s="106">
        <v>45201.692850312502</v>
      </c>
      <c r="AB139" s="104" t="s">
        <v>118</v>
      </c>
      <c r="AC139" s="104" t="s">
        <v>116</v>
      </c>
    </row>
    <row r="140" spans="1:29" s="78" customFormat="1" hidden="1" outlineLevel="7" collapsed="1" x14ac:dyDescent="0.25">
      <c r="A140" s="101" t="s">
        <v>116</v>
      </c>
      <c r="B140" s="75">
        <v>9925.3490000000002</v>
      </c>
      <c r="C140" s="75">
        <v>631859.12068000005</v>
      </c>
      <c r="D140" s="75">
        <v>0</v>
      </c>
      <c r="E140" s="75">
        <v>0</v>
      </c>
      <c r="F140" s="75">
        <v>9925.3490000000002</v>
      </c>
      <c r="G140" s="75">
        <v>631859.12068000005</v>
      </c>
      <c r="H140" s="74" t="s">
        <v>120</v>
      </c>
      <c r="I140" s="74" t="s">
        <v>147</v>
      </c>
      <c r="J140" s="74" t="s">
        <v>116</v>
      </c>
      <c r="K140" s="75">
        <v>63.661148910733502</v>
      </c>
      <c r="L140" s="75">
        <v>0</v>
      </c>
      <c r="M140" s="74" t="s">
        <v>122</v>
      </c>
      <c r="N140" s="74" t="s">
        <v>135</v>
      </c>
      <c r="O140" s="74" t="s">
        <v>121</v>
      </c>
      <c r="P140" s="76">
        <v>45170</v>
      </c>
      <c r="Q140" s="76">
        <v>45171</v>
      </c>
      <c r="R140" s="75">
        <v>0</v>
      </c>
      <c r="S140" s="74" t="s">
        <v>116</v>
      </c>
      <c r="T140" s="74" t="s">
        <v>116</v>
      </c>
      <c r="U140" s="74" t="s">
        <v>319</v>
      </c>
      <c r="V140" s="77">
        <v>45139.155298761572</v>
      </c>
      <c r="W140" s="74" t="s">
        <v>116</v>
      </c>
      <c r="X140" s="74" t="s">
        <v>116</v>
      </c>
      <c r="Y140" s="77">
        <v>45170</v>
      </c>
      <c r="Z140" s="77">
        <v>45200</v>
      </c>
      <c r="AA140" s="77">
        <v>45201.692850312502</v>
      </c>
      <c r="AB140" s="74" t="s">
        <v>118</v>
      </c>
      <c r="AC140" s="74" t="s">
        <v>116</v>
      </c>
    </row>
    <row r="141" spans="1:29" s="96" customFormat="1" hidden="1" outlineLevel="7" collapsed="1" x14ac:dyDescent="0.25">
      <c r="A141" s="100" t="s">
        <v>333</v>
      </c>
      <c r="B141" s="92">
        <v>-44187.089</v>
      </c>
      <c r="C141" s="92">
        <v>-3093244.2836000002</v>
      </c>
      <c r="D141" s="92">
        <v>0</v>
      </c>
      <c r="E141" s="92">
        <v>0</v>
      </c>
      <c r="F141" s="92">
        <v>-44187.089</v>
      </c>
      <c r="G141" s="92">
        <v>-3093244.2836000002</v>
      </c>
      <c r="H141" s="93" t="s">
        <v>120</v>
      </c>
      <c r="I141" s="93" t="s">
        <v>147</v>
      </c>
      <c r="J141" s="93" t="s">
        <v>116</v>
      </c>
      <c r="K141" s="92">
        <v>70.003350607685405</v>
      </c>
      <c r="L141" s="92">
        <v>0</v>
      </c>
      <c r="M141" s="93" t="s">
        <v>122</v>
      </c>
      <c r="N141" s="93" t="s">
        <v>135</v>
      </c>
      <c r="O141" s="93" t="s">
        <v>121</v>
      </c>
      <c r="P141" s="94">
        <v>45170</v>
      </c>
      <c r="Q141" s="94">
        <v>45171</v>
      </c>
      <c r="R141" s="92">
        <v>0</v>
      </c>
      <c r="S141" s="93" t="s">
        <v>116</v>
      </c>
      <c r="T141" s="93" t="s">
        <v>116</v>
      </c>
      <c r="U141" s="93" t="s">
        <v>319</v>
      </c>
      <c r="V141" s="95">
        <v>45139.155298761572</v>
      </c>
      <c r="W141" s="93" t="s">
        <v>142</v>
      </c>
      <c r="X141" s="95">
        <v>45177.592528587957</v>
      </c>
      <c r="Y141" s="95">
        <v>45170</v>
      </c>
      <c r="Z141" s="95">
        <v>45200</v>
      </c>
      <c r="AA141" s="95">
        <v>45201.692850312502</v>
      </c>
      <c r="AB141" s="93" t="s">
        <v>118</v>
      </c>
      <c r="AC141" s="93" t="s">
        <v>116</v>
      </c>
    </row>
    <row r="142" spans="1:29" s="78" customFormat="1" hidden="1" outlineLevel="7" collapsed="1" x14ac:dyDescent="0.25">
      <c r="A142" s="101" t="s">
        <v>116</v>
      </c>
      <c r="B142" s="75">
        <v>-44187.089</v>
      </c>
      <c r="C142" s="75">
        <v>-3093244.2836000002</v>
      </c>
      <c r="D142" s="75">
        <v>0</v>
      </c>
      <c r="E142" s="75">
        <v>0</v>
      </c>
      <c r="F142" s="75">
        <v>-44187.089</v>
      </c>
      <c r="G142" s="75">
        <v>-3093244.2836000002</v>
      </c>
      <c r="H142" s="74" t="s">
        <v>120</v>
      </c>
      <c r="I142" s="74" t="s">
        <v>147</v>
      </c>
      <c r="J142" s="74" t="s">
        <v>116</v>
      </c>
      <c r="K142" s="75">
        <v>70.003350607685405</v>
      </c>
      <c r="L142" s="75">
        <v>0</v>
      </c>
      <c r="M142" s="74" t="s">
        <v>122</v>
      </c>
      <c r="N142" s="74" t="s">
        <v>135</v>
      </c>
      <c r="O142" s="74" t="s">
        <v>121</v>
      </c>
      <c r="P142" s="76">
        <v>45170</v>
      </c>
      <c r="Q142" s="76">
        <v>45171</v>
      </c>
      <c r="R142" s="75">
        <v>0</v>
      </c>
      <c r="S142" s="74" t="s">
        <v>116</v>
      </c>
      <c r="T142" s="74" t="s">
        <v>116</v>
      </c>
      <c r="U142" s="74" t="s">
        <v>319</v>
      </c>
      <c r="V142" s="77">
        <v>45139.155298761572</v>
      </c>
      <c r="W142" s="74" t="s">
        <v>142</v>
      </c>
      <c r="X142" s="77">
        <v>45177.592528587957</v>
      </c>
      <c r="Y142" s="77">
        <v>45170</v>
      </c>
      <c r="Z142" s="77">
        <v>45200</v>
      </c>
      <c r="AA142" s="77">
        <v>45201.692850312502</v>
      </c>
      <c r="AB142" s="74" t="s">
        <v>118</v>
      </c>
      <c r="AC142" s="74" t="s">
        <v>116</v>
      </c>
    </row>
    <row r="143" spans="1:29" s="107" customFormat="1" hidden="1" outlineLevel="7" collapsed="1" x14ac:dyDescent="0.25">
      <c r="A143" s="102" t="s">
        <v>166</v>
      </c>
      <c r="B143" s="103">
        <v>23152.71</v>
      </c>
      <c r="C143" s="103">
        <v>1774894.98688</v>
      </c>
      <c r="D143" s="103">
        <v>0</v>
      </c>
      <c r="E143" s="103">
        <v>0</v>
      </c>
      <c r="F143" s="103">
        <v>23152.71</v>
      </c>
      <c r="G143" s="103">
        <v>1774894.98688</v>
      </c>
      <c r="H143" s="104" t="s">
        <v>120</v>
      </c>
      <c r="I143" s="104" t="s">
        <v>147</v>
      </c>
      <c r="J143" s="104" t="s">
        <v>116</v>
      </c>
      <c r="K143" s="103">
        <v>76.660355823573099</v>
      </c>
      <c r="L143" s="103">
        <v>0</v>
      </c>
      <c r="M143" s="104" t="s">
        <v>122</v>
      </c>
      <c r="N143" s="104" t="s">
        <v>135</v>
      </c>
      <c r="O143" s="104" t="s">
        <v>121</v>
      </c>
      <c r="P143" s="105">
        <v>45170</v>
      </c>
      <c r="Q143" s="105">
        <v>45171</v>
      </c>
      <c r="R143" s="103">
        <v>0</v>
      </c>
      <c r="S143" s="104" t="s">
        <v>116</v>
      </c>
      <c r="T143" s="104" t="s">
        <v>116</v>
      </c>
      <c r="U143" s="104" t="s">
        <v>319</v>
      </c>
      <c r="V143" s="106">
        <v>45139.155298761572</v>
      </c>
      <c r="W143" s="104" t="s">
        <v>116</v>
      </c>
      <c r="X143" s="104" t="s">
        <v>116</v>
      </c>
      <c r="Y143" s="106">
        <v>45170</v>
      </c>
      <c r="Z143" s="106">
        <v>45200</v>
      </c>
      <c r="AA143" s="106">
        <v>45201.692850312502</v>
      </c>
      <c r="AB143" s="104" t="s">
        <v>118</v>
      </c>
      <c r="AC143" s="104" t="s">
        <v>116</v>
      </c>
    </row>
    <row r="144" spans="1:29" s="78" customFormat="1" hidden="1" outlineLevel="7" collapsed="1" x14ac:dyDescent="0.25">
      <c r="A144" s="101" t="s">
        <v>116</v>
      </c>
      <c r="B144" s="75">
        <v>23152.71</v>
      </c>
      <c r="C144" s="75">
        <v>1774894.98688</v>
      </c>
      <c r="D144" s="75">
        <v>0</v>
      </c>
      <c r="E144" s="75">
        <v>0</v>
      </c>
      <c r="F144" s="75">
        <v>23152.71</v>
      </c>
      <c r="G144" s="75">
        <v>1774894.98688</v>
      </c>
      <c r="H144" s="74" t="s">
        <v>120</v>
      </c>
      <c r="I144" s="74" t="s">
        <v>147</v>
      </c>
      <c r="J144" s="74" t="s">
        <v>116</v>
      </c>
      <c r="K144" s="75">
        <v>76.660355823573099</v>
      </c>
      <c r="L144" s="75">
        <v>0</v>
      </c>
      <c r="M144" s="74" t="s">
        <v>122</v>
      </c>
      <c r="N144" s="74" t="s">
        <v>135</v>
      </c>
      <c r="O144" s="74" t="s">
        <v>121</v>
      </c>
      <c r="P144" s="76">
        <v>45170</v>
      </c>
      <c r="Q144" s="76">
        <v>45171</v>
      </c>
      <c r="R144" s="75">
        <v>0</v>
      </c>
      <c r="S144" s="74" t="s">
        <v>116</v>
      </c>
      <c r="T144" s="74" t="s">
        <v>116</v>
      </c>
      <c r="U144" s="74" t="s">
        <v>319</v>
      </c>
      <c r="V144" s="77">
        <v>45139.155298761572</v>
      </c>
      <c r="W144" s="74" t="s">
        <v>116</v>
      </c>
      <c r="X144" s="74" t="s">
        <v>116</v>
      </c>
      <c r="Y144" s="77">
        <v>45170</v>
      </c>
      <c r="Z144" s="77">
        <v>45200</v>
      </c>
      <c r="AA144" s="77">
        <v>45201.692850312502</v>
      </c>
      <c r="AB144" s="74" t="s">
        <v>118</v>
      </c>
      <c r="AC144" s="74" t="s">
        <v>116</v>
      </c>
    </row>
    <row r="145" spans="1:29" s="96" customFormat="1" hidden="1" outlineLevel="7" collapsed="1" x14ac:dyDescent="0.25">
      <c r="A145" s="100" t="s">
        <v>334</v>
      </c>
      <c r="B145" s="92">
        <v>29292.460200000001</v>
      </c>
      <c r="C145" s="92">
        <v>2598712.6800000002</v>
      </c>
      <c r="D145" s="92">
        <v>0</v>
      </c>
      <c r="E145" s="92">
        <v>0</v>
      </c>
      <c r="F145" s="92">
        <v>29292.460200000001</v>
      </c>
      <c r="G145" s="92">
        <v>2598712.6800000002</v>
      </c>
      <c r="H145" s="93" t="s">
        <v>120</v>
      </c>
      <c r="I145" s="93" t="s">
        <v>147</v>
      </c>
      <c r="J145" s="93" t="s">
        <v>116</v>
      </c>
      <c r="K145" s="92">
        <v>88.716094935583399</v>
      </c>
      <c r="L145" s="92">
        <v>0</v>
      </c>
      <c r="M145" s="93" t="s">
        <v>122</v>
      </c>
      <c r="N145" s="93" t="s">
        <v>135</v>
      </c>
      <c r="O145" s="93" t="s">
        <v>121</v>
      </c>
      <c r="P145" s="94">
        <v>45170</v>
      </c>
      <c r="Q145" s="94">
        <v>45171</v>
      </c>
      <c r="R145" s="92">
        <v>0</v>
      </c>
      <c r="S145" s="93" t="s">
        <v>116</v>
      </c>
      <c r="T145" s="93" t="s">
        <v>116</v>
      </c>
      <c r="U145" s="93" t="s">
        <v>319</v>
      </c>
      <c r="V145" s="95">
        <v>45139.155298761572</v>
      </c>
      <c r="W145" s="93" t="s">
        <v>115</v>
      </c>
      <c r="X145" s="95">
        <v>45183.663184872683</v>
      </c>
      <c r="Y145" s="95">
        <v>45170</v>
      </c>
      <c r="Z145" s="95">
        <v>45200</v>
      </c>
      <c r="AA145" s="95">
        <v>45201.692850312502</v>
      </c>
      <c r="AB145" s="93" t="s">
        <v>118</v>
      </c>
      <c r="AC145" s="93" t="s">
        <v>116</v>
      </c>
    </row>
    <row r="146" spans="1:29" s="78" customFormat="1" hidden="1" outlineLevel="7" collapsed="1" x14ac:dyDescent="0.25">
      <c r="A146" s="101" t="s">
        <v>116</v>
      </c>
      <c r="B146" s="75">
        <v>29292.460200000001</v>
      </c>
      <c r="C146" s="75">
        <v>2598712.6800000002</v>
      </c>
      <c r="D146" s="75">
        <v>0</v>
      </c>
      <c r="E146" s="75">
        <v>0</v>
      </c>
      <c r="F146" s="75">
        <v>29292.460200000001</v>
      </c>
      <c r="G146" s="75">
        <v>2598712.6800000002</v>
      </c>
      <c r="H146" s="74" t="s">
        <v>120</v>
      </c>
      <c r="I146" s="74" t="s">
        <v>147</v>
      </c>
      <c r="J146" s="74" t="s">
        <v>116</v>
      </c>
      <c r="K146" s="75">
        <v>88.716094935583399</v>
      </c>
      <c r="L146" s="75">
        <v>0</v>
      </c>
      <c r="M146" s="74" t="s">
        <v>122</v>
      </c>
      <c r="N146" s="74" t="s">
        <v>135</v>
      </c>
      <c r="O146" s="74" t="s">
        <v>121</v>
      </c>
      <c r="P146" s="76">
        <v>45170</v>
      </c>
      <c r="Q146" s="76">
        <v>45171</v>
      </c>
      <c r="R146" s="75">
        <v>0</v>
      </c>
      <c r="S146" s="74" t="s">
        <v>116</v>
      </c>
      <c r="T146" s="74" t="s">
        <v>116</v>
      </c>
      <c r="U146" s="74" t="s">
        <v>319</v>
      </c>
      <c r="V146" s="77">
        <v>45139.155298761572</v>
      </c>
      <c r="W146" s="74" t="s">
        <v>115</v>
      </c>
      <c r="X146" s="77">
        <v>45183.663184872683</v>
      </c>
      <c r="Y146" s="77">
        <v>45170</v>
      </c>
      <c r="Z146" s="77">
        <v>45200</v>
      </c>
      <c r="AA146" s="77">
        <v>45201.692850312502</v>
      </c>
      <c r="AB146" s="74" t="s">
        <v>118</v>
      </c>
      <c r="AC146" s="74" t="s">
        <v>116</v>
      </c>
    </row>
    <row r="147" spans="1:29" s="96" customFormat="1" outlineLevel="3" collapsed="1" x14ac:dyDescent="0.25">
      <c r="A147" s="91" t="s">
        <v>196</v>
      </c>
      <c r="B147" s="92">
        <v>-1339.66</v>
      </c>
      <c r="C147" s="92">
        <v>-117996.748674</v>
      </c>
      <c r="D147" s="92">
        <v>0</v>
      </c>
      <c r="E147" s="92">
        <v>0</v>
      </c>
      <c r="F147" s="92">
        <v>-1339.66</v>
      </c>
      <c r="G147" s="92">
        <v>-117996.748674</v>
      </c>
      <c r="H147" s="93" t="s">
        <v>208</v>
      </c>
      <c r="I147" s="93" t="s">
        <v>147</v>
      </c>
      <c r="J147" s="93" t="s">
        <v>116</v>
      </c>
      <c r="K147" s="92">
        <v>88.0796236910858</v>
      </c>
      <c r="L147" s="92">
        <v>0</v>
      </c>
      <c r="M147" s="93" t="s">
        <v>122</v>
      </c>
      <c r="N147" s="93" t="s">
        <v>135</v>
      </c>
      <c r="O147" s="93" t="s">
        <v>196</v>
      </c>
      <c r="P147" s="94" t="s">
        <v>116</v>
      </c>
      <c r="Q147" s="94" t="s">
        <v>116</v>
      </c>
      <c r="R147" s="92">
        <v>0</v>
      </c>
      <c r="S147" s="93" t="s">
        <v>116</v>
      </c>
      <c r="T147" s="93" t="s">
        <v>141</v>
      </c>
      <c r="U147" s="93" t="s">
        <v>146</v>
      </c>
      <c r="V147" s="95">
        <v>45201.535403819442</v>
      </c>
      <c r="W147" s="93" t="s">
        <v>146</v>
      </c>
      <c r="X147" s="95">
        <v>45201.535405243056</v>
      </c>
      <c r="Y147" s="95">
        <v>45170</v>
      </c>
      <c r="Z147" s="95">
        <v>45200</v>
      </c>
      <c r="AA147" s="95">
        <v>45201.692850312502</v>
      </c>
      <c r="AB147" s="93" t="s">
        <v>118</v>
      </c>
      <c r="AC147" s="93" t="s">
        <v>116</v>
      </c>
    </row>
    <row r="148" spans="1:29" s="78" customFormat="1" hidden="1" outlineLevel="4" collapsed="1" x14ac:dyDescent="0.25">
      <c r="A148" s="97" t="s">
        <v>122</v>
      </c>
      <c r="B148" s="75">
        <v>-1339.66</v>
      </c>
      <c r="C148" s="75">
        <v>-117996.748674</v>
      </c>
      <c r="D148" s="75">
        <v>0</v>
      </c>
      <c r="E148" s="75">
        <v>0</v>
      </c>
      <c r="F148" s="75">
        <v>-1339.66</v>
      </c>
      <c r="G148" s="75">
        <v>-117996.748674</v>
      </c>
      <c r="H148" s="74" t="s">
        <v>208</v>
      </c>
      <c r="I148" s="74" t="s">
        <v>147</v>
      </c>
      <c r="J148" s="74" t="s">
        <v>116</v>
      </c>
      <c r="K148" s="75">
        <v>88.0796236910858</v>
      </c>
      <c r="L148" s="75">
        <v>0</v>
      </c>
      <c r="M148" s="74" t="s">
        <v>122</v>
      </c>
      <c r="N148" s="74" t="s">
        <v>135</v>
      </c>
      <c r="O148" s="74" t="s">
        <v>196</v>
      </c>
      <c r="P148" s="76" t="s">
        <v>116</v>
      </c>
      <c r="Q148" s="76" t="s">
        <v>116</v>
      </c>
      <c r="R148" s="75">
        <v>0</v>
      </c>
      <c r="S148" s="74" t="s">
        <v>116</v>
      </c>
      <c r="T148" s="74" t="s">
        <v>141</v>
      </c>
      <c r="U148" s="74" t="s">
        <v>146</v>
      </c>
      <c r="V148" s="77">
        <v>45201.535403819442</v>
      </c>
      <c r="W148" s="74" t="s">
        <v>146</v>
      </c>
      <c r="X148" s="77">
        <v>45201.535405243056</v>
      </c>
      <c r="Y148" s="77">
        <v>45170</v>
      </c>
      <c r="Z148" s="77">
        <v>45200</v>
      </c>
      <c r="AA148" s="77">
        <v>45201.692850312502</v>
      </c>
      <c r="AB148" s="74" t="s">
        <v>118</v>
      </c>
      <c r="AC148" s="74" t="s">
        <v>116</v>
      </c>
    </row>
    <row r="149" spans="1:29" s="84" customFormat="1" hidden="1" outlineLevel="5" collapsed="1" x14ac:dyDescent="0.25">
      <c r="A149" s="98" t="s">
        <v>116</v>
      </c>
      <c r="B149" s="80">
        <v>-1339.66</v>
      </c>
      <c r="C149" s="80">
        <v>-117996.748674</v>
      </c>
      <c r="D149" s="80">
        <v>0</v>
      </c>
      <c r="E149" s="80">
        <v>0</v>
      </c>
      <c r="F149" s="80">
        <v>-1339.66</v>
      </c>
      <c r="G149" s="80">
        <v>-117996.748674</v>
      </c>
      <c r="H149" s="81" t="s">
        <v>208</v>
      </c>
      <c r="I149" s="81" t="s">
        <v>147</v>
      </c>
      <c r="J149" s="81" t="s">
        <v>116</v>
      </c>
      <c r="K149" s="80">
        <v>88.0796236910858</v>
      </c>
      <c r="L149" s="80">
        <v>0</v>
      </c>
      <c r="M149" s="81" t="s">
        <v>122</v>
      </c>
      <c r="N149" s="81" t="s">
        <v>135</v>
      </c>
      <c r="O149" s="81" t="s">
        <v>196</v>
      </c>
      <c r="P149" s="82" t="s">
        <v>116</v>
      </c>
      <c r="Q149" s="82" t="s">
        <v>116</v>
      </c>
      <c r="R149" s="80">
        <v>0</v>
      </c>
      <c r="S149" s="81" t="s">
        <v>116</v>
      </c>
      <c r="T149" s="81" t="s">
        <v>141</v>
      </c>
      <c r="U149" s="81" t="s">
        <v>146</v>
      </c>
      <c r="V149" s="83">
        <v>45201.535403819442</v>
      </c>
      <c r="W149" s="81" t="s">
        <v>146</v>
      </c>
      <c r="X149" s="83">
        <v>45201.535405243056</v>
      </c>
      <c r="Y149" s="83">
        <v>45170</v>
      </c>
      <c r="Z149" s="83">
        <v>45200</v>
      </c>
      <c r="AA149" s="83">
        <v>45201.692850312502</v>
      </c>
      <c r="AB149" s="81" t="s">
        <v>118</v>
      </c>
      <c r="AC149" s="81" t="s">
        <v>116</v>
      </c>
    </row>
    <row r="150" spans="1:29" s="90" customFormat="1" hidden="1" outlineLevel="6" collapsed="1" x14ac:dyDescent="0.25">
      <c r="A150" s="99" t="s">
        <v>326</v>
      </c>
      <c r="B150" s="86">
        <v>-112.26</v>
      </c>
      <c r="C150" s="86">
        <v>-9887.8185560000002</v>
      </c>
      <c r="D150" s="86">
        <v>0</v>
      </c>
      <c r="E150" s="86">
        <v>0</v>
      </c>
      <c r="F150" s="86">
        <v>-112.26</v>
      </c>
      <c r="G150" s="86">
        <v>-9887.8185560000002</v>
      </c>
      <c r="H150" s="87" t="s">
        <v>208</v>
      </c>
      <c r="I150" s="87" t="s">
        <v>147</v>
      </c>
      <c r="J150" s="87" t="s">
        <v>326</v>
      </c>
      <c r="K150" s="86">
        <v>88.079623694993799</v>
      </c>
      <c r="L150" s="86">
        <v>0</v>
      </c>
      <c r="M150" s="87" t="s">
        <v>122</v>
      </c>
      <c r="N150" s="87" t="s">
        <v>135</v>
      </c>
      <c r="O150" s="87" t="s">
        <v>196</v>
      </c>
      <c r="P150" s="88">
        <v>45170</v>
      </c>
      <c r="Q150" s="88">
        <v>45170.000694444447</v>
      </c>
      <c r="R150" s="86">
        <v>0</v>
      </c>
      <c r="S150" s="87" t="s">
        <v>335</v>
      </c>
      <c r="T150" s="87" t="s">
        <v>141</v>
      </c>
      <c r="U150" s="87" t="s">
        <v>146</v>
      </c>
      <c r="V150" s="89">
        <v>45201.535403819442</v>
      </c>
      <c r="W150" s="87" t="s">
        <v>146</v>
      </c>
      <c r="X150" s="89">
        <v>45201.535405243056</v>
      </c>
      <c r="Y150" s="89">
        <v>45170</v>
      </c>
      <c r="Z150" s="89">
        <v>45200</v>
      </c>
      <c r="AA150" s="89">
        <v>45201.692850312502</v>
      </c>
      <c r="AB150" s="87" t="s">
        <v>118</v>
      </c>
      <c r="AC150" s="87" t="s">
        <v>116</v>
      </c>
    </row>
    <row r="151" spans="1:29" s="96" customFormat="1" hidden="1" outlineLevel="7" collapsed="1" x14ac:dyDescent="0.25">
      <c r="A151" s="100" t="s">
        <v>327</v>
      </c>
      <c r="B151" s="92">
        <v>-112.26</v>
      </c>
      <c r="C151" s="92">
        <v>-9887.8185560000002</v>
      </c>
      <c r="D151" s="92">
        <v>0</v>
      </c>
      <c r="E151" s="92">
        <v>0</v>
      </c>
      <c r="F151" s="92">
        <v>-112.26</v>
      </c>
      <c r="G151" s="92">
        <v>-9887.8185560000002</v>
      </c>
      <c r="H151" s="93" t="s">
        <v>208</v>
      </c>
      <c r="I151" s="93" t="s">
        <v>147</v>
      </c>
      <c r="J151" s="93" t="s">
        <v>326</v>
      </c>
      <c r="K151" s="92">
        <v>88.079623694993799</v>
      </c>
      <c r="L151" s="92">
        <v>0</v>
      </c>
      <c r="M151" s="93" t="s">
        <v>122</v>
      </c>
      <c r="N151" s="93" t="s">
        <v>135</v>
      </c>
      <c r="O151" s="93" t="s">
        <v>196</v>
      </c>
      <c r="P151" s="94">
        <v>45170</v>
      </c>
      <c r="Q151" s="94">
        <v>45170.000694444447</v>
      </c>
      <c r="R151" s="92">
        <v>0</v>
      </c>
      <c r="S151" s="93" t="s">
        <v>335</v>
      </c>
      <c r="T151" s="93" t="s">
        <v>141</v>
      </c>
      <c r="U151" s="93" t="s">
        <v>146</v>
      </c>
      <c r="V151" s="95">
        <v>45201.535403819442</v>
      </c>
      <c r="W151" s="93" t="s">
        <v>146</v>
      </c>
      <c r="X151" s="95">
        <v>45201.535405243056</v>
      </c>
      <c r="Y151" s="95">
        <v>45170</v>
      </c>
      <c r="Z151" s="95">
        <v>45200</v>
      </c>
      <c r="AA151" s="95">
        <v>45201.692850312502</v>
      </c>
      <c r="AB151" s="93" t="s">
        <v>118</v>
      </c>
      <c r="AC151" s="93" t="s">
        <v>116</v>
      </c>
    </row>
    <row r="152" spans="1:29" s="78" customFormat="1" hidden="1" outlineLevel="7" collapsed="1" x14ac:dyDescent="0.25">
      <c r="A152" s="101" t="s">
        <v>116</v>
      </c>
      <c r="B152" s="75">
        <v>-112.26</v>
      </c>
      <c r="C152" s="75">
        <v>-9887.8185560000002</v>
      </c>
      <c r="D152" s="75">
        <v>0</v>
      </c>
      <c r="E152" s="75">
        <v>0</v>
      </c>
      <c r="F152" s="75">
        <v>-112.26</v>
      </c>
      <c r="G152" s="75">
        <v>-9887.8185560000002</v>
      </c>
      <c r="H152" s="74" t="s">
        <v>208</v>
      </c>
      <c r="I152" s="74" t="s">
        <v>147</v>
      </c>
      <c r="J152" s="74" t="s">
        <v>326</v>
      </c>
      <c r="K152" s="75">
        <v>88.079623694993799</v>
      </c>
      <c r="L152" s="75">
        <v>0</v>
      </c>
      <c r="M152" s="74" t="s">
        <v>122</v>
      </c>
      <c r="N152" s="74" t="s">
        <v>135</v>
      </c>
      <c r="O152" s="74" t="s">
        <v>196</v>
      </c>
      <c r="P152" s="76">
        <v>45170</v>
      </c>
      <c r="Q152" s="76">
        <v>45170.000694444447</v>
      </c>
      <c r="R152" s="75">
        <v>0</v>
      </c>
      <c r="S152" s="74" t="s">
        <v>335</v>
      </c>
      <c r="T152" s="74" t="s">
        <v>141</v>
      </c>
      <c r="U152" s="74" t="s">
        <v>146</v>
      </c>
      <c r="V152" s="77">
        <v>45201.535403819442</v>
      </c>
      <c r="W152" s="74" t="s">
        <v>146</v>
      </c>
      <c r="X152" s="77">
        <v>45201.535405243056</v>
      </c>
      <c r="Y152" s="77">
        <v>45170</v>
      </c>
      <c r="Z152" s="77">
        <v>45200</v>
      </c>
      <c r="AA152" s="77">
        <v>45201.692850312502</v>
      </c>
      <c r="AB152" s="74" t="s">
        <v>118</v>
      </c>
      <c r="AC152" s="74" t="s">
        <v>116</v>
      </c>
    </row>
    <row r="153" spans="1:29" s="113" customFormat="1" hidden="1" outlineLevel="6" collapsed="1" x14ac:dyDescent="0.25">
      <c r="A153" s="121" t="s">
        <v>328</v>
      </c>
      <c r="B153" s="109">
        <v>-470.81</v>
      </c>
      <c r="C153" s="109">
        <v>-41468.767630000002</v>
      </c>
      <c r="D153" s="109">
        <v>0</v>
      </c>
      <c r="E153" s="109">
        <v>0</v>
      </c>
      <c r="F153" s="109">
        <v>-470.81</v>
      </c>
      <c r="G153" s="109">
        <v>-41468.767630000002</v>
      </c>
      <c r="H153" s="110" t="s">
        <v>208</v>
      </c>
      <c r="I153" s="110" t="s">
        <v>147</v>
      </c>
      <c r="J153" s="110" t="s">
        <v>328</v>
      </c>
      <c r="K153" s="109">
        <v>88.079623691085601</v>
      </c>
      <c r="L153" s="109">
        <v>0</v>
      </c>
      <c r="M153" s="110" t="s">
        <v>122</v>
      </c>
      <c r="N153" s="110" t="s">
        <v>135</v>
      </c>
      <c r="O153" s="110" t="s">
        <v>196</v>
      </c>
      <c r="P153" s="111">
        <v>45177</v>
      </c>
      <c r="Q153" s="111">
        <v>45177.000694444447</v>
      </c>
      <c r="R153" s="109">
        <v>0</v>
      </c>
      <c r="S153" s="110" t="s">
        <v>336</v>
      </c>
      <c r="T153" s="110" t="s">
        <v>141</v>
      </c>
      <c r="U153" s="110" t="s">
        <v>146</v>
      </c>
      <c r="V153" s="112">
        <v>45201.535403819442</v>
      </c>
      <c r="W153" s="110" t="s">
        <v>146</v>
      </c>
      <c r="X153" s="112">
        <v>45201.535405243056</v>
      </c>
      <c r="Y153" s="112">
        <v>45170</v>
      </c>
      <c r="Z153" s="112">
        <v>45200</v>
      </c>
      <c r="AA153" s="112">
        <v>45201.692850312502</v>
      </c>
      <c r="AB153" s="110" t="s">
        <v>118</v>
      </c>
      <c r="AC153" s="110" t="s">
        <v>116</v>
      </c>
    </row>
    <row r="154" spans="1:29" s="96" customFormat="1" hidden="1" outlineLevel="7" collapsed="1" x14ac:dyDescent="0.25">
      <c r="A154" s="100" t="s">
        <v>327</v>
      </c>
      <c r="B154" s="92">
        <v>-470.81</v>
      </c>
      <c r="C154" s="92">
        <v>-41468.767630000002</v>
      </c>
      <c r="D154" s="92">
        <v>0</v>
      </c>
      <c r="E154" s="92">
        <v>0</v>
      </c>
      <c r="F154" s="92">
        <v>-470.81</v>
      </c>
      <c r="G154" s="92">
        <v>-41468.767630000002</v>
      </c>
      <c r="H154" s="93" t="s">
        <v>208</v>
      </c>
      <c r="I154" s="93" t="s">
        <v>147</v>
      </c>
      <c r="J154" s="93" t="s">
        <v>328</v>
      </c>
      <c r="K154" s="92">
        <v>88.079623691085601</v>
      </c>
      <c r="L154" s="92">
        <v>0</v>
      </c>
      <c r="M154" s="93" t="s">
        <v>122</v>
      </c>
      <c r="N154" s="93" t="s">
        <v>135</v>
      </c>
      <c r="O154" s="93" t="s">
        <v>196</v>
      </c>
      <c r="P154" s="94">
        <v>45177</v>
      </c>
      <c r="Q154" s="94">
        <v>45177.000694444447</v>
      </c>
      <c r="R154" s="92">
        <v>0</v>
      </c>
      <c r="S154" s="93" t="s">
        <v>336</v>
      </c>
      <c r="T154" s="93" t="s">
        <v>141</v>
      </c>
      <c r="U154" s="93" t="s">
        <v>146</v>
      </c>
      <c r="V154" s="95">
        <v>45201.535403819442</v>
      </c>
      <c r="W154" s="93" t="s">
        <v>146</v>
      </c>
      <c r="X154" s="95">
        <v>45201.535405243056</v>
      </c>
      <c r="Y154" s="95">
        <v>45170</v>
      </c>
      <c r="Z154" s="95">
        <v>45200</v>
      </c>
      <c r="AA154" s="95">
        <v>45201.692850312502</v>
      </c>
      <c r="AB154" s="93" t="s">
        <v>118</v>
      </c>
      <c r="AC154" s="93" t="s">
        <v>116</v>
      </c>
    </row>
    <row r="155" spans="1:29" s="78" customFormat="1" hidden="1" outlineLevel="7" collapsed="1" x14ac:dyDescent="0.25">
      <c r="A155" s="101" t="s">
        <v>116</v>
      </c>
      <c r="B155" s="75">
        <v>-470.81</v>
      </c>
      <c r="C155" s="75">
        <v>-41468.767630000002</v>
      </c>
      <c r="D155" s="75">
        <v>0</v>
      </c>
      <c r="E155" s="75">
        <v>0</v>
      </c>
      <c r="F155" s="75">
        <v>-470.81</v>
      </c>
      <c r="G155" s="75">
        <v>-41468.767630000002</v>
      </c>
      <c r="H155" s="74" t="s">
        <v>208</v>
      </c>
      <c r="I155" s="74" t="s">
        <v>147</v>
      </c>
      <c r="J155" s="74" t="s">
        <v>328</v>
      </c>
      <c r="K155" s="75">
        <v>88.079623691085601</v>
      </c>
      <c r="L155" s="75">
        <v>0</v>
      </c>
      <c r="M155" s="74" t="s">
        <v>122</v>
      </c>
      <c r="N155" s="74" t="s">
        <v>135</v>
      </c>
      <c r="O155" s="74" t="s">
        <v>196</v>
      </c>
      <c r="P155" s="76">
        <v>45177</v>
      </c>
      <c r="Q155" s="76">
        <v>45177.000694444447</v>
      </c>
      <c r="R155" s="75">
        <v>0</v>
      </c>
      <c r="S155" s="74" t="s">
        <v>336</v>
      </c>
      <c r="T155" s="74" t="s">
        <v>141</v>
      </c>
      <c r="U155" s="74" t="s">
        <v>146</v>
      </c>
      <c r="V155" s="77">
        <v>45201.535403819442</v>
      </c>
      <c r="W155" s="74" t="s">
        <v>146</v>
      </c>
      <c r="X155" s="77">
        <v>45201.535405243056</v>
      </c>
      <c r="Y155" s="77">
        <v>45170</v>
      </c>
      <c r="Z155" s="77">
        <v>45200</v>
      </c>
      <c r="AA155" s="77">
        <v>45201.692850312502</v>
      </c>
      <c r="AB155" s="74" t="s">
        <v>118</v>
      </c>
      <c r="AC155" s="74" t="s">
        <v>116</v>
      </c>
    </row>
    <row r="156" spans="1:29" s="90" customFormat="1" hidden="1" outlineLevel="6" collapsed="1" x14ac:dyDescent="0.25">
      <c r="A156" s="99" t="s">
        <v>329</v>
      </c>
      <c r="B156" s="86">
        <v>-560.27</v>
      </c>
      <c r="C156" s="86">
        <v>-49348.370765</v>
      </c>
      <c r="D156" s="86">
        <v>0</v>
      </c>
      <c r="E156" s="86">
        <v>0</v>
      </c>
      <c r="F156" s="86">
        <v>-560.27</v>
      </c>
      <c r="G156" s="86">
        <v>-49348.370765</v>
      </c>
      <c r="H156" s="87" t="s">
        <v>208</v>
      </c>
      <c r="I156" s="87" t="s">
        <v>147</v>
      </c>
      <c r="J156" s="87" t="s">
        <v>329</v>
      </c>
      <c r="K156" s="86">
        <v>88.079623690363604</v>
      </c>
      <c r="L156" s="86">
        <v>0</v>
      </c>
      <c r="M156" s="87" t="s">
        <v>122</v>
      </c>
      <c r="N156" s="87" t="s">
        <v>135</v>
      </c>
      <c r="O156" s="87" t="s">
        <v>196</v>
      </c>
      <c r="P156" s="88">
        <v>45184</v>
      </c>
      <c r="Q156" s="88">
        <v>45184.000694444447</v>
      </c>
      <c r="R156" s="86">
        <v>0</v>
      </c>
      <c r="S156" s="87" t="s">
        <v>337</v>
      </c>
      <c r="T156" s="87" t="s">
        <v>141</v>
      </c>
      <c r="U156" s="87" t="s">
        <v>146</v>
      </c>
      <c r="V156" s="89">
        <v>45201.535403819442</v>
      </c>
      <c r="W156" s="87" t="s">
        <v>146</v>
      </c>
      <c r="X156" s="89">
        <v>45201.535405243056</v>
      </c>
      <c r="Y156" s="89">
        <v>45170</v>
      </c>
      <c r="Z156" s="89">
        <v>45200</v>
      </c>
      <c r="AA156" s="89">
        <v>45201.692850312502</v>
      </c>
      <c r="AB156" s="87" t="s">
        <v>118</v>
      </c>
      <c r="AC156" s="87" t="s">
        <v>116</v>
      </c>
    </row>
    <row r="157" spans="1:29" s="96" customFormat="1" hidden="1" outlineLevel="7" collapsed="1" x14ac:dyDescent="0.25">
      <c r="A157" s="100" t="s">
        <v>327</v>
      </c>
      <c r="B157" s="92">
        <v>-560.27</v>
      </c>
      <c r="C157" s="92">
        <v>-49348.370765</v>
      </c>
      <c r="D157" s="92">
        <v>0</v>
      </c>
      <c r="E157" s="92">
        <v>0</v>
      </c>
      <c r="F157" s="92">
        <v>-560.27</v>
      </c>
      <c r="G157" s="92">
        <v>-49348.370765</v>
      </c>
      <c r="H157" s="93" t="s">
        <v>208</v>
      </c>
      <c r="I157" s="93" t="s">
        <v>147</v>
      </c>
      <c r="J157" s="93" t="s">
        <v>329</v>
      </c>
      <c r="K157" s="92">
        <v>88.079623690363604</v>
      </c>
      <c r="L157" s="92">
        <v>0</v>
      </c>
      <c r="M157" s="93" t="s">
        <v>122</v>
      </c>
      <c r="N157" s="93" t="s">
        <v>135</v>
      </c>
      <c r="O157" s="93" t="s">
        <v>196</v>
      </c>
      <c r="P157" s="94">
        <v>45184</v>
      </c>
      <c r="Q157" s="94">
        <v>45184.000694444447</v>
      </c>
      <c r="R157" s="92">
        <v>0</v>
      </c>
      <c r="S157" s="93" t="s">
        <v>337</v>
      </c>
      <c r="T157" s="93" t="s">
        <v>141</v>
      </c>
      <c r="U157" s="93" t="s">
        <v>146</v>
      </c>
      <c r="V157" s="95">
        <v>45201.535403819442</v>
      </c>
      <c r="W157" s="93" t="s">
        <v>146</v>
      </c>
      <c r="X157" s="95">
        <v>45201.535405243056</v>
      </c>
      <c r="Y157" s="95">
        <v>45170</v>
      </c>
      <c r="Z157" s="95">
        <v>45200</v>
      </c>
      <c r="AA157" s="95">
        <v>45201.692850312502</v>
      </c>
      <c r="AB157" s="93" t="s">
        <v>118</v>
      </c>
      <c r="AC157" s="93" t="s">
        <v>116</v>
      </c>
    </row>
    <row r="158" spans="1:29" s="78" customFormat="1" hidden="1" outlineLevel="7" collapsed="1" x14ac:dyDescent="0.25">
      <c r="A158" s="101" t="s">
        <v>116</v>
      </c>
      <c r="B158" s="75">
        <v>-560.27</v>
      </c>
      <c r="C158" s="75">
        <v>-49348.370765</v>
      </c>
      <c r="D158" s="75">
        <v>0</v>
      </c>
      <c r="E158" s="75">
        <v>0</v>
      </c>
      <c r="F158" s="75">
        <v>-560.27</v>
      </c>
      <c r="G158" s="75">
        <v>-49348.370765</v>
      </c>
      <c r="H158" s="74" t="s">
        <v>208</v>
      </c>
      <c r="I158" s="74" t="s">
        <v>147</v>
      </c>
      <c r="J158" s="74" t="s">
        <v>329</v>
      </c>
      <c r="K158" s="75">
        <v>88.079623690363604</v>
      </c>
      <c r="L158" s="75">
        <v>0</v>
      </c>
      <c r="M158" s="74" t="s">
        <v>122</v>
      </c>
      <c r="N158" s="74" t="s">
        <v>135</v>
      </c>
      <c r="O158" s="74" t="s">
        <v>196</v>
      </c>
      <c r="P158" s="76">
        <v>45184</v>
      </c>
      <c r="Q158" s="76">
        <v>45184.000694444447</v>
      </c>
      <c r="R158" s="75">
        <v>0</v>
      </c>
      <c r="S158" s="74" t="s">
        <v>337</v>
      </c>
      <c r="T158" s="74" t="s">
        <v>141</v>
      </c>
      <c r="U158" s="74" t="s">
        <v>146</v>
      </c>
      <c r="V158" s="77">
        <v>45201.535403819442</v>
      </c>
      <c r="W158" s="74" t="s">
        <v>146</v>
      </c>
      <c r="X158" s="77">
        <v>45201.535405243056</v>
      </c>
      <c r="Y158" s="77">
        <v>45170</v>
      </c>
      <c r="Z158" s="77">
        <v>45200</v>
      </c>
      <c r="AA158" s="77">
        <v>45201.692850312502</v>
      </c>
      <c r="AB158" s="74" t="s">
        <v>118</v>
      </c>
      <c r="AC158" s="74" t="s">
        <v>116</v>
      </c>
    </row>
    <row r="159" spans="1:29" s="113" customFormat="1" hidden="1" outlineLevel="6" collapsed="1" x14ac:dyDescent="0.25">
      <c r="A159" s="121" t="s">
        <v>330</v>
      </c>
      <c r="B159" s="109">
        <v>-196.32</v>
      </c>
      <c r="C159" s="109">
        <v>-17291.791722999998</v>
      </c>
      <c r="D159" s="109">
        <v>0</v>
      </c>
      <c r="E159" s="109">
        <v>0</v>
      </c>
      <c r="F159" s="109">
        <v>-196.32</v>
      </c>
      <c r="G159" s="109">
        <v>-17291.791722999998</v>
      </c>
      <c r="H159" s="110" t="s">
        <v>208</v>
      </c>
      <c r="I159" s="110" t="s">
        <v>147</v>
      </c>
      <c r="J159" s="110" t="s">
        <v>330</v>
      </c>
      <c r="K159" s="109">
        <v>88.079623690912797</v>
      </c>
      <c r="L159" s="109">
        <v>0</v>
      </c>
      <c r="M159" s="110" t="s">
        <v>122</v>
      </c>
      <c r="N159" s="110" t="s">
        <v>135</v>
      </c>
      <c r="O159" s="110" t="s">
        <v>196</v>
      </c>
      <c r="P159" s="111">
        <v>45191</v>
      </c>
      <c r="Q159" s="111">
        <v>45191.000694444447</v>
      </c>
      <c r="R159" s="109">
        <v>0</v>
      </c>
      <c r="S159" s="110" t="s">
        <v>338</v>
      </c>
      <c r="T159" s="110" t="s">
        <v>141</v>
      </c>
      <c r="U159" s="110" t="s">
        <v>146</v>
      </c>
      <c r="V159" s="112">
        <v>45201.535403819442</v>
      </c>
      <c r="W159" s="110" t="s">
        <v>146</v>
      </c>
      <c r="X159" s="112">
        <v>45201.535405243056</v>
      </c>
      <c r="Y159" s="112">
        <v>45170</v>
      </c>
      <c r="Z159" s="112">
        <v>45200</v>
      </c>
      <c r="AA159" s="112">
        <v>45201.692850312502</v>
      </c>
      <c r="AB159" s="110" t="s">
        <v>118</v>
      </c>
      <c r="AC159" s="110" t="s">
        <v>116</v>
      </c>
    </row>
    <row r="160" spans="1:29" s="96" customFormat="1" hidden="1" outlineLevel="7" collapsed="1" x14ac:dyDescent="0.25">
      <c r="A160" s="100" t="s">
        <v>327</v>
      </c>
      <c r="B160" s="92">
        <v>-196.32</v>
      </c>
      <c r="C160" s="92">
        <v>-17291.791722999998</v>
      </c>
      <c r="D160" s="92">
        <v>0</v>
      </c>
      <c r="E160" s="92">
        <v>0</v>
      </c>
      <c r="F160" s="92">
        <v>-196.32</v>
      </c>
      <c r="G160" s="92">
        <v>-17291.791722999998</v>
      </c>
      <c r="H160" s="93" t="s">
        <v>208</v>
      </c>
      <c r="I160" s="93" t="s">
        <v>147</v>
      </c>
      <c r="J160" s="93" t="s">
        <v>330</v>
      </c>
      <c r="K160" s="92">
        <v>88.079623690912797</v>
      </c>
      <c r="L160" s="92">
        <v>0</v>
      </c>
      <c r="M160" s="93" t="s">
        <v>122</v>
      </c>
      <c r="N160" s="93" t="s">
        <v>135</v>
      </c>
      <c r="O160" s="93" t="s">
        <v>196</v>
      </c>
      <c r="P160" s="94">
        <v>45191</v>
      </c>
      <c r="Q160" s="94">
        <v>45191.000694444447</v>
      </c>
      <c r="R160" s="92">
        <v>0</v>
      </c>
      <c r="S160" s="93" t="s">
        <v>338</v>
      </c>
      <c r="T160" s="93" t="s">
        <v>141</v>
      </c>
      <c r="U160" s="93" t="s">
        <v>146</v>
      </c>
      <c r="V160" s="95">
        <v>45201.535403819442</v>
      </c>
      <c r="W160" s="93" t="s">
        <v>146</v>
      </c>
      <c r="X160" s="95">
        <v>45201.535405243056</v>
      </c>
      <c r="Y160" s="95">
        <v>45170</v>
      </c>
      <c r="Z160" s="95">
        <v>45200</v>
      </c>
      <c r="AA160" s="95">
        <v>45201.692850312502</v>
      </c>
      <c r="AB160" s="93" t="s">
        <v>118</v>
      </c>
      <c r="AC160" s="93" t="s">
        <v>116</v>
      </c>
    </row>
    <row r="161" spans="1:29" s="78" customFormat="1" hidden="1" outlineLevel="7" collapsed="1" x14ac:dyDescent="0.25">
      <c r="A161" s="101" t="s">
        <v>116</v>
      </c>
      <c r="B161" s="75">
        <v>-196.32</v>
      </c>
      <c r="C161" s="75">
        <v>-17291.791722999998</v>
      </c>
      <c r="D161" s="75">
        <v>0</v>
      </c>
      <c r="E161" s="75">
        <v>0</v>
      </c>
      <c r="F161" s="75">
        <v>-196.32</v>
      </c>
      <c r="G161" s="75">
        <v>-17291.791722999998</v>
      </c>
      <c r="H161" s="74" t="s">
        <v>208</v>
      </c>
      <c r="I161" s="74" t="s">
        <v>147</v>
      </c>
      <c r="J161" s="74" t="s">
        <v>330</v>
      </c>
      <c r="K161" s="75">
        <v>88.079623690912797</v>
      </c>
      <c r="L161" s="75">
        <v>0</v>
      </c>
      <c r="M161" s="74" t="s">
        <v>122</v>
      </c>
      <c r="N161" s="74" t="s">
        <v>135</v>
      </c>
      <c r="O161" s="74" t="s">
        <v>196</v>
      </c>
      <c r="P161" s="76">
        <v>45191</v>
      </c>
      <c r="Q161" s="76">
        <v>45191.000694444447</v>
      </c>
      <c r="R161" s="75">
        <v>0</v>
      </c>
      <c r="S161" s="74" t="s">
        <v>338</v>
      </c>
      <c r="T161" s="74" t="s">
        <v>141</v>
      </c>
      <c r="U161" s="74" t="s">
        <v>146</v>
      </c>
      <c r="V161" s="77">
        <v>45201.535403819442</v>
      </c>
      <c r="W161" s="74" t="s">
        <v>146</v>
      </c>
      <c r="X161" s="77">
        <v>45201.535405243056</v>
      </c>
      <c r="Y161" s="77">
        <v>45170</v>
      </c>
      <c r="Z161" s="77">
        <v>45200</v>
      </c>
      <c r="AA161" s="77">
        <v>45201.692850312502</v>
      </c>
      <c r="AB161" s="74" t="s">
        <v>118</v>
      </c>
      <c r="AC161" s="74" t="s">
        <v>116</v>
      </c>
    </row>
    <row r="162" spans="1:29" s="113" customFormat="1" outlineLevel="2" x14ac:dyDescent="0.25">
      <c r="A162" s="108" t="s">
        <v>168</v>
      </c>
      <c r="B162" s="109">
        <v>0</v>
      </c>
      <c r="C162" s="109">
        <v>0</v>
      </c>
      <c r="D162" s="109">
        <v>0</v>
      </c>
      <c r="E162" s="109">
        <v>0</v>
      </c>
      <c r="F162" s="109">
        <v>0</v>
      </c>
      <c r="G162" s="109">
        <v>0</v>
      </c>
      <c r="H162" s="110" t="s">
        <v>120</v>
      </c>
      <c r="I162" s="110" t="s">
        <v>168</v>
      </c>
      <c r="J162" s="110" t="s">
        <v>116</v>
      </c>
      <c r="K162" s="109">
        <v>0</v>
      </c>
      <c r="L162" s="109">
        <v>0</v>
      </c>
      <c r="M162" s="110" t="s">
        <v>122</v>
      </c>
      <c r="N162" s="110" t="s">
        <v>135</v>
      </c>
      <c r="O162" s="110" t="s">
        <v>121</v>
      </c>
      <c r="P162" s="111">
        <v>45170</v>
      </c>
      <c r="Q162" s="111">
        <v>45171</v>
      </c>
      <c r="R162" s="109">
        <v>0</v>
      </c>
      <c r="S162" s="110" t="s">
        <v>116</v>
      </c>
      <c r="T162" s="110" t="s">
        <v>116</v>
      </c>
      <c r="U162" s="110" t="s">
        <v>319</v>
      </c>
      <c r="V162" s="112">
        <v>45139.155298761572</v>
      </c>
      <c r="W162" s="110" t="s">
        <v>116</v>
      </c>
      <c r="X162" s="110" t="s">
        <v>116</v>
      </c>
      <c r="Y162" s="112">
        <v>45170</v>
      </c>
      <c r="Z162" s="112">
        <v>45200</v>
      </c>
      <c r="AA162" s="112">
        <v>45201.692850312502</v>
      </c>
      <c r="AB162" s="110" t="s">
        <v>118</v>
      </c>
      <c r="AC162" s="110" t="s">
        <v>116</v>
      </c>
    </row>
    <row r="163" spans="1:29" s="96" customFormat="1" hidden="1" outlineLevel="3" collapsed="1" x14ac:dyDescent="0.25">
      <c r="A163" s="91" t="s">
        <v>121</v>
      </c>
      <c r="B163" s="92">
        <v>0</v>
      </c>
      <c r="C163" s="92">
        <v>0</v>
      </c>
      <c r="D163" s="92">
        <v>0</v>
      </c>
      <c r="E163" s="92">
        <v>0</v>
      </c>
      <c r="F163" s="92">
        <v>0</v>
      </c>
      <c r="G163" s="92">
        <v>0</v>
      </c>
      <c r="H163" s="93" t="s">
        <v>120</v>
      </c>
      <c r="I163" s="93" t="s">
        <v>168</v>
      </c>
      <c r="J163" s="93" t="s">
        <v>116</v>
      </c>
      <c r="K163" s="92">
        <v>0</v>
      </c>
      <c r="L163" s="92">
        <v>0</v>
      </c>
      <c r="M163" s="93" t="s">
        <v>122</v>
      </c>
      <c r="N163" s="93" t="s">
        <v>135</v>
      </c>
      <c r="O163" s="93" t="s">
        <v>121</v>
      </c>
      <c r="P163" s="94">
        <v>45170</v>
      </c>
      <c r="Q163" s="94">
        <v>45171</v>
      </c>
      <c r="R163" s="92">
        <v>0</v>
      </c>
      <c r="S163" s="93" t="s">
        <v>116</v>
      </c>
      <c r="T163" s="93" t="s">
        <v>116</v>
      </c>
      <c r="U163" s="93" t="s">
        <v>319</v>
      </c>
      <c r="V163" s="95">
        <v>45139.155298761572</v>
      </c>
      <c r="W163" s="93" t="s">
        <v>116</v>
      </c>
      <c r="X163" s="93" t="s">
        <v>116</v>
      </c>
      <c r="Y163" s="95">
        <v>45170</v>
      </c>
      <c r="Z163" s="95">
        <v>45200</v>
      </c>
      <c r="AA163" s="95">
        <v>45201.692850312502</v>
      </c>
      <c r="AB163" s="93" t="s">
        <v>118</v>
      </c>
      <c r="AC163" s="93" t="s">
        <v>116</v>
      </c>
    </row>
    <row r="164" spans="1:29" s="78" customFormat="1" hidden="1" outlineLevel="4" collapsed="1" x14ac:dyDescent="0.25">
      <c r="A164" s="97" t="s">
        <v>122</v>
      </c>
      <c r="B164" s="75">
        <v>0</v>
      </c>
      <c r="C164" s="75">
        <v>0</v>
      </c>
      <c r="D164" s="75">
        <v>0</v>
      </c>
      <c r="E164" s="75">
        <v>0</v>
      </c>
      <c r="F164" s="75">
        <v>0</v>
      </c>
      <c r="G164" s="75">
        <v>0</v>
      </c>
      <c r="H164" s="74" t="s">
        <v>120</v>
      </c>
      <c r="I164" s="74" t="s">
        <v>168</v>
      </c>
      <c r="J164" s="74" t="s">
        <v>116</v>
      </c>
      <c r="K164" s="75">
        <v>0</v>
      </c>
      <c r="L164" s="75">
        <v>0</v>
      </c>
      <c r="M164" s="74" t="s">
        <v>122</v>
      </c>
      <c r="N164" s="74" t="s">
        <v>135</v>
      </c>
      <c r="O164" s="74" t="s">
        <v>121</v>
      </c>
      <c r="P164" s="76">
        <v>45170</v>
      </c>
      <c r="Q164" s="76">
        <v>45171</v>
      </c>
      <c r="R164" s="75">
        <v>0</v>
      </c>
      <c r="S164" s="74" t="s">
        <v>116</v>
      </c>
      <c r="T164" s="74" t="s">
        <v>116</v>
      </c>
      <c r="U164" s="74" t="s">
        <v>319</v>
      </c>
      <c r="V164" s="77">
        <v>45139.155298761572</v>
      </c>
      <c r="W164" s="74" t="s">
        <v>116</v>
      </c>
      <c r="X164" s="74" t="s">
        <v>116</v>
      </c>
      <c r="Y164" s="77">
        <v>45170</v>
      </c>
      <c r="Z164" s="77">
        <v>45200</v>
      </c>
      <c r="AA164" s="77">
        <v>45201.692850312502</v>
      </c>
      <c r="AB164" s="74" t="s">
        <v>118</v>
      </c>
      <c r="AC164" s="74" t="s">
        <v>116</v>
      </c>
    </row>
    <row r="165" spans="1:29" s="84" customFormat="1" hidden="1" outlineLevel="5" collapsed="1" x14ac:dyDescent="0.25">
      <c r="A165" s="98" t="s">
        <v>116</v>
      </c>
      <c r="B165" s="80">
        <v>0</v>
      </c>
      <c r="C165" s="80">
        <v>0</v>
      </c>
      <c r="D165" s="80">
        <v>0</v>
      </c>
      <c r="E165" s="80">
        <v>0</v>
      </c>
      <c r="F165" s="80">
        <v>0</v>
      </c>
      <c r="G165" s="80">
        <v>0</v>
      </c>
      <c r="H165" s="81" t="s">
        <v>120</v>
      </c>
      <c r="I165" s="81" t="s">
        <v>168</v>
      </c>
      <c r="J165" s="81" t="s">
        <v>116</v>
      </c>
      <c r="K165" s="80">
        <v>0</v>
      </c>
      <c r="L165" s="80">
        <v>0</v>
      </c>
      <c r="M165" s="81" t="s">
        <v>122</v>
      </c>
      <c r="N165" s="81" t="s">
        <v>135</v>
      </c>
      <c r="O165" s="81" t="s">
        <v>121</v>
      </c>
      <c r="P165" s="82">
        <v>45170</v>
      </c>
      <c r="Q165" s="82">
        <v>45171</v>
      </c>
      <c r="R165" s="80">
        <v>0</v>
      </c>
      <c r="S165" s="81" t="s">
        <v>116</v>
      </c>
      <c r="T165" s="81" t="s">
        <v>116</v>
      </c>
      <c r="U165" s="81" t="s">
        <v>319</v>
      </c>
      <c r="V165" s="83">
        <v>45139.155298761572</v>
      </c>
      <c r="W165" s="81" t="s">
        <v>116</v>
      </c>
      <c r="X165" s="81" t="s">
        <v>116</v>
      </c>
      <c r="Y165" s="83">
        <v>45170</v>
      </c>
      <c r="Z165" s="83">
        <v>45200</v>
      </c>
      <c r="AA165" s="83">
        <v>45201.692850312502</v>
      </c>
      <c r="AB165" s="81" t="s">
        <v>118</v>
      </c>
      <c r="AC165" s="81" t="s">
        <v>116</v>
      </c>
    </row>
    <row r="166" spans="1:29" s="90" customFormat="1" hidden="1" outlineLevel="6" collapsed="1" x14ac:dyDescent="0.25">
      <c r="A166" s="99" t="s">
        <v>116</v>
      </c>
      <c r="B166" s="86">
        <v>0</v>
      </c>
      <c r="C166" s="86">
        <v>0</v>
      </c>
      <c r="D166" s="86">
        <v>0</v>
      </c>
      <c r="E166" s="86">
        <v>0</v>
      </c>
      <c r="F166" s="86">
        <v>0</v>
      </c>
      <c r="G166" s="86">
        <v>0</v>
      </c>
      <c r="H166" s="87" t="s">
        <v>120</v>
      </c>
      <c r="I166" s="87" t="s">
        <v>168</v>
      </c>
      <c r="J166" s="87" t="s">
        <v>116</v>
      </c>
      <c r="K166" s="86">
        <v>0</v>
      </c>
      <c r="L166" s="86">
        <v>0</v>
      </c>
      <c r="M166" s="87" t="s">
        <v>122</v>
      </c>
      <c r="N166" s="87" t="s">
        <v>135</v>
      </c>
      <c r="O166" s="87" t="s">
        <v>121</v>
      </c>
      <c r="P166" s="88">
        <v>45170</v>
      </c>
      <c r="Q166" s="88">
        <v>45171</v>
      </c>
      <c r="R166" s="86">
        <v>0</v>
      </c>
      <c r="S166" s="87" t="s">
        <v>116</v>
      </c>
      <c r="T166" s="87" t="s">
        <v>116</v>
      </c>
      <c r="U166" s="87" t="s">
        <v>319</v>
      </c>
      <c r="V166" s="89">
        <v>45139.155298761572</v>
      </c>
      <c r="W166" s="87" t="s">
        <v>116</v>
      </c>
      <c r="X166" s="87" t="s">
        <v>116</v>
      </c>
      <c r="Y166" s="89">
        <v>45170</v>
      </c>
      <c r="Z166" s="89">
        <v>45200</v>
      </c>
      <c r="AA166" s="89">
        <v>45201.692850312502</v>
      </c>
      <c r="AB166" s="87" t="s">
        <v>118</v>
      </c>
      <c r="AC166" s="87" t="s">
        <v>116</v>
      </c>
    </row>
    <row r="167" spans="1:29" s="96" customFormat="1" hidden="1" outlineLevel="7" collapsed="1" x14ac:dyDescent="0.25">
      <c r="A167" s="100" t="s">
        <v>170</v>
      </c>
      <c r="B167" s="92">
        <v>2322.87</v>
      </c>
      <c r="C167" s="92">
        <v>155284.51381</v>
      </c>
      <c r="D167" s="92">
        <v>0</v>
      </c>
      <c r="E167" s="92">
        <v>0</v>
      </c>
      <c r="F167" s="92">
        <v>2322.87</v>
      </c>
      <c r="G167" s="92">
        <v>155284.51381</v>
      </c>
      <c r="H167" s="93" t="s">
        <v>120</v>
      </c>
      <c r="I167" s="93" t="s">
        <v>168</v>
      </c>
      <c r="J167" s="93" t="s">
        <v>116</v>
      </c>
      <c r="K167" s="92">
        <v>66.850281681712701</v>
      </c>
      <c r="L167" s="92">
        <v>0</v>
      </c>
      <c r="M167" s="93" t="s">
        <v>122</v>
      </c>
      <c r="N167" s="93" t="s">
        <v>135</v>
      </c>
      <c r="O167" s="93" t="s">
        <v>121</v>
      </c>
      <c r="P167" s="94">
        <v>45170</v>
      </c>
      <c r="Q167" s="94">
        <v>45171</v>
      </c>
      <c r="R167" s="92">
        <v>0</v>
      </c>
      <c r="S167" s="93" t="s">
        <v>116</v>
      </c>
      <c r="T167" s="93" t="s">
        <v>116</v>
      </c>
      <c r="U167" s="93" t="s">
        <v>319</v>
      </c>
      <c r="V167" s="95">
        <v>45139.155298761572</v>
      </c>
      <c r="W167" s="93" t="s">
        <v>116</v>
      </c>
      <c r="X167" s="93" t="s">
        <v>116</v>
      </c>
      <c r="Y167" s="95">
        <v>45170</v>
      </c>
      <c r="Z167" s="95">
        <v>45200</v>
      </c>
      <c r="AA167" s="95">
        <v>45201.692850312502</v>
      </c>
      <c r="AB167" s="93" t="s">
        <v>118</v>
      </c>
      <c r="AC167" s="93" t="s">
        <v>116</v>
      </c>
    </row>
    <row r="168" spans="1:29" s="78" customFormat="1" hidden="1" outlineLevel="7" collapsed="1" x14ac:dyDescent="0.25">
      <c r="A168" s="101" t="s">
        <v>116</v>
      </c>
      <c r="B168" s="75">
        <v>2322.87</v>
      </c>
      <c r="C168" s="75">
        <v>155284.51381</v>
      </c>
      <c r="D168" s="75">
        <v>0</v>
      </c>
      <c r="E168" s="75">
        <v>0</v>
      </c>
      <c r="F168" s="75">
        <v>2322.87</v>
      </c>
      <c r="G168" s="75">
        <v>155284.51381</v>
      </c>
      <c r="H168" s="74" t="s">
        <v>120</v>
      </c>
      <c r="I168" s="74" t="s">
        <v>168</v>
      </c>
      <c r="J168" s="74" t="s">
        <v>116</v>
      </c>
      <c r="K168" s="75">
        <v>66.850281681712701</v>
      </c>
      <c r="L168" s="75">
        <v>0</v>
      </c>
      <c r="M168" s="74" t="s">
        <v>122</v>
      </c>
      <c r="N168" s="74" t="s">
        <v>135</v>
      </c>
      <c r="O168" s="74" t="s">
        <v>121</v>
      </c>
      <c r="P168" s="76">
        <v>45170</v>
      </c>
      <c r="Q168" s="76">
        <v>45171</v>
      </c>
      <c r="R168" s="75">
        <v>0</v>
      </c>
      <c r="S168" s="74" t="s">
        <v>116</v>
      </c>
      <c r="T168" s="74" t="s">
        <v>116</v>
      </c>
      <c r="U168" s="74" t="s">
        <v>319</v>
      </c>
      <c r="V168" s="77">
        <v>45139.155298761572</v>
      </c>
      <c r="W168" s="74" t="s">
        <v>116</v>
      </c>
      <c r="X168" s="74" t="s">
        <v>116</v>
      </c>
      <c r="Y168" s="77">
        <v>45170</v>
      </c>
      <c r="Z168" s="77">
        <v>45200</v>
      </c>
      <c r="AA168" s="77">
        <v>45201.692850312502</v>
      </c>
      <c r="AB168" s="74" t="s">
        <v>118</v>
      </c>
      <c r="AC168" s="74" t="s">
        <v>116</v>
      </c>
    </row>
    <row r="169" spans="1:29" s="107" customFormat="1" hidden="1" outlineLevel="7" collapsed="1" x14ac:dyDescent="0.25">
      <c r="A169" s="102" t="s">
        <v>169</v>
      </c>
      <c r="B169" s="103">
        <v>-38695.870000000003</v>
      </c>
      <c r="C169" s="103">
        <v>-3004052.6472700001</v>
      </c>
      <c r="D169" s="103">
        <v>0</v>
      </c>
      <c r="E169" s="103">
        <v>0</v>
      </c>
      <c r="F169" s="103">
        <v>-38695.870000000003</v>
      </c>
      <c r="G169" s="103">
        <v>-3004052.6472700001</v>
      </c>
      <c r="H169" s="104" t="s">
        <v>120</v>
      </c>
      <c r="I169" s="104" t="s">
        <v>168</v>
      </c>
      <c r="J169" s="104" t="s">
        <v>116</v>
      </c>
      <c r="K169" s="103">
        <v>77.632384212320304</v>
      </c>
      <c r="L169" s="103">
        <v>0</v>
      </c>
      <c r="M169" s="104" t="s">
        <v>122</v>
      </c>
      <c r="N169" s="104" t="s">
        <v>135</v>
      </c>
      <c r="O169" s="104" t="s">
        <v>121</v>
      </c>
      <c r="P169" s="105">
        <v>45170</v>
      </c>
      <c r="Q169" s="105">
        <v>45171</v>
      </c>
      <c r="R169" s="103">
        <v>0</v>
      </c>
      <c r="S169" s="104" t="s">
        <v>116</v>
      </c>
      <c r="T169" s="104" t="s">
        <v>116</v>
      </c>
      <c r="U169" s="104" t="s">
        <v>319</v>
      </c>
      <c r="V169" s="106">
        <v>45139.155298761572</v>
      </c>
      <c r="W169" s="104" t="s">
        <v>116</v>
      </c>
      <c r="X169" s="104" t="s">
        <v>116</v>
      </c>
      <c r="Y169" s="106">
        <v>45170</v>
      </c>
      <c r="Z169" s="106">
        <v>45200</v>
      </c>
      <c r="AA169" s="106">
        <v>45201.692850312502</v>
      </c>
      <c r="AB169" s="104" t="s">
        <v>118</v>
      </c>
      <c r="AC169" s="104" t="s">
        <v>116</v>
      </c>
    </row>
    <row r="170" spans="1:29" s="78" customFormat="1" hidden="1" outlineLevel="7" collapsed="1" x14ac:dyDescent="0.25">
      <c r="A170" s="101" t="s">
        <v>116</v>
      </c>
      <c r="B170" s="75">
        <v>-38695.870000000003</v>
      </c>
      <c r="C170" s="75">
        <v>-3004052.6472700001</v>
      </c>
      <c r="D170" s="75">
        <v>0</v>
      </c>
      <c r="E170" s="75">
        <v>0</v>
      </c>
      <c r="F170" s="75">
        <v>-38695.870000000003</v>
      </c>
      <c r="G170" s="75">
        <v>-3004052.6472700001</v>
      </c>
      <c r="H170" s="74" t="s">
        <v>120</v>
      </c>
      <c r="I170" s="74" t="s">
        <v>168</v>
      </c>
      <c r="J170" s="74" t="s">
        <v>116</v>
      </c>
      <c r="K170" s="75">
        <v>77.632384212320304</v>
      </c>
      <c r="L170" s="75">
        <v>0</v>
      </c>
      <c r="M170" s="74" t="s">
        <v>122</v>
      </c>
      <c r="N170" s="74" t="s">
        <v>135</v>
      </c>
      <c r="O170" s="74" t="s">
        <v>121</v>
      </c>
      <c r="P170" s="76">
        <v>45170</v>
      </c>
      <c r="Q170" s="76">
        <v>45171</v>
      </c>
      <c r="R170" s="75">
        <v>0</v>
      </c>
      <c r="S170" s="74" t="s">
        <v>116</v>
      </c>
      <c r="T170" s="74" t="s">
        <v>116</v>
      </c>
      <c r="U170" s="74" t="s">
        <v>319</v>
      </c>
      <c r="V170" s="77">
        <v>45139.155298761572</v>
      </c>
      <c r="W170" s="74" t="s">
        <v>116</v>
      </c>
      <c r="X170" s="74" t="s">
        <v>116</v>
      </c>
      <c r="Y170" s="77">
        <v>45170</v>
      </c>
      <c r="Z170" s="77">
        <v>45200</v>
      </c>
      <c r="AA170" s="77">
        <v>45201.692850312502</v>
      </c>
      <c r="AB170" s="74" t="s">
        <v>118</v>
      </c>
      <c r="AC170" s="74" t="s">
        <v>116</v>
      </c>
    </row>
    <row r="171" spans="1:29" s="96" customFormat="1" hidden="1" outlineLevel="7" collapsed="1" x14ac:dyDescent="0.25">
      <c r="A171" s="100" t="s">
        <v>171</v>
      </c>
      <c r="B171" s="92">
        <v>36373</v>
      </c>
      <c r="C171" s="92">
        <v>2848768.1334600002</v>
      </c>
      <c r="D171" s="92">
        <v>0</v>
      </c>
      <c r="E171" s="92">
        <v>0</v>
      </c>
      <c r="F171" s="92">
        <v>36373</v>
      </c>
      <c r="G171" s="92">
        <v>2848768.1334600002</v>
      </c>
      <c r="H171" s="93" t="s">
        <v>120</v>
      </c>
      <c r="I171" s="93" t="s">
        <v>168</v>
      </c>
      <c r="J171" s="93" t="s">
        <v>116</v>
      </c>
      <c r="K171" s="92">
        <v>78.320956023973807</v>
      </c>
      <c r="L171" s="92">
        <v>0</v>
      </c>
      <c r="M171" s="93" t="s">
        <v>122</v>
      </c>
      <c r="N171" s="93" t="s">
        <v>135</v>
      </c>
      <c r="O171" s="93" t="s">
        <v>121</v>
      </c>
      <c r="P171" s="94">
        <v>45170</v>
      </c>
      <c r="Q171" s="94">
        <v>45171</v>
      </c>
      <c r="R171" s="92">
        <v>0</v>
      </c>
      <c r="S171" s="93" t="s">
        <v>116</v>
      </c>
      <c r="T171" s="93" t="s">
        <v>116</v>
      </c>
      <c r="U171" s="93" t="s">
        <v>319</v>
      </c>
      <c r="V171" s="95">
        <v>45139.155298761572</v>
      </c>
      <c r="W171" s="93" t="s">
        <v>116</v>
      </c>
      <c r="X171" s="93" t="s">
        <v>116</v>
      </c>
      <c r="Y171" s="95">
        <v>45170</v>
      </c>
      <c r="Z171" s="95">
        <v>45200</v>
      </c>
      <c r="AA171" s="95">
        <v>45201.692850312502</v>
      </c>
      <c r="AB171" s="93" t="s">
        <v>118</v>
      </c>
      <c r="AC171" s="93" t="s">
        <v>116</v>
      </c>
    </row>
    <row r="172" spans="1:29" s="78" customFormat="1" hidden="1" outlineLevel="7" collapsed="1" x14ac:dyDescent="0.25">
      <c r="A172" s="101" t="s">
        <v>116</v>
      </c>
      <c r="B172" s="75">
        <v>36373</v>
      </c>
      <c r="C172" s="75">
        <v>2848768.1334600002</v>
      </c>
      <c r="D172" s="75">
        <v>0</v>
      </c>
      <c r="E172" s="75">
        <v>0</v>
      </c>
      <c r="F172" s="75">
        <v>36373</v>
      </c>
      <c r="G172" s="75">
        <v>2848768.1334600002</v>
      </c>
      <c r="H172" s="74" t="s">
        <v>120</v>
      </c>
      <c r="I172" s="74" t="s">
        <v>168</v>
      </c>
      <c r="J172" s="74" t="s">
        <v>116</v>
      </c>
      <c r="K172" s="75">
        <v>78.320956023973807</v>
      </c>
      <c r="L172" s="75">
        <v>0</v>
      </c>
      <c r="M172" s="74" t="s">
        <v>122</v>
      </c>
      <c r="N172" s="74" t="s">
        <v>135</v>
      </c>
      <c r="O172" s="74" t="s">
        <v>121</v>
      </c>
      <c r="P172" s="76">
        <v>45170</v>
      </c>
      <c r="Q172" s="76">
        <v>45171</v>
      </c>
      <c r="R172" s="75">
        <v>0</v>
      </c>
      <c r="S172" s="74" t="s">
        <v>116</v>
      </c>
      <c r="T172" s="74" t="s">
        <v>116</v>
      </c>
      <c r="U172" s="74" t="s">
        <v>319</v>
      </c>
      <c r="V172" s="77">
        <v>45139.155298761572</v>
      </c>
      <c r="W172" s="74" t="s">
        <v>116</v>
      </c>
      <c r="X172" s="74" t="s">
        <v>116</v>
      </c>
      <c r="Y172" s="77">
        <v>45170</v>
      </c>
      <c r="Z172" s="77">
        <v>45200</v>
      </c>
      <c r="AA172" s="77">
        <v>45201.692850312502</v>
      </c>
      <c r="AB172" s="74" t="s">
        <v>118</v>
      </c>
      <c r="AC172" s="74" t="s">
        <v>116</v>
      </c>
    </row>
    <row r="173" spans="1:29" s="90" customFormat="1" outlineLevel="2" collapsed="1" x14ac:dyDescent="0.25">
      <c r="A173" s="85" t="s">
        <v>138</v>
      </c>
      <c r="B173" s="86">
        <v>166136.38939999999</v>
      </c>
      <c r="C173" s="86">
        <v>19217358.05139</v>
      </c>
      <c r="D173" s="86">
        <v>0</v>
      </c>
      <c r="E173" s="86">
        <v>0</v>
      </c>
      <c r="F173" s="86">
        <v>166136.38939999999</v>
      </c>
      <c r="G173" s="86">
        <v>19217358.05139</v>
      </c>
      <c r="H173" s="87" t="s">
        <v>120</v>
      </c>
      <c r="I173" s="87" t="s">
        <v>138</v>
      </c>
      <c r="J173" s="87" t="s">
        <v>116</v>
      </c>
      <c r="K173" s="86">
        <v>115.67217826746599</v>
      </c>
      <c r="L173" s="86">
        <v>0</v>
      </c>
      <c r="M173" s="87" t="s">
        <v>122</v>
      </c>
      <c r="N173" s="87" t="s">
        <v>135</v>
      </c>
      <c r="O173" s="87" t="s">
        <v>121</v>
      </c>
      <c r="P173" s="88">
        <v>45170</v>
      </c>
      <c r="Q173" s="88">
        <v>45171</v>
      </c>
      <c r="R173" s="86">
        <v>0</v>
      </c>
      <c r="S173" s="87" t="s">
        <v>116</v>
      </c>
      <c r="T173" s="87" t="s">
        <v>116</v>
      </c>
      <c r="U173" s="87" t="s">
        <v>319</v>
      </c>
      <c r="V173" s="89">
        <v>45139.155298761572</v>
      </c>
      <c r="W173" s="87" t="s">
        <v>116</v>
      </c>
      <c r="X173" s="87" t="s">
        <v>116</v>
      </c>
      <c r="Y173" s="89">
        <v>45170</v>
      </c>
      <c r="Z173" s="89">
        <v>45200</v>
      </c>
      <c r="AA173" s="89">
        <v>45201.692850312502</v>
      </c>
      <c r="AB173" s="87" t="s">
        <v>118</v>
      </c>
      <c r="AC173" s="87" t="s">
        <v>116</v>
      </c>
    </row>
    <row r="174" spans="1:29" s="96" customFormat="1" hidden="1" outlineLevel="3" collapsed="1" x14ac:dyDescent="0.25">
      <c r="A174" s="91" t="s">
        <v>121</v>
      </c>
      <c r="B174" s="92">
        <v>166136.38939999999</v>
      </c>
      <c r="C174" s="92">
        <v>19217358.05139</v>
      </c>
      <c r="D174" s="92">
        <v>0</v>
      </c>
      <c r="E174" s="92">
        <v>0</v>
      </c>
      <c r="F174" s="92">
        <v>166136.38939999999</v>
      </c>
      <c r="G174" s="92">
        <v>19217358.05139</v>
      </c>
      <c r="H174" s="93" t="s">
        <v>120</v>
      </c>
      <c r="I174" s="93" t="s">
        <v>138</v>
      </c>
      <c r="J174" s="93" t="s">
        <v>116</v>
      </c>
      <c r="K174" s="92">
        <v>115.67217826746599</v>
      </c>
      <c r="L174" s="92">
        <v>0</v>
      </c>
      <c r="M174" s="93" t="s">
        <v>122</v>
      </c>
      <c r="N174" s="93" t="s">
        <v>135</v>
      </c>
      <c r="O174" s="93" t="s">
        <v>121</v>
      </c>
      <c r="P174" s="94">
        <v>45170</v>
      </c>
      <c r="Q174" s="94">
        <v>45171</v>
      </c>
      <c r="R174" s="92">
        <v>0</v>
      </c>
      <c r="S174" s="93" t="s">
        <v>116</v>
      </c>
      <c r="T174" s="93" t="s">
        <v>116</v>
      </c>
      <c r="U174" s="93" t="s">
        <v>319</v>
      </c>
      <c r="V174" s="95">
        <v>45139.155298761572</v>
      </c>
      <c r="W174" s="93" t="s">
        <v>116</v>
      </c>
      <c r="X174" s="93" t="s">
        <v>116</v>
      </c>
      <c r="Y174" s="95">
        <v>45170</v>
      </c>
      <c r="Z174" s="95">
        <v>45200</v>
      </c>
      <c r="AA174" s="95">
        <v>45201.692850312502</v>
      </c>
      <c r="AB174" s="93" t="s">
        <v>118</v>
      </c>
      <c r="AC174" s="93" t="s">
        <v>116</v>
      </c>
    </row>
    <row r="175" spans="1:29" s="78" customFormat="1" hidden="1" outlineLevel="4" collapsed="1" x14ac:dyDescent="0.25">
      <c r="A175" s="97" t="s">
        <v>122</v>
      </c>
      <c r="B175" s="75">
        <v>166136.38939999999</v>
      </c>
      <c r="C175" s="75">
        <v>19217358.05139</v>
      </c>
      <c r="D175" s="75">
        <v>0</v>
      </c>
      <c r="E175" s="75">
        <v>0</v>
      </c>
      <c r="F175" s="75">
        <v>166136.38939999999</v>
      </c>
      <c r="G175" s="75">
        <v>19217358.05139</v>
      </c>
      <c r="H175" s="74" t="s">
        <v>120</v>
      </c>
      <c r="I175" s="74" t="s">
        <v>138</v>
      </c>
      <c r="J175" s="74" t="s">
        <v>116</v>
      </c>
      <c r="K175" s="75">
        <v>115.67217826746599</v>
      </c>
      <c r="L175" s="75">
        <v>0</v>
      </c>
      <c r="M175" s="74" t="s">
        <v>122</v>
      </c>
      <c r="N175" s="74" t="s">
        <v>135</v>
      </c>
      <c r="O175" s="74" t="s">
        <v>121</v>
      </c>
      <c r="P175" s="76">
        <v>45170</v>
      </c>
      <c r="Q175" s="76">
        <v>45171</v>
      </c>
      <c r="R175" s="75">
        <v>0</v>
      </c>
      <c r="S175" s="74" t="s">
        <v>116</v>
      </c>
      <c r="T175" s="74" t="s">
        <v>116</v>
      </c>
      <c r="U175" s="74" t="s">
        <v>319</v>
      </c>
      <c r="V175" s="77">
        <v>45139.155298761572</v>
      </c>
      <c r="W175" s="74" t="s">
        <v>116</v>
      </c>
      <c r="X175" s="74" t="s">
        <v>116</v>
      </c>
      <c r="Y175" s="77">
        <v>45170</v>
      </c>
      <c r="Z175" s="77">
        <v>45200</v>
      </c>
      <c r="AA175" s="77">
        <v>45201.692850312502</v>
      </c>
      <c r="AB175" s="74" t="s">
        <v>118</v>
      </c>
      <c r="AC175" s="74" t="s">
        <v>116</v>
      </c>
    </row>
    <row r="176" spans="1:29" s="84" customFormat="1" hidden="1" outlineLevel="5" collapsed="1" x14ac:dyDescent="0.25">
      <c r="A176" s="98" t="s">
        <v>116</v>
      </c>
      <c r="B176" s="80">
        <v>166136.38939999999</v>
      </c>
      <c r="C176" s="80">
        <v>19217358.05139</v>
      </c>
      <c r="D176" s="80">
        <v>0</v>
      </c>
      <c r="E176" s="80">
        <v>0</v>
      </c>
      <c r="F176" s="80">
        <v>166136.38939999999</v>
      </c>
      <c r="G176" s="80">
        <v>19217358.05139</v>
      </c>
      <c r="H176" s="81" t="s">
        <v>120</v>
      </c>
      <c r="I176" s="81" t="s">
        <v>138</v>
      </c>
      <c r="J176" s="81" t="s">
        <v>116</v>
      </c>
      <c r="K176" s="80">
        <v>115.67217826746599</v>
      </c>
      <c r="L176" s="80">
        <v>0</v>
      </c>
      <c r="M176" s="81" t="s">
        <v>122</v>
      </c>
      <c r="N176" s="81" t="s">
        <v>135</v>
      </c>
      <c r="O176" s="81" t="s">
        <v>121</v>
      </c>
      <c r="P176" s="82">
        <v>45170</v>
      </c>
      <c r="Q176" s="82">
        <v>45171</v>
      </c>
      <c r="R176" s="80">
        <v>0</v>
      </c>
      <c r="S176" s="81" t="s">
        <v>116</v>
      </c>
      <c r="T176" s="81" t="s">
        <v>116</v>
      </c>
      <c r="U176" s="81" t="s">
        <v>319</v>
      </c>
      <c r="V176" s="83">
        <v>45139.155298761572</v>
      </c>
      <c r="W176" s="81" t="s">
        <v>116</v>
      </c>
      <c r="X176" s="81" t="s">
        <v>116</v>
      </c>
      <c r="Y176" s="83">
        <v>45170</v>
      </c>
      <c r="Z176" s="83">
        <v>45200</v>
      </c>
      <c r="AA176" s="83">
        <v>45201.692850312502</v>
      </c>
      <c r="AB176" s="81" t="s">
        <v>118</v>
      </c>
      <c r="AC176" s="81" t="s">
        <v>116</v>
      </c>
    </row>
    <row r="177" spans="1:29" s="90" customFormat="1" hidden="1" outlineLevel="6" collapsed="1" x14ac:dyDescent="0.25">
      <c r="A177" s="99" t="s">
        <v>116</v>
      </c>
      <c r="B177" s="86">
        <v>166136.38939999999</v>
      </c>
      <c r="C177" s="86">
        <v>19217358.05139</v>
      </c>
      <c r="D177" s="86">
        <v>0</v>
      </c>
      <c r="E177" s="86">
        <v>0</v>
      </c>
      <c r="F177" s="86">
        <v>166136.38939999999</v>
      </c>
      <c r="G177" s="86">
        <v>19217358.05139</v>
      </c>
      <c r="H177" s="87" t="s">
        <v>120</v>
      </c>
      <c r="I177" s="87" t="s">
        <v>138</v>
      </c>
      <c r="J177" s="87" t="s">
        <v>116</v>
      </c>
      <c r="K177" s="86">
        <v>115.67217826746599</v>
      </c>
      <c r="L177" s="86">
        <v>0</v>
      </c>
      <c r="M177" s="87" t="s">
        <v>122</v>
      </c>
      <c r="N177" s="87" t="s">
        <v>135</v>
      </c>
      <c r="O177" s="87" t="s">
        <v>121</v>
      </c>
      <c r="P177" s="88">
        <v>45170</v>
      </c>
      <c r="Q177" s="88">
        <v>45171</v>
      </c>
      <c r="R177" s="86">
        <v>0</v>
      </c>
      <c r="S177" s="87" t="s">
        <v>116</v>
      </c>
      <c r="T177" s="87" t="s">
        <v>116</v>
      </c>
      <c r="U177" s="87" t="s">
        <v>319</v>
      </c>
      <c r="V177" s="89">
        <v>45139.155298761572</v>
      </c>
      <c r="W177" s="87" t="s">
        <v>116</v>
      </c>
      <c r="X177" s="87" t="s">
        <v>116</v>
      </c>
      <c r="Y177" s="89">
        <v>45170</v>
      </c>
      <c r="Z177" s="89">
        <v>45200</v>
      </c>
      <c r="AA177" s="89">
        <v>45201.692850312502</v>
      </c>
      <c r="AB177" s="87" t="s">
        <v>118</v>
      </c>
      <c r="AC177" s="87" t="s">
        <v>116</v>
      </c>
    </row>
    <row r="178" spans="1:29" s="96" customFormat="1" hidden="1" outlineLevel="7" collapsed="1" x14ac:dyDescent="0.25">
      <c r="A178" s="100" t="s">
        <v>173</v>
      </c>
      <c r="B178" s="92">
        <v>-25683.869699999999</v>
      </c>
      <c r="C178" s="92">
        <v>-806693.79</v>
      </c>
      <c r="D178" s="92">
        <v>0</v>
      </c>
      <c r="E178" s="92">
        <v>0</v>
      </c>
      <c r="F178" s="92">
        <v>-25683.869699999999</v>
      </c>
      <c r="G178" s="92">
        <v>-806693.79</v>
      </c>
      <c r="H178" s="93" t="s">
        <v>120</v>
      </c>
      <c r="I178" s="93" t="s">
        <v>138</v>
      </c>
      <c r="J178" s="93" t="s">
        <v>116</v>
      </c>
      <c r="K178" s="92">
        <v>31.408576644507701</v>
      </c>
      <c r="L178" s="92">
        <v>0</v>
      </c>
      <c r="M178" s="93" t="s">
        <v>122</v>
      </c>
      <c r="N178" s="93" t="s">
        <v>135</v>
      </c>
      <c r="O178" s="93" t="s">
        <v>121</v>
      </c>
      <c r="P178" s="94">
        <v>45170</v>
      </c>
      <c r="Q178" s="94">
        <v>45171</v>
      </c>
      <c r="R178" s="92">
        <v>0</v>
      </c>
      <c r="S178" s="93" t="s">
        <v>116</v>
      </c>
      <c r="T178" s="93" t="s">
        <v>116</v>
      </c>
      <c r="U178" s="93" t="s">
        <v>319</v>
      </c>
      <c r="V178" s="95">
        <v>45139.155298761572</v>
      </c>
      <c r="W178" s="93" t="s">
        <v>116</v>
      </c>
      <c r="X178" s="93" t="s">
        <v>116</v>
      </c>
      <c r="Y178" s="95">
        <v>45170</v>
      </c>
      <c r="Z178" s="95">
        <v>45200</v>
      </c>
      <c r="AA178" s="95">
        <v>45201.692850312502</v>
      </c>
      <c r="AB178" s="93" t="s">
        <v>118</v>
      </c>
      <c r="AC178" s="93" t="s">
        <v>116</v>
      </c>
    </row>
    <row r="179" spans="1:29" s="78" customFormat="1" hidden="1" outlineLevel="7" collapsed="1" x14ac:dyDescent="0.25">
      <c r="A179" s="101" t="s">
        <v>116</v>
      </c>
      <c r="B179" s="75">
        <v>-25683.869699999999</v>
      </c>
      <c r="C179" s="75">
        <v>-806693.79</v>
      </c>
      <c r="D179" s="75">
        <v>0</v>
      </c>
      <c r="E179" s="75">
        <v>0</v>
      </c>
      <c r="F179" s="75">
        <v>-25683.869699999999</v>
      </c>
      <c r="G179" s="75">
        <v>-806693.79</v>
      </c>
      <c r="H179" s="74" t="s">
        <v>120</v>
      </c>
      <c r="I179" s="74" t="s">
        <v>138</v>
      </c>
      <c r="J179" s="74" t="s">
        <v>116</v>
      </c>
      <c r="K179" s="75">
        <v>31.408576644507701</v>
      </c>
      <c r="L179" s="75">
        <v>0</v>
      </c>
      <c r="M179" s="74" t="s">
        <v>122</v>
      </c>
      <c r="N179" s="74" t="s">
        <v>135</v>
      </c>
      <c r="O179" s="74" t="s">
        <v>121</v>
      </c>
      <c r="P179" s="76">
        <v>45170</v>
      </c>
      <c r="Q179" s="76">
        <v>45171</v>
      </c>
      <c r="R179" s="75">
        <v>0</v>
      </c>
      <c r="S179" s="74" t="s">
        <v>116</v>
      </c>
      <c r="T179" s="74" t="s">
        <v>116</v>
      </c>
      <c r="U179" s="74" t="s">
        <v>319</v>
      </c>
      <c r="V179" s="77">
        <v>45139.155298761572</v>
      </c>
      <c r="W179" s="74" t="s">
        <v>116</v>
      </c>
      <c r="X179" s="74" t="s">
        <v>116</v>
      </c>
      <c r="Y179" s="77">
        <v>45170</v>
      </c>
      <c r="Z179" s="77">
        <v>45200</v>
      </c>
      <c r="AA179" s="77">
        <v>45201.692850312502</v>
      </c>
      <c r="AB179" s="74" t="s">
        <v>118</v>
      </c>
      <c r="AC179" s="74" t="s">
        <v>116</v>
      </c>
    </row>
    <row r="180" spans="1:29" s="107" customFormat="1" hidden="1" outlineLevel="7" collapsed="1" x14ac:dyDescent="0.25">
      <c r="A180" s="102" t="s">
        <v>291</v>
      </c>
      <c r="B180" s="103">
        <v>-1853787.26</v>
      </c>
      <c r="C180" s="103">
        <v>-135977244.65028</v>
      </c>
      <c r="D180" s="103">
        <v>0</v>
      </c>
      <c r="E180" s="103">
        <v>0</v>
      </c>
      <c r="F180" s="103">
        <v>-1853787.26</v>
      </c>
      <c r="G180" s="103">
        <v>-135977244.65028</v>
      </c>
      <c r="H180" s="104" t="s">
        <v>120</v>
      </c>
      <c r="I180" s="104" t="s">
        <v>138</v>
      </c>
      <c r="J180" s="104" t="s">
        <v>116</v>
      </c>
      <c r="K180" s="103">
        <v>73.351051430939293</v>
      </c>
      <c r="L180" s="103">
        <v>0</v>
      </c>
      <c r="M180" s="104" t="s">
        <v>122</v>
      </c>
      <c r="N180" s="104" t="s">
        <v>135</v>
      </c>
      <c r="O180" s="104" t="s">
        <v>121</v>
      </c>
      <c r="P180" s="105">
        <v>45170</v>
      </c>
      <c r="Q180" s="105">
        <v>45171</v>
      </c>
      <c r="R180" s="103">
        <v>0</v>
      </c>
      <c r="S180" s="104" t="s">
        <v>116</v>
      </c>
      <c r="T180" s="104" t="s">
        <v>116</v>
      </c>
      <c r="U180" s="104" t="s">
        <v>319</v>
      </c>
      <c r="V180" s="106">
        <v>45139.155298761572</v>
      </c>
      <c r="W180" s="104" t="s">
        <v>115</v>
      </c>
      <c r="X180" s="106">
        <v>45162.155690358792</v>
      </c>
      <c r="Y180" s="106">
        <v>45170</v>
      </c>
      <c r="Z180" s="106">
        <v>45200</v>
      </c>
      <c r="AA180" s="106">
        <v>45201.692850312502</v>
      </c>
      <c r="AB180" s="104" t="s">
        <v>118</v>
      </c>
      <c r="AC180" s="104" t="s">
        <v>116</v>
      </c>
    </row>
    <row r="181" spans="1:29" s="78" customFormat="1" hidden="1" outlineLevel="7" collapsed="1" x14ac:dyDescent="0.25">
      <c r="A181" s="101" t="s">
        <v>116</v>
      </c>
      <c r="B181" s="75">
        <v>-1853787.26</v>
      </c>
      <c r="C181" s="75">
        <v>-135977244.65028</v>
      </c>
      <c r="D181" s="75">
        <v>0</v>
      </c>
      <c r="E181" s="75">
        <v>0</v>
      </c>
      <c r="F181" s="75">
        <v>-1853787.26</v>
      </c>
      <c r="G181" s="75">
        <v>-135977244.65028</v>
      </c>
      <c r="H181" s="74" t="s">
        <v>120</v>
      </c>
      <c r="I181" s="74" t="s">
        <v>138</v>
      </c>
      <c r="J181" s="74" t="s">
        <v>116</v>
      </c>
      <c r="K181" s="75">
        <v>73.351051430939293</v>
      </c>
      <c r="L181" s="75">
        <v>0</v>
      </c>
      <c r="M181" s="74" t="s">
        <v>122</v>
      </c>
      <c r="N181" s="74" t="s">
        <v>135</v>
      </c>
      <c r="O181" s="74" t="s">
        <v>121</v>
      </c>
      <c r="P181" s="76">
        <v>45170</v>
      </c>
      <c r="Q181" s="76">
        <v>45171</v>
      </c>
      <c r="R181" s="75">
        <v>0</v>
      </c>
      <c r="S181" s="74" t="s">
        <v>116</v>
      </c>
      <c r="T181" s="74" t="s">
        <v>116</v>
      </c>
      <c r="U181" s="74" t="s">
        <v>319</v>
      </c>
      <c r="V181" s="77">
        <v>45139.155298761572</v>
      </c>
      <c r="W181" s="74" t="s">
        <v>115</v>
      </c>
      <c r="X181" s="77">
        <v>45162.155690358792</v>
      </c>
      <c r="Y181" s="77">
        <v>45170</v>
      </c>
      <c r="Z181" s="77">
        <v>45200</v>
      </c>
      <c r="AA181" s="77">
        <v>45201.692850312502</v>
      </c>
      <c r="AB181" s="74" t="s">
        <v>118</v>
      </c>
      <c r="AC181" s="74" t="s">
        <v>116</v>
      </c>
    </row>
    <row r="182" spans="1:29" s="96" customFormat="1" hidden="1" outlineLevel="7" collapsed="1" x14ac:dyDescent="0.25">
      <c r="A182" s="100" t="s">
        <v>175</v>
      </c>
      <c r="B182" s="92">
        <v>2000177.7450999999</v>
      </c>
      <c r="C182" s="92">
        <v>152433932.68740001</v>
      </c>
      <c r="D182" s="92">
        <v>0</v>
      </c>
      <c r="E182" s="92">
        <v>0</v>
      </c>
      <c r="F182" s="92">
        <v>2000177.7450999999</v>
      </c>
      <c r="G182" s="92">
        <v>152433932.68740001</v>
      </c>
      <c r="H182" s="93" t="s">
        <v>120</v>
      </c>
      <c r="I182" s="93" t="s">
        <v>138</v>
      </c>
      <c r="J182" s="93" t="s">
        <v>116</v>
      </c>
      <c r="K182" s="92">
        <v>76.210193349481003</v>
      </c>
      <c r="L182" s="92">
        <v>0</v>
      </c>
      <c r="M182" s="93" t="s">
        <v>122</v>
      </c>
      <c r="N182" s="93" t="s">
        <v>135</v>
      </c>
      <c r="O182" s="93" t="s">
        <v>121</v>
      </c>
      <c r="P182" s="94">
        <v>45170</v>
      </c>
      <c r="Q182" s="94">
        <v>45171</v>
      </c>
      <c r="R182" s="92">
        <v>0</v>
      </c>
      <c r="S182" s="93" t="s">
        <v>116</v>
      </c>
      <c r="T182" s="93" t="s">
        <v>116</v>
      </c>
      <c r="U182" s="93" t="s">
        <v>319</v>
      </c>
      <c r="V182" s="95">
        <v>45139.155298761572</v>
      </c>
      <c r="W182" s="93" t="s">
        <v>116</v>
      </c>
      <c r="X182" s="93" t="s">
        <v>116</v>
      </c>
      <c r="Y182" s="95">
        <v>45170</v>
      </c>
      <c r="Z182" s="95">
        <v>45200</v>
      </c>
      <c r="AA182" s="95">
        <v>45201.692850312502</v>
      </c>
      <c r="AB182" s="93" t="s">
        <v>118</v>
      </c>
      <c r="AC182" s="93" t="s">
        <v>116</v>
      </c>
    </row>
    <row r="183" spans="1:29" s="78" customFormat="1" hidden="1" outlineLevel="7" collapsed="1" x14ac:dyDescent="0.25">
      <c r="A183" s="101" t="s">
        <v>116</v>
      </c>
      <c r="B183" s="75">
        <v>2000177.7450999999</v>
      </c>
      <c r="C183" s="75">
        <v>152433932.68740001</v>
      </c>
      <c r="D183" s="75">
        <v>0</v>
      </c>
      <c r="E183" s="75">
        <v>0</v>
      </c>
      <c r="F183" s="75">
        <v>2000177.7450999999</v>
      </c>
      <c r="G183" s="75">
        <v>152433932.68740001</v>
      </c>
      <c r="H183" s="74" t="s">
        <v>120</v>
      </c>
      <c r="I183" s="74" t="s">
        <v>138</v>
      </c>
      <c r="J183" s="74" t="s">
        <v>116</v>
      </c>
      <c r="K183" s="75">
        <v>76.210193349481003</v>
      </c>
      <c r="L183" s="75">
        <v>0</v>
      </c>
      <c r="M183" s="74" t="s">
        <v>122</v>
      </c>
      <c r="N183" s="74" t="s">
        <v>135</v>
      </c>
      <c r="O183" s="74" t="s">
        <v>121</v>
      </c>
      <c r="P183" s="76">
        <v>45170</v>
      </c>
      <c r="Q183" s="76">
        <v>45171</v>
      </c>
      <c r="R183" s="75">
        <v>0</v>
      </c>
      <c r="S183" s="74" t="s">
        <v>116</v>
      </c>
      <c r="T183" s="74" t="s">
        <v>116</v>
      </c>
      <c r="U183" s="74" t="s">
        <v>319</v>
      </c>
      <c r="V183" s="77">
        <v>45139.155298761572</v>
      </c>
      <c r="W183" s="74" t="s">
        <v>116</v>
      </c>
      <c r="X183" s="74" t="s">
        <v>116</v>
      </c>
      <c r="Y183" s="77">
        <v>45170</v>
      </c>
      <c r="Z183" s="77">
        <v>45200</v>
      </c>
      <c r="AA183" s="77">
        <v>45201.692850312502</v>
      </c>
      <c r="AB183" s="74" t="s">
        <v>118</v>
      </c>
      <c r="AC183" s="74" t="s">
        <v>116</v>
      </c>
    </row>
    <row r="184" spans="1:29" s="107" customFormat="1" hidden="1" outlineLevel="7" collapsed="1" x14ac:dyDescent="0.25">
      <c r="A184" s="102" t="s">
        <v>174</v>
      </c>
      <c r="B184" s="103">
        <v>45429.773999999998</v>
      </c>
      <c r="C184" s="103">
        <v>3567363.8042700002</v>
      </c>
      <c r="D184" s="103">
        <v>0</v>
      </c>
      <c r="E184" s="103">
        <v>0</v>
      </c>
      <c r="F184" s="103">
        <v>45429.773999999998</v>
      </c>
      <c r="G184" s="103">
        <v>3567363.8042700002</v>
      </c>
      <c r="H184" s="104" t="s">
        <v>120</v>
      </c>
      <c r="I184" s="104" t="s">
        <v>138</v>
      </c>
      <c r="J184" s="104" t="s">
        <v>116</v>
      </c>
      <c r="K184" s="103">
        <v>78.5247975098886</v>
      </c>
      <c r="L184" s="103">
        <v>0</v>
      </c>
      <c r="M184" s="104" t="s">
        <v>122</v>
      </c>
      <c r="N184" s="104" t="s">
        <v>135</v>
      </c>
      <c r="O184" s="104" t="s">
        <v>121</v>
      </c>
      <c r="P184" s="105">
        <v>45170</v>
      </c>
      <c r="Q184" s="105">
        <v>45171</v>
      </c>
      <c r="R184" s="103">
        <v>0</v>
      </c>
      <c r="S184" s="104" t="s">
        <v>116</v>
      </c>
      <c r="T184" s="104" t="s">
        <v>116</v>
      </c>
      <c r="U184" s="104" t="s">
        <v>319</v>
      </c>
      <c r="V184" s="106">
        <v>45139.155298761572</v>
      </c>
      <c r="W184" s="104" t="s">
        <v>116</v>
      </c>
      <c r="X184" s="104" t="s">
        <v>116</v>
      </c>
      <c r="Y184" s="106">
        <v>45170</v>
      </c>
      <c r="Z184" s="106">
        <v>45200</v>
      </c>
      <c r="AA184" s="106">
        <v>45201.692850312502</v>
      </c>
      <c r="AB184" s="104" t="s">
        <v>118</v>
      </c>
      <c r="AC184" s="104" t="s">
        <v>116</v>
      </c>
    </row>
    <row r="185" spans="1:29" s="78" customFormat="1" hidden="1" outlineLevel="7" collapsed="1" x14ac:dyDescent="0.25">
      <c r="A185" s="101" t="s">
        <v>116</v>
      </c>
      <c r="B185" s="75">
        <v>45429.773999999998</v>
      </c>
      <c r="C185" s="75">
        <v>3567363.8042700002</v>
      </c>
      <c r="D185" s="75">
        <v>0</v>
      </c>
      <c r="E185" s="75">
        <v>0</v>
      </c>
      <c r="F185" s="75">
        <v>45429.773999999998</v>
      </c>
      <c r="G185" s="75">
        <v>3567363.8042700002</v>
      </c>
      <c r="H185" s="74" t="s">
        <v>120</v>
      </c>
      <c r="I185" s="74" t="s">
        <v>138</v>
      </c>
      <c r="J185" s="74" t="s">
        <v>116</v>
      </c>
      <c r="K185" s="75">
        <v>78.5247975098886</v>
      </c>
      <c r="L185" s="75">
        <v>0</v>
      </c>
      <c r="M185" s="74" t="s">
        <v>122</v>
      </c>
      <c r="N185" s="74" t="s">
        <v>135</v>
      </c>
      <c r="O185" s="74" t="s">
        <v>121</v>
      </c>
      <c r="P185" s="76">
        <v>45170</v>
      </c>
      <c r="Q185" s="76">
        <v>45171</v>
      </c>
      <c r="R185" s="75">
        <v>0</v>
      </c>
      <c r="S185" s="74" t="s">
        <v>116</v>
      </c>
      <c r="T185" s="74" t="s">
        <v>116</v>
      </c>
      <c r="U185" s="74" t="s">
        <v>319</v>
      </c>
      <c r="V185" s="77">
        <v>45139.155298761572</v>
      </c>
      <c r="W185" s="74" t="s">
        <v>116</v>
      </c>
      <c r="X185" s="74" t="s">
        <v>116</v>
      </c>
      <c r="Y185" s="77">
        <v>45170</v>
      </c>
      <c r="Z185" s="77">
        <v>45200</v>
      </c>
      <c r="AA185" s="77">
        <v>45201.692850312502</v>
      </c>
      <c r="AB185" s="74" t="s">
        <v>118</v>
      </c>
      <c r="AC185" s="74" t="s">
        <v>116</v>
      </c>
    </row>
    <row r="186" spans="1:29" s="113" customFormat="1" outlineLevel="2" collapsed="1" x14ac:dyDescent="0.25">
      <c r="A186" s="108" t="s">
        <v>176</v>
      </c>
      <c r="B186" s="109">
        <v>0</v>
      </c>
      <c r="C186" s="109">
        <v>0</v>
      </c>
      <c r="D186" s="109">
        <v>0</v>
      </c>
      <c r="E186" s="109">
        <v>0</v>
      </c>
      <c r="F186" s="109">
        <v>0</v>
      </c>
      <c r="G186" s="109">
        <v>0</v>
      </c>
      <c r="H186" s="110" t="s">
        <v>120</v>
      </c>
      <c r="I186" s="110" t="s">
        <v>176</v>
      </c>
      <c r="J186" s="110" t="s">
        <v>116</v>
      </c>
      <c r="K186" s="109">
        <v>0</v>
      </c>
      <c r="L186" s="109">
        <v>0</v>
      </c>
      <c r="M186" s="110" t="s">
        <v>122</v>
      </c>
      <c r="N186" s="110" t="s">
        <v>135</v>
      </c>
      <c r="O186" s="110" t="s">
        <v>121</v>
      </c>
      <c r="P186" s="111">
        <v>45170</v>
      </c>
      <c r="Q186" s="111">
        <v>45171</v>
      </c>
      <c r="R186" s="109">
        <v>0</v>
      </c>
      <c r="S186" s="110" t="s">
        <v>116</v>
      </c>
      <c r="T186" s="110" t="s">
        <v>116</v>
      </c>
      <c r="U186" s="110" t="s">
        <v>319</v>
      </c>
      <c r="V186" s="112">
        <v>45139.155298761572</v>
      </c>
      <c r="W186" s="110" t="s">
        <v>116</v>
      </c>
      <c r="X186" s="110" t="s">
        <v>116</v>
      </c>
      <c r="Y186" s="112">
        <v>45170</v>
      </c>
      <c r="Z186" s="112">
        <v>45200</v>
      </c>
      <c r="AA186" s="112">
        <v>45201.692850312502</v>
      </c>
      <c r="AB186" s="110" t="s">
        <v>118</v>
      </c>
      <c r="AC186" s="110" t="s">
        <v>116</v>
      </c>
    </row>
    <row r="187" spans="1:29" s="96" customFormat="1" outlineLevel="3" collapsed="1" x14ac:dyDescent="0.25">
      <c r="A187" s="91" t="s">
        <v>121</v>
      </c>
      <c r="B187" s="92">
        <v>0</v>
      </c>
      <c r="C187" s="92">
        <v>0</v>
      </c>
      <c r="D187" s="92">
        <v>0</v>
      </c>
      <c r="E187" s="92">
        <v>0</v>
      </c>
      <c r="F187" s="92">
        <v>0</v>
      </c>
      <c r="G187" s="92">
        <v>0</v>
      </c>
      <c r="H187" s="93" t="s">
        <v>120</v>
      </c>
      <c r="I187" s="93" t="s">
        <v>176</v>
      </c>
      <c r="J187" s="93" t="s">
        <v>116</v>
      </c>
      <c r="K187" s="92">
        <v>0</v>
      </c>
      <c r="L187" s="92">
        <v>0</v>
      </c>
      <c r="M187" s="93" t="s">
        <v>122</v>
      </c>
      <c r="N187" s="93" t="s">
        <v>135</v>
      </c>
      <c r="O187" s="93" t="s">
        <v>121</v>
      </c>
      <c r="P187" s="94">
        <v>45170</v>
      </c>
      <c r="Q187" s="94">
        <v>45171</v>
      </c>
      <c r="R187" s="92">
        <v>0</v>
      </c>
      <c r="S187" s="93" t="s">
        <v>116</v>
      </c>
      <c r="T187" s="93" t="s">
        <v>116</v>
      </c>
      <c r="U187" s="93" t="s">
        <v>319</v>
      </c>
      <c r="V187" s="95">
        <v>45139.155298761572</v>
      </c>
      <c r="W187" s="93" t="s">
        <v>116</v>
      </c>
      <c r="X187" s="93" t="s">
        <v>116</v>
      </c>
      <c r="Y187" s="95">
        <v>45170</v>
      </c>
      <c r="Z187" s="95">
        <v>45200</v>
      </c>
      <c r="AA187" s="95">
        <v>45201.692850312502</v>
      </c>
      <c r="AB187" s="93" t="s">
        <v>118</v>
      </c>
      <c r="AC187" s="93" t="s">
        <v>116</v>
      </c>
    </row>
    <row r="188" spans="1:29" s="78" customFormat="1" outlineLevel="4" collapsed="1" x14ac:dyDescent="0.25">
      <c r="A188" s="97" t="s">
        <v>122</v>
      </c>
      <c r="B188" s="75">
        <v>0</v>
      </c>
      <c r="C188" s="75">
        <v>0</v>
      </c>
      <c r="D188" s="75">
        <v>0</v>
      </c>
      <c r="E188" s="75">
        <v>0</v>
      </c>
      <c r="F188" s="75">
        <v>0</v>
      </c>
      <c r="G188" s="75">
        <v>0</v>
      </c>
      <c r="H188" s="74" t="s">
        <v>120</v>
      </c>
      <c r="I188" s="74" t="s">
        <v>176</v>
      </c>
      <c r="J188" s="74" t="s">
        <v>116</v>
      </c>
      <c r="K188" s="75">
        <v>0</v>
      </c>
      <c r="L188" s="75">
        <v>0</v>
      </c>
      <c r="M188" s="74" t="s">
        <v>122</v>
      </c>
      <c r="N188" s="74" t="s">
        <v>135</v>
      </c>
      <c r="O188" s="74" t="s">
        <v>121</v>
      </c>
      <c r="P188" s="76">
        <v>45170</v>
      </c>
      <c r="Q188" s="76">
        <v>45171</v>
      </c>
      <c r="R188" s="75">
        <v>0</v>
      </c>
      <c r="S188" s="74" t="s">
        <v>116</v>
      </c>
      <c r="T188" s="74" t="s">
        <v>116</v>
      </c>
      <c r="U188" s="74" t="s">
        <v>319</v>
      </c>
      <c r="V188" s="77">
        <v>45139.155298761572</v>
      </c>
      <c r="W188" s="74" t="s">
        <v>116</v>
      </c>
      <c r="X188" s="74" t="s">
        <v>116</v>
      </c>
      <c r="Y188" s="77">
        <v>45170</v>
      </c>
      <c r="Z188" s="77">
        <v>45200</v>
      </c>
      <c r="AA188" s="77">
        <v>45201.692850312502</v>
      </c>
      <c r="AB188" s="74" t="s">
        <v>118</v>
      </c>
      <c r="AC188" s="74" t="s">
        <v>116</v>
      </c>
    </row>
    <row r="189" spans="1:29" s="84" customFormat="1" outlineLevel="5" collapsed="1" x14ac:dyDescent="0.25">
      <c r="A189" s="98" t="s">
        <v>116</v>
      </c>
      <c r="B189" s="80">
        <v>0</v>
      </c>
      <c r="C189" s="80">
        <v>0</v>
      </c>
      <c r="D189" s="80">
        <v>0</v>
      </c>
      <c r="E189" s="80">
        <v>0</v>
      </c>
      <c r="F189" s="80">
        <v>0</v>
      </c>
      <c r="G189" s="80">
        <v>0</v>
      </c>
      <c r="H189" s="81" t="s">
        <v>120</v>
      </c>
      <c r="I189" s="81" t="s">
        <v>176</v>
      </c>
      <c r="J189" s="81" t="s">
        <v>116</v>
      </c>
      <c r="K189" s="80">
        <v>0</v>
      </c>
      <c r="L189" s="80">
        <v>0</v>
      </c>
      <c r="M189" s="81" t="s">
        <v>122</v>
      </c>
      <c r="N189" s="81" t="s">
        <v>135</v>
      </c>
      <c r="O189" s="81" t="s">
        <v>121</v>
      </c>
      <c r="P189" s="82">
        <v>45170</v>
      </c>
      <c r="Q189" s="82">
        <v>45171</v>
      </c>
      <c r="R189" s="80">
        <v>0</v>
      </c>
      <c r="S189" s="81" t="s">
        <v>116</v>
      </c>
      <c r="T189" s="81" t="s">
        <v>116</v>
      </c>
      <c r="U189" s="81" t="s">
        <v>319</v>
      </c>
      <c r="V189" s="83">
        <v>45139.155298761572</v>
      </c>
      <c r="W189" s="81" t="s">
        <v>116</v>
      </c>
      <c r="X189" s="81" t="s">
        <v>116</v>
      </c>
      <c r="Y189" s="83">
        <v>45170</v>
      </c>
      <c r="Z189" s="83">
        <v>45200</v>
      </c>
      <c r="AA189" s="83">
        <v>45201.692850312502</v>
      </c>
      <c r="AB189" s="81" t="s">
        <v>118</v>
      </c>
      <c r="AC189" s="81" t="s">
        <v>116</v>
      </c>
    </row>
    <row r="190" spans="1:29" s="90" customFormat="1" outlineLevel="6" collapsed="1" x14ac:dyDescent="0.25">
      <c r="A190" s="99" t="s">
        <v>116</v>
      </c>
      <c r="B190" s="86">
        <v>0</v>
      </c>
      <c r="C190" s="86">
        <v>0</v>
      </c>
      <c r="D190" s="86">
        <v>0</v>
      </c>
      <c r="E190" s="86">
        <v>0</v>
      </c>
      <c r="F190" s="86">
        <v>0</v>
      </c>
      <c r="G190" s="86">
        <v>0</v>
      </c>
      <c r="H190" s="87" t="s">
        <v>120</v>
      </c>
      <c r="I190" s="87" t="s">
        <v>176</v>
      </c>
      <c r="J190" s="87" t="s">
        <v>116</v>
      </c>
      <c r="K190" s="86">
        <v>0</v>
      </c>
      <c r="L190" s="86">
        <v>0</v>
      </c>
      <c r="M190" s="87" t="s">
        <v>122</v>
      </c>
      <c r="N190" s="87" t="s">
        <v>135</v>
      </c>
      <c r="O190" s="87" t="s">
        <v>121</v>
      </c>
      <c r="P190" s="88">
        <v>45170</v>
      </c>
      <c r="Q190" s="88">
        <v>45171</v>
      </c>
      <c r="R190" s="86">
        <v>0</v>
      </c>
      <c r="S190" s="87" t="s">
        <v>116</v>
      </c>
      <c r="T190" s="87" t="s">
        <v>116</v>
      </c>
      <c r="U190" s="87" t="s">
        <v>319</v>
      </c>
      <c r="V190" s="89">
        <v>45139.155298761572</v>
      </c>
      <c r="W190" s="87" t="s">
        <v>116</v>
      </c>
      <c r="X190" s="87" t="s">
        <v>116</v>
      </c>
      <c r="Y190" s="89">
        <v>45170</v>
      </c>
      <c r="Z190" s="89">
        <v>45200</v>
      </c>
      <c r="AA190" s="89">
        <v>45201.692850312502</v>
      </c>
      <c r="AB190" s="87" t="s">
        <v>118</v>
      </c>
      <c r="AC190" s="87" t="s">
        <v>116</v>
      </c>
    </row>
    <row r="191" spans="1:29" s="96" customFormat="1" outlineLevel="7" collapsed="1" x14ac:dyDescent="0.25">
      <c r="A191" s="100" t="s">
        <v>178</v>
      </c>
      <c r="B191" s="92">
        <v>26281.65</v>
      </c>
      <c r="C191" s="92">
        <v>1912218.38</v>
      </c>
      <c r="D191" s="92">
        <v>0</v>
      </c>
      <c r="E191" s="92">
        <v>0</v>
      </c>
      <c r="F191" s="92">
        <v>26281.65</v>
      </c>
      <c r="G191" s="92">
        <v>1912218.38</v>
      </c>
      <c r="H191" s="93" t="s">
        <v>120</v>
      </c>
      <c r="I191" s="93" t="s">
        <v>176</v>
      </c>
      <c r="J191" s="93" t="s">
        <v>116</v>
      </c>
      <c r="K191" s="92">
        <v>72.758688286313799</v>
      </c>
      <c r="L191" s="92">
        <v>0</v>
      </c>
      <c r="M191" s="93" t="s">
        <v>122</v>
      </c>
      <c r="N191" s="93" t="s">
        <v>135</v>
      </c>
      <c r="O191" s="93" t="s">
        <v>121</v>
      </c>
      <c r="P191" s="94">
        <v>45170</v>
      </c>
      <c r="Q191" s="94">
        <v>45171</v>
      </c>
      <c r="R191" s="92">
        <v>0</v>
      </c>
      <c r="S191" s="93" t="s">
        <v>116</v>
      </c>
      <c r="T191" s="93" t="s">
        <v>116</v>
      </c>
      <c r="U191" s="93" t="s">
        <v>319</v>
      </c>
      <c r="V191" s="95">
        <v>45139.155298761572</v>
      </c>
      <c r="W191" s="93" t="s">
        <v>116</v>
      </c>
      <c r="X191" s="93" t="s">
        <v>116</v>
      </c>
      <c r="Y191" s="95">
        <v>45170</v>
      </c>
      <c r="Z191" s="95">
        <v>45200</v>
      </c>
      <c r="AA191" s="95">
        <v>45201.692850312502</v>
      </c>
      <c r="AB191" s="93" t="s">
        <v>118</v>
      </c>
      <c r="AC191" s="93" t="s">
        <v>116</v>
      </c>
    </row>
    <row r="192" spans="1:29" s="78" customFormat="1" outlineLevel="7" collapsed="1" x14ac:dyDescent="0.25">
      <c r="A192" s="101" t="s">
        <v>116</v>
      </c>
      <c r="B192" s="75">
        <v>26281.65</v>
      </c>
      <c r="C192" s="75">
        <v>1912218.38</v>
      </c>
      <c r="D192" s="75">
        <v>0</v>
      </c>
      <c r="E192" s="75">
        <v>0</v>
      </c>
      <c r="F192" s="75">
        <v>26281.65</v>
      </c>
      <c r="G192" s="75">
        <v>1912218.38</v>
      </c>
      <c r="H192" s="74" t="s">
        <v>120</v>
      </c>
      <c r="I192" s="74" t="s">
        <v>176</v>
      </c>
      <c r="J192" s="74" t="s">
        <v>116</v>
      </c>
      <c r="K192" s="75">
        <v>72.758688286313799</v>
      </c>
      <c r="L192" s="75">
        <v>0</v>
      </c>
      <c r="M192" s="74" t="s">
        <v>122</v>
      </c>
      <c r="N192" s="74" t="s">
        <v>135</v>
      </c>
      <c r="O192" s="74" t="s">
        <v>121</v>
      </c>
      <c r="P192" s="76">
        <v>45170</v>
      </c>
      <c r="Q192" s="76">
        <v>45171</v>
      </c>
      <c r="R192" s="75">
        <v>0</v>
      </c>
      <c r="S192" s="74" t="s">
        <v>116</v>
      </c>
      <c r="T192" s="74" t="s">
        <v>116</v>
      </c>
      <c r="U192" s="74" t="s">
        <v>319</v>
      </c>
      <c r="V192" s="77">
        <v>45139.155298761572</v>
      </c>
      <c r="W192" s="74" t="s">
        <v>116</v>
      </c>
      <c r="X192" s="74" t="s">
        <v>116</v>
      </c>
      <c r="Y192" s="77">
        <v>45170</v>
      </c>
      <c r="Z192" s="77">
        <v>45200</v>
      </c>
      <c r="AA192" s="77">
        <v>45201.692850312502</v>
      </c>
      <c r="AB192" s="74" t="s">
        <v>118</v>
      </c>
      <c r="AC192" s="74" t="s">
        <v>116</v>
      </c>
    </row>
    <row r="193" spans="1:29" s="107" customFormat="1" outlineLevel="7" collapsed="1" x14ac:dyDescent="0.25">
      <c r="A193" s="102" t="s">
        <v>177</v>
      </c>
      <c r="B193" s="103">
        <v>-655462.11</v>
      </c>
      <c r="C193" s="103">
        <v>-50995005.500799999</v>
      </c>
      <c r="D193" s="103">
        <v>0</v>
      </c>
      <c r="E193" s="103">
        <v>0</v>
      </c>
      <c r="F193" s="103">
        <v>-655462.11</v>
      </c>
      <c r="G193" s="103">
        <v>-50995005.500799999</v>
      </c>
      <c r="H193" s="104" t="s">
        <v>120</v>
      </c>
      <c r="I193" s="104" t="s">
        <v>176</v>
      </c>
      <c r="J193" s="104" t="s">
        <v>116</v>
      </c>
      <c r="K193" s="103">
        <v>77.800081381973399</v>
      </c>
      <c r="L193" s="103">
        <v>0</v>
      </c>
      <c r="M193" s="104" t="s">
        <v>122</v>
      </c>
      <c r="N193" s="104" t="s">
        <v>135</v>
      </c>
      <c r="O193" s="104" t="s">
        <v>121</v>
      </c>
      <c r="P193" s="105">
        <v>45170</v>
      </c>
      <c r="Q193" s="105">
        <v>45171</v>
      </c>
      <c r="R193" s="103">
        <v>0</v>
      </c>
      <c r="S193" s="104" t="s">
        <v>116</v>
      </c>
      <c r="T193" s="104" t="s">
        <v>116</v>
      </c>
      <c r="U193" s="104" t="s">
        <v>319</v>
      </c>
      <c r="V193" s="106">
        <v>45139.155298761572</v>
      </c>
      <c r="W193" s="104" t="s">
        <v>116</v>
      </c>
      <c r="X193" s="104" t="s">
        <v>116</v>
      </c>
      <c r="Y193" s="106">
        <v>45170</v>
      </c>
      <c r="Z193" s="106">
        <v>45200</v>
      </c>
      <c r="AA193" s="106">
        <v>45201.692850312502</v>
      </c>
      <c r="AB193" s="104" t="s">
        <v>118</v>
      </c>
      <c r="AC193" s="104" t="s">
        <v>116</v>
      </c>
    </row>
    <row r="194" spans="1:29" s="78" customFormat="1" outlineLevel="7" collapsed="1" x14ac:dyDescent="0.25">
      <c r="A194" s="101" t="s">
        <v>116</v>
      </c>
      <c r="B194" s="75">
        <v>-655462.11</v>
      </c>
      <c r="C194" s="75">
        <v>-50995005.500799999</v>
      </c>
      <c r="D194" s="75">
        <v>0</v>
      </c>
      <c r="E194" s="75">
        <v>0</v>
      </c>
      <c r="F194" s="75">
        <v>-655462.11</v>
      </c>
      <c r="G194" s="75">
        <v>-50995005.500799999</v>
      </c>
      <c r="H194" s="74" t="s">
        <v>120</v>
      </c>
      <c r="I194" s="74" t="s">
        <v>176</v>
      </c>
      <c r="J194" s="74" t="s">
        <v>116</v>
      </c>
      <c r="K194" s="75">
        <v>77.800081381973399</v>
      </c>
      <c r="L194" s="75">
        <v>0</v>
      </c>
      <c r="M194" s="74" t="s">
        <v>122</v>
      </c>
      <c r="N194" s="74" t="s">
        <v>135</v>
      </c>
      <c r="O194" s="74" t="s">
        <v>121</v>
      </c>
      <c r="P194" s="76">
        <v>45170</v>
      </c>
      <c r="Q194" s="76">
        <v>45171</v>
      </c>
      <c r="R194" s="75">
        <v>0</v>
      </c>
      <c r="S194" s="74" t="s">
        <v>116</v>
      </c>
      <c r="T194" s="74" t="s">
        <v>116</v>
      </c>
      <c r="U194" s="74" t="s">
        <v>319</v>
      </c>
      <c r="V194" s="77">
        <v>45139.155298761572</v>
      </c>
      <c r="W194" s="74" t="s">
        <v>116</v>
      </c>
      <c r="X194" s="74" t="s">
        <v>116</v>
      </c>
      <c r="Y194" s="77">
        <v>45170</v>
      </c>
      <c r="Z194" s="77">
        <v>45200</v>
      </c>
      <c r="AA194" s="77">
        <v>45201.692850312502</v>
      </c>
      <c r="AB194" s="74" t="s">
        <v>118</v>
      </c>
      <c r="AC194" s="74" t="s">
        <v>116</v>
      </c>
    </row>
    <row r="195" spans="1:29" s="96" customFormat="1" outlineLevel="7" collapsed="1" x14ac:dyDescent="0.25">
      <c r="A195" s="100" t="s">
        <v>179</v>
      </c>
      <c r="B195" s="92">
        <v>629180.46</v>
      </c>
      <c r="C195" s="92">
        <v>49082787.120800003</v>
      </c>
      <c r="D195" s="92">
        <v>0</v>
      </c>
      <c r="E195" s="92">
        <v>0</v>
      </c>
      <c r="F195" s="92">
        <v>629180.46</v>
      </c>
      <c r="G195" s="92">
        <v>49082787.120800003</v>
      </c>
      <c r="H195" s="93" t="s">
        <v>120</v>
      </c>
      <c r="I195" s="93" t="s">
        <v>176</v>
      </c>
      <c r="J195" s="93" t="s">
        <v>116</v>
      </c>
      <c r="K195" s="92">
        <v>78.010666638948095</v>
      </c>
      <c r="L195" s="92">
        <v>0</v>
      </c>
      <c r="M195" s="93" t="s">
        <v>122</v>
      </c>
      <c r="N195" s="93" t="s">
        <v>135</v>
      </c>
      <c r="O195" s="93" t="s">
        <v>121</v>
      </c>
      <c r="P195" s="94">
        <v>45170</v>
      </c>
      <c r="Q195" s="94">
        <v>45171</v>
      </c>
      <c r="R195" s="92">
        <v>0</v>
      </c>
      <c r="S195" s="93" t="s">
        <v>116</v>
      </c>
      <c r="T195" s="93" t="s">
        <v>116</v>
      </c>
      <c r="U195" s="93" t="s">
        <v>319</v>
      </c>
      <c r="V195" s="95">
        <v>45139.155298761572</v>
      </c>
      <c r="W195" s="93" t="s">
        <v>116</v>
      </c>
      <c r="X195" s="93" t="s">
        <v>116</v>
      </c>
      <c r="Y195" s="95">
        <v>45170</v>
      </c>
      <c r="Z195" s="95">
        <v>45200</v>
      </c>
      <c r="AA195" s="95">
        <v>45201.692850312502</v>
      </c>
      <c r="AB195" s="93" t="s">
        <v>118</v>
      </c>
      <c r="AC195" s="93" t="s">
        <v>116</v>
      </c>
    </row>
    <row r="196" spans="1:29" s="78" customFormat="1" outlineLevel="7" collapsed="1" x14ac:dyDescent="0.25">
      <c r="A196" s="101" t="s">
        <v>116</v>
      </c>
      <c r="B196" s="75">
        <v>629180.46</v>
      </c>
      <c r="C196" s="75">
        <v>49082787.120800003</v>
      </c>
      <c r="D196" s="75">
        <v>0</v>
      </c>
      <c r="E196" s="75">
        <v>0</v>
      </c>
      <c r="F196" s="75">
        <v>629180.46</v>
      </c>
      <c r="G196" s="75">
        <v>49082787.120800003</v>
      </c>
      <c r="H196" s="74" t="s">
        <v>120</v>
      </c>
      <c r="I196" s="74" t="s">
        <v>176</v>
      </c>
      <c r="J196" s="74" t="s">
        <v>116</v>
      </c>
      <c r="K196" s="75">
        <v>78.010666638948095</v>
      </c>
      <c r="L196" s="75">
        <v>0</v>
      </c>
      <c r="M196" s="74" t="s">
        <v>122</v>
      </c>
      <c r="N196" s="74" t="s">
        <v>135</v>
      </c>
      <c r="O196" s="74" t="s">
        <v>121</v>
      </c>
      <c r="P196" s="76">
        <v>45170</v>
      </c>
      <c r="Q196" s="76">
        <v>45171</v>
      </c>
      <c r="R196" s="75">
        <v>0</v>
      </c>
      <c r="S196" s="74" t="s">
        <v>116</v>
      </c>
      <c r="T196" s="74" t="s">
        <v>116</v>
      </c>
      <c r="U196" s="74" t="s">
        <v>319</v>
      </c>
      <c r="V196" s="77">
        <v>45139.155298761572</v>
      </c>
      <c r="W196" s="74" t="s">
        <v>116</v>
      </c>
      <c r="X196" s="74" t="s">
        <v>116</v>
      </c>
      <c r="Y196" s="77">
        <v>45170</v>
      </c>
      <c r="Z196" s="77">
        <v>45200</v>
      </c>
      <c r="AA196" s="77">
        <v>45201.692850312502</v>
      </c>
      <c r="AB196" s="74" t="s">
        <v>118</v>
      </c>
      <c r="AC196" s="74" t="s">
        <v>116</v>
      </c>
    </row>
    <row r="197" spans="1:29" s="90" customFormat="1" outlineLevel="2" x14ac:dyDescent="0.25">
      <c r="A197" s="85" t="s">
        <v>180</v>
      </c>
      <c r="B197" s="86">
        <v>220347.91800000001</v>
      </c>
      <c r="C197" s="86">
        <v>19933238.221871998</v>
      </c>
      <c r="D197" s="86">
        <v>0</v>
      </c>
      <c r="E197" s="86">
        <v>0</v>
      </c>
      <c r="F197" s="86">
        <v>220347.91800000001</v>
      </c>
      <c r="G197" s="86">
        <v>19933238.221871998</v>
      </c>
      <c r="H197" s="87" t="s">
        <v>116</v>
      </c>
      <c r="I197" s="87" t="s">
        <v>180</v>
      </c>
      <c r="J197" s="87" t="s">
        <v>116</v>
      </c>
      <c r="K197" s="86">
        <v>90.462566666375295</v>
      </c>
      <c r="L197" s="86">
        <v>0</v>
      </c>
      <c r="M197" s="87" t="s">
        <v>116</v>
      </c>
      <c r="N197" s="87" t="s">
        <v>135</v>
      </c>
      <c r="O197" s="87" t="s">
        <v>116</v>
      </c>
      <c r="P197" s="88" t="s">
        <v>116</v>
      </c>
      <c r="Q197" s="88" t="s">
        <v>116</v>
      </c>
      <c r="R197" s="86">
        <v>0</v>
      </c>
      <c r="S197" s="87" t="s">
        <v>116</v>
      </c>
      <c r="T197" s="87" t="s">
        <v>116</v>
      </c>
      <c r="U197" s="87" t="s">
        <v>116</v>
      </c>
      <c r="V197" s="87" t="s">
        <v>116</v>
      </c>
      <c r="W197" s="87" t="s">
        <v>116</v>
      </c>
      <c r="X197" s="87" t="s">
        <v>116</v>
      </c>
      <c r="Y197" s="89">
        <v>45170</v>
      </c>
      <c r="Z197" s="89">
        <v>45200</v>
      </c>
      <c r="AA197" s="89">
        <v>45201.692850312502</v>
      </c>
      <c r="AB197" s="87" t="s">
        <v>118</v>
      </c>
      <c r="AC197" s="87" t="s">
        <v>116</v>
      </c>
    </row>
    <row r="198" spans="1:29" s="96" customFormat="1" hidden="1" outlineLevel="3" collapsed="1" x14ac:dyDescent="0.25">
      <c r="A198" s="91" t="s">
        <v>111</v>
      </c>
      <c r="B198" s="92">
        <v>-30503</v>
      </c>
      <c r="C198" s="92">
        <v>-2756485.75</v>
      </c>
      <c r="D198" s="92">
        <v>0</v>
      </c>
      <c r="E198" s="92">
        <v>0</v>
      </c>
      <c r="F198" s="92">
        <v>-30503</v>
      </c>
      <c r="G198" s="92">
        <v>-2756485.75</v>
      </c>
      <c r="H198" s="93" t="s">
        <v>292</v>
      </c>
      <c r="I198" s="93" t="s">
        <v>180</v>
      </c>
      <c r="J198" s="93" t="s">
        <v>339</v>
      </c>
      <c r="K198" s="92">
        <v>90.3676933416385</v>
      </c>
      <c r="L198" s="92">
        <v>0</v>
      </c>
      <c r="M198" s="93" t="s">
        <v>136</v>
      </c>
      <c r="N198" s="93" t="s">
        <v>135</v>
      </c>
      <c r="O198" s="93" t="s">
        <v>111</v>
      </c>
      <c r="P198" s="94" t="s">
        <v>116</v>
      </c>
      <c r="Q198" s="94" t="s">
        <v>116</v>
      </c>
      <c r="R198" s="92">
        <v>0</v>
      </c>
      <c r="S198" s="93" t="s">
        <v>140</v>
      </c>
      <c r="T198" s="93" t="s">
        <v>141</v>
      </c>
      <c r="U198" s="93" t="s">
        <v>114</v>
      </c>
      <c r="V198" s="95">
        <v>45201.550867511571</v>
      </c>
      <c r="W198" s="93" t="s">
        <v>115</v>
      </c>
      <c r="X198" s="95">
        <v>45201.551021064814</v>
      </c>
      <c r="Y198" s="95">
        <v>45170</v>
      </c>
      <c r="Z198" s="95">
        <v>45200</v>
      </c>
      <c r="AA198" s="95">
        <v>45201.692850312502</v>
      </c>
      <c r="AB198" s="93" t="s">
        <v>118</v>
      </c>
      <c r="AC198" s="93" t="s">
        <v>116</v>
      </c>
    </row>
    <row r="199" spans="1:29" s="78" customFormat="1" hidden="1" outlineLevel="4" collapsed="1" x14ac:dyDescent="0.25">
      <c r="A199" s="97" t="s">
        <v>136</v>
      </c>
      <c r="B199" s="75">
        <v>-30503</v>
      </c>
      <c r="C199" s="75">
        <v>-2756485.75</v>
      </c>
      <c r="D199" s="75">
        <v>0</v>
      </c>
      <c r="E199" s="75">
        <v>0</v>
      </c>
      <c r="F199" s="75">
        <v>-30503</v>
      </c>
      <c r="G199" s="75">
        <v>-2756485.75</v>
      </c>
      <c r="H199" s="74" t="s">
        <v>292</v>
      </c>
      <c r="I199" s="74" t="s">
        <v>180</v>
      </c>
      <c r="J199" s="74" t="s">
        <v>339</v>
      </c>
      <c r="K199" s="75">
        <v>90.3676933416385</v>
      </c>
      <c r="L199" s="75">
        <v>0</v>
      </c>
      <c r="M199" s="74" t="s">
        <v>136</v>
      </c>
      <c r="N199" s="74" t="s">
        <v>135</v>
      </c>
      <c r="O199" s="74" t="s">
        <v>111</v>
      </c>
      <c r="P199" s="76" t="s">
        <v>116</v>
      </c>
      <c r="Q199" s="76" t="s">
        <v>116</v>
      </c>
      <c r="R199" s="75">
        <v>0</v>
      </c>
      <c r="S199" s="74" t="s">
        <v>140</v>
      </c>
      <c r="T199" s="74" t="s">
        <v>141</v>
      </c>
      <c r="U199" s="74" t="s">
        <v>114</v>
      </c>
      <c r="V199" s="77">
        <v>45201.550867511571</v>
      </c>
      <c r="W199" s="74" t="s">
        <v>115</v>
      </c>
      <c r="X199" s="77">
        <v>45201.551021064814</v>
      </c>
      <c r="Y199" s="77">
        <v>45170</v>
      </c>
      <c r="Z199" s="77">
        <v>45200</v>
      </c>
      <c r="AA199" s="77">
        <v>45201.692850312502</v>
      </c>
      <c r="AB199" s="74" t="s">
        <v>118</v>
      </c>
      <c r="AC199" s="74" t="s">
        <v>116</v>
      </c>
    </row>
    <row r="200" spans="1:29" s="84" customFormat="1" hidden="1" outlineLevel="5" collapsed="1" x14ac:dyDescent="0.25">
      <c r="A200" s="98" t="s">
        <v>116</v>
      </c>
      <c r="B200" s="80">
        <v>-30503</v>
      </c>
      <c r="C200" s="80">
        <v>-2756485.75</v>
      </c>
      <c r="D200" s="80">
        <v>0</v>
      </c>
      <c r="E200" s="80">
        <v>0</v>
      </c>
      <c r="F200" s="80">
        <v>-30503</v>
      </c>
      <c r="G200" s="80">
        <v>-2756485.75</v>
      </c>
      <c r="H200" s="81" t="s">
        <v>292</v>
      </c>
      <c r="I200" s="81" t="s">
        <v>180</v>
      </c>
      <c r="J200" s="81" t="s">
        <v>339</v>
      </c>
      <c r="K200" s="80">
        <v>90.3676933416385</v>
      </c>
      <c r="L200" s="80">
        <v>0</v>
      </c>
      <c r="M200" s="81" t="s">
        <v>136</v>
      </c>
      <c r="N200" s="81" t="s">
        <v>135</v>
      </c>
      <c r="O200" s="81" t="s">
        <v>111</v>
      </c>
      <c r="P200" s="82" t="s">
        <v>116</v>
      </c>
      <c r="Q200" s="82" t="s">
        <v>116</v>
      </c>
      <c r="R200" s="80">
        <v>0</v>
      </c>
      <c r="S200" s="81" t="s">
        <v>140</v>
      </c>
      <c r="T200" s="81" t="s">
        <v>141</v>
      </c>
      <c r="U200" s="81" t="s">
        <v>114</v>
      </c>
      <c r="V200" s="83">
        <v>45201.550867511571</v>
      </c>
      <c r="W200" s="81" t="s">
        <v>115</v>
      </c>
      <c r="X200" s="83">
        <v>45201.551021064814</v>
      </c>
      <c r="Y200" s="83">
        <v>45170</v>
      </c>
      <c r="Z200" s="83">
        <v>45200</v>
      </c>
      <c r="AA200" s="83">
        <v>45201.692850312502</v>
      </c>
      <c r="AB200" s="81" t="s">
        <v>118</v>
      </c>
      <c r="AC200" s="81" t="s">
        <v>116</v>
      </c>
    </row>
    <row r="201" spans="1:29" s="90" customFormat="1" hidden="1" outlineLevel="6" collapsed="1" x14ac:dyDescent="0.25">
      <c r="A201" s="99" t="s">
        <v>339</v>
      </c>
      <c r="B201" s="86">
        <v>-30503</v>
      </c>
      <c r="C201" s="86">
        <v>-2756485.75</v>
      </c>
      <c r="D201" s="86">
        <v>0</v>
      </c>
      <c r="E201" s="86">
        <v>0</v>
      </c>
      <c r="F201" s="86">
        <v>-30503</v>
      </c>
      <c r="G201" s="86">
        <v>-2756485.75</v>
      </c>
      <c r="H201" s="87" t="s">
        <v>292</v>
      </c>
      <c r="I201" s="87" t="s">
        <v>180</v>
      </c>
      <c r="J201" s="87" t="s">
        <v>339</v>
      </c>
      <c r="K201" s="86">
        <v>90.3676933416385</v>
      </c>
      <c r="L201" s="86">
        <v>0</v>
      </c>
      <c r="M201" s="87" t="s">
        <v>136</v>
      </c>
      <c r="N201" s="87" t="s">
        <v>135</v>
      </c>
      <c r="O201" s="87" t="s">
        <v>111</v>
      </c>
      <c r="P201" s="88" t="s">
        <v>116</v>
      </c>
      <c r="Q201" s="88" t="s">
        <v>116</v>
      </c>
      <c r="R201" s="86">
        <v>0</v>
      </c>
      <c r="S201" s="87" t="s">
        <v>140</v>
      </c>
      <c r="T201" s="87" t="s">
        <v>141</v>
      </c>
      <c r="U201" s="87" t="s">
        <v>114</v>
      </c>
      <c r="V201" s="89">
        <v>45201.550867511571</v>
      </c>
      <c r="W201" s="87" t="s">
        <v>115</v>
      </c>
      <c r="X201" s="89">
        <v>45201.551021064814</v>
      </c>
      <c r="Y201" s="89">
        <v>45170</v>
      </c>
      <c r="Z201" s="89">
        <v>45200</v>
      </c>
      <c r="AA201" s="89">
        <v>45201.692850312502</v>
      </c>
      <c r="AB201" s="87" t="s">
        <v>118</v>
      </c>
      <c r="AC201" s="87" t="s">
        <v>116</v>
      </c>
    </row>
    <row r="202" spans="1:29" s="96" customFormat="1" hidden="1" outlineLevel="7" collapsed="1" x14ac:dyDescent="0.25">
      <c r="A202" s="100" t="s">
        <v>340</v>
      </c>
      <c r="B202" s="92">
        <v>-1718</v>
      </c>
      <c r="C202" s="92">
        <v>-154691.88</v>
      </c>
      <c r="D202" s="92">
        <v>0</v>
      </c>
      <c r="E202" s="92">
        <v>0</v>
      </c>
      <c r="F202" s="92">
        <v>-1718</v>
      </c>
      <c r="G202" s="92">
        <v>-154691.88</v>
      </c>
      <c r="H202" s="93" t="s">
        <v>292</v>
      </c>
      <c r="I202" s="93" t="s">
        <v>180</v>
      </c>
      <c r="J202" s="93" t="s">
        <v>339</v>
      </c>
      <c r="K202" s="92">
        <v>90.041839348079193</v>
      </c>
      <c r="L202" s="92">
        <v>0</v>
      </c>
      <c r="M202" s="93" t="s">
        <v>136</v>
      </c>
      <c r="N202" s="93" t="s">
        <v>135</v>
      </c>
      <c r="O202" s="93" t="s">
        <v>111</v>
      </c>
      <c r="P202" s="94" t="s">
        <v>116</v>
      </c>
      <c r="Q202" s="94" t="s">
        <v>116</v>
      </c>
      <c r="R202" s="92">
        <v>0</v>
      </c>
      <c r="S202" s="93" t="s">
        <v>140</v>
      </c>
      <c r="T202" s="93" t="s">
        <v>141</v>
      </c>
      <c r="U202" s="93" t="s">
        <v>114</v>
      </c>
      <c r="V202" s="95">
        <v>45201.550867511571</v>
      </c>
      <c r="W202" s="93" t="s">
        <v>115</v>
      </c>
      <c r="X202" s="95">
        <v>45201.551021064814</v>
      </c>
      <c r="Y202" s="95">
        <v>45170</v>
      </c>
      <c r="Z202" s="95">
        <v>45200</v>
      </c>
      <c r="AA202" s="95">
        <v>45201.692850312502</v>
      </c>
      <c r="AB202" s="93" t="s">
        <v>118</v>
      </c>
      <c r="AC202" s="93" t="s">
        <v>116</v>
      </c>
    </row>
    <row r="203" spans="1:29" s="78" customFormat="1" hidden="1" outlineLevel="7" collapsed="1" x14ac:dyDescent="0.25">
      <c r="A203" s="101" t="s">
        <v>116</v>
      </c>
      <c r="B203" s="75">
        <v>-870</v>
      </c>
      <c r="C203" s="75">
        <v>-78336.399999999994</v>
      </c>
      <c r="D203" s="75">
        <v>0</v>
      </c>
      <c r="E203" s="75">
        <v>0</v>
      </c>
      <c r="F203" s="75">
        <v>-870</v>
      </c>
      <c r="G203" s="75">
        <v>-78336.399999999994</v>
      </c>
      <c r="H203" s="74" t="s">
        <v>292</v>
      </c>
      <c r="I203" s="74" t="s">
        <v>180</v>
      </c>
      <c r="J203" s="74" t="s">
        <v>339</v>
      </c>
      <c r="K203" s="75">
        <v>90.041839080459795</v>
      </c>
      <c r="L203" s="75">
        <v>0</v>
      </c>
      <c r="M203" s="74" t="s">
        <v>136</v>
      </c>
      <c r="N203" s="74" t="s">
        <v>135</v>
      </c>
      <c r="O203" s="74" t="s">
        <v>111</v>
      </c>
      <c r="P203" s="76">
        <v>45172</v>
      </c>
      <c r="Q203" s="76">
        <v>45172.000694444447</v>
      </c>
      <c r="R203" s="75">
        <v>0</v>
      </c>
      <c r="S203" s="74" t="s">
        <v>140</v>
      </c>
      <c r="T203" s="74" t="s">
        <v>141</v>
      </c>
      <c r="U203" s="74" t="s">
        <v>114</v>
      </c>
      <c r="V203" s="77">
        <v>45201.550867511571</v>
      </c>
      <c r="W203" s="74" t="s">
        <v>115</v>
      </c>
      <c r="X203" s="77">
        <v>45201.551021064814</v>
      </c>
      <c r="Y203" s="77">
        <v>45170</v>
      </c>
      <c r="Z203" s="77">
        <v>45200</v>
      </c>
      <c r="AA203" s="77">
        <v>45201.692850312502</v>
      </c>
      <c r="AB203" s="74" t="s">
        <v>118</v>
      </c>
      <c r="AC203" s="74" t="s">
        <v>116</v>
      </c>
    </row>
    <row r="204" spans="1:29" s="128" customFormat="1" hidden="1" outlineLevel="7" collapsed="1" x14ac:dyDescent="0.25">
      <c r="A204" s="123" t="s">
        <v>116</v>
      </c>
      <c r="B204" s="124">
        <v>-552</v>
      </c>
      <c r="C204" s="124">
        <v>-49703.1</v>
      </c>
      <c r="D204" s="124">
        <v>0</v>
      </c>
      <c r="E204" s="124">
        <v>0</v>
      </c>
      <c r="F204" s="124">
        <v>-552</v>
      </c>
      <c r="G204" s="124">
        <v>-49703.1</v>
      </c>
      <c r="H204" s="125" t="s">
        <v>292</v>
      </c>
      <c r="I204" s="125" t="s">
        <v>180</v>
      </c>
      <c r="J204" s="125" t="s">
        <v>339</v>
      </c>
      <c r="K204" s="124">
        <v>90.041847826086993</v>
      </c>
      <c r="L204" s="124">
        <v>0</v>
      </c>
      <c r="M204" s="125" t="s">
        <v>136</v>
      </c>
      <c r="N204" s="125" t="s">
        <v>135</v>
      </c>
      <c r="O204" s="125" t="s">
        <v>111</v>
      </c>
      <c r="P204" s="126">
        <v>45171</v>
      </c>
      <c r="Q204" s="126">
        <v>45171.000694444447</v>
      </c>
      <c r="R204" s="124">
        <v>0</v>
      </c>
      <c r="S204" s="125" t="s">
        <v>140</v>
      </c>
      <c r="T204" s="125" t="s">
        <v>141</v>
      </c>
      <c r="U204" s="125" t="s">
        <v>114</v>
      </c>
      <c r="V204" s="127">
        <v>45201.550867511571</v>
      </c>
      <c r="W204" s="125" t="s">
        <v>115</v>
      </c>
      <c r="X204" s="127">
        <v>45201.551021064814</v>
      </c>
      <c r="Y204" s="127">
        <v>45170</v>
      </c>
      <c r="Z204" s="127">
        <v>45200</v>
      </c>
      <c r="AA204" s="127">
        <v>45201.692850312502</v>
      </c>
      <c r="AB204" s="125" t="s">
        <v>118</v>
      </c>
      <c r="AC204" s="125" t="s">
        <v>116</v>
      </c>
    </row>
    <row r="205" spans="1:29" s="78" customFormat="1" hidden="1" outlineLevel="7" collapsed="1" x14ac:dyDescent="0.25">
      <c r="A205" s="101" t="s">
        <v>116</v>
      </c>
      <c r="B205" s="75">
        <v>-296</v>
      </c>
      <c r="C205" s="75">
        <v>-26652.38</v>
      </c>
      <c r="D205" s="75">
        <v>0</v>
      </c>
      <c r="E205" s="75">
        <v>0</v>
      </c>
      <c r="F205" s="75">
        <v>-296</v>
      </c>
      <c r="G205" s="75">
        <v>-26652.38</v>
      </c>
      <c r="H205" s="74" t="s">
        <v>292</v>
      </c>
      <c r="I205" s="74" t="s">
        <v>180</v>
      </c>
      <c r="J205" s="74" t="s">
        <v>339</v>
      </c>
      <c r="K205" s="75">
        <v>90.041824324324296</v>
      </c>
      <c r="L205" s="75">
        <v>0</v>
      </c>
      <c r="M205" s="74" t="s">
        <v>136</v>
      </c>
      <c r="N205" s="74" t="s">
        <v>135</v>
      </c>
      <c r="O205" s="74" t="s">
        <v>111</v>
      </c>
      <c r="P205" s="76">
        <v>45173</v>
      </c>
      <c r="Q205" s="76">
        <v>45173.000694444447</v>
      </c>
      <c r="R205" s="75">
        <v>0</v>
      </c>
      <c r="S205" s="74" t="s">
        <v>140</v>
      </c>
      <c r="T205" s="74" t="s">
        <v>141</v>
      </c>
      <c r="U205" s="74" t="s">
        <v>114</v>
      </c>
      <c r="V205" s="77">
        <v>45201.550867511571</v>
      </c>
      <c r="W205" s="74" t="s">
        <v>115</v>
      </c>
      <c r="X205" s="77">
        <v>45201.551021064814</v>
      </c>
      <c r="Y205" s="77">
        <v>45170</v>
      </c>
      <c r="Z205" s="77">
        <v>45200</v>
      </c>
      <c r="AA205" s="77">
        <v>45201.692850312502</v>
      </c>
      <c r="AB205" s="74" t="s">
        <v>118</v>
      </c>
      <c r="AC205" s="74" t="s">
        <v>116</v>
      </c>
    </row>
    <row r="206" spans="1:29" s="107" customFormat="1" hidden="1" outlineLevel="7" collapsed="1" x14ac:dyDescent="0.25">
      <c r="A206" s="102" t="s">
        <v>341</v>
      </c>
      <c r="B206" s="103">
        <v>-5148</v>
      </c>
      <c r="C206" s="103">
        <v>-464622.18</v>
      </c>
      <c r="D206" s="103">
        <v>0</v>
      </c>
      <c r="E206" s="103">
        <v>0</v>
      </c>
      <c r="F206" s="103">
        <v>-5148</v>
      </c>
      <c r="G206" s="103">
        <v>-464622.18</v>
      </c>
      <c r="H206" s="104" t="s">
        <v>292</v>
      </c>
      <c r="I206" s="104" t="s">
        <v>180</v>
      </c>
      <c r="J206" s="104" t="s">
        <v>339</v>
      </c>
      <c r="K206" s="103">
        <v>90.252948717948698</v>
      </c>
      <c r="L206" s="103">
        <v>0</v>
      </c>
      <c r="M206" s="104" t="s">
        <v>136</v>
      </c>
      <c r="N206" s="104" t="s">
        <v>135</v>
      </c>
      <c r="O206" s="104" t="s">
        <v>111</v>
      </c>
      <c r="P206" s="105" t="s">
        <v>116</v>
      </c>
      <c r="Q206" s="105" t="s">
        <v>116</v>
      </c>
      <c r="R206" s="103">
        <v>0</v>
      </c>
      <c r="S206" s="104" t="s">
        <v>140</v>
      </c>
      <c r="T206" s="104" t="s">
        <v>141</v>
      </c>
      <c r="U206" s="104" t="s">
        <v>114</v>
      </c>
      <c r="V206" s="106">
        <v>45201.550867511571</v>
      </c>
      <c r="W206" s="104" t="s">
        <v>115</v>
      </c>
      <c r="X206" s="106">
        <v>45201.551021064814</v>
      </c>
      <c r="Y206" s="106">
        <v>45170</v>
      </c>
      <c r="Z206" s="106">
        <v>45200</v>
      </c>
      <c r="AA206" s="106">
        <v>45201.692850312502</v>
      </c>
      <c r="AB206" s="104" t="s">
        <v>118</v>
      </c>
      <c r="AC206" s="104" t="s">
        <v>116</v>
      </c>
    </row>
    <row r="207" spans="1:29" s="78" customFormat="1" hidden="1" outlineLevel="7" collapsed="1" x14ac:dyDescent="0.25">
      <c r="A207" s="101" t="s">
        <v>116</v>
      </c>
      <c r="B207" s="75">
        <v>-1448</v>
      </c>
      <c r="C207" s="75">
        <v>-130686.27</v>
      </c>
      <c r="D207" s="75">
        <v>0</v>
      </c>
      <c r="E207" s="75">
        <v>0</v>
      </c>
      <c r="F207" s="75">
        <v>-1448</v>
      </c>
      <c r="G207" s="75">
        <v>-130686.27</v>
      </c>
      <c r="H207" s="74" t="s">
        <v>292</v>
      </c>
      <c r="I207" s="74" t="s">
        <v>180</v>
      </c>
      <c r="J207" s="74" t="s">
        <v>339</v>
      </c>
      <c r="K207" s="75">
        <v>90.2529488950276</v>
      </c>
      <c r="L207" s="75">
        <v>0</v>
      </c>
      <c r="M207" s="74" t="s">
        <v>136</v>
      </c>
      <c r="N207" s="74" t="s">
        <v>135</v>
      </c>
      <c r="O207" s="74" t="s">
        <v>111</v>
      </c>
      <c r="P207" s="76">
        <v>45176</v>
      </c>
      <c r="Q207" s="76">
        <v>45176.000694444447</v>
      </c>
      <c r="R207" s="75">
        <v>0</v>
      </c>
      <c r="S207" s="74" t="s">
        <v>140</v>
      </c>
      <c r="T207" s="74" t="s">
        <v>141</v>
      </c>
      <c r="U207" s="74" t="s">
        <v>114</v>
      </c>
      <c r="V207" s="77">
        <v>45201.550867511571</v>
      </c>
      <c r="W207" s="74" t="s">
        <v>115</v>
      </c>
      <c r="X207" s="77">
        <v>45201.551021064814</v>
      </c>
      <c r="Y207" s="77">
        <v>45170</v>
      </c>
      <c r="Z207" s="77">
        <v>45200</v>
      </c>
      <c r="AA207" s="77">
        <v>45201.692850312502</v>
      </c>
      <c r="AB207" s="74" t="s">
        <v>118</v>
      </c>
      <c r="AC207" s="74" t="s">
        <v>116</v>
      </c>
    </row>
    <row r="208" spans="1:29" s="128" customFormat="1" hidden="1" outlineLevel="7" collapsed="1" x14ac:dyDescent="0.25">
      <c r="A208" s="123" t="s">
        <v>116</v>
      </c>
      <c r="B208" s="124">
        <v>-1289</v>
      </c>
      <c r="C208" s="124">
        <v>-116336.05</v>
      </c>
      <c r="D208" s="124">
        <v>0</v>
      </c>
      <c r="E208" s="124">
        <v>0</v>
      </c>
      <c r="F208" s="124">
        <v>-1289</v>
      </c>
      <c r="G208" s="124">
        <v>-116336.05</v>
      </c>
      <c r="H208" s="125" t="s">
        <v>292</v>
      </c>
      <c r="I208" s="125" t="s">
        <v>180</v>
      </c>
      <c r="J208" s="125" t="s">
        <v>339</v>
      </c>
      <c r="K208" s="124">
        <v>90.252948021722304</v>
      </c>
      <c r="L208" s="124">
        <v>0</v>
      </c>
      <c r="M208" s="125" t="s">
        <v>136</v>
      </c>
      <c r="N208" s="125" t="s">
        <v>135</v>
      </c>
      <c r="O208" s="125" t="s">
        <v>111</v>
      </c>
      <c r="P208" s="126">
        <v>45177</v>
      </c>
      <c r="Q208" s="126">
        <v>45177.000694444447</v>
      </c>
      <c r="R208" s="124">
        <v>0</v>
      </c>
      <c r="S208" s="125" t="s">
        <v>140</v>
      </c>
      <c r="T208" s="125" t="s">
        <v>141</v>
      </c>
      <c r="U208" s="125" t="s">
        <v>114</v>
      </c>
      <c r="V208" s="127">
        <v>45201.550867511571</v>
      </c>
      <c r="W208" s="125" t="s">
        <v>115</v>
      </c>
      <c r="X208" s="127">
        <v>45201.551021064814</v>
      </c>
      <c r="Y208" s="127">
        <v>45170</v>
      </c>
      <c r="Z208" s="127">
        <v>45200</v>
      </c>
      <c r="AA208" s="127">
        <v>45201.692850312502</v>
      </c>
      <c r="AB208" s="125" t="s">
        <v>118</v>
      </c>
      <c r="AC208" s="125" t="s">
        <v>116</v>
      </c>
    </row>
    <row r="209" spans="1:29" s="78" customFormat="1" hidden="1" outlineLevel="7" collapsed="1" x14ac:dyDescent="0.25">
      <c r="A209" s="101" t="s">
        <v>116</v>
      </c>
      <c r="B209" s="75">
        <v>-1228</v>
      </c>
      <c r="C209" s="75">
        <v>-110830.62</v>
      </c>
      <c r="D209" s="75">
        <v>0</v>
      </c>
      <c r="E209" s="75">
        <v>0</v>
      </c>
      <c r="F209" s="75">
        <v>-1228</v>
      </c>
      <c r="G209" s="75">
        <v>-110830.62</v>
      </c>
      <c r="H209" s="74" t="s">
        <v>292</v>
      </c>
      <c r="I209" s="74" t="s">
        <v>180</v>
      </c>
      <c r="J209" s="74" t="s">
        <v>339</v>
      </c>
      <c r="K209" s="75">
        <v>90.252947882736194</v>
      </c>
      <c r="L209" s="75">
        <v>0</v>
      </c>
      <c r="M209" s="74" t="s">
        <v>136</v>
      </c>
      <c r="N209" s="74" t="s">
        <v>135</v>
      </c>
      <c r="O209" s="74" t="s">
        <v>111</v>
      </c>
      <c r="P209" s="76">
        <v>45175</v>
      </c>
      <c r="Q209" s="76">
        <v>45175.000694444447</v>
      </c>
      <c r="R209" s="75">
        <v>0</v>
      </c>
      <c r="S209" s="74" t="s">
        <v>140</v>
      </c>
      <c r="T209" s="74" t="s">
        <v>141</v>
      </c>
      <c r="U209" s="74" t="s">
        <v>114</v>
      </c>
      <c r="V209" s="77">
        <v>45201.550867511571</v>
      </c>
      <c r="W209" s="74" t="s">
        <v>115</v>
      </c>
      <c r="X209" s="77">
        <v>45201.551021064814</v>
      </c>
      <c r="Y209" s="77">
        <v>45170</v>
      </c>
      <c r="Z209" s="77">
        <v>45200</v>
      </c>
      <c r="AA209" s="77">
        <v>45201.692850312502</v>
      </c>
      <c r="AB209" s="74" t="s">
        <v>118</v>
      </c>
      <c r="AC209" s="74" t="s">
        <v>116</v>
      </c>
    </row>
    <row r="210" spans="1:29" s="128" customFormat="1" hidden="1" outlineLevel="7" collapsed="1" x14ac:dyDescent="0.25">
      <c r="A210" s="123" t="s">
        <v>116</v>
      </c>
      <c r="B210" s="124">
        <v>-1183</v>
      </c>
      <c r="C210" s="124">
        <v>-106769.24</v>
      </c>
      <c r="D210" s="124">
        <v>0</v>
      </c>
      <c r="E210" s="124">
        <v>0</v>
      </c>
      <c r="F210" s="124">
        <v>-1183</v>
      </c>
      <c r="G210" s="124">
        <v>-106769.24</v>
      </c>
      <c r="H210" s="125" t="s">
        <v>292</v>
      </c>
      <c r="I210" s="125" t="s">
        <v>180</v>
      </c>
      <c r="J210" s="125" t="s">
        <v>339</v>
      </c>
      <c r="K210" s="124">
        <v>90.252950126796307</v>
      </c>
      <c r="L210" s="124">
        <v>0</v>
      </c>
      <c r="M210" s="125" t="s">
        <v>136</v>
      </c>
      <c r="N210" s="125" t="s">
        <v>135</v>
      </c>
      <c r="O210" s="125" t="s">
        <v>111</v>
      </c>
      <c r="P210" s="126">
        <v>45174</v>
      </c>
      <c r="Q210" s="126">
        <v>45174.000694444447</v>
      </c>
      <c r="R210" s="124">
        <v>0</v>
      </c>
      <c r="S210" s="125" t="s">
        <v>140</v>
      </c>
      <c r="T210" s="125" t="s">
        <v>141</v>
      </c>
      <c r="U210" s="125" t="s">
        <v>114</v>
      </c>
      <c r="V210" s="127">
        <v>45201.550867511571</v>
      </c>
      <c r="W210" s="125" t="s">
        <v>115</v>
      </c>
      <c r="X210" s="127">
        <v>45201.551021064814</v>
      </c>
      <c r="Y210" s="127">
        <v>45170</v>
      </c>
      <c r="Z210" s="127">
        <v>45200</v>
      </c>
      <c r="AA210" s="127">
        <v>45201.692850312502</v>
      </c>
      <c r="AB210" s="125" t="s">
        <v>118</v>
      </c>
      <c r="AC210" s="125" t="s">
        <v>116</v>
      </c>
    </row>
    <row r="211" spans="1:29" s="96" customFormat="1" hidden="1" outlineLevel="7" collapsed="1" x14ac:dyDescent="0.25">
      <c r="A211" s="100" t="s">
        <v>342</v>
      </c>
      <c r="B211" s="92">
        <v>-458</v>
      </c>
      <c r="C211" s="92">
        <v>-41371.589999999997</v>
      </c>
      <c r="D211" s="92">
        <v>0</v>
      </c>
      <c r="E211" s="92">
        <v>0</v>
      </c>
      <c r="F211" s="92">
        <v>-458</v>
      </c>
      <c r="G211" s="92">
        <v>-41371.589999999997</v>
      </c>
      <c r="H211" s="93" t="s">
        <v>292</v>
      </c>
      <c r="I211" s="93" t="s">
        <v>180</v>
      </c>
      <c r="J211" s="93" t="s">
        <v>339</v>
      </c>
      <c r="K211" s="92">
        <v>90.330982532751094</v>
      </c>
      <c r="L211" s="92">
        <v>0</v>
      </c>
      <c r="M211" s="93" t="s">
        <v>136</v>
      </c>
      <c r="N211" s="93" t="s">
        <v>135</v>
      </c>
      <c r="O211" s="93" t="s">
        <v>111</v>
      </c>
      <c r="P211" s="94" t="s">
        <v>116</v>
      </c>
      <c r="Q211" s="94" t="s">
        <v>116</v>
      </c>
      <c r="R211" s="92">
        <v>0</v>
      </c>
      <c r="S211" s="93" t="s">
        <v>140</v>
      </c>
      <c r="T211" s="93" t="s">
        <v>141</v>
      </c>
      <c r="U211" s="93" t="s">
        <v>114</v>
      </c>
      <c r="V211" s="95">
        <v>45201.550867511571</v>
      </c>
      <c r="W211" s="93" t="s">
        <v>115</v>
      </c>
      <c r="X211" s="95">
        <v>45201.551021064814</v>
      </c>
      <c r="Y211" s="95">
        <v>45170</v>
      </c>
      <c r="Z211" s="95">
        <v>45200</v>
      </c>
      <c r="AA211" s="95">
        <v>45201.692850312502</v>
      </c>
      <c r="AB211" s="93" t="s">
        <v>118</v>
      </c>
      <c r="AC211" s="93" t="s">
        <v>116</v>
      </c>
    </row>
    <row r="212" spans="1:29" s="78" customFormat="1" hidden="1" outlineLevel="7" collapsed="1" x14ac:dyDescent="0.25">
      <c r="A212" s="101" t="s">
        <v>116</v>
      </c>
      <c r="B212" s="75">
        <v>-361</v>
      </c>
      <c r="C212" s="75">
        <v>-32609.48</v>
      </c>
      <c r="D212" s="75">
        <v>0</v>
      </c>
      <c r="E212" s="75">
        <v>0</v>
      </c>
      <c r="F212" s="75">
        <v>-361</v>
      </c>
      <c r="G212" s="75">
        <v>-32609.48</v>
      </c>
      <c r="H212" s="74" t="s">
        <v>292</v>
      </c>
      <c r="I212" s="74" t="s">
        <v>180</v>
      </c>
      <c r="J212" s="74" t="s">
        <v>339</v>
      </c>
      <c r="K212" s="75">
        <v>90.330969529085905</v>
      </c>
      <c r="L212" s="75">
        <v>0</v>
      </c>
      <c r="M212" s="74" t="s">
        <v>136</v>
      </c>
      <c r="N212" s="74" t="s">
        <v>135</v>
      </c>
      <c r="O212" s="74" t="s">
        <v>111</v>
      </c>
      <c r="P212" s="76">
        <v>45185</v>
      </c>
      <c r="Q212" s="76">
        <v>45185.000694444447</v>
      </c>
      <c r="R212" s="75">
        <v>0</v>
      </c>
      <c r="S212" s="74" t="s">
        <v>140</v>
      </c>
      <c r="T212" s="74" t="s">
        <v>141</v>
      </c>
      <c r="U212" s="74" t="s">
        <v>114</v>
      </c>
      <c r="V212" s="77">
        <v>45201.550867511571</v>
      </c>
      <c r="W212" s="74" t="s">
        <v>115</v>
      </c>
      <c r="X212" s="77">
        <v>45201.551021064814</v>
      </c>
      <c r="Y212" s="77">
        <v>45170</v>
      </c>
      <c r="Z212" s="77">
        <v>45200</v>
      </c>
      <c r="AA212" s="77">
        <v>45201.692850312502</v>
      </c>
      <c r="AB212" s="74" t="s">
        <v>118</v>
      </c>
      <c r="AC212" s="74" t="s">
        <v>116</v>
      </c>
    </row>
    <row r="213" spans="1:29" s="128" customFormat="1" hidden="1" outlineLevel="7" collapsed="1" x14ac:dyDescent="0.25">
      <c r="A213" s="123" t="s">
        <v>116</v>
      </c>
      <c r="B213" s="124">
        <v>-60</v>
      </c>
      <c r="C213" s="124">
        <v>-5419.86</v>
      </c>
      <c r="D213" s="124">
        <v>0</v>
      </c>
      <c r="E213" s="124">
        <v>0</v>
      </c>
      <c r="F213" s="124">
        <v>-60</v>
      </c>
      <c r="G213" s="124">
        <v>-5419.86</v>
      </c>
      <c r="H213" s="125" t="s">
        <v>292</v>
      </c>
      <c r="I213" s="125" t="s">
        <v>180</v>
      </c>
      <c r="J213" s="125" t="s">
        <v>339</v>
      </c>
      <c r="K213" s="124">
        <v>90.331000000000003</v>
      </c>
      <c r="L213" s="124">
        <v>0</v>
      </c>
      <c r="M213" s="125" t="s">
        <v>136</v>
      </c>
      <c r="N213" s="125" t="s">
        <v>135</v>
      </c>
      <c r="O213" s="125" t="s">
        <v>111</v>
      </c>
      <c r="P213" s="126">
        <v>45189</v>
      </c>
      <c r="Q213" s="126">
        <v>45189.000694444447</v>
      </c>
      <c r="R213" s="124">
        <v>0</v>
      </c>
      <c r="S213" s="125" t="s">
        <v>140</v>
      </c>
      <c r="T213" s="125" t="s">
        <v>141</v>
      </c>
      <c r="U213" s="125" t="s">
        <v>114</v>
      </c>
      <c r="V213" s="127">
        <v>45201.550867511571</v>
      </c>
      <c r="W213" s="125" t="s">
        <v>115</v>
      </c>
      <c r="X213" s="127">
        <v>45201.551021064814</v>
      </c>
      <c r="Y213" s="127">
        <v>45170</v>
      </c>
      <c r="Z213" s="127">
        <v>45200</v>
      </c>
      <c r="AA213" s="127">
        <v>45201.692850312502</v>
      </c>
      <c r="AB213" s="125" t="s">
        <v>118</v>
      </c>
      <c r="AC213" s="125" t="s">
        <v>116</v>
      </c>
    </row>
    <row r="214" spans="1:29" s="78" customFormat="1" hidden="1" outlineLevel="7" collapsed="1" x14ac:dyDescent="0.25">
      <c r="A214" s="101" t="s">
        <v>116</v>
      </c>
      <c r="B214" s="75">
        <v>-37</v>
      </c>
      <c r="C214" s="75">
        <v>-3342.25</v>
      </c>
      <c r="D214" s="75">
        <v>0</v>
      </c>
      <c r="E214" s="75">
        <v>0</v>
      </c>
      <c r="F214" s="75">
        <v>-37</v>
      </c>
      <c r="G214" s="75">
        <v>-3342.25</v>
      </c>
      <c r="H214" s="74" t="s">
        <v>292</v>
      </c>
      <c r="I214" s="74" t="s">
        <v>180</v>
      </c>
      <c r="J214" s="74" t="s">
        <v>339</v>
      </c>
      <c r="K214" s="75">
        <v>90.331081081081095</v>
      </c>
      <c r="L214" s="75">
        <v>0</v>
      </c>
      <c r="M214" s="74" t="s">
        <v>136</v>
      </c>
      <c r="N214" s="74" t="s">
        <v>135</v>
      </c>
      <c r="O214" s="74" t="s">
        <v>111</v>
      </c>
      <c r="P214" s="76">
        <v>45186</v>
      </c>
      <c r="Q214" s="76">
        <v>45186.000694444447</v>
      </c>
      <c r="R214" s="75">
        <v>0</v>
      </c>
      <c r="S214" s="74" t="s">
        <v>140</v>
      </c>
      <c r="T214" s="74" t="s">
        <v>141</v>
      </c>
      <c r="U214" s="74" t="s">
        <v>114</v>
      </c>
      <c r="V214" s="77">
        <v>45201.550867511571</v>
      </c>
      <c r="W214" s="74" t="s">
        <v>115</v>
      </c>
      <c r="X214" s="77">
        <v>45201.551021064814</v>
      </c>
      <c r="Y214" s="77">
        <v>45170</v>
      </c>
      <c r="Z214" s="77">
        <v>45200</v>
      </c>
      <c r="AA214" s="77">
        <v>45201.692850312502</v>
      </c>
      <c r="AB214" s="74" t="s">
        <v>118</v>
      </c>
      <c r="AC214" s="74" t="s">
        <v>116</v>
      </c>
    </row>
    <row r="215" spans="1:29" s="107" customFormat="1" hidden="1" outlineLevel="7" collapsed="1" x14ac:dyDescent="0.25">
      <c r="A215" s="102" t="s">
        <v>343</v>
      </c>
      <c r="B215" s="103">
        <v>-16232</v>
      </c>
      <c r="C215" s="103">
        <v>-1467356.65</v>
      </c>
      <c r="D215" s="103">
        <v>0</v>
      </c>
      <c r="E215" s="103">
        <v>0</v>
      </c>
      <c r="F215" s="103">
        <v>-16232</v>
      </c>
      <c r="G215" s="103">
        <v>-1467356.65</v>
      </c>
      <c r="H215" s="104" t="s">
        <v>292</v>
      </c>
      <c r="I215" s="104" t="s">
        <v>180</v>
      </c>
      <c r="J215" s="104" t="s">
        <v>339</v>
      </c>
      <c r="K215" s="103">
        <v>90.399005051749597</v>
      </c>
      <c r="L215" s="103">
        <v>0</v>
      </c>
      <c r="M215" s="104" t="s">
        <v>136</v>
      </c>
      <c r="N215" s="104" t="s">
        <v>135</v>
      </c>
      <c r="O215" s="104" t="s">
        <v>111</v>
      </c>
      <c r="P215" s="105" t="s">
        <v>116</v>
      </c>
      <c r="Q215" s="105" t="s">
        <v>116</v>
      </c>
      <c r="R215" s="103">
        <v>0</v>
      </c>
      <c r="S215" s="104" t="s">
        <v>140</v>
      </c>
      <c r="T215" s="104" t="s">
        <v>141</v>
      </c>
      <c r="U215" s="104" t="s">
        <v>114</v>
      </c>
      <c r="V215" s="106">
        <v>45201.550867511571</v>
      </c>
      <c r="W215" s="104" t="s">
        <v>115</v>
      </c>
      <c r="X215" s="106">
        <v>45201.551021064814</v>
      </c>
      <c r="Y215" s="106">
        <v>45170</v>
      </c>
      <c r="Z215" s="106">
        <v>45200</v>
      </c>
      <c r="AA215" s="106">
        <v>45201.692850312502</v>
      </c>
      <c r="AB215" s="104" t="s">
        <v>118</v>
      </c>
      <c r="AC215" s="104" t="s">
        <v>116</v>
      </c>
    </row>
    <row r="216" spans="1:29" s="78" customFormat="1" hidden="1" outlineLevel="7" collapsed="1" x14ac:dyDescent="0.25">
      <c r="A216" s="101" t="s">
        <v>116</v>
      </c>
      <c r="B216" s="75">
        <v>-3847</v>
      </c>
      <c r="C216" s="75">
        <v>-347764.97</v>
      </c>
      <c r="D216" s="75">
        <v>0</v>
      </c>
      <c r="E216" s="75">
        <v>0</v>
      </c>
      <c r="F216" s="75">
        <v>-3847</v>
      </c>
      <c r="G216" s="75">
        <v>-347764.97</v>
      </c>
      <c r="H216" s="74" t="s">
        <v>292</v>
      </c>
      <c r="I216" s="74" t="s">
        <v>180</v>
      </c>
      <c r="J216" s="74" t="s">
        <v>339</v>
      </c>
      <c r="K216" s="75">
        <v>90.399004419027804</v>
      </c>
      <c r="L216" s="75">
        <v>0</v>
      </c>
      <c r="M216" s="74" t="s">
        <v>136</v>
      </c>
      <c r="N216" s="74" t="s">
        <v>135</v>
      </c>
      <c r="O216" s="74" t="s">
        <v>111</v>
      </c>
      <c r="P216" s="76">
        <v>45195</v>
      </c>
      <c r="Q216" s="76">
        <v>45195.000694444447</v>
      </c>
      <c r="R216" s="75">
        <v>0</v>
      </c>
      <c r="S216" s="74" t="s">
        <v>140</v>
      </c>
      <c r="T216" s="74" t="s">
        <v>141</v>
      </c>
      <c r="U216" s="74" t="s">
        <v>114</v>
      </c>
      <c r="V216" s="77">
        <v>45201.550867511571</v>
      </c>
      <c r="W216" s="74" t="s">
        <v>115</v>
      </c>
      <c r="X216" s="77">
        <v>45201.551021064814</v>
      </c>
      <c r="Y216" s="77">
        <v>45170</v>
      </c>
      <c r="Z216" s="77">
        <v>45200</v>
      </c>
      <c r="AA216" s="77">
        <v>45201.692850312502</v>
      </c>
      <c r="AB216" s="74" t="s">
        <v>118</v>
      </c>
      <c r="AC216" s="74" t="s">
        <v>116</v>
      </c>
    </row>
    <row r="217" spans="1:29" s="128" customFormat="1" hidden="1" outlineLevel="7" collapsed="1" x14ac:dyDescent="0.25">
      <c r="A217" s="123" t="s">
        <v>116</v>
      </c>
      <c r="B217" s="124">
        <v>-3600</v>
      </c>
      <c r="C217" s="124">
        <v>-325436.42</v>
      </c>
      <c r="D217" s="124">
        <v>0</v>
      </c>
      <c r="E217" s="124">
        <v>0</v>
      </c>
      <c r="F217" s="124">
        <v>-3600</v>
      </c>
      <c r="G217" s="124">
        <v>-325436.42</v>
      </c>
      <c r="H217" s="125" t="s">
        <v>292</v>
      </c>
      <c r="I217" s="125" t="s">
        <v>180</v>
      </c>
      <c r="J217" s="125" t="s">
        <v>339</v>
      </c>
      <c r="K217" s="124">
        <v>90.399005555555604</v>
      </c>
      <c r="L217" s="124">
        <v>0</v>
      </c>
      <c r="M217" s="125" t="s">
        <v>136</v>
      </c>
      <c r="N217" s="125" t="s">
        <v>135</v>
      </c>
      <c r="O217" s="125" t="s">
        <v>111</v>
      </c>
      <c r="P217" s="126">
        <v>45197</v>
      </c>
      <c r="Q217" s="126">
        <v>45197.000694444447</v>
      </c>
      <c r="R217" s="124">
        <v>0</v>
      </c>
      <c r="S217" s="125" t="s">
        <v>140</v>
      </c>
      <c r="T217" s="125" t="s">
        <v>141</v>
      </c>
      <c r="U217" s="125" t="s">
        <v>114</v>
      </c>
      <c r="V217" s="127">
        <v>45201.550867511571</v>
      </c>
      <c r="W217" s="125" t="s">
        <v>115</v>
      </c>
      <c r="X217" s="127">
        <v>45201.551021064814</v>
      </c>
      <c r="Y217" s="127">
        <v>45170</v>
      </c>
      <c r="Z217" s="127">
        <v>45200</v>
      </c>
      <c r="AA217" s="127">
        <v>45201.692850312502</v>
      </c>
      <c r="AB217" s="125" t="s">
        <v>118</v>
      </c>
      <c r="AC217" s="125" t="s">
        <v>116</v>
      </c>
    </row>
    <row r="218" spans="1:29" s="78" customFormat="1" hidden="1" outlineLevel="7" collapsed="1" x14ac:dyDescent="0.25">
      <c r="A218" s="101" t="s">
        <v>116</v>
      </c>
      <c r="B218" s="75">
        <v>-2395</v>
      </c>
      <c r="C218" s="75">
        <v>-216505.62</v>
      </c>
      <c r="D218" s="75">
        <v>0</v>
      </c>
      <c r="E218" s="75">
        <v>0</v>
      </c>
      <c r="F218" s="75">
        <v>-2395</v>
      </c>
      <c r="G218" s="75">
        <v>-216505.62</v>
      </c>
      <c r="H218" s="74" t="s">
        <v>292</v>
      </c>
      <c r="I218" s="74" t="s">
        <v>180</v>
      </c>
      <c r="J218" s="74" t="s">
        <v>339</v>
      </c>
      <c r="K218" s="75">
        <v>90.399006263047994</v>
      </c>
      <c r="L218" s="75">
        <v>0</v>
      </c>
      <c r="M218" s="74" t="s">
        <v>136</v>
      </c>
      <c r="N218" s="74" t="s">
        <v>135</v>
      </c>
      <c r="O218" s="74" t="s">
        <v>111</v>
      </c>
      <c r="P218" s="76">
        <v>45196</v>
      </c>
      <c r="Q218" s="76">
        <v>45196.000694444447</v>
      </c>
      <c r="R218" s="75">
        <v>0</v>
      </c>
      <c r="S218" s="74" t="s">
        <v>140</v>
      </c>
      <c r="T218" s="74" t="s">
        <v>141</v>
      </c>
      <c r="U218" s="74" t="s">
        <v>114</v>
      </c>
      <c r="V218" s="77">
        <v>45201.550867511571</v>
      </c>
      <c r="W218" s="74" t="s">
        <v>115</v>
      </c>
      <c r="X218" s="77">
        <v>45201.551021064814</v>
      </c>
      <c r="Y218" s="77">
        <v>45170</v>
      </c>
      <c r="Z218" s="77">
        <v>45200</v>
      </c>
      <c r="AA218" s="77">
        <v>45201.692850312502</v>
      </c>
      <c r="AB218" s="74" t="s">
        <v>118</v>
      </c>
      <c r="AC218" s="74" t="s">
        <v>116</v>
      </c>
    </row>
    <row r="219" spans="1:29" s="128" customFormat="1" hidden="1" outlineLevel="7" collapsed="1" x14ac:dyDescent="0.25">
      <c r="A219" s="123" t="s">
        <v>116</v>
      </c>
      <c r="B219" s="124">
        <v>-1769</v>
      </c>
      <c r="C219" s="124">
        <v>-159915.84</v>
      </c>
      <c r="D219" s="124">
        <v>0</v>
      </c>
      <c r="E219" s="124">
        <v>0</v>
      </c>
      <c r="F219" s="124">
        <v>-1769</v>
      </c>
      <c r="G219" s="124">
        <v>-159915.84</v>
      </c>
      <c r="H219" s="125" t="s">
        <v>292</v>
      </c>
      <c r="I219" s="125" t="s">
        <v>180</v>
      </c>
      <c r="J219" s="125" t="s">
        <v>339</v>
      </c>
      <c r="K219" s="124">
        <v>90.399005087620097</v>
      </c>
      <c r="L219" s="124">
        <v>0</v>
      </c>
      <c r="M219" s="125" t="s">
        <v>136</v>
      </c>
      <c r="N219" s="125" t="s">
        <v>135</v>
      </c>
      <c r="O219" s="125" t="s">
        <v>111</v>
      </c>
      <c r="P219" s="126">
        <v>45194</v>
      </c>
      <c r="Q219" s="126">
        <v>45194.000694444447</v>
      </c>
      <c r="R219" s="124">
        <v>0</v>
      </c>
      <c r="S219" s="125" t="s">
        <v>140</v>
      </c>
      <c r="T219" s="125" t="s">
        <v>141</v>
      </c>
      <c r="U219" s="125" t="s">
        <v>114</v>
      </c>
      <c r="V219" s="127">
        <v>45201.550867511571</v>
      </c>
      <c r="W219" s="125" t="s">
        <v>115</v>
      </c>
      <c r="X219" s="127">
        <v>45201.551021064814</v>
      </c>
      <c r="Y219" s="127">
        <v>45170</v>
      </c>
      <c r="Z219" s="127">
        <v>45200</v>
      </c>
      <c r="AA219" s="127">
        <v>45201.692850312502</v>
      </c>
      <c r="AB219" s="125" t="s">
        <v>118</v>
      </c>
      <c r="AC219" s="125" t="s">
        <v>116</v>
      </c>
    </row>
    <row r="220" spans="1:29" s="78" customFormat="1" hidden="1" outlineLevel="7" collapsed="1" x14ac:dyDescent="0.25">
      <c r="A220" s="101" t="s">
        <v>116</v>
      </c>
      <c r="B220" s="75">
        <v>-1428</v>
      </c>
      <c r="C220" s="75">
        <v>-129089.78</v>
      </c>
      <c r="D220" s="75">
        <v>0</v>
      </c>
      <c r="E220" s="75">
        <v>0</v>
      </c>
      <c r="F220" s="75">
        <v>-1428</v>
      </c>
      <c r="G220" s="75">
        <v>-129089.78</v>
      </c>
      <c r="H220" s="74" t="s">
        <v>292</v>
      </c>
      <c r="I220" s="74" t="s">
        <v>180</v>
      </c>
      <c r="J220" s="74" t="s">
        <v>339</v>
      </c>
      <c r="K220" s="75">
        <v>90.399005602240905</v>
      </c>
      <c r="L220" s="75">
        <v>0</v>
      </c>
      <c r="M220" s="74" t="s">
        <v>136</v>
      </c>
      <c r="N220" s="74" t="s">
        <v>135</v>
      </c>
      <c r="O220" s="74" t="s">
        <v>111</v>
      </c>
      <c r="P220" s="76">
        <v>45192</v>
      </c>
      <c r="Q220" s="76">
        <v>45192.000694444447</v>
      </c>
      <c r="R220" s="75">
        <v>0</v>
      </c>
      <c r="S220" s="74" t="s">
        <v>140</v>
      </c>
      <c r="T220" s="74" t="s">
        <v>141</v>
      </c>
      <c r="U220" s="74" t="s">
        <v>114</v>
      </c>
      <c r="V220" s="77">
        <v>45201.550867511571</v>
      </c>
      <c r="W220" s="74" t="s">
        <v>115</v>
      </c>
      <c r="X220" s="77">
        <v>45201.551021064814</v>
      </c>
      <c r="Y220" s="77">
        <v>45170</v>
      </c>
      <c r="Z220" s="77">
        <v>45200</v>
      </c>
      <c r="AA220" s="77">
        <v>45201.692850312502</v>
      </c>
      <c r="AB220" s="74" t="s">
        <v>118</v>
      </c>
      <c r="AC220" s="74" t="s">
        <v>116</v>
      </c>
    </row>
    <row r="221" spans="1:29" s="128" customFormat="1" hidden="1" outlineLevel="7" collapsed="1" x14ac:dyDescent="0.25">
      <c r="A221" s="123" t="s">
        <v>116</v>
      </c>
      <c r="B221" s="124">
        <v>-1226</v>
      </c>
      <c r="C221" s="124">
        <v>-110829.18</v>
      </c>
      <c r="D221" s="124">
        <v>0</v>
      </c>
      <c r="E221" s="124">
        <v>0</v>
      </c>
      <c r="F221" s="124">
        <v>-1226</v>
      </c>
      <c r="G221" s="124">
        <v>-110829.18</v>
      </c>
      <c r="H221" s="125" t="s">
        <v>292</v>
      </c>
      <c r="I221" s="125" t="s">
        <v>180</v>
      </c>
      <c r="J221" s="125" t="s">
        <v>339</v>
      </c>
      <c r="K221" s="124">
        <v>90.399004893964104</v>
      </c>
      <c r="L221" s="124">
        <v>0</v>
      </c>
      <c r="M221" s="125" t="s">
        <v>136</v>
      </c>
      <c r="N221" s="125" t="s">
        <v>135</v>
      </c>
      <c r="O221" s="125" t="s">
        <v>111</v>
      </c>
      <c r="P221" s="126">
        <v>45191</v>
      </c>
      <c r="Q221" s="126">
        <v>45191.000694444447</v>
      </c>
      <c r="R221" s="124">
        <v>0</v>
      </c>
      <c r="S221" s="125" t="s">
        <v>140</v>
      </c>
      <c r="T221" s="125" t="s">
        <v>141</v>
      </c>
      <c r="U221" s="125" t="s">
        <v>114</v>
      </c>
      <c r="V221" s="127">
        <v>45201.550867511571</v>
      </c>
      <c r="W221" s="125" t="s">
        <v>115</v>
      </c>
      <c r="X221" s="127">
        <v>45201.551021064814</v>
      </c>
      <c r="Y221" s="127">
        <v>45170</v>
      </c>
      <c r="Z221" s="127">
        <v>45200</v>
      </c>
      <c r="AA221" s="127">
        <v>45201.692850312502</v>
      </c>
      <c r="AB221" s="125" t="s">
        <v>118</v>
      </c>
      <c r="AC221" s="125" t="s">
        <v>116</v>
      </c>
    </row>
    <row r="222" spans="1:29" s="78" customFormat="1" hidden="1" outlineLevel="7" collapsed="1" x14ac:dyDescent="0.25">
      <c r="A222" s="101" t="s">
        <v>116</v>
      </c>
      <c r="B222" s="75">
        <v>-1106</v>
      </c>
      <c r="C222" s="75">
        <v>-99981.3</v>
      </c>
      <c r="D222" s="75">
        <v>0</v>
      </c>
      <c r="E222" s="75">
        <v>0</v>
      </c>
      <c r="F222" s="75">
        <v>-1106</v>
      </c>
      <c r="G222" s="75">
        <v>-99981.3</v>
      </c>
      <c r="H222" s="74" t="s">
        <v>292</v>
      </c>
      <c r="I222" s="74" t="s">
        <v>180</v>
      </c>
      <c r="J222" s="74" t="s">
        <v>339</v>
      </c>
      <c r="K222" s="75">
        <v>90.399005424954794</v>
      </c>
      <c r="L222" s="75">
        <v>0</v>
      </c>
      <c r="M222" s="74" t="s">
        <v>136</v>
      </c>
      <c r="N222" s="74" t="s">
        <v>135</v>
      </c>
      <c r="O222" s="74" t="s">
        <v>111</v>
      </c>
      <c r="P222" s="76">
        <v>45193</v>
      </c>
      <c r="Q222" s="76">
        <v>45193.000694444447</v>
      </c>
      <c r="R222" s="75">
        <v>0</v>
      </c>
      <c r="S222" s="74" t="s">
        <v>140</v>
      </c>
      <c r="T222" s="74" t="s">
        <v>141</v>
      </c>
      <c r="U222" s="74" t="s">
        <v>114</v>
      </c>
      <c r="V222" s="77">
        <v>45201.550867511571</v>
      </c>
      <c r="W222" s="74" t="s">
        <v>115</v>
      </c>
      <c r="X222" s="77">
        <v>45201.551021064814</v>
      </c>
      <c r="Y222" s="77">
        <v>45170</v>
      </c>
      <c r="Z222" s="77">
        <v>45200</v>
      </c>
      <c r="AA222" s="77">
        <v>45201.692850312502</v>
      </c>
      <c r="AB222" s="74" t="s">
        <v>118</v>
      </c>
      <c r="AC222" s="74" t="s">
        <v>116</v>
      </c>
    </row>
    <row r="223" spans="1:29" s="128" customFormat="1" hidden="1" outlineLevel="7" collapsed="1" x14ac:dyDescent="0.25">
      <c r="A223" s="123" t="s">
        <v>116</v>
      </c>
      <c r="B223" s="124">
        <v>-861</v>
      </c>
      <c r="C223" s="124">
        <v>-77833.539999999994</v>
      </c>
      <c r="D223" s="124">
        <v>0</v>
      </c>
      <c r="E223" s="124">
        <v>0</v>
      </c>
      <c r="F223" s="124">
        <v>-861</v>
      </c>
      <c r="G223" s="124">
        <v>-77833.539999999994</v>
      </c>
      <c r="H223" s="125" t="s">
        <v>292</v>
      </c>
      <c r="I223" s="125" t="s">
        <v>180</v>
      </c>
      <c r="J223" s="125" t="s">
        <v>339</v>
      </c>
      <c r="K223" s="124">
        <v>90.399001161440196</v>
      </c>
      <c r="L223" s="124">
        <v>0</v>
      </c>
      <c r="M223" s="125" t="s">
        <v>136</v>
      </c>
      <c r="N223" s="125" t="s">
        <v>135</v>
      </c>
      <c r="O223" s="125" t="s">
        <v>111</v>
      </c>
      <c r="P223" s="126">
        <v>45190</v>
      </c>
      <c r="Q223" s="126">
        <v>45190.000694444447</v>
      </c>
      <c r="R223" s="124">
        <v>0</v>
      </c>
      <c r="S223" s="125" t="s">
        <v>140</v>
      </c>
      <c r="T223" s="125" t="s">
        <v>141</v>
      </c>
      <c r="U223" s="125" t="s">
        <v>114</v>
      </c>
      <c r="V223" s="127">
        <v>45201.550867511571</v>
      </c>
      <c r="W223" s="125" t="s">
        <v>115</v>
      </c>
      <c r="X223" s="127">
        <v>45201.551021064814</v>
      </c>
      <c r="Y223" s="127">
        <v>45170</v>
      </c>
      <c r="Z223" s="127">
        <v>45200</v>
      </c>
      <c r="AA223" s="127">
        <v>45201.692850312502</v>
      </c>
      <c r="AB223" s="125" t="s">
        <v>118</v>
      </c>
      <c r="AC223" s="125" t="s">
        <v>116</v>
      </c>
    </row>
    <row r="224" spans="1:29" s="96" customFormat="1" hidden="1" outlineLevel="7" collapsed="1" x14ac:dyDescent="0.25">
      <c r="A224" s="100" t="s">
        <v>344</v>
      </c>
      <c r="B224" s="92">
        <v>-6947</v>
      </c>
      <c r="C224" s="92">
        <v>-628443.44999999995</v>
      </c>
      <c r="D224" s="92">
        <v>0</v>
      </c>
      <c r="E224" s="92">
        <v>0</v>
      </c>
      <c r="F224" s="92">
        <v>-6947</v>
      </c>
      <c r="G224" s="92">
        <v>-628443.44999999995</v>
      </c>
      <c r="H224" s="93" t="s">
        <v>292</v>
      </c>
      <c r="I224" s="93" t="s">
        <v>180</v>
      </c>
      <c r="J224" s="93" t="s">
        <v>339</v>
      </c>
      <c r="K224" s="92">
        <v>90.462566575500205</v>
      </c>
      <c r="L224" s="92">
        <v>0</v>
      </c>
      <c r="M224" s="93" t="s">
        <v>136</v>
      </c>
      <c r="N224" s="93" t="s">
        <v>135</v>
      </c>
      <c r="O224" s="93" t="s">
        <v>111</v>
      </c>
      <c r="P224" s="94" t="s">
        <v>116</v>
      </c>
      <c r="Q224" s="94" t="s">
        <v>116</v>
      </c>
      <c r="R224" s="92">
        <v>0</v>
      </c>
      <c r="S224" s="93" t="s">
        <v>140</v>
      </c>
      <c r="T224" s="93" t="s">
        <v>141</v>
      </c>
      <c r="U224" s="93" t="s">
        <v>114</v>
      </c>
      <c r="V224" s="95">
        <v>45201.550867511571</v>
      </c>
      <c r="W224" s="93" t="s">
        <v>115</v>
      </c>
      <c r="X224" s="95">
        <v>45201.551021064814</v>
      </c>
      <c r="Y224" s="95">
        <v>45170</v>
      </c>
      <c r="Z224" s="95">
        <v>45200</v>
      </c>
      <c r="AA224" s="95">
        <v>45201.692850312502</v>
      </c>
      <c r="AB224" s="93" t="s">
        <v>118</v>
      </c>
      <c r="AC224" s="93" t="s">
        <v>116</v>
      </c>
    </row>
    <row r="225" spans="1:29" s="78" customFormat="1" hidden="1" outlineLevel="7" collapsed="1" x14ac:dyDescent="0.25">
      <c r="A225" s="101" t="s">
        <v>116</v>
      </c>
      <c r="B225" s="75">
        <v>-3688</v>
      </c>
      <c r="C225" s="75">
        <v>-333625.95</v>
      </c>
      <c r="D225" s="75">
        <v>0</v>
      </c>
      <c r="E225" s="75">
        <v>0</v>
      </c>
      <c r="F225" s="75">
        <v>-3688</v>
      </c>
      <c r="G225" s="75">
        <v>-333625.95</v>
      </c>
      <c r="H225" s="74" t="s">
        <v>292</v>
      </c>
      <c r="I225" s="74" t="s">
        <v>180</v>
      </c>
      <c r="J225" s="74" t="s">
        <v>339</v>
      </c>
      <c r="K225" s="75">
        <v>90.462567787418607</v>
      </c>
      <c r="L225" s="75">
        <v>0</v>
      </c>
      <c r="M225" s="74" t="s">
        <v>136</v>
      </c>
      <c r="N225" s="74" t="s">
        <v>135</v>
      </c>
      <c r="O225" s="74" t="s">
        <v>111</v>
      </c>
      <c r="P225" s="76">
        <v>45198</v>
      </c>
      <c r="Q225" s="76">
        <v>45198.000694444447</v>
      </c>
      <c r="R225" s="75">
        <v>0</v>
      </c>
      <c r="S225" s="74" t="s">
        <v>140</v>
      </c>
      <c r="T225" s="74" t="s">
        <v>141</v>
      </c>
      <c r="U225" s="74" t="s">
        <v>114</v>
      </c>
      <c r="V225" s="77">
        <v>45201.550867511571</v>
      </c>
      <c r="W225" s="74" t="s">
        <v>115</v>
      </c>
      <c r="X225" s="77">
        <v>45201.551021064814</v>
      </c>
      <c r="Y225" s="77">
        <v>45170</v>
      </c>
      <c r="Z225" s="77">
        <v>45200</v>
      </c>
      <c r="AA225" s="77">
        <v>45201.692850312502</v>
      </c>
      <c r="AB225" s="74" t="s">
        <v>118</v>
      </c>
      <c r="AC225" s="74" t="s">
        <v>116</v>
      </c>
    </row>
    <row r="226" spans="1:29" s="128" customFormat="1" hidden="1" outlineLevel="7" collapsed="1" x14ac:dyDescent="0.25">
      <c r="A226" s="123" t="s">
        <v>116</v>
      </c>
      <c r="B226" s="124">
        <v>-3259</v>
      </c>
      <c r="C226" s="124">
        <v>-294817.5</v>
      </c>
      <c r="D226" s="124">
        <v>0</v>
      </c>
      <c r="E226" s="124">
        <v>0</v>
      </c>
      <c r="F226" s="124">
        <v>-3259</v>
      </c>
      <c r="G226" s="124">
        <v>-294817.5</v>
      </c>
      <c r="H226" s="125" t="s">
        <v>292</v>
      </c>
      <c r="I226" s="125" t="s">
        <v>180</v>
      </c>
      <c r="J226" s="125" t="s">
        <v>339</v>
      </c>
      <c r="K226" s="124">
        <v>90.462565204050307</v>
      </c>
      <c r="L226" s="124">
        <v>0</v>
      </c>
      <c r="M226" s="125" t="s">
        <v>136</v>
      </c>
      <c r="N226" s="125" t="s">
        <v>135</v>
      </c>
      <c r="O226" s="125" t="s">
        <v>111</v>
      </c>
      <c r="P226" s="126">
        <v>45199</v>
      </c>
      <c r="Q226" s="126">
        <v>45199.000694444447</v>
      </c>
      <c r="R226" s="124">
        <v>0</v>
      </c>
      <c r="S226" s="125" t="s">
        <v>140</v>
      </c>
      <c r="T226" s="125" t="s">
        <v>141</v>
      </c>
      <c r="U226" s="125" t="s">
        <v>114</v>
      </c>
      <c r="V226" s="127">
        <v>45201.550867511571</v>
      </c>
      <c r="W226" s="125" t="s">
        <v>115</v>
      </c>
      <c r="X226" s="127">
        <v>45201.551021064814</v>
      </c>
      <c r="Y226" s="127">
        <v>45170</v>
      </c>
      <c r="Z226" s="127">
        <v>45200</v>
      </c>
      <c r="AA226" s="127">
        <v>45201.692850312502</v>
      </c>
      <c r="AB226" s="125" t="s">
        <v>118</v>
      </c>
      <c r="AC226" s="125" t="s">
        <v>116</v>
      </c>
    </row>
    <row r="227" spans="1:29" s="107" customFormat="1" hidden="1" outlineLevel="3" collapsed="1" x14ac:dyDescent="0.25">
      <c r="A227" s="122" t="s">
        <v>121</v>
      </c>
      <c r="B227" s="103">
        <v>192973.95</v>
      </c>
      <c r="C227" s="103">
        <v>17375729.606389999</v>
      </c>
      <c r="D227" s="103">
        <v>0</v>
      </c>
      <c r="E227" s="103">
        <v>0</v>
      </c>
      <c r="F227" s="103">
        <v>192973.95</v>
      </c>
      <c r="G227" s="103">
        <v>17375729.606389999</v>
      </c>
      <c r="H227" s="104" t="s">
        <v>120</v>
      </c>
      <c r="I227" s="104" t="s">
        <v>180</v>
      </c>
      <c r="J227" s="104" t="s">
        <v>116</v>
      </c>
      <c r="K227" s="103">
        <v>90.041840395504195</v>
      </c>
      <c r="L227" s="103">
        <v>0</v>
      </c>
      <c r="M227" s="104" t="s">
        <v>122</v>
      </c>
      <c r="N227" s="104" t="s">
        <v>135</v>
      </c>
      <c r="O227" s="104" t="s">
        <v>121</v>
      </c>
      <c r="P227" s="105">
        <v>45170</v>
      </c>
      <c r="Q227" s="105">
        <v>45171</v>
      </c>
      <c r="R227" s="103">
        <v>0</v>
      </c>
      <c r="S227" s="104" t="s">
        <v>116</v>
      </c>
      <c r="T227" s="104" t="s">
        <v>116</v>
      </c>
      <c r="U227" s="104" t="s">
        <v>319</v>
      </c>
      <c r="V227" s="106">
        <v>45139.155298761572</v>
      </c>
      <c r="W227" s="104" t="s">
        <v>116</v>
      </c>
      <c r="X227" s="104" t="s">
        <v>116</v>
      </c>
      <c r="Y227" s="106">
        <v>45170</v>
      </c>
      <c r="Z227" s="106">
        <v>45200</v>
      </c>
      <c r="AA227" s="106">
        <v>45201.692850312502</v>
      </c>
      <c r="AB227" s="104" t="s">
        <v>118</v>
      </c>
      <c r="AC227" s="104" t="s">
        <v>116</v>
      </c>
    </row>
    <row r="228" spans="1:29" s="78" customFormat="1" hidden="1" outlineLevel="4" collapsed="1" x14ac:dyDescent="0.25">
      <c r="A228" s="97" t="s">
        <v>122</v>
      </c>
      <c r="B228" s="75">
        <v>192973.95</v>
      </c>
      <c r="C228" s="75">
        <v>17375729.606389999</v>
      </c>
      <c r="D228" s="75">
        <v>0</v>
      </c>
      <c r="E228" s="75">
        <v>0</v>
      </c>
      <c r="F228" s="75">
        <v>192973.95</v>
      </c>
      <c r="G228" s="75">
        <v>17375729.606389999</v>
      </c>
      <c r="H228" s="74" t="s">
        <v>120</v>
      </c>
      <c r="I228" s="74" t="s">
        <v>180</v>
      </c>
      <c r="J228" s="74" t="s">
        <v>116</v>
      </c>
      <c r="K228" s="75">
        <v>90.041840395504195</v>
      </c>
      <c r="L228" s="75">
        <v>0</v>
      </c>
      <c r="M228" s="74" t="s">
        <v>122</v>
      </c>
      <c r="N228" s="74" t="s">
        <v>135</v>
      </c>
      <c r="O228" s="74" t="s">
        <v>121</v>
      </c>
      <c r="P228" s="76">
        <v>45170</v>
      </c>
      <c r="Q228" s="76">
        <v>45171</v>
      </c>
      <c r="R228" s="75">
        <v>0</v>
      </c>
      <c r="S228" s="74" t="s">
        <v>116</v>
      </c>
      <c r="T228" s="74" t="s">
        <v>116</v>
      </c>
      <c r="U228" s="74" t="s">
        <v>319</v>
      </c>
      <c r="V228" s="77">
        <v>45139.155298761572</v>
      </c>
      <c r="W228" s="74" t="s">
        <v>116</v>
      </c>
      <c r="X228" s="74" t="s">
        <v>116</v>
      </c>
      <c r="Y228" s="77">
        <v>45170</v>
      </c>
      <c r="Z228" s="77">
        <v>45200</v>
      </c>
      <c r="AA228" s="77">
        <v>45201.692850312502</v>
      </c>
      <c r="AB228" s="74" t="s">
        <v>118</v>
      </c>
      <c r="AC228" s="74" t="s">
        <v>116</v>
      </c>
    </row>
    <row r="229" spans="1:29" s="84" customFormat="1" hidden="1" outlineLevel="5" collapsed="1" x14ac:dyDescent="0.25">
      <c r="A229" s="98" t="s">
        <v>116</v>
      </c>
      <c r="B229" s="80">
        <v>192973.95</v>
      </c>
      <c r="C229" s="80">
        <v>17375729.606389999</v>
      </c>
      <c r="D229" s="80">
        <v>0</v>
      </c>
      <c r="E229" s="80">
        <v>0</v>
      </c>
      <c r="F229" s="80">
        <v>192973.95</v>
      </c>
      <c r="G229" s="80">
        <v>17375729.606389999</v>
      </c>
      <c r="H229" s="81" t="s">
        <v>120</v>
      </c>
      <c r="I229" s="81" t="s">
        <v>180</v>
      </c>
      <c r="J229" s="81" t="s">
        <v>116</v>
      </c>
      <c r="K229" s="80">
        <v>90.041840395504195</v>
      </c>
      <c r="L229" s="80">
        <v>0</v>
      </c>
      <c r="M229" s="81" t="s">
        <v>122</v>
      </c>
      <c r="N229" s="81" t="s">
        <v>135</v>
      </c>
      <c r="O229" s="81" t="s">
        <v>121</v>
      </c>
      <c r="P229" s="82">
        <v>45170</v>
      </c>
      <c r="Q229" s="82">
        <v>45171</v>
      </c>
      <c r="R229" s="80">
        <v>0</v>
      </c>
      <c r="S229" s="81" t="s">
        <v>116</v>
      </c>
      <c r="T229" s="81" t="s">
        <v>116</v>
      </c>
      <c r="U229" s="81" t="s">
        <v>319</v>
      </c>
      <c r="V229" s="83">
        <v>45139.155298761572</v>
      </c>
      <c r="W229" s="81" t="s">
        <v>116</v>
      </c>
      <c r="X229" s="81" t="s">
        <v>116</v>
      </c>
      <c r="Y229" s="83">
        <v>45170</v>
      </c>
      <c r="Z229" s="83">
        <v>45200</v>
      </c>
      <c r="AA229" s="83">
        <v>45201.692850312502</v>
      </c>
      <c r="AB229" s="81" t="s">
        <v>118</v>
      </c>
      <c r="AC229" s="81" t="s">
        <v>116</v>
      </c>
    </row>
    <row r="230" spans="1:29" s="90" customFormat="1" hidden="1" outlineLevel="6" collapsed="1" x14ac:dyDescent="0.25">
      <c r="A230" s="99" t="s">
        <v>116</v>
      </c>
      <c r="B230" s="86">
        <v>192973.95</v>
      </c>
      <c r="C230" s="86">
        <v>17375729.606389999</v>
      </c>
      <c r="D230" s="86">
        <v>0</v>
      </c>
      <c r="E230" s="86">
        <v>0</v>
      </c>
      <c r="F230" s="86">
        <v>192973.95</v>
      </c>
      <c r="G230" s="86">
        <v>17375729.606389999</v>
      </c>
      <c r="H230" s="87" t="s">
        <v>120</v>
      </c>
      <c r="I230" s="87" t="s">
        <v>180</v>
      </c>
      <c r="J230" s="87" t="s">
        <v>116</v>
      </c>
      <c r="K230" s="86">
        <v>90.041840395504195</v>
      </c>
      <c r="L230" s="86">
        <v>0</v>
      </c>
      <c r="M230" s="87" t="s">
        <v>122</v>
      </c>
      <c r="N230" s="87" t="s">
        <v>135</v>
      </c>
      <c r="O230" s="87" t="s">
        <v>121</v>
      </c>
      <c r="P230" s="88">
        <v>45170</v>
      </c>
      <c r="Q230" s="88">
        <v>45171</v>
      </c>
      <c r="R230" s="86">
        <v>0</v>
      </c>
      <c r="S230" s="87" t="s">
        <v>116</v>
      </c>
      <c r="T230" s="87" t="s">
        <v>116</v>
      </c>
      <c r="U230" s="87" t="s">
        <v>319</v>
      </c>
      <c r="V230" s="89">
        <v>45139.155298761572</v>
      </c>
      <c r="W230" s="87" t="s">
        <v>116</v>
      </c>
      <c r="X230" s="87" t="s">
        <v>116</v>
      </c>
      <c r="Y230" s="89">
        <v>45170</v>
      </c>
      <c r="Z230" s="89">
        <v>45200</v>
      </c>
      <c r="AA230" s="89">
        <v>45201.692850312502</v>
      </c>
      <c r="AB230" s="87" t="s">
        <v>118</v>
      </c>
      <c r="AC230" s="87" t="s">
        <v>116</v>
      </c>
    </row>
    <row r="231" spans="1:29" s="96" customFormat="1" hidden="1" outlineLevel="7" collapsed="1" x14ac:dyDescent="0.25">
      <c r="A231" s="100" t="s">
        <v>183</v>
      </c>
      <c r="B231" s="92">
        <v>19839.11</v>
      </c>
      <c r="C231" s="92">
        <v>1296858.2593100001</v>
      </c>
      <c r="D231" s="92">
        <v>0</v>
      </c>
      <c r="E231" s="92">
        <v>0</v>
      </c>
      <c r="F231" s="92">
        <v>19839.11</v>
      </c>
      <c r="G231" s="92">
        <v>1296858.2593100001</v>
      </c>
      <c r="H231" s="93" t="s">
        <v>120</v>
      </c>
      <c r="I231" s="93" t="s">
        <v>180</v>
      </c>
      <c r="J231" s="93" t="s">
        <v>116</v>
      </c>
      <c r="K231" s="92">
        <v>65.368772052274494</v>
      </c>
      <c r="L231" s="92">
        <v>0</v>
      </c>
      <c r="M231" s="93" t="s">
        <v>122</v>
      </c>
      <c r="N231" s="93" t="s">
        <v>135</v>
      </c>
      <c r="O231" s="93" t="s">
        <v>121</v>
      </c>
      <c r="P231" s="94">
        <v>45170</v>
      </c>
      <c r="Q231" s="94">
        <v>45171</v>
      </c>
      <c r="R231" s="92">
        <v>0</v>
      </c>
      <c r="S231" s="93" t="s">
        <v>116</v>
      </c>
      <c r="T231" s="93" t="s">
        <v>116</v>
      </c>
      <c r="U231" s="93" t="s">
        <v>319</v>
      </c>
      <c r="V231" s="95">
        <v>45139.155298761572</v>
      </c>
      <c r="W231" s="93" t="s">
        <v>116</v>
      </c>
      <c r="X231" s="93" t="s">
        <v>116</v>
      </c>
      <c r="Y231" s="95">
        <v>45170</v>
      </c>
      <c r="Z231" s="95">
        <v>45200</v>
      </c>
      <c r="AA231" s="95">
        <v>45201.692850312502</v>
      </c>
      <c r="AB231" s="93" t="s">
        <v>118</v>
      </c>
      <c r="AC231" s="93" t="s">
        <v>116</v>
      </c>
    </row>
    <row r="232" spans="1:29" s="78" customFormat="1" hidden="1" outlineLevel="7" collapsed="1" x14ac:dyDescent="0.25">
      <c r="A232" s="101" t="s">
        <v>116</v>
      </c>
      <c r="B232" s="75">
        <v>19839.11</v>
      </c>
      <c r="C232" s="75">
        <v>1296858.2593100001</v>
      </c>
      <c r="D232" s="75">
        <v>0</v>
      </c>
      <c r="E232" s="75">
        <v>0</v>
      </c>
      <c r="F232" s="75">
        <v>19839.11</v>
      </c>
      <c r="G232" s="75">
        <v>1296858.2593100001</v>
      </c>
      <c r="H232" s="74" t="s">
        <v>120</v>
      </c>
      <c r="I232" s="74" t="s">
        <v>180</v>
      </c>
      <c r="J232" s="74" t="s">
        <v>116</v>
      </c>
      <c r="K232" s="75">
        <v>65.368772052274494</v>
      </c>
      <c r="L232" s="75">
        <v>0</v>
      </c>
      <c r="M232" s="74" t="s">
        <v>122</v>
      </c>
      <c r="N232" s="74" t="s">
        <v>135</v>
      </c>
      <c r="O232" s="74" t="s">
        <v>121</v>
      </c>
      <c r="P232" s="76">
        <v>45170</v>
      </c>
      <c r="Q232" s="76">
        <v>45171</v>
      </c>
      <c r="R232" s="75">
        <v>0</v>
      </c>
      <c r="S232" s="74" t="s">
        <v>116</v>
      </c>
      <c r="T232" s="74" t="s">
        <v>116</v>
      </c>
      <c r="U232" s="74" t="s">
        <v>319</v>
      </c>
      <c r="V232" s="77">
        <v>45139.155298761572</v>
      </c>
      <c r="W232" s="74" t="s">
        <v>116</v>
      </c>
      <c r="X232" s="74" t="s">
        <v>116</v>
      </c>
      <c r="Y232" s="77">
        <v>45170</v>
      </c>
      <c r="Z232" s="77">
        <v>45200</v>
      </c>
      <c r="AA232" s="77">
        <v>45201.692850312502</v>
      </c>
      <c r="AB232" s="74" t="s">
        <v>118</v>
      </c>
      <c r="AC232" s="74" t="s">
        <v>116</v>
      </c>
    </row>
    <row r="233" spans="1:29" s="107" customFormat="1" hidden="1" outlineLevel="7" collapsed="1" x14ac:dyDescent="0.25">
      <c r="A233" s="102" t="s">
        <v>185</v>
      </c>
      <c r="B233" s="103">
        <v>1836953.5360000001</v>
      </c>
      <c r="C233" s="103">
        <v>125036946.6039</v>
      </c>
      <c r="D233" s="103">
        <v>0</v>
      </c>
      <c r="E233" s="103">
        <v>0</v>
      </c>
      <c r="F233" s="103">
        <v>1836953.5360000001</v>
      </c>
      <c r="G233" s="103">
        <v>125036946.6039</v>
      </c>
      <c r="H233" s="104" t="s">
        <v>120</v>
      </c>
      <c r="I233" s="104" t="s">
        <v>180</v>
      </c>
      <c r="J233" s="104" t="s">
        <v>116</v>
      </c>
      <c r="K233" s="103">
        <v>68.0675608574021</v>
      </c>
      <c r="L233" s="103">
        <v>0</v>
      </c>
      <c r="M233" s="104" t="s">
        <v>122</v>
      </c>
      <c r="N233" s="104" t="s">
        <v>135</v>
      </c>
      <c r="O233" s="104" t="s">
        <v>121</v>
      </c>
      <c r="P233" s="105">
        <v>45170</v>
      </c>
      <c r="Q233" s="105">
        <v>45171</v>
      </c>
      <c r="R233" s="103">
        <v>0</v>
      </c>
      <c r="S233" s="104" t="s">
        <v>116</v>
      </c>
      <c r="T233" s="104" t="s">
        <v>116</v>
      </c>
      <c r="U233" s="104" t="s">
        <v>319</v>
      </c>
      <c r="V233" s="106">
        <v>45139.155298761572</v>
      </c>
      <c r="W233" s="104" t="s">
        <v>116</v>
      </c>
      <c r="X233" s="104" t="s">
        <v>116</v>
      </c>
      <c r="Y233" s="106">
        <v>45170</v>
      </c>
      <c r="Z233" s="106">
        <v>45200</v>
      </c>
      <c r="AA233" s="106">
        <v>45201.692850312502</v>
      </c>
      <c r="AB233" s="104" t="s">
        <v>118</v>
      </c>
      <c r="AC233" s="104" t="s">
        <v>116</v>
      </c>
    </row>
    <row r="234" spans="1:29" s="78" customFormat="1" hidden="1" outlineLevel="7" collapsed="1" x14ac:dyDescent="0.25">
      <c r="A234" s="101" t="s">
        <v>116</v>
      </c>
      <c r="B234" s="75">
        <v>1836953.5360000001</v>
      </c>
      <c r="C234" s="75">
        <v>125036946.6039</v>
      </c>
      <c r="D234" s="75">
        <v>0</v>
      </c>
      <c r="E234" s="75">
        <v>0</v>
      </c>
      <c r="F234" s="75">
        <v>1836953.5360000001</v>
      </c>
      <c r="G234" s="75">
        <v>125036946.6039</v>
      </c>
      <c r="H234" s="74" t="s">
        <v>120</v>
      </c>
      <c r="I234" s="74" t="s">
        <v>180</v>
      </c>
      <c r="J234" s="74" t="s">
        <v>116</v>
      </c>
      <c r="K234" s="75">
        <v>68.0675608574021</v>
      </c>
      <c r="L234" s="75">
        <v>0</v>
      </c>
      <c r="M234" s="74" t="s">
        <v>122</v>
      </c>
      <c r="N234" s="74" t="s">
        <v>135</v>
      </c>
      <c r="O234" s="74" t="s">
        <v>121</v>
      </c>
      <c r="P234" s="76">
        <v>45170</v>
      </c>
      <c r="Q234" s="76">
        <v>45171</v>
      </c>
      <c r="R234" s="75">
        <v>0</v>
      </c>
      <c r="S234" s="74" t="s">
        <v>116</v>
      </c>
      <c r="T234" s="74" t="s">
        <v>116</v>
      </c>
      <c r="U234" s="74" t="s">
        <v>319</v>
      </c>
      <c r="V234" s="77">
        <v>45139.155298761572</v>
      </c>
      <c r="W234" s="74" t="s">
        <v>116</v>
      </c>
      <c r="X234" s="74" t="s">
        <v>116</v>
      </c>
      <c r="Y234" s="77">
        <v>45170</v>
      </c>
      <c r="Z234" s="77">
        <v>45200</v>
      </c>
      <c r="AA234" s="77">
        <v>45201.692850312502</v>
      </c>
      <c r="AB234" s="74" t="s">
        <v>118</v>
      </c>
      <c r="AC234" s="74" t="s">
        <v>116</v>
      </c>
    </row>
    <row r="235" spans="1:29" s="96" customFormat="1" hidden="1" outlineLevel="7" collapsed="1" x14ac:dyDescent="0.25">
      <c r="A235" s="100" t="s">
        <v>345</v>
      </c>
      <c r="B235" s="92">
        <v>-4235476.9274000004</v>
      </c>
      <c r="C235" s="92">
        <v>-290334148.38848001</v>
      </c>
      <c r="D235" s="92">
        <v>0</v>
      </c>
      <c r="E235" s="92">
        <v>0</v>
      </c>
      <c r="F235" s="92">
        <v>-4235476.9274000004</v>
      </c>
      <c r="G235" s="92">
        <v>-290334148.38848001</v>
      </c>
      <c r="H235" s="93" t="s">
        <v>120</v>
      </c>
      <c r="I235" s="93" t="s">
        <v>180</v>
      </c>
      <c r="J235" s="93" t="s">
        <v>116</v>
      </c>
      <c r="K235" s="92">
        <v>68.548159596918197</v>
      </c>
      <c r="L235" s="92">
        <v>0</v>
      </c>
      <c r="M235" s="93" t="s">
        <v>122</v>
      </c>
      <c r="N235" s="93" t="s">
        <v>135</v>
      </c>
      <c r="O235" s="93" t="s">
        <v>121</v>
      </c>
      <c r="P235" s="94">
        <v>45170</v>
      </c>
      <c r="Q235" s="94">
        <v>45171</v>
      </c>
      <c r="R235" s="92">
        <v>0</v>
      </c>
      <c r="S235" s="93" t="s">
        <v>116</v>
      </c>
      <c r="T235" s="93" t="s">
        <v>116</v>
      </c>
      <c r="U235" s="93" t="s">
        <v>319</v>
      </c>
      <c r="V235" s="95">
        <v>45139.155298761572</v>
      </c>
      <c r="W235" s="93" t="s">
        <v>146</v>
      </c>
      <c r="X235" s="95">
        <v>45199.157120370372</v>
      </c>
      <c r="Y235" s="95">
        <v>45170</v>
      </c>
      <c r="Z235" s="95">
        <v>45200</v>
      </c>
      <c r="AA235" s="95">
        <v>45201.692850312502</v>
      </c>
      <c r="AB235" s="93" t="s">
        <v>118</v>
      </c>
      <c r="AC235" s="93" t="s">
        <v>116</v>
      </c>
    </row>
    <row r="236" spans="1:29" s="78" customFormat="1" hidden="1" outlineLevel="7" collapsed="1" x14ac:dyDescent="0.25">
      <c r="A236" s="101" t="s">
        <v>116</v>
      </c>
      <c r="B236" s="75">
        <v>-4235476.9274000004</v>
      </c>
      <c r="C236" s="75">
        <v>-290334148.38848001</v>
      </c>
      <c r="D236" s="75">
        <v>0</v>
      </c>
      <c r="E236" s="75">
        <v>0</v>
      </c>
      <c r="F236" s="75">
        <v>-4235476.9274000004</v>
      </c>
      <c r="G236" s="75">
        <v>-290334148.38848001</v>
      </c>
      <c r="H236" s="74" t="s">
        <v>120</v>
      </c>
      <c r="I236" s="74" t="s">
        <v>180</v>
      </c>
      <c r="J236" s="74" t="s">
        <v>116</v>
      </c>
      <c r="K236" s="75">
        <v>68.548159596918197</v>
      </c>
      <c r="L236" s="75">
        <v>0</v>
      </c>
      <c r="M236" s="74" t="s">
        <v>122</v>
      </c>
      <c r="N236" s="74" t="s">
        <v>135</v>
      </c>
      <c r="O236" s="74" t="s">
        <v>121</v>
      </c>
      <c r="P236" s="76">
        <v>45170</v>
      </c>
      <c r="Q236" s="76">
        <v>45171</v>
      </c>
      <c r="R236" s="75">
        <v>0</v>
      </c>
      <c r="S236" s="74" t="s">
        <v>116</v>
      </c>
      <c r="T236" s="74" t="s">
        <v>116</v>
      </c>
      <c r="U236" s="74" t="s">
        <v>319</v>
      </c>
      <c r="V236" s="77">
        <v>45139.155298761572</v>
      </c>
      <c r="W236" s="74" t="s">
        <v>146</v>
      </c>
      <c r="X236" s="77">
        <v>45199.157120370372</v>
      </c>
      <c r="Y236" s="77">
        <v>45170</v>
      </c>
      <c r="Z236" s="77">
        <v>45200</v>
      </c>
      <c r="AA236" s="77">
        <v>45201.692850312502</v>
      </c>
      <c r="AB236" s="74" t="s">
        <v>118</v>
      </c>
      <c r="AC236" s="74" t="s">
        <v>116</v>
      </c>
    </row>
    <row r="237" spans="1:29" s="107" customFormat="1" hidden="1" outlineLevel="7" collapsed="1" x14ac:dyDescent="0.25">
      <c r="A237" s="102" t="s">
        <v>346</v>
      </c>
      <c r="B237" s="103">
        <v>1786788.4961999999</v>
      </c>
      <c r="C237" s="103">
        <v>126871629.34151</v>
      </c>
      <c r="D237" s="103">
        <v>0</v>
      </c>
      <c r="E237" s="103">
        <v>0</v>
      </c>
      <c r="F237" s="103">
        <v>1786788.4961999999</v>
      </c>
      <c r="G237" s="103">
        <v>126871629.34151</v>
      </c>
      <c r="H237" s="104" t="s">
        <v>120</v>
      </c>
      <c r="I237" s="104" t="s">
        <v>180</v>
      </c>
      <c r="J237" s="104" t="s">
        <v>116</v>
      </c>
      <c r="K237" s="103">
        <v>71.005398574778397</v>
      </c>
      <c r="L237" s="103">
        <v>0</v>
      </c>
      <c r="M237" s="104" t="s">
        <v>122</v>
      </c>
      <c r="N237" s="104" t="s">
        <v>135</v>
      </c>
      <c r="O237" s="104" t="s">
        <v>121</v>
      </c>
      <c r="P237" s="105">
        <v>45170</v>
      </c>
      <c r="Q237" s="105">
        <v>45171</v>
      </c>
      <c r="R237" s="103">
        <v>0</v>
      </c>
      <c r="S237" s="104" t="s">
        <v>116</v>
      </c>
      <c r="T237" s="104" t="s">
        <v>116</v>
      </c>
      <c r="U237" s="104" t="s">
        <v>319</v>
      </c>
      <c r="V237" s="106">
        <v>45139.155298761572</v>
      </c>
      <c r="W237" s="104" t="s">
        <v>146</v>
      </c>
      <c r="X237" s="106">
        <v>45199.157120370372</v>
      </c>
      <c r="Y237" s="106">
        <v>45170</v>
      </c>
      <c r="Z237" s="106">
        <v>45200</v>
      </c>
      <c r="AA237" s="106">
        <v>45201.692850312502</v>
      </c>
      <c r="AB237" s="104" t="s">
        <v>118</v>
      </c>
      <c r="AC237" s="104" t="s">
        <v>116</v>
      </c>
    </row>
    <row r="238" spans="1:29" s="78" customFormat="1" hidden="1" outlineLevel="7" collapsed="1" x14ac:dyDescent="0.25">
      <c r="A238" s="101" t="s">
        <v>116</v>
      </c>
      <c r="B238" s="75">
        <v>1786788.4961999999</v>
      </c>
      <c r="C238" s="75">
        <v>126871629.34151</v>
      </c>
      <c r="D238" s="75">
        <v>0</v>
      </c>
      <c r="E238" s="75">
        <v>0</v>
      </c>
      <c r="F238" s="75">
        <v>1786788.4961999999</v>
      </c>
      <c r="G238" s="75">
        <v>126871629.34151</v>
      </c>
      <c r="H238" s="74" t="s">
        <v>120</v>
      </c>
      <c r="I238" s="74" t="s">
        <v>180</v>
      </c>
      <c r="J238" s="74" t="s">
        <v>116</v>
      </c>
      <c r="K238" s="75">
        <v>71.005398574778397</v>
      </c>
      <c r="L238" s="75">
        <v>0</v>
      </c>
      <c r="M238" s="74" t="s">
        <v>122</v>
      </c>
      <c r="N238" s="74" t="s">
        <v>135</v>
      </c>
      <c r="O238" s="74" t="s">
        <v>121</v>
      </c>
      <c r="P238" s="76">
        <v>45170</v>
      </c>
      <c r="Q238" s="76">
        <v>45171</v>
      </c>
      <c r="R238" s="75">
        <v>0</v>
      </c>
      <c r="S238" s="74" t="s">
        <v>116</v>
      </c>
      <c r="T238" s="74" t="s">
        <v>116</v>
      </c>
      <c r="U238" s="74" t="s">
        <v>319</v>
      </c>
      <c r="V238" s="77">
        <v>45139.155298761572</v>
      </c>
      <c r="W238" s="74" t="s">
        <v>146</v>
      </c>
      <c r="X238" s="77">
        <v>45199.157120370372</v>
      </c>
      <c r="Y238" s="77">
        <v>45170</v>
      </c>
      <c r="Z238" s="77">
        <v>45200</v>
      </c>
      <c r="AA238" s="77">
        <v>45201.692850312502</v>
      </c>
      <c r="AB238" s="74" t="s">
        <v>118</v>
      </c>
      <c r="AC238" s="74" t="s">
        <v>116</v>
      </c>
    </row>
    <row r="239" spans="1:29" s="96" customFormat="1" hidden="1" outlineLevel="7" collapsed="1" x14ac:dyDescent="0.25">
      <c r="A239" s="100" t="s">
        <v>184</v>
      </c>
      <c r="B239" s="92">
        <v>840724.41799999995</v>
      </c>
      <c r="C239" s="92">
        <v>59819156.729379997</v>
      </c>
      <c r="D239" s="92">
        <v>0</v>
      </c>
      <c r="E239" s="92">
        <v>0</v>
      </c>
      <c r="F239" s="92">
        <v>840724.41799999995</v>
      </c>
      <c r="G239" s="92">
        <v>59819156.729379997</v>
      </c>
      <c r="H239" s="93" t="s">
        <v>120</v>
      </c>
      <c r="I239" s="93" t="s">
        <v>180</v>
      </c>
      <c r="J239" s="93" t="s">
        <v>116</v>
      </c>
      <c r="K239" s="92">
        <v>71.151920235270197</v>
      </c>
      <c r="L239" s="92">
        <v>0</v>
      </c>
      <c r="M239" s="93" t="s">
        <v>122</v>
      </c>
      <c r="N239" s="93" t="s">
        <v>135</v>
      </c>
      <c r="O239" s="93" t="s">
        <v>121</v>
      </c>
      <c r="P239" s="94">
        <v>45170</v>
      </c>
      <c r="Q239" s="94">
        <v>45171</v>
      </c>
      <c r="R239" s="92">
        <v>0</v>
      </c>
      <c r="S239" s="93" t="s">
        <v>116</v>
      </c>
      <c r="T239" s="93" t="s">
        <v>116</v>
      </c>
      <c r="U239" s="93" t="s">
        <v>319</v>
      </c>
      <c r="V239" s="95">
        <v>45139.155298761572</v>
      </c>
      <c r="W239" s="93" t="s">
        <v>116</v>
      </c>
      <c r="X239" s="93" t="s">
        <v>116</v>
      </c>
      <c r="Y239" s="95">
        <v>45170</v>
      </c>
      <c r="Z239" s="95">
        <v>45200</v>
      </c>
      <c r="AA239" s="95">
        <v>45201.692850312502</v>
      </c>
      <c r="AB239" s="93" t="s">
        <v>118</v>
      </c>
      <c r="AC239" s="93" t="s">
        <v>116</v>
      </c>
    </row>
    <row r="240" spans="1:29" s="78" customFormat="1" hidden="1" outlineLevel="7" collapsed="1" x14ac:dyDescent="0.25">
      <c r="A240" s="101" t="s">
        <v>116</v>
      </c>
      <c r="B240" s="75">
        <v>840724.41799999995</v>
      </c>
      <c r="C240" s="75">
        <v>59819156.729379997</v>
      </c>
      <c r="D240" s="75">
        <v>0</v>
      </c>
      <c r="E240" s="75">
        <v>0</v>
      </c>
      <c r="F240" s="75">
        <v>840724.41799999995</v>
      </c>
      <c r="G240" s="75">
        <v>59819156.729379997</v>
      </c>
      <c r="H240" s="74" t="s">
        <v>120</v>
      </c>
      <c r="I240" s="74" t="s">
        <v>180</v>
      </c>
      <c r="J240" s="74" t="s">
        <v>116</v>
      </c>
      <c r="K240" s="75">
        <v>71.151920235270197</v>
      </c>
      <c r="L240" s="75">
        <v>0</v>
      </c>
      <c r="M240" s="74" t="s">
        <v>122</v>
      </c>
      <c r="N240" s="74" t="s">
        <v>135</v>
      </c>
      <c r="O240" s="74" t="s">
        <v>121</v>
      </c>
      <c r="P240" s="76">
        <v>45170</v>
      </c>
      <c r="Q240" s="76">
        <v>45171</v>
      </c>
      <c r="R240" s="75">
        <v>0</v>
      </c>
      <c r="S240" s="74" t="s">
        <v>116</v>
      </c>
      <c r="T240" s="74" t="s">
        <v>116</v>
      </c>
      <c r="U240" s="74" t="s">
        <v>319</v>
      </c>
      <c r="V240" s="77">
        <v>45139.155298761572</v>
      </c>
      <c r="W240" s="74" t="s">
        <v>116</v>
      </c>
      <c r="X240" s="74" t="s">
        <v>116</v>
      </c>
      <c r="Y240" s="77">
        <v>45170</v>
      </c>
      <c r="Z240" s="77">
        <v>45200</v>
      </c>
      <c r="AA240" s="77">
        <v>45201.692850312502</v>
      </c>
      <c r="AB240" s="74" t="s">
        <v>118</v>
      </c>
      <c r="AC240" s="74" t="s">
        <v>116</v>
      </c>
    </row>
    <row r="241" spans="1:29" s="107" customFormat="1" hidden="1" outlineLevel="7" collapsed="1" x14ac:dyDescent="0.25">
      <c r="A241" s="102" t="s">
        <v>182</v>
      </c>
      <c r="B241" s="103">
        <v>-55854.682800000002</v>
      </c>
      <c r="C241" s="103">
        <v>-5314712.9392299997</v>
      </c>
      <c r="D241" s="103">
        <v>0</v>
      </c>
      <c r="E241" s="103">
        <v>0</v>
      </c>
      <c r="F241" s="103">
        <v>-55854.682800000002</v>
      </c>
      <c r="G241" s="103">
        <v>-5314712.9392299997</v>
      </c>
      <c r="H241" s="104" t="s">
        <v>120</v>
      </c>
      <c r="I241" s="104" t="s">
        <v>180</v>
      </c>
      <c r="J241" s="104" t="s">
        <v>116</v>
      </c>
      <c r="K241" s="103">
        <v>95.152504191286894</v>
      </c>
      <c r="L241" s="103">
        <v>0</v>
      </c>
      <c r="M241" s="104" t="s">
        <v>122</v>
      </c>
      <c r="N241" s="104" t="s">
        <v>135</v>
      </c>
      <c r="O241" s="104" t="s">
        <v>121</v>
      </c>
      <c r="P241" s="105">
        <v>45170</v>
      </c>
      <c r="Q241" s="105">
        <v>45171</v>
      </c>
      <c r="R241" s="103">
        <v>0</v>
      </c>
      <c r="S241" s="104" t="s">
        <v>116</v>
      </c>
      <c r="T241" s="104" t="s">
        <v>116</v>
      </c>
      <c r="U241" s="104" t="s">
        <v>319</v>
      </c>
      <c r="V241" s="106">
        <v>45139.155298761572</v>
      </c>
      <c r="W241" s="104" t="s">
        <v>116</v>
      </c>
      <c r="X241" s="104" t="s">
        <v>116</v>
      </c>
      <c r="Y241" s="106">
        <v>45170</v>
      </c>
      <c r="Z241" s="106">
        <v>45200</v>
      </c>
      <c r="AA241" s="106">
        <v>45201.692850312502</v>
      </c>
      <c r="AB241" s="104" t="s">
        <v>118</v>
      </c>
      <c r="AC241" s="104" t="s">
        <v>116</v>
      </c>
    </row>
    <row r="242" spans="1:29" s="78" customFormat="1" hidden="1" outlineLevel="7" collapsed="1" x14ac:dyDescent="0.25">
      <c r="A242" s="101" t="s">
        <v>116</v>
      </c>
      <c r="B242" s="75">
        <v>-55854.682800000002</v>
      </c>
      <c r="C242" s="75">
        <v>-5314712.9392299997</v>
      </c>
      <c r="D242" s="75">
        <v>0</v>
      </c>
      <c r="E242" s="75">
        <v>0</v>
      </c>
      <c r="F242" s="75">
        <v>-55854.682800000002</v>
      </c>
      <c r="G242" s="75">
        <v>-5314712.9392299997</v>
      </c>
      <c r="H242" s="74" t="s">
        <v>120</v>
      </c>
      <c r="I242" s="74" t="s">
        <v>180</v>
      </c>
      <c r="J242" s="74" t="s">
        <v>116</v>
      </c>
      <c r="K242" s="75">
        <v>95.152504191286894</v>
      </c>
      <c r="L242" s="75">
        <v>0</v>
      </c>
      <c r="M242" s="74" t="s">
        <v>122</v>
      </c>
      <c r="N242" s="74" t="s">
        <v>135</v>
      </c>
      <c r="O242" s="74" t="s">
        <v>121</v>
      </c>
      <c r="P242" s="76">
        <v>45170</v>
      </c>
      <c r="Q242" s="76">
        <v>45171</v>
      </c>
      <c r="R242" s="75">
        <v>0</v>
      </c>
      <c r="S242" s="74" t="s">
        <v>116</v>
      </c>
      <c r="T242" s="74" t="s">
        <v>116</v>
      </c>
      <c r="U242" s="74" t="s">
        <v>319</v>
      </c>
      <c r="V242" s="77">
        <v>45139.155298761572</v>
      </c>
      <c r="W242" s="74" t="s">
        <v>116</v>
      </c>
      <c r="X242" s="74" t="s">
        <v>116</v>
      </c>
      <c r="Y242" s="77">
        <v>45170</v>
      </c>
      <c r="Z242" s="77">
        <v>45200</v>
      </c>
      <c r="AA242" s="77">
        <v>45201.692850312502</v>
      </c>
      <c r="AB242" s="74" t="s">
        <v>118</v>
      </c>
      <c r="AC242" s="74" t="s">
        <v>116</v>
      </c>
    </row>
    <row r="243" spans="1:29" s="96" customFormat="1" hidden="1" outlineLevel="3" collapsed="1" x14ac:dyDescent="0.25">
      <c r="A243" s="91" t="s">
        <v>191</v>
      </c>
      <c r="B243" s="92">
        <v>57876.968000000001</v>
      </c>
      <c r="C243" s="92">
        <v>5313994.3654819997</v>
      </c>
      <c r="D243" s="92">
        <v>0</v>
      </c>
      <c r="E243" s="92">
        <v>0</v>
      </c>
      <c r="F243" s="92">
        <v>57876.968000000001</v>
      </c>
      <c r="G243" s="92">
        <v>5313994.3654819997</v>
      </c>
      <c r="H243" s="93" t="s">
        <v>116</v>
      </c>
      <c r="I243" s="93" t="s">
        <v>180</v>
      </c>
      <c r="J243" s="93" t="s">
        <v>116</v>
      </c>
      <c r="K243" s="92">
        <v>91.815355038674397</v>
      </c>
      <c r="L243" s="92">
        <v>0</v>
      </c>
      <c r="M243" s="93" t="s">
        <v>122</v>
      </c>
      <c r="N243" s="93" t="s">
        <v>135</v>
      </c>
      <c r="O243" s="93" t="s">
        <v>191</v>
      </c>
      <c r="P243" s="94" t="s">
        <v>116</v>
      </c>
      <c r="Q243" s="94" t="s">
        <v>116</v>
      </c>
      <c r="R243" s="92">
        <v>0</v>
      </c>
      <c r="S243" s="93" t="s">
        <v>116</v>
      </c>
      <c r="T243" s="93" t="s">
        <v>141</v>
      </c>
      <c r="U243" s="93" t="s">
        <v>319</v>
      </c>
      <c r="V243" s="95">
        <v>45201.535402349538</v>
      </c>
      <c r="W243" s="93" t="s">
        <v>319</v>
      </c>
      <c r="X243" s="95">
        <v>45201.535407256946</v>
      </c>
      <c r="Y243" s="95">
        <v>45170</v>
      </c>
      <c r="Z243" s="95">
        <v>45200</v>
      </c>
      <c r="AA243" s="95">
        <v>45201.692850312502</v>
      </c>
      <c r="AB243" s="93" t="s">
        <v>118</v>
      </c>
      <c r="AC243" s="93" t="s">
        <v>116</v>
      </c>
    </row>
    <row r="244" spans="1:29" s="78" customFormat="1" hidden="1" outlineLevel="4" collapsed="1" x14ac:dyDescent="0.25">
      <c r="A244" s="97" t="s">
        <v>122</v>
      </c>
      <c r="B244" s="75">
        <v>57876.968000000001</v>
      </c>
      <c r="C244" s="75">
        <v>5313994.3654819997</v>
      </c>
      <c r="D244" s="75">
        <v>0</v>
      </c>
      <c r="E244" s="75">
        <v>0</v>
      </c>
      <c r="F244" s="75">
        <v>57876.968000000001</v>
      </c>
      <c r="G244" s="75">
        <v>5313994.3654819997</v>
      </c>
      <c r="H244" s="74" t="s">
        <v>116</v>
      </c>
      <c r="I244" s="74" t="s">
        <v>180</v>
      </c>
      <c r="J244" s="74" t="s">
        <v>116</v>
      </c>
      <c r="K244" s="75">
        <v>91.815355038674397</v>
      </c>
      <c r="L244" s="75">
        <v>0</v>
      </c>
      <c r="M244" s="74" t="s">
        <v>122</v>
      </c>
      <c r="N244" s="74" t="s">
        <v>135</v>
      </c>
      <c r="O244" s="74" t="s">
        <v>191</v>
      </c>
      <c r="P244" s="76" t="s">
        <v>116</v>
      </c>
      <c r="Q244" s="76" t="s">
        <v>116</v>
      </c>
      <c r="R244" s="75">
        <v>0</v>
      </c>
      <c r="S244" s="74" t="s">
        <v>116</v>
      </c>
      <c r="T244" s="74" t="s">
        <v>141</v>
      </c>
      <c r="U244" s="74" t="s">
        <v>319</v>
      </c>
      <c r="V244" s="77">
        <v>45201.535402349538</v>
      </c>
      <c r="W244" s="74" t="s">
        <v>319</v>
      </c>
      <c r="X244" s="77">
        <v>45201.535407256946</v>
      </c>
      <c r="Y244" s="77">
        <v>45170</v>
      </c>
      <c r="Z244" s="77">
        <v>45200</v>
      </c>
      <c r="AA244" s="77">
        <v>45201.692850312502</v>
      </c>
      <c r="AB244" s="74" t="s">
        <v>118</v>
      </c>
      <c r="AC244" s="74" t="s">
        <v>116</v>
      </c>
    </row>
    <row r="245" spans="1:29" s="84" customFormat="1" hidden="1" outlineLevel="5" collapsed="1" x14ac:dyDescent="0.25">
      <c r="A245" s="98" t="s">
        <v>116</v>
      </c>
      <c r="B245" s="80">
        <v>57876.968000000001</v>
      </c>
      <c r="C245" s="80">
        <v>5143858.8229719996</v>
      </c>
      <c r="D245" s="80">
        <v>0</v>
      </c>
      <c r="E245" s="80">
        <v>0</v>
      </c>
      <c r="F245" s="80">
        <v>57876.968000000001</v>
      </c>
      <c r="G245" s="80">
        <v>5143858.8229719996</v>
      </c>
      <c r="H245" s="81" t="s">
        <v>307</v>
      </c>
      <c r="I245" s="81" t="s">
        <v>180</v>
      </c>
      <c r="J245" s="81" t="s">
        <v>116</v>
      </c>
      <c r="K245" s="80">
        <v>88.875747999998893</v>
      </c>
      <c r="L245" s="80">
        <v>0</v>
      </c>
      <c r="M245" s="81" t="s">
        <v>122</v>
      </c>
      <c r="N245" s="81" t="s">
        <v>135</v>
      </c>
      <c r="O245" s="81" t="s">
        <v>191</v>
      </c>
      <c r="P245" s="82" t="s">
        <v>116</v>
      </c>
      <c r="Q245" s="82" t="s">
        <v>116</v>
      </c>
      <c r="R245" s="80">
        <v>0</v>
      </c>
      <c r="S245" s="81" t="s">
        <v>116</v>
      </c>
      <c r="T245" s="81" t="s">
        <v>141</v>
      </c>
      <c r="U245" s="81" t="s">
        <v>319</v>
      </c>
      <c r="V245" s="83">
        <v>45201.535402349538</v>
      </c>
      <c r="W245" s="81" t="s">
        <v>319</v>
      </c>
      <c r="X245" s="83">
        <v>45201.535407256946</v>
      </c>
      <c r="Y245" s="83">
        <v>45170</v>
      </c>
      <c r="Z245" s="83">
        <v>45200</v>
      </c>
      <c r="AA245" s="83">
        <v>45201.692850312502</v>
      </c>
      <c r="AB245" s="81" t="s">
        <v>118</v>
      </c>
      <c r="AC245" s="81" t="s">
        <v>116</v>
      </c>
    </row>
    <row r="246" spans="1:29" s="90" customFormat="1" hidden="1" outlineLevel="6" collapsed="1" x14ac:dyDescent="0.25">
      <c r="A246" s="99" t="s">
        <v>347</v>
      </c>
      <c r="B246" s="86">
        <v>14501.156999999999</v>
      </c>
      <c r="C246" s="86">
        <v>1288801.17524</v>
      </c>
      <c r="D246" s="86">
        <v>0</v>
      </c>
      <c r="E246" s="86">
        <v>0</v>
      </c>
      <c r="F246" s="86">
        <v>14501.156999999999</v>
      </c>
      <c r="G246" s="86">
        <v>1288801.17524</v>
      </c>
      <c r="H246" s="87" t="s">
        <v>307</v>
      </c>
      <c r="I246" s="87" t="s">
        <v>180</v>
      </c>
      <c r="J246" s="87" t="s">
        <v>347</v>
      </c>
      <c r="K246" s="86">
        <v>88.875747999970002</v>
      </c>
      <c r="L246" s="86">
        <v>0</v>
      </c>
      <c r="M246" s="87" t="s">
        <v>122</v>
      </c>
      <c r="N246" s="87" t="s">
        <v>135</v>
      </c>
      <c r="O246" s="87" t="s">
        <v>191</v>
      </c>
      <c r="P246" s="88">
        <v>45174</v>
      </c>
      <c r="Q246" s="88">
        <v>45174.000694444447</v>
      </c>
      <c r="R246" s="86">
        <v>0</v>
      </c>
      <c r="S246" s="87" t="s">
        <v>348</v>
      </c>
      <c r="T246" s="87" t="s">
        <v>141</v>
      </c>
      <c r="U246" s="87" t="s">
        <v>319</v>
      </c>
      <c r="V246" s="89">
        <v>45201.535402349538</v>
      </c>
      <c r="W246" s="87" t="s">
        <v>319</v>
      </c>
      <c r="X246" s="89">
        <v>45201.535407256946</v>
      </c>
      <c r="Y246" s="89">
        <v>45170</v>
      </c>
      <c r="Z246" s="89">
        <v>45200</v>
      </c>
      <c r="AA246" s="89">
        <v>45201.692850312502</v>
      </c>
      <c r="AB246" s="87" t="s">
        <v>118</v>
      </c>
      <c r="AC246" s="87" t="s">
        <v>116</v>
      </c>
    </row>
    <row r="247" spans="1:29" s="96" customFormat="1" hidden="1" outlineLevel="7" collapsed="1" x14ac:dyDescent="0.25">
      <c r="A247" s="100" t="s">
        <v>308</v>
      </c>
      <c r="B247" s="92">
        <v>14501.156999999999</v>
      </c>
      <c r="C247" s="92">
        <v>1288801.17524</v>
      </c>
      <c r="D247" s="92">
        <v>0</v>
      </c>
      <c r="E247" s="92">
        <v>0</v>
      </c>
      <c r="F247" s="92">
        <v>14501.156999999999</v>
      </c>
      <c r="G247" s="92">
        <v>1288801.17524</v>
      </c>
      <c r="H247" s="93" t="s">
        <v>307</v>
      </c>
      <c r="I247" s="93" t="s">
        <v>180</v>
      </c>
      <c r="J247" s="93" t="s">
        <v>347</v>
      </c>
      <c r="K247" s="92">
        <v>88.875747999970002</v>
      </c>
      <c r="L247" s="92">
        <v>0</v>
      </c>
      <c r="M247" s="93" t="s">
        <v>122</v>
      </c>
      <c r="N247" s="93" t="s">
        <v>135</v>
      </c>
      <c r="O247" s="93" t="s">
        <v>191</v>
      </c>
      <c r="P247" s="94">
        <v>45174</v>
      </c>
      <c r="Q247" s="94">
        <v>45174.000694444447</v>
      </c>
      <c r="R247" s="92">
        <v>0</v>
      </c>
      <c r="S247" s="93" t="s">
        <v>348</v>
      </c>
      <c r="T247" s="93" t="s">
        <v>141</v>
      </c>
      <c r="U247" s="93" t="s">
        <v>319</v>
      </c>
      <c r="V247" s="95">
        <v>45201.535402349538</v>
      </c>
      <c r="W247" s="93" t="s">
        <v>319</v>
      </c>
      <c r="X247" s="95">
        <v>45201.535407256946</v>
      </c>
      <c r="Y247" s="95">
        <v>45170</v>
      </c>
      <c r="Z247" s="95">
        <v>45200</v>
      </c>
      <c r="AA247" s="95">
        <v>45201.692850312502</v>
      </c>
      <c r="AB247" s="93" t="s">
        <v>118</v>
      </c>
      <c r="AC247" s="93" t="s">
        <v>116</v>
      </c>
    </row>
    <row r="248" spans="1:29" s="78" customFormat="1" hidden="1" outlineLevel="7" collapsed="1" x14ac:dyDescent="0.25">
      <c r="A248" s="101" t="s">
        <v>116</v>
      </c>
      <c r="B248" s="75">
        <v>14501.156999999999</v>
      </c>
      <c r="C248" s="75">
        <v>1288801.17524</v>
      </c>
      <c r="D248" s="75">
        <v>0</v>
      </c>
      <c r="E248" s="75">
        <v>0</v>
      </c>
      <c r="F248" s="75">
        <v>14501.156999999999</v>
      </c>
      <c r="G248" s="75">
        <v>1288801.17524</v>
      </c>
      <c r="H248" s="74" t="s">
        <v>307</v>
      </c>
      <c r="I248" s="74" t="s">
        <v>180</v>
      </c>
      <c r="J248" s="74" t="s">
        <v>347</v>
      </c>
      <c r="K248" s="75">
        <v>88.875747999970002</v>
      </c>
      <c r="L248" s="75">
        <v>0</v>
      </c>
      <c r="M248" s="74" t="s">
        <v>122</v>
      </c>
      <c r="N248" s="74" t="s">
        <v>135</v>
      </c>
      <c r="O248" s="74" t="s">
        <v>191</v>
      </c>
      <c r="P248" s="76">
        <v>45174</v>
      </c>
      <c r="Q248" s="76">
        <v>45174.000694444447</v>
      </c>
      <c r="R248" s="75">
        <v>0</v>
      </c>
      <c r="S248" s="74" t="s">
        <v>348</v>
      </c>
      <c r="T248" s="74" t="s">
        <v>141</v>
      </c>
      <c r="U248" s="74" t="s">
        <v>319</v>
      </c>
      <c r="V248" s="77">
        <v>45201.535402349538</v>
      </c>
      <c r="W248" s="74" t="s">
        <v>319</v>
      </c>
      <c r="X248" s="77">
        <v>45201.535407256946</v>
      </c>
      <c r="Y248" s="77">
        <v>45170</v>
      </c>
      <c r="Z248" s="77">
        <v>45200</v>
      </c>
      <c r="AA248" s="77">
        <v>45201.692850312502</v>
      </c>
      <c r="AB248" s="74" t="s">
        <v>118</v>
      </c>
      <c r="AC248" s="74" t="s">
        <v>116</v>
      </c>
    </row>
    <row r="249" spans="1:29" s="113" customFormat="1" hidden="1" outlineLevel="6" collapsed="1" x14ac:dyDescent="0.25">
      <c r="A249" s="121" t="s">
        <v>349</v>
      </c>
      <c r="B249" s="109">
        <v>14547.58</v>
      </c>
      <c r="C249" s="109">
        <v>1292927.05409</v>
      </c>
      <c r="D249" s="109">
        <v>0</v>
      </c>
      <c r="E249" s="109">
        <v>0</v>
      </c>
      <c r="F249" s="109">
        <v>14547.58</v>
      </c>
      <c r="G249" s="109">
        <v>1292927.05409</v>
      </c>
      <c r="H249" s="110" t="s">
        <v>307</v>
      </c>
      <c r="I249" s="110" t="s">
        <v>180</v>
      </c>
      <c r="J249" s="110" t="s">
        <v>349</v>
      </c>
      <c r="K249" s="109">
        <v>88.875748000011001</v>
      </c>
      <c r="L249" s="109">
        <v>0</v>
      </c>
      <c r="M249" s="110" t="s">
        <v>122</v>
      </c>
      <c r="N249" s="110" t="s">
        <v>135</v>
      </c>
      <c r="O249" s="110" t="s">
        <v>191</v>
      </c>
      <c r="P249" s="111">
        <v>45183</v>
      </c>
      <c r="Q249" s="111">
        <v>45183.000694444447</v>
      </c>
      <c r="R249" s="109">
        <v>0</v>
      </c>
      <c r="S249" s="110" t="s">
        <v>350</v>
      </c>
      <c r="T249" s="110" t="s">
        <v>141</v>
      </c>
      <c r="U249" s="110" t="s">
        <v>319</v>
      </c>
      <c r="V249" s="112">
        <v>45201.535402349538</v>
      </c>
      <c r="W249" s="110" t="s">
        <v>319</v>
      </c>
      <c r="X249" s="112">
        <v>45201.535407256946</v>
      </c>
      <c r="Y249" s="112">
        <v>45170</v>
      </c>
      <c r="Z249" s="112">
        <v>45200</v>
      </c>
      <c r="AA249" s="112">
        <v>45201.692850312502</v>
      </c>
      <c r="AB249" s="110" t="s">
        <v>118</v>
      </c>
      <c r="AC249" s="110" t="s">
        <v>116</v>
      </c>
    </row>
    <row r="250" spans="1:29" s="96" customFormat="1" hidden="1" outlineLevel="7" collapsed="1" x14ac:dyDescent="0.25">
      <c r="A250" s="100" t="s">
        <v>308</v>
      </c>
      <c r="B250" s="92">
        <v>14547.58</v>
      </c>
      <c r="C250" s="92">
        <v>1292927.05409</v>
      </c>
      <c r="D250" s="92">
        <v>0</v>
      </c>
      <c r="E250" s="92">
        <v>0</v>
      </c>
      <c r="F250" s="92">
        <v>14547.58</v>
      </c>
      <c r="G250" s="92">
        <v>1292927.05409</v>
      </c>
      <c r="H250" s="93" t="s">
        <v>307</v>
      </c>
      <c r="I250" s="93" t="s">
        <v>180</v>
      </c>
      <c r="J250" s="93" t="s">
        <v>349</v>
      </c>
      <c r="K250" s="92">
        <v>88.875748000011001</v>
      </c>
      <c r="L250" s="92">
        <v>0</v>
      </c>
      <c r="M250" s="93" t="s">
        <v>122</v>
      </c>
      <c r="N250" s="93" t="s">
        <v>135</v>
      </c>
      <c r="O250" s="93" t="s">
        <v>191</v>
      </c>
      <c r="P250" s="94">
        <v>45183</v>
      </c>
      <c r="Q250" s="94">
        <v>45183.000694444447</v>
      </c>
      <c r="R250" s="92">
        <v>0</v>
      </c>
      <c r="S250" s="93" t="s">
        <v>350</v>
      </c>
      <c r="T250" s="93" t="s">
        <v>141</v>
      </c>
      <c r="U250" s="93" t="s">
        <v>319</v>
      </c>
      <c r="V250" s="95">
        <v>45201.535402349538</v>
      </c>
      <c r="W250" s="93" t="s">
        <v>319</v>
      </c>
      <c r="X250" s="95">
        <v>45201.535407256946</v>
      </c>
      <c r="Y250" s="95">
        <v>45170</v>
      </c>
      <c r="Z250" s="95">
        <v>45200</v>
      </c>
      <c r="AA250" s="95">
        <v>45201.692850312502</v>
      </c>
      <c r="AB250" s="93" t="s">
        <v>118</v>
      </c>
      <c r="AC250" s="93" t="s">
        <v>116</v>
      </c>
    </row>
    <row r="251" spans="1:29" s="78" customFormat="1" hidden="1" outlineLevel="7" collapsed="1" x14ac:dyDescent="0.25">
      <c r="A251" s="101" t="s">
        <v>116</v>
      </c>
      <c r="B251" s="75">
        <v>14547.58</v>
      </c>
      <c r="C251" s="75">
        <v>1292927.05409</v>
      </c>
      <c r="D251" s="75">
        <v>0</v>
      </c>
      <c r="E251" s="75">
        <v>0</v>
      </c>
      <c r="F251" s="75">
        <v>14547.58</v>
      </c>
      <c r="G251" s="75">
        <v>1292927.05409</v>
      </c>
      <c r="H251" s="74" t="s">
        <v>307</v>
      </c>
      <c r="I251" s="74" t="s">
        <v>180</v>
      </c>
      <c r="J251" s="74" t="s">
        <v>349</v>
      </c>
      <c r="K251" s="75">
        <v>88.875748000011001</v>
      </c>
      <c r="L251" s="75">
        <v>0</v>
      </c>
      <c r="M251" s="74" t="s">
        <v>122</v>
      </c>
      <c r="N251" s="74" t="s">
        <v>135</v>
      </c>
      <c r="O251" s="74" t="s">
        <v>191</v>
      </c>
      <c r="P251" s="76">
        <v>45183</v>
      </c>
      <c r="Q251" s="76">
        <v>45183.000694444447</v>
      </c>
      <c r="R251" s="75">
        <v>0</v>
      </c>
      <c r="S251" s="74" t="s">
        <v>350</v>
      </c>
      <c r="T251" s="74" t="s">
        <v>141</v>
      </c>
      <c r="U251" s="74" t="s">
        <v>319</v>
      </c>
      <c r="V251" s="77">
        <v>45201.535402349538</v>
      </c>
      <c r="W251" s="74" t="s">
        <v>319</v>
      </c>
      <c r="X251" s="77">
        <v>45201.535407256946</v>
      </c>
      <c r="Y251" s="77">
        <v>45170</v>
      </c>
      <c r="Z251" s="77">
        <v>45200</v>
      </c>
      <c r="AA251" s="77">
        <v>45201.692850312502</v>
      </c>
      <c r="AB251" s="74" t="s">
        <v>118</v>
      </c>
      <c r="AC251" s="74" t="s">
        <v>116</v>
      </c>
    </row>
    <row r="252" spans="1:29" s="90" customFormat="1" hidden="1" outlineLevel="6" collapsed="1" x14ac:dyDescent="0.25">
      <c r="A252" s="99" t="s">
        <v>351</v>
      </c>
      <c r="B252" s="86">
        <v>14493.204</v>
      </c>
      <c r="C252" s="86">
        <v>1288094.3464170001</v>
      </c>
      <c r="D252" s="86">
        <v>0</v>
      </c>
      <c r="E252" s="86">
        <v>0</v>
      </c>
      <c r="F252" s="86">
        <v>14493.204</v>
      </c>
      <c r="G252" s="86">
        <v>1288094.3464170001</v>
      </c>
      <c r="H252" s="87" t="s">
        <v>307</v>
      </c>
      <c r="I252" s="87" t="s">
        <v>180</v>
      </c>
      <c r="J252" s="87" t="s">
        <v>351</v>
      </c>
      <c r="K252" s="86">
        <v>88.875748000028196</v>
      </c>
      <c r="L252" s="86">
        <v>0</v>
      </c>
      <c r="M252" s="87" t="s">
        <v>122</v>
      </c>
      <c r="N252" s="87" t="s">
        <v>135</v>
      </c>
      <c r="O252" s="87" t="s">
        <v>191</v>
      </c>
      <c r="P252" s="88">
        <v>45190</v>
      </c>
      <c r="Q252" s="88">
        <v>45190.000694444447</v>
      </c>
      <c r="R252" s="86">
        <v>0</v>
      </c>
      <c r="S252" s="87" t="s">
        <v>352</v>
      </c>
      <c r="T252" s="87" t="s">
        <v>141</v>
      </c>
      <c r="U252" s="87" t="s">
        <v>319</v>
      </c>
      <c r="V252" s="89">
        <v>45201.535402349538</v>
      </c>
      <c r="W252" s="87" t="s">
        <v>319</v>
      </c>
      <c r="X252" s="89">
        <v>45201.535407256946</v>
      </c>
      <c r="Y252" s="89">
        <v>45170</v>
      </c>
      <c r="Z252" s="89">
        <v>45200</v>
      </c>
      <c r="AA252" s="89">
        <v>45201.692850312502</v>
      </c>
      <c r="AB252" s="87" t="s">
        <v>118</v>
      </c>
      <c r="AC252" s="87" t="s">
        <v>116</v>
      </c>
    </row>
    <row r="253" spans="1:29" s="96" customFormat="1" hidden="1" outlineLevel="7" collapsed="1" x14ac:dyDescent="0.25">
      <c r="A253" s="100" t="s">
        <v>308</v>
      </c>
      <c r="B253" s="92">
        <v>14493.204</v>
      </c>
      <c r="C253" s="92">
        <v>1288094.3464170001</v>
      </c>
      <c r="D253" s="92">
        <v>0</v>
      </c>
      <c r="E253" s="92">
        <v>0</v>
      </c>
      <c r="F253" s="92">
        <v>14493.204</v>
      </c>
      <c r="G253" s="92">
        <v>1288094.3464170001</v>
      </c>
      <c r="H253" s="93" t="s">
        <v>307</v>
      </c>
      <c r="I253" s="93" t="s">
        <v>180</v>
      </c>
      <c r="J253" s="93" t="s">
        <v>351</v>
      </c>
      <c r="K253" s="92">
        <v>88.875748000028196</v>
      </c>
      <c r="L253" s="92">
        <v>0</v>
      </c>
      <c r="M253" s="93" t="s">
        <v>122</v>
      </c>
      <c r="N253" s="93" t="s">
        <v>135</v>
      </c>
      <c r="O253" s="93" t="s">
        <v>191</v>
      </c>
      <c r="P253" s="94">
        <v>45190</v>
      </c>
      <c r="Q253" s="94">
        <v>45190.000694444447</v>
      </c>
      <c r="R253" s="92">
        <v>0</v>
      </c>
      <c r="S253" s="93" t="s">
        <v>352</v>
      </c>
      <c r="T253" s="93" t="s">
        <v>141</v>
      </c>
      <c r="U253" s="93" t="s">
        <v>319</v>
      </c>
      <c r="V253" s="95">
        <v>45201.535402349538</v>
      </c>
      <c r="W253" s="93" t="s">
        <v>319</v>
      </c>
      <c r="X253" s="95">
        <v>45201.535407256946</v>
      </c>
      <c r="Y253" s="95">
        <v>45170</v>
      </c>
      <c r="Z253" s="95">
        <v>45200</v>
      </c>
      <c r="AA253" s="95">
        <v>45201.692850312502</v>
      </c>
      <c r="AB253" s="93" t="s">
        <v>118</v>
      </c>
      <c r="AC253" s="93" t="s">
        <v>116</v>
      </c>
    </row>
    <row r="254" spans="1:29" s="78" customFormat="1" hidden="1" outlineLevel="7" collapsed="1" x14ac:dyDescent="0.25">
      <c r="A254" s="101" t="s">
        <v>116</v>
      </c>
      <c r="B254" s="75">
        <v>14493.204</v>
      </c>
      <c r="C254" s="75">
        <v>1288094.3464170001</v>
      </c>
      <c r="D254" s="75">
        <v>0</v>
      </c>
      <c r="E254" s="75">
        <v>0</v>
      </c>
      <c r="F254" s="75">
        <v>14493.204</v>
      </c>
      <c r="G254" s="75">
        <v>1288094.3464170001</v>
      </c>
      <c r="H254" s="74" t="s">
        <v>307</v>
      </c>
      <c r="I254" s="74" t="s">
        <v>180</v>
      </c>
      <c r="J254" s="74" t="s">
        <v>351</v>
      </c>
      <c r="K254" s="75">
        <v>88.875748000028196</v>
      </c>
      <c r="L254" s="75">
        <v>0</v>
      </c>
      <c r="M254" s="74" t="s">
        <v>122</v>
      </c>
      <c r="N254" s="74" t="s">
        <v>135</v>
      </c>
      <c r="O254" s="74" t="s">
        <v>191</v>
      </c>
      <c r="P254" s="76">
        <v>45190</v>
      </c>
      <c r="Q254" s="76">
        <v>45190.000694444447</v>
      </c>
      <c r="R254" s="75">
        <v>0</v>
      </c>
      <c r="S254" s="74" t="s">
        <v>352</v>
      </c>
      <c r="T254" s="74" t="s">
        <v>141</v>
      </c>
      <c r="U254" s="74" t="s">
        <v>319</v>
      </c>
      <c r="V254" s="77">
        <v>45201.535402349538</v>
      </c>
      <c r="W254" s="74" t="s">
        <v>319</v>
      </c>
      <c r="X254" s="77">
        <v>45201.535407256946</v>
      </c>
      <c r="Y254" s="77">
        <v>45170</v>
      </c>
      <c r="Z254" s="77">
        <v>45200</v>
      </c>
      <c r="AA254" s="77">
        <v>45201.692850312502</v>
      </c>
      <c r="AB254" s="74" t="s">
        <v>118</v>
      </c>
      <c r="AC254" s="74" t="s">
        <v>116</v>
      </c>
    </row>
    <row r="255" spans="1:29" s="113" customFormat="1" hidden="1" outlineLevel="6" collapsed="1" x14ac:dyDescent="0.25">
      <c r="A255" s="121" t="s">
        <v>353</v>
      </c>
      <c r="B255" s="109">
        <v>14335.027</v>
      </c>
      <c r="C255" s="109">
        <v>1274036.2472250001</v>
      </c>
      <c r="D255" s="109">
        <v>0</v>
      </c>
      <c r="E255" s="109">
        <v>0</v>
      </c>
      <c r="F255" s="109">
        <v>14335.027</v>
      </c>
      <c r="G255" s="109">
        <v>1274036.2472250001</v>
      </c>
      <c r="H255" s="110" t="s">
        <v>307</v>
      </c>
      <c r="I255" s="110" t="s">
        <v>180</v>
      </c>
      <c r="J255" s="110" t="s">
        <v>353</v>
      </c>
      <c r="K255" s="109">
        <v>88.875747999986302</v>
      </c>
      <c r="L255" s="109">
        <v>0</v>
      </c>
      <c r="M255" s="110" t="s">
        <v>122</v>
      </c>
      <c r="N255" s="110" t="s">
        <v>135</v>
      </c>
      <c r="O255" s="110" t="s">
        <v>191</v>
      </c>
      <c r="P255" s="111">
        <v>45198</v>
      </c>
      <c r="Q255" s="111">
        <v>45198.000694444447</v>
      </c>
      <c r="R255" s="109">
        <v>0</v>
      </c>
      <c r="S255" s="110" t="s">
        <v>354</v>
      </c>
      <c r="T255" s="110" t="s">
        <v>141</v>
      </c>
      <c r="U255" s="110" t="s">
        <v>319</v>
      </c>
      <c r="V255" s="112">
        <v>45201.535402349538</v>
      </c>
      <c r="W255" s="110" t="s">
        <v>319</v>
      </c>
      <c r="X255" s="112">
        <v>45201.535407256946</v>
      </c>
      <c r="Y255" s="112">
        <v>45170</v>
      </c>
      <c r="Z255" s="112">
        <v>45200</v>
      </c>
      <c r="AA255" s="112">
        <v>45201.692850312502</v>
      </c>
      <c r="AB255" s="110" t="s">
        <v>118</v>
      </c>
      <c r="AC255" s="110" t="s">
        <v>116</v>
      </c>
    </row>
    <row r="256" spans="1:29" s="96" customFormat="1" hidden="1" outlineLevel="7" collapsed="1" x14ac:dyDescent="0.25">
      <c r="A256" s="100" t="s">
        <v>308</v>
      </c>
      <c r="B256" s="92">
        <v>14335.027</v>
      </c>
      <c r="C256" s="92">
        <v>1274036.2472250001</v>
      </c>
      <c r="D256" s="92">
        <v>0</v>
      </c>
      <c r="E256" s="92">
        <v>0</v>
      </c>
      <c r="F256" s="92">
        <v>14335.027</v>
      </c>
      <c r="G256" s="92">
        <v>1274036.2472250001</v>
      </c>
      <c r="H256" s="93" t="s">
        <v>307</v>
      </c>
      <c r="I256" s="93" t="s">
        <v>180</v>
      </c>
      <c r="J256" s="93" t="s">
        <v>353</v>
      </c>
      <c r="K256" s="92">
        <v>88.875747999986302</v>
      </c>
      <c r="L256" s="92">
        <v>0</v>
      </c>
      <c r="M256" s="93" t="s">
        <v>122</v>
      </c>
      <c r="N256" s="93" t="s">
        <v>135</v>
      </c>
      <c r="O256" s="93" t="s">
        <v>191</v>
      </c>
      <c r="P256" s="94">
        <v>45198</v>
      </c>
      <c r="Q256" s="94">
        <v>45198.000694444447</v>
      </c>
      <c r="R256" s="92">
        <v>0</v>
      </c>
      <c r="S256" s="93" t="s">
        <v>354</v>
      </c>
      <c r="T256" s="93" t="s">
        <v>141</v>
      </c>
      <c r="U256" s="93" t="s">
        <v>319</v>
      </c>
      <c r="V256" s="95">
        <v>45201.535402349538</v>
      </c>
      <c r="W256" s="93" t="s">
        <v>319</v>
      </c>
      <c r="X256" s="95">
        <v>45201.535407256946</v>
      </c>
      <c r="Y256" s="95">
        <v>45170</v>
      </c>
      <c r="Z256" s="95">
        <v>45200</v>
      </c>
      <c r="AA256" s="95">
        <v>45201.692850312502</v>
      </c>
      <c r="AB256" s="93" t="s">
        <v>118</v>
      </c>
      <c r="AC256" s="93" t="s">
        <v>116</v>
      </c>
    </row>
    <row r="257" spans="1:29" s="78" customFormat="1" hidden="1" outlineLevel="7" collapsed="1" x14ac:dyDescent="0.25">
      <c r="A257" s="101" t="s">
        <v>116</v>
      </c>
      <c r="B257" s="75">
        <v>14335.027</v>
      </c>
      <c r="C257" s="75">
        <v>1274036.2472250001</v>
      </c>
      <c r="D257" s="75">
        <v>0</v>
      </c>
      <c r="E257" s="75">
        <v>0</v>
      </c>
      <c r="F257" s="75">
        <v>14335.027</v>
      </c>
      <c r="G257" s="75">
        <v>1274036.2472250001</v>
      </c>
      <c r="H257" s="74" t="s">
        <v>307</v>
      </c>
      <c r="I257" s="74" t="s">
        <v>180</v>
      </c>
      <c r="J257" s="74" t="s">
        <v>353</v>
      </c>
      <c r="K257" s="75">
        <v>88.875747999986302</v>
      </c>
      <c r="L257" s="75">
        <v>0</v>
      </c>
      <c r="M257" s="74" t="s">
        <v>122</v>
      </c>
      <c r="N257" s="74" t="s">
        <v>135</v>
      </c>
      <c r="O257" s="74" t="s">
        <v>191</v>
      </c>
      <c r="P257" s="76">
        <v>45198</v>
      </c>
      <c r="Q257" s="76">
        <v>45198.000694444447</v>
      </c>
      <c r="R257" s="75">
        <v>0</v>
      </c>
      <c r="S257" s="74" t="s">
        <v>354</v>
      </c>
      <c r="T257" s="74" t="s">
        <v>141</v>
      </c>
      <c r="U257" s="74" t="s">
        <v>319</v>
      </c>
      <c r="V257" s="77">
        <v>45201.535402349538</v>
      </c>
      <c r="W257" s="74" t="s">
        <v>319</v>
      </c>
      <c r="X257" s="77">
        <v>45201.535407256946</v>
      </c>
      <c r="Y257" s="77">
        <v>45170</v>
      </c>
      <c r="Z257" s="77">
        <v>45200</v>
      </c>
      <c r="AA257" s="77">
        <v>45201.692850312502</v>
      </c>
      <c r="AB257" s="74" t="s">
        <v>118</v>
      </c>
      <c r="AC257" s="74" t="s">
        <v>116</v>
      </c>
    </row>
    <row r="258" spans="1:29" s="119" customFormat="1" hidden="1" outlineLevel="5" collapsed="1" x14ac:dyDescent="0.25">
      <c r="A258" s="120" t="s">
        <v>355</v>
      </c>
      <c r="B258" s="115">
        <v>0</v>
      </c>
      <c r="C258" s="115">
        <v>25818.63</v>
      </c>
      <c r="D258" s="115">
        <v>0</v>
      </c>
      <c r="E258" s="115">
        <v>0</v>
      </c>
      <c r="F258" s="115">
        <v>0</v>
      </c>
      <c r="G258" s="115">
        <v>25818.63</v>
      </c>
      <c r="H258" s="116" t="s">
        <v>355</v>
      </c>
      <c r="I258" s="116" t="s">
        <v>180</v>
      </c>
      <c r="J258" s="116" t="s">
        <v>347</v>
      </c>
      <c r="K258" s="115">
        <v>0</v>
      </c>
      <c r="L258" s="115">
        <v>0</v>
      </c>
      <c r="M258" s="116" t="s">
        <v>122</v>
      </c>
      <c r="N258" s="116" t="s">
        <v>135</v>
      </c>
      <c r="O258" s="116" t="s">
        <v>191</v>
      </c>
      <c r="P258" s="117">
        <v>45174</v>
      </c>
      <c r="Q258" s="117">
        <v>45174.000694444447</v>
      </c>
      <c r="R258" s="115">
        <v>0</v>
      </c>
      <c r="S258" s="116" t="s">
        <v>348</v>
      </c>
      <c r="T258" s="116" t="s">
        <v>141</v>
      </c>
      <c r="U258" s="116" t="s">
        <v>319</v>
      </c>
      <c r="V258" s="118">
        <v>45201.535402349538</v>
      </c>
      <c r="W258" s="116" t="s">
        <v>319</v>
      </c>
      <c r="X258" s="118">
        <v>45201.535407256946</v>
      </c>
      <c r="Y258" s="118">
        <v>45170</v>
      </c>
      <c r="Z258" s="118">
        <v>45200</v>
      </c>
      <c r="AA258" s="118">
        <v>45201.692850312502</v>
      </c>
      <c r="AB258" s="116" t="s">
        <v>118</v>
      </c>
      <c r="AC258" s="116" t="s">
        <v>355</v>
      </c>
    </row>
    <row r="259" spans="1:29" s="90" customFormat="1" hidden="1" outlineLevel="6" collapsed="1" x14ac:dyDescent="0.25">
      <c r="A259" s="99" t="s">
        <v>347</v>
      </c>
      <c r="B259" s="86">
        <v>0</v>
      </c>
      <c r="C259" s="86">
        <v>25818.63</v>
      </c>
      <c r="D259" s="86">
        <v>0</v>
      </c>
      <c r="E259" s="86">
        <v>0</v>
      </c>
      <c r="F259" s="86">
        <v>0</v>
      </c>
      <c r="G259" s="86">
        <v>25818.63</v>
      </c>
      <c r="H259" s="87" t="s">
        <v>355</v>
      </c>
      <c r="I259" s="87" t="s">
        <v>180</v>
      </c>
      <c r="J259" s="87" t="s">
        <v>347</v>
      </c>
      <c r="K259" s="86">
        <v>0</v>
      </c>
      <c r="L259" s="86">
        <v>0</v>
      </c>
      <c r="M259" s="87" t="s">
        <v>122</v>
      </c>
      <c r="N259" s="87" t="s">
        <v>135</v>
      </c>
      <c r="O259" s="87" t="s">
        <v>191</v>
      </c>
      <c r="P259" s="88">
        <v>45174</v>
      </c>
      <c r="Q259" s="88">
        <v>45174.000694444447</v>
      </c>
      <c r="R259" s="86">
        <v>0</v>
      </c>
      <c r="S259" s="87" t="s">
        <v>348</v>
      </c>
      <c r="T259" s="87" t="s">
        <v>141</v>
      </c>
      <c r="U259" s="87" t="s">
        <v>319</v>
      </c>
      <c r="V259" s="89">
        <v>45201.535402349538</v>
      </c>
      <c r="W259" s="87" t="s">
        <v>319</v>
      </c>
      <c r="X259" s="89">
        <v>45201.535407256946</v>
      </c>
      <c r="Y259" s="89">
        <v>45170</v>
      </c>
      <c r="Z259" s="89">
        <v>45200</v>
      </c>
      <c r="AA259" s="89">
        <v>45201.692850312502</v>
      </c>
      <c r="AB259" s="87" t="s">
        <v>118</v>
      </c>
      <c r="AC259" s="87" t="s">
        <v>355</v>
      </c>
    </row>
    <row r="260" spans="1:29" s="96" customFormat="1" hidden="1" outlineLevel="7" collapsed="1" x14ac:dyDescent="0.25">
      <c r="A260" s="100" t="s">
        <v>356</v>
      </c>
      <c r="B260" s="92">
        <v>0</v>
      </c>
      <c r="C260" s="92">
        <v>25818.63</v>
      </c>
      <c r="D260" s="92">
        <v>0</v>
      </c>
      <c r="E260" s="92">
        <v>0</v>
      </c>
      <c r="F260" s="92">
        <v>0</v>
      </c>
      <c r="G260" s="92">
        <v>25818.63</v>
      </c>
      <c r="H260" s="93" t="s">
        <v>355</v>
      </c>
      <c r="I260" s="93" t="s">
        <v>180</v>
      </c>
      <c r="J260" s="93" t="s">
        <v>347</v>
      </c>
      <c r="K260" s="92">
        <v>0</v>
      </c>
      <c r="L260" s="92">
        <v>0</v>
      </c>
      <c r="M260" s="93" t="s">
        <v>122</v>
      </c>
      <c r="N260" s="93" t="s">
        <v>135</v>
      </c>
      <c r="O260" s="93" t="s">
        <v>191</v>
      </c>
      <c r="P260" s="94">
        <v>45174</v>
      </c>
      <c r="Q260" s="94">
        <v>45174.000694444447</v>
      </c>
      <c r="R260" s="92">
        <v>0</v>
      </c>
      <c r="S260" s="93" t="s">
        <v>348</v>
      </c>
      <c r="T260" s="93" t="s">
        <v>141</v>
      </c>
      <c r="U260" s="93" t="s">
        <v>319</v>
      </c>
      <c r="V260" s="95">
        <v>45201.535402349538</v>
      </c>
      <c r="W260" s="93" t="s">
        <v>319</v>
      </c>
      <c r="X260" s="95">
        <v>45201.535407256946</v>
      </c>
      <c r="Y260" s="95">
        <v>45170</v>
      </c>
      <c r="Z260" s="95">
        <v>45200</v>
      </c>
      <c r="AA260" s="95">
        <v>45201.692850312502</v>
      </c>
      <c r="AB260" s="93" t="s">
        <v>118</v>
      </c>
      <c r="AC260" s="93" t="s">
        <v>355</v>
      </c>
    </row>
    <row r="261" spans="1:29" s="78" customFormat="1" hidden="1" outlineLevel="7" collapsed="1" x14ac:dyDescent="0.25">
      <c r="A261" s="101" t="s">
        <v>116</v>
      </c>
      <c r="B261" s="75">
        <v>0</v>
      </c>
      <c r="C261" s="75">
        <v>25818.63</v>
      </c>
      <c r="D261" s="75">
        <v>0</v>
      </c>
      <c r="E261" s="75">
        <v>0</v>
      </c>
      <c r="F261" s="75">
        <v>0</v>
      </c>
      <c r="G261" s="75">
        <v>25818.63</v>
      </c>
      <c r="H261" s="74" t="s">
        <v>355</v>
      </c>
      <c r="I261" s="74" t="s">
        <v>180</v>
      </c>
      <c r="J261" s="74" t="s">
        <v>347</v>
      </c>
      <c r="K261" s="75">
        <v>0</v>
      </c>
      <c r="L261" s="75">
        <v>0</v>
      </c>
      <c r="M261" s="74" t="s">
        <v>122</v>
      </c>
      <c r="N261" s="74" t="s">
        <v>135</v>
      </c>
      <c r="O261" s="74" t="s">
        <v>191</v>
      </c>
      <c r="P261" s="76">
        <v>45174</v>
      </c>
      <c r="Q261" s="76">
        <v>45174.000694444447</v>
      </c>
      <c r="R261" s="75">
        <v>0</v>
      </c>
      <c r="S261" s="74" t="s">
        <v>348</v>
      </c>
      <c r="T261" s="74" t="s">
        <v>141</v>
      </c>
      <c r="U261" s="74" t="s">
        <v>319</v>
      </c>
      <c r="V261" s="77">
        <v>45201.535402349538</v>
      </c>
      <c r="W261" s="74" t="s">
        <v>319</v>
      </c>
      <c r="X261" s="77">
        <v>45201.535407256946</v>
      </c>
      <c r="Y261" s="77">
        <v>45170</v>
      </c>
      <c r="Z261" s="77">
        <v>45200</v>
      </c>
      <c r="AA261" s="77">
        <v>45201.692850312502</v>
      </c>
      <c r="AB261" s="74" t="s">
        <v>118</v>
      </c>
      <c r="AC261" s="74" t="s">
        <v>355</v>
      </c>
    </row>
    <row r="262" spans="1:29" s="84" customFormat="1" hidden="1" outlineLevel="5" collapsed="1" x14ac:dyDescent="0.25">
      <c r="A262" s="98" t="s">
        <v>304</v>
      </c>
      <c r="B262" s="80">
        <v>0</v>
      </c>
      <c r="C262" s="80">
        <v>6429.8235000000004</v>
      </c>
      <c r="D262" s="80">
        <v>0</v>
      </c>
      <c r="E262" s="80">
        <v>0</v>
      </c>
      <c r="F262" s="80">
        <v>0</v>
      </c>
      <c r="G262" s="80">
        <v>6429.8235000000004</v>
      </c>
      <c r="H262" s="81" t="s">
        <v>304</v>
      </c>
      <c r="I262" s="81" t="s">
        <v>180</v>
      </c>
      <c r="J262" s="81" t="s">
        <v>116</v>
      </c>
      <c r="K262" s="80">
        <v>0</v>
      </c>
      <c r="L262" s="80">
        <v>0</v>
      </c>
      <c r="M262" s="81" t="s">
        <v>122</v>
      </c>
      <c r="N262" s="81" t="s">
        <v>135</v>
      </c>
      <c r="O262" s="81" t="s">
        <v>191</v>
      </c>
      <c r="P262" s="82" t="s">
        <v>116</v>
      </c>
      <c r="Q262" s="82" t="s">
        <v>116</v>
      </c>
      <c r="R262" s="80">
        <v>0</v>
      </c>
      <c r="S262" s="81" t="s">
        <v>116</v>
      </c>
      <c r="T262" s="81" t="s">
        <v>141</v>
      </c>
      <c r="U262" s="81" t="s">
        <v>319</v>
      </c>
      <c r="V262" s="83">
        <v>45201.535402349538</v>
      </c>
      <c r="W262" s="81" t="s">
        <v>319</v>
      </c>
      <c r="X262" s="83">
        <v>45201.535407256946</v>
      </c>
      <c r="Y262" s="83">
        <v>45170</v>
      </c>
      <c r="Z262" s="83">
        <v>45200</v>
      </c>
      <c r="AA262" s="83">
        <v>45201.692850312502</v>
      </c>
      <c r="AB262" s="81" t="s">
        <v>118</v>
      </c>
      <c r="AC262" s="81" t="s">
        <v>304</v>
      </c>
    </row>
    <row r="263" spans="1:29" s="90" customFormat="1" hidden="1" outlineLevel="6" collapsed="1" x14ac:dyDescent="0.25">
      <c r="A263" s="99" t="s">
        <v>347</v>
      </c>
      <c r="B263" s="86">
        <v>0</v>
      </c>
      <c r="C263" s="86">
        <v>1611.00146</v>
      </c>
      <c r="D263" s="86">
        <v>0</v>
      </c>
      <c r="E263" s="86">
        <v>0</v>
      </c>
      <c r="F263" s="86">
        <v>0</v>
      </c>
      <c r="G263" s="86">
        <v>1611.00146</v>
      </c>
      <c r="H263" s="87" t="s">
        <v>304</v>
      </c>
      <c r="I263" s="87" t="s">
        <v>180</v>
      </c>
      <c r="J263" s="87" t="s">
        <v>347</v>
      </c>
      <c r="K263" s="86">
        <v>0</v>
      </c>
      <c r="L263" s="86">
        <v>0</v>
      </c>
      <c r="M263" s="87" t="s">
        <v>122</v>
      </c>
      <c r="N263" s="87" t="s">
        <v>135</v>
      </c>
      <c r="O263" s="87" t="s">
        <v>191</v>
      </c>
      <c r="P263" s="88">
        <v>45174</v>
      </c>
      <c r="Q263" s="88">
        <v>45174.000694444447</v>
      </c>
      <c r="R263" s="86">
        <v>0</v>
      </c>
      <c r="S263" s="87" t="s">
        <v>348</v>
      </c>
      <c r="T263" s="87" t="s">
        <v>141</v>
      </c>
      <c r="U263" s="87" t="s">
        <v>319</v>
      </c>
      <c r="V263" s="89">
        <v>45201.535402349538</v>
      </c>
      <c r="W263" s="87" t="s">
        <v>319</v>
      </c>
      <c r="X263" s="89">
        <v>45201.535407256946</v>
      </c>
      <c r="Y263" s="89">
        <v>45170</v>
      </c>
      <c r="Z263" s="89">
        <v>45200</v>
      </c>
      <c r="AA263" s="89">
        <v>45201.692850312502</v>
      </c>
      <c r="AB263" s="87" t="s">
        <v>118</v>
      </c>
      <c r="AC263" s="87" t="s">
        <v>304</v>
      </c>
    </row>
    <row r="264" spans="1:29" s="96" customFormat="1" hidden="1" outlineLevel="7" collapsed="1" x14ac:dyDescent="0.25">
      <c r="A264" s="100" t="s">
        <v>357</v>
      </c>
      <c r="B264" s="92">
        <v>0</v>
      </c>
      <c r="C264" s="92">
        <v>1611.00146</v>
      </c>
      <c r="D264" s="92">
        <v>0</v>
      </c>
      <c r="E264" s="92">
        <v>0</v>
      </c>
      <c r="F264" s="92">
        <v>0</v>
      </c>
      <c r="G264" s="92">
        <v>1611.00146</v>
      </c>
      <c r="H264" s="93" t="s">
        <v>304</v>
      </c>
      <c r="I264" s="93" t="s">
        <v>180</v>
      </c>
      <c r="J264" s="93" t="s">
        <v>347</v>
      </c>
      <c r="K264" s="92">
        <v>0</v>
      </c>
      <c r="L264" s="92">
        <v>0</v>
      </c>
      <c r="M264" s="93" t="s">
        <v>122</v>
      </c>
      <c r="N264" s="93" t="s">
        <v>135</v>
      </c>
      <c r="O264" s="93" t="s">
        <v>191</v>
      </c>
      <c r="P264" s="94">
        <v>45174</v>
      </c>
      <c r="Q264" s="94">
        <v>45174.000694444447</v>
      </c>
      <c r="R264" s="92">
        <v>0</v>
      </c>
      <c r="S264" s="93" t="s">
        <v>348</v>
      </c>
      <c r="T264" s="93" t="s">
        <v>141</v>
      </c>
      <c r="U264" s="93" t="s">
        <v>319</v>
      </c>
      <c r="V264" s="95">
        <v>45201.535402349538</v>
      </c>
      <c r="W264" s="93" t="s">
        <v>319</v>
      </c>
      <c r="X264" s="95">
        <v>45201.535407256946</v>
      </c>
      <c r="Y264" s="95">
        <v>45170</v>
      </c>
      <c r="Z264" s="95">
        <v>45200</v>
      </c>
      <c r="AA264" s="95">
        <v>45201.692850312502</v>
      </c>
      <c r="AB264" s="93" t="s">
        <v>118</v>
      </c>
      <c r="AC264" s="93" t="s">
        <v>304</v>
      </c>
    </row>
    <row r="265" spans="1:29" s="78" customFormat="1" hidden="1" outlineLevel="7" collapsed="1" x14ac:dyDescent="0.25">
      <c r="A265" s="101" t="s">
        <v>116</v>
      </c>
      <c r="B265" s="75">
        <v>0</v>
      </c>
      <c r="C265" s="75">
        <v>1611.00146</v>
      </c>
      <c r="D265" s="75">
        <v>0</v>
      </c>
      <c r="E265" s="75">
        <v>0</v>
      </c>
      <c r="F265" s="75">
        <v>0</v>
      </c>
      <c r="G265" s="75">
        <v>1611.00146</v>
      </c>
      <c r="H265" s="74" t="s">
        <v>304</v>
      </c>
      <c r="I265" s="74" t="s">
        <v>180</v>
      </c>
      <c r="J265" s="74" t="s">
        <v>347</v>
      </c>
      <c r="K265" s="75">
        <v>0</v>
      </c>
      <c r="L265" s="75">
        <v>0</v>
      </c>
      <c r="M265" s="74" t="s">
        <v>122</v>
      </c>
      <c r="N265" s="74" t="s">
        <v>135</v>
      </c>
      <c r="O265" s="74" t="s">
        <v>191</v>
      </c>
      <c r="P265" s="76">
        <v>45174</v>
      </c>
      <c r="Q265" s="76">
        <v>45174.000694444447</v>
      </c>
      <c r="R265" s="75">
        <v>0</v>
      </c>
      <c r="S265" s="74" t="s">
        <v>348</v>
      </c>
      <c r="T265" s="74" t="s">
        <v>141</v>
      </c>
      <c r="U265" s="74" t="s">
        <v>319</v>
      </c>
      <c r="V265" s="77">
        <v>45201.535402349538</v>
      </c>
      <c r="W265" s="74" t="s">
        <v>319</v>
      </c>
      <c r="X265" s="77">
        <v>45201.535407256946</v>
      </c>
      <c r="Y265" s="77">
        <v>45170</v>
      </c>
      <c r="Z265" s="77">
        <v>45200</v>
      </c>
      <c r="AA265" s="77">
        <v>45201.692850312502</v>
      </c>
      <c r="AB265" s="74" t="s">
        <v>118</v>
      </c>
      <c r="AC265" s="74" t="s">
        <v>304</v>
      </c>
    </row>
    <row r="266" spans="1:29" s="113" customFormat="1" hidden="1" outlineLevel="6" collapsed="1" x14ac:dyDescent="0.25">
      <c r="A266" s="121" t="s">
        <v>349</v>
      </c>
      <c r="B266" s="109">
        <v>0</v>
      </c>
      <c r="C266" s="109">
        <v>1616.1588099999999</v>
      </c>
      <c r="D266" s="109">
        <v>0</v>
      </c>
      <c r="E266" s="109">
        <v>0</v>
      </c>
      <c r="F266" s="109">
        <v>0</v>
      </c>
      <c r="G266" s="109">
        <v>1616.1588099999999</v>
      </c>
      <c r="H266" s="110" t="s">
        <v>304</v>
      </c>
      <c r="I266" s="110" t="s">
        <v>180</v>
      </c>
      <c r="J266" s="110" t="s">
        <v>349</v>
      </c>
      <c r="K266" s="109">
        <v>0</v>
      </c>
      <c r="L266" s="109">
        <v>0</v>
      </c>
      <c r="M266" s="110" t="s">
        <v>122</v>
      </c>
      <c r="N266" s="110" t="s">
        <v>135</v>
      </c>
      <c r="O266" s="110" t="s">
        <v>191</v>
      </c>
      <c r="P266" s="111">
        <v>45183</v>
      </c>
      <c r="Q266" s="111">
        <v>45183.000694444447</v>
      </c>
      <c r="R266" s="109">
        <v>0</v>
      </c>
      <c r="S266" s="110" t="s">
        <v>350</v>
      </c>
      <c r="T266" s="110" t="s">
        <v>141</v>
      </c>
      <c r="U266" s="110" t="s">
        <v>319</v>
      </c>
      <c r="V266" s="112">
        <v>45201.535402349538</v>
      </c>
      <c r="W266" s="110" t="s">
        <v>319</v>
      </c>
      <c r="X266" s="112">
        <v>45201.535407256946</v>
      </c>
      <c r="Y266" s="112">
        <v>45170</v>
      </c>
      <c r="Z266" s="112">
        <v>45200</v>
      </c>
      <c r="AA266" s="112">
        <v>45201.692850312502</v>
      </c>
      <c r="AB266" s="110" t="s">
        <v>118</v>
      </c>
      <c r="AC266" s="110" t="s">
        <v>304</v>
      </c>
    </row>
    <row r="267" spans="1:29" s="96" customFormat="1" hidden="1" outlineLevel="7" collapsed="1" x14ac:dyDescent="0.25">
      <c r="A267" s="100" t="s">
        <v>358</v>
      </c>
      <c r="B267" s="92">
        <v>0</v>
      </c>
      <c r="C267" s="92">
        <v>1616.1588099999999</v>
      </c>
      <c r="D267" s="92">
        <v>0</v>
      </c>
      <c r="E267" s="92">
        <v>0</v>
      </c>
      <c r="F267" s="92">
        <v>0</v>
      </c>
      <c r="G267" s="92">
        <v>1616.1588099999999</v>
      </c>
      <c r="H267" s="93" t="s">
        <v>304</v>
      </c>
      <c r="I267" s="93" t="s">
        <v>180</v>
      </c>
      <c r="J267" s="93" t="s">
        <v>349</v>
      </c>
      <c r="K267" s="92">
        <v>0</v>
      </c>
      <c r="L267" s="92">
        <v>0</v>
      </c>
      <c r="M267" s="93" t="s">
        <v>122</v>
      </c>
      <c r="N267" s="93" t="s">
        <v>135</v>
      </c>
      <c r="O267" s="93" t="s">
        <v>191</v>
      </c>
      <c r="P267" s="94">
        <v>45183</v>
      </c>
      <c r="Q267" s="94">
        <v>45183.000694444447</v>
      </c>
      <c r="R267" s="92">
        <v>0</v>
      </c>
      <c r="S267" s="93" t="s">
        <v>350</v>
      </c>
      <c r="T267" s="93" t="s">
        <v>141</v>
      </c>
      <c r="U267" s="93" t="s">
        <v>319</v>
      </c>
      <c r="V267" s="95">
        <v>45201.535402349538</v>
      </c>
      <c r="W267" s="93" t="s">
        <v>319</v>
      </c>
      <c r="X267" s="95">
        <v>45201.535407256946</v>
      </c>
      <c r="Y267" s="95">
        <v>45170</v>
      </c>
      <c r="Z267" s="95">
        <v>45200</v>
      </c>
      <c r="AA267" s="95">
        <v>45201.692850312502</v>
      </c>
      <c r="AB267" s="93" t="s">
        <v>118</v>
      </c>
      <c r="AC267" s="93" t="s">
        <v>304</v>
      </c>
    </row>
    <row r="268" spans="1:29" s="78" customFormat="1" hidden="1" outlineLevel="7" collapsed="1" x14ac:dyDescent="0.25">
      <c r="A268" s="101" t="s">
        <v>116</v>
      </c>
      <c r="B268" s="75">
        <v>0</v>
      </c>
      <c r="C268" s="75">
        <v>1616.1588099999999</v>
      </c>
      <c r="D268" s="75">
        <v>0</v>
      </c>
      <c r="E268" s="75">
        <v>0</v>
      </c>
      <c r="F268" s="75">
        <v>0</v>
      </c>
      <c r="G268" s="75">
        <v>1616.1588099999999</v>
      </c>
      <c r="H268" s="74" t="s">
        <v>304</v>
      </c>
      <c r="I268" s="74" t="s">
        <v>180</v>
      </c>
      <c r="J268" s="74" t="s">
        <v>349</v>
      </c>
      <c r="K268" s="75">
        <v>0</v>
      </c>
      <c r="L268" s="75">
        <v>0</v>
      </c>
      <c r="M268" s="74" t="s">
        <v>122</v>
      </c>
      <c r="N268" s="74" t="s">
        <v>135</v>
      </c>
      <c r="O268" s="74" t="s">
        <v>191</v>
      </c>
      <c r="P268" s="76">
        <v>45183</v>
      </c>
      <c r="Q268" s="76">
        <v>45183.000694444447</v>
      </c>
      <c r="R268" s="75">
        <v>0</v>
      </c>
      <c r="S268" s="74" t="s">
        <v>350</v>
      </c>
      <c r="T268" s="74" t="s">
        <v>141</v>
      </c>
      <c r="U268" s="74" t="s">
        <v>319</v>
      </c>
      <c r="V268" s="77">
        <v>45201.535402349538</v>
      </c>
      <c r="W268" s="74" t="s">
        <v>319</v>
      </c>
      <c r="X268" s="77">
        <v>45201.535407256946</v>
      </c>
      <c r="Y268" s="77">
        <v>45170</v>
      </c>
      <c r="Z268" s="77">
        <v>45200</v>
      </c>
      <c r="AA268" s="77">
        <v>45201.692850312502</v>
      </c>
      <c r="AB268" s="74" t="s">
        <v>118</v>
      </c>
      <c r="AC268" s="74" t="s">
        <v>304</v>
      </c>
    </row>
    <row r="269" spans="1:29" s="90" customFormat="1" hidden="1" outlineLevel="6" collapsed="1" x14ac:dyDescent="0.25">
      <c r="A269" s="99" t="s">
        <v>351</v>
      </c>
      <c r="B269" s="86">
        <v>0</v>
      </c>
      <c r="C269" s="86">
        <v>1610.1179299999999</v>
      </c>
      <c r="D269" s="86">
        <v>0</v>
      </c>
      <c r="E269" s="86">
        <v>0</v>
      </c>
      <c r="F269" s="86">
        <v>0</v>
      </c>
      <c r="G269" s="86">
        <v>1610.1179299999999</v>
      </c>
      <c r="H269" s="87" t="s">
        <v>304</v>
      </c>
      <c r="I269" s="87" t="s">
        <v>180</v>
      </c>
      <c r="J269" s="87" t="s">
        <v>351</v>
      </c>
      <c r="K269" s="86">
        <v>0</v>
      </c>
      <c r="L269" s="86">
        <v>0</v>
      </c>
      <c r="M269" s="87" t="s">
        <v>122</v>
      </c>
      <c r="N269" s="87" t="s">
        <v>135</v>
      </c>
      <c r="O269" s="87" t="s">
        <v>191</v>
      </c>
      <c r="P269" s="88">
        <v>45190</v>
      </c>
      <c r="Q269" s="88">
        <v>45190.000694444447</v>
      </c>
      <c r="R269" s="86">
        <v>0</v>
      </c>
      <c r="S269" s="87" t="s">
        <v>352</v>
      </c>
      <c r="T269" s="87" t="s">
        <v>141</v>
      </c>
      <c r="U269" s="87" t="s">
        <v>319</v>
      </c>
      <c r="V269" s="89">
        <v>45201.535402349538</v>
      </c>
      <c r="W269" s="87" t="s">
        <v>319</v>
      </c>
      <c r="X269" s="89">
        <v>45201.535407256946</v>
      </c>
      <c r="Y269" s="89">
        <v>45170</v>
      </c>
      <c r="Z269" s="89">
        <v>45200</v>
      </c>
      <c r="AA269" s="89">
        <v>45201.692850312502</v>
      </c>
      <c r="AB269" s="87" t="s">
        <v>118</v>
      </c>
      <c r="AC269" s="87" t="s">
        <v>304</v>
      </c>
    </row>
    <row r="270" spans="1:29" s="96" customFormat="1" hidden="1" outlineLevel="7" collapsed="1" x14ac:dyDescent="0.25">
      <c r="A270" s="100" t="s">
        <v>359</v>
      </c>
      <c r="B270" s="92">
        <v>0</v>
      </c>
      <c r="C270" s="92">
        <v>1610.1179299999999</v>
      </c>
      <c r="D270" s="92">
        <v>0</v>
      </c>
      <c r="E270" s="92">
        <v>0</v>
      </c>
      <c r="F270" s="92">
        <v>0</v>
      </c>
      <c r="G270" s="92">
        <v>1610.1179299999999</v>
      </c>
      <c r="H270" s="93" t="s">
        <v>304</v>
      </c>
      <c r="I270" s="93" t="s">
        <v>180</v>
      </c>
      <c r="J270" s="93" t="s">
        <v>351</v>
      </c>
      <c r="K270" s="92">
        <v>0</v>
      </c>
      <c r="L270" s="92">
        <v>0</v>
      </c>
      <c r="M270" s="93" t="s">
        <v>122</v>
      </c>
      <c r="N270" s="93" t="s">
        <v>135</v>
      </c>
      <c r="O270" s="93" t="s">
        <v>191</v>
      </c>
      <c r="P270" s="94">
        <v>45190</v>
      </c>
      <c r="Q270" s="94">
        <v>45190.000694444447</v>
      </c>
      <c r="R270" s="92">
        <v>0</v>
      </c>
      <c r="S270" s="93" t="s">
        <v>352</v>
      </c>
      <c r="T270" s="93" t="s">
        <v>141</v>
      </c>
      <c r="U270" s="93" t="s">
        <v>319</v>
      </c>
      <c r="V270" s="95">
        <v>45201.535402349538</v>
      </c>
      <c r="W270" s="93" t="s">
        <v>319</v>
      </c>
      <c r="X270" s="95">
        <v>45201.535407256946</v>
      </c>
      <c r="Y270" s="95">
        <v>45170</v>
      </c>
      <c r="Z270" s="95">
        <v>45200</v>
      </c>
      <c r="AA270" s="95">
        <v>45201.692850312502</v>
      </c>
      <c r="AB270" s="93" t="s">
        <v>118</v>
      </c>
      <c r="AC270" s="93" t="s">
        <v>304</v>
      </c>
    </row>
    <row r="271" spans="1:29" s="78" customFormat="1" hidden="1" outlineLevel="7" collapsed="1" x14ac:dyDescent="0.25">
      <c r="A271" s="101" t="s">
        <v>116</v>
      </c>
      <c r="B271" s="75">
        <v>0</v>
      </c>
      <c r="C271" s="75">
        <v>1610.1179299999999</v>
      </c>
      <c r="D271" s="75">
        <v>0</v>
      </c>
      <c r="E271" s="75">
        <v>0</v>
      </c>
      <c r="F271" s="75">
        <v>0</v>
      </c>
      <c r="G271" s="75">
        <v>1610.1179299999999</v>
      </c>
      <c r="H271" s="74" t="s">
        <v>304</v>
      </c>
      <c r="I271" s="74" t="s">
        <v>180</v>
      </c>
      <c r="J271" s="74" t="s">
        <v>351</v>
      </c>
      <c r="K271" s="75">
        <v>0</v>
      </c>
      <c r="L271" s="75">
        <v>0</v>
      </c>
      <c r="M271" s="74" t="s">
        <v>122</v>
      </c>
      <c r="N271" s="74" t="s">
        <v>135</v>
      </c>
      <c r="O271" s="74" t="s">
        <v>191</v>
      </c>
      <c r="P271" s="76">
        <v>45190</v>
      </c>
      <c r="Q271" s="76">
        <v>45190.000694444447</v>
      </c>
      <c r="R271" s="75">
        <v>0</v>
      </c>
      <c r="S271" s="74" t="s">
        <v>352</v>
      </c>
      <c r="T271" s="74" t="s">
        <v>141</v>
      </c>
      <c r="U271" s="74" t="s">
        <v>319</v>
      </c>
      <c r="V271" s="77">
        <v>45201.535402349538</v>
      </c>
      <c r="W271" s="74" t="s">
        <v>319</v>
      </c>
      <c r="X271" s="77">
        <v>45201.535407256946</v>
      </c>
      <c r="Y271" s="77">
        <v>45170</v>
      </c>
      <c r="Z271" s="77">
        <v>45200</v>
      </c>
      <c r="AA271" s="77">
        <v>45201.692850312502</v>
      </c>
      <c r="AB271" s="74" t="s">
        <v>118</v>
      </c>
      <c r="AC271" s="74" t="s">
        <v>304</v>
      </c>
    </row>
    <row r="272" spans="1:29" s="113" customFormat="1" hidden="1" outlineLevel="6" collapsed="1" x14ac:dyDescent="0.25">
      <c r="A272" s="121" t="s">
        <v>353</v>
      </c>
      <c r="B272" s="109">
        <v>0</v>
      </c>
      <c r="C272" s="109">
        <v>1592.5453</v>
      </c>
      <c r="D272" s="109">
        <v>0</v>
      </c>
      <c r="E272" s="109">
        <v>0</v>
      </c>
      <c r="F272" s="109">
        <v>0</v>
      </c>
      <c r="G272" s="109">
        <v>1592.5453</v>
      </c>
      <c r="H272" s="110" t="s">
        <v>304</v>
      </c>
      <c r="I272" s="110" t="s">
        <v>180</v>
      </c>
      <c r="J272" s="110" t="s">
        <v>353</v>
      </c>
      <c r="K272" s="109">
        <v>0</v>
      </c>
      <c r="L272" s="109">
        <v>0</v>
      </c>
      <c r="M272" s="110" t="s">
        <v>122</v>
      </c>
      <c r="N272" s="110" t="s">
        <v>135</v>
      </c>
      <c r="O272" s="110" t="s">
        <v>191</v>
      </c>
      <c r="P272" s="111">
        <v>45198</v>
      </c>
      <c r="Q272" s="111">
        <v>45198.000694444447</v>
      </c>
      <c r="R272" s="109">
        <v>0</v>
      </c>
      <c r="S272" s="110" t="s">
        <v>354</v>
      </c>
      <c r="T272" s="110" t="s">
        <v>141</v>
      </c>
      <c r="U272" s="110" t="s">
        <v>319</v>
      </c>
      <c r="V272" s="112">
        <v>45201.535402349538</v>
      </c>
      <c r="W272" s="110" t="s">
        <v>319</v>
      </c>
      <c r="X272" s="112">
        <v>45201.535407256946</v>
      </c>
      <c r="Y272" s="112">
        <v>45170</v>
      </c>
      <c r="Z272" s="112">
        <v>45200</v>
      </c>
      <c r="AA272" s="112">
        <v>45201.692850312502</v>
      </c>
      <c r="AB272" s="110" t="s">
        <v>118</v>
      </c>
      <c r="AC272" s="110" t="s">
        <v>304</v>
      </c>
    </row>
    <row r="273" spans="1:29" s="96" customFormat="1" hidden="1" outlineLevel="7" collapsed="1" x14ac:dyDescent="0.25">
      <c r="A273" s="100" t="s">
        <v>360</v>
      </c>
      <c r="B273" s="92">
        <v>0</v>
      </c>
      <c r="C273" s="92">
        <v>1592.5453</v>
      </c>
      <c r="D273" s="92">
        <v>0</v>
      </c>
      <c r="E273" s="92">
        <v>0</v>
      </c>
      <c r="F273" s="92">
        <v>0</v>
      </c>
      <c r="G273" s="92">
        <v>1592.5453</v>
      </c>
      <c r="H273" s="93" t="s">
        <v>304</v>
      </c>
      <c r="I273" s="93" t="s">
        <v>180</v>
      </c>
      <c r="J273" s="93" t="s">
        <v>353</v>
      </c>
      <c r="K273" s="92">
        <v>0</v>
      </c>
      <c r="L273" s="92">
        <v>0</v>
      </c>
      <c r="M273" s="93" t="s">
        <v>122</v>
      </c>
      <c r="N273" s="93" t="s">
        <v>135</v>
      </c>
      <c r="O273" s="93" t="s">
        <v>191</v>
      </c>
      <c r="P273" s="94">
        <v>45198</v>
      </c>
      <c r="Q273" s="94">
        <v>45198.000694444447</v>
      </c>
      <c r="R273" s="92">
        <v>0</v>
      </c>
      <c r="S273" s="93" t="s">
        <v>354</v>
      </c>
      <c r="T273" s="93" t="s">
        <v>141</v>
      </c>
      <c r="U273" s="93" t="s">
        <v>319</v>
      </c>
      <c r="V273" s="95">
        <v>45201.535402349538</v>
      </c>
      <c r="W273" s="93" t="s">
        <v>319</v>
      </c>
      <c r="X273" s="95">
        <v>45201.535407256946</v>
      </c>
      <c r="Y273" s="95">
        <v>45170</v>
      </c>
      <c r="Z273" s="95">
        <v>45200</v>
      </c>
      <c r="AA273" s="95">
        <v>45201.692850312502</v>
      </c>
      <c r="AB273" s="93" t="s">
        <v>118</v>
      </c>
      <c r="AC273" s="93" t="s">
        <v>304</v>
      </c>
    </row>
    <row r="274" spans="1:29" s="78" customFormat="1" hidden="1" outlineLevel="7" collapsed="1" x14ac:dyDescent="0.25">
      <c r="A274" s="101" t="s">
        <v>116</v>
      </c>
      <c r="B274" s="75">
        <v>0</v>
      </c>
      <c r="C274" s="75">
        <v>1592.5453</v>
      </c>
      <c r="D274" s="75">
        <v>0</v>
      </c>
      <c r="E274" s="75">
        <v>0</v>
      </c>
      <c r="F274" s="75">
        <v>0</v>
      </c>
      <c r="G274" s="75">
        <v>1592.5453</v>
      </c>
      <c r="H274" s="74" t="s">
        <v>304</v>
      </c>
      <c r="I274" s="74" t="s">
        <v>180</v>
      </c>
      <c r="J274" s="74" t="s">
        <v>353</v>
      </c>
      <c r="K274" s="75">
        <v>0</v>
      </c>
      <c r="L274" s="75">
        <v>0</v>
      </c>
      <c r="M274" s="74" t="s">
        <v>122</v>
      </c>
      <c r="N274" s="74" t="s">
        <v>135</v>
      </c>
      <c r="O274" s="74" t="s">
        <v>191</v>
      </c>
      <c r="P274" s="76">
        <v>45198</v>
      </c>
      <c r="Q274" s="76">
        <v>45198.000694444447</v>
      </c>
      <c r="R274" s="75">
        <v>0</v>
      </c>
      <c r="S274" s="74" t="s">
        <v>354</v>
      </c>
      <c r="T274" s="74" t="s">
        <v>141</v>
      </c>
      <c r="U274" s="74" t="s">
        <v>319</v>
      </c>
      <c r="V274" s="77">
        <v>45201.535402349538</v>
      </c>
      <c r="W274" s="74" t="s">
        <v>319</v>
      </c>
      <c r="X274" s="77">
        <v>45201.535407256946</v>
      </c>
      <c r="Y274" s="77">
        <v>45170</v>
      </c>
      <c r="Z274" s="77">
        <v>45200</v>
      </c>
      <c r="AA274" s="77">
        <v>45201.692850312502</v>
      </c>
      <c r="AB274" s="74" t="s">
        <v>118</v>
      </c>
      <c r="AC274" s="74" t="s">
        <v>304</v>
      </c>
    </row>
    <row r="275" spans="1:29" s="119" customFormat="1" hidden="1" outlineLevel="5" collapsed="1" x14ac:dyDescent="0.25">
      <c r="A275" s="120" t="s">
        <v>299</v>
      </c>
      <c r="B275" s="115">
        <v>0</v>
      </c>
      <c r="C275" s="115">
        <v>137887.08901</v>
      </c>
      <c r="D275" s="115">
        <v>0</v>
      </c>
      <c r="E275" s="115">
        <v>0</v>
      </c>
      <c r="F275" s="115">
        <v>0</v>
      </c>
      <c r="G275" s="115">
        <v>137887.08901</v>
      </c>
      <c r="H275" s="116" t="s">
        <v>299</v>
      </c>
      <c r="I275" s="116" t="s">
        <v>180</v>
      </c>
      <c r="J275" s="116" t="s">
        <v>116</v>
      </c>
      <c r="K275" s="115">
        <v>0</v>
      </c>
      <c r="L275" s="115">
        <v>0</v>
      </c>
      <c r="M275" s="116" t="s">
        <v>122</v>
      </c>
      <c r="N275" s="116" t="s">
        <v>135</v>
      </c>
      <c r="O275" s="116" t="s">
        <v>191</v>
      </c>
      <c r="P275" s="117" t="s">
        <v>116</v>
      </c>
      <c r="Q275" s="117" t="s">
        <v>116</v>
      </c>
      <c r="R275" s="115">
        <v>0</v>
      </c>
      <c r="S275" s="116" t="s">
        <v>300</v>
      </c>
      <c r="T275" s="116" t="s">
        <v>141</v>
      </c>
      <c r="U275" s="116" t="s">
        <v>319</v>
      </c>
      <c r="V275" s="118">
        <v>45201.535402349538</v>
      </c>
      <c r="W275" s="116" t="s">
        <v>319</v>
      </c>
      <c r="X275" s="118">
        <v>45201.535407256946</v>
      </c>
      <c r="Y275" s="118">
        <v>45170</v>
      </c>
      <c r="Z275" s="118">
        <v>45200</v>
      </c>
      <c r="AA275" s="118">
        <v>45201.692850312502</v>
      </c>
      <c r="AB275" s="116" t="s">
        <v>118</v>
      </c>
      <c r="AC275" s="116" t="s">
        <v>299</v>
      </c>
    </row>
    <row r="276" spans="1:29" s="90" customFormat="1" hidden="1" outlineLevel="6" collapsed="1" x14ac:dyDescent="0.25">
      <c r="A276" s="99" t="s">
        <v>347</v>
      </c>
      <c r="B276" s="86">
        <v>0</v>
      </c>
      <c r="C276" s="86">
        <v>32917.626389999998</v>
      </c>
      <c r="D276" s="86">
        <v>0</v>
      </c>
      <c r="E276" s="86">
        <v>0</v>
      </c>
      <c r="F276" s="86">
        <v>0</v>
      </c>
      <c r="G276" s="86">
        <v>32917.626389999998</v>
      </c>
      <c r="H276" s="87" t="s">
        <v>299</v>
      </c>
      <c r="I276" s="87" t="s">
        <v>180</v>
      </c>
      <c r="J276" s="87" t="s">
        <v>347</v>
      </c>
      <c r="K276" s="86">
        <v>0</v>
      </c>
      <c r="L276" s="86">
        <v>0</v>
      </c>
      <c r="M276" s="87" t="s">
        <v>122</v>
      </c>
      <c r="N276" s="87" t="s">
        <v>135</v>
      </c>
      <c r="O276" s="87" t="s">
        <v>191</v>
      </c>
      <c r="P276" s="88">
        <v>45174</v>
      </c>
      <c r="Q276" s="88">
        <v>45174.000694444447</v>
      </c>
      <c r="R276" s="86">
        <v>0</v>
      </c>
      <c r="S276" s="87" t="s">
        <v>300</v>
      </c>
      <c r="T276" s="87" t="s">
        <v>141</v>
      </c>
      <c r="U276" s="87" t="s">
        <v>319</v>
      </c>
      <c r="V276" s="89">
        <v>45201.535402349538</v>
      </c>
      <c r="W276" s="87" t="s">
        <v>319</v>
      </c>
      <c r="X276" s="89">
        <v>45201.535407256946</v>
      </c>
      <c r="Y276" s="89">
        <v>45170</v>
      </c>
      <c r="Z276" s="89">
        <v>45200</v>
      </c>
      <c r="AA276" s="89">
        <v>45201.692850312502</v>
      </c>
      <c r="AB276" s="87" t="s">
        <v>118</v>
      </c>
      <c r="AC276" s="87" t="s">
        <v>299</v>
      </c>
    </row>
    <row r="277" spans="1:29" s="96" customFormat="1" hidden="1" outlineLevel="7" collapsed="1" x14ac:dyDescent="0.25">
      <c r="A277" s="100" t="s">
        <v>361</v>
      </c>
      <c r="B277" s="92">
        <v>0</v>
      </c>
      <c r="C277" s="92">
        <v>-24071.920620000001</v>
      </c>
      <c r="D277" s="92">
        <v>0</v>
      </c>
      <c r="E277" s="92">
        <v>0</v>
      </c>
      <c r="F277" s="92">
        <v>0</v>
      </c>
      <c r="G277" s="92">
        <v>-24071.920620000001</v>
      </c>
      <c r="H277" s="93" t="s">
        <v>299</v>
      </c>
      <c r="I277" s="93" t="s">
        <v>180</v>
      </c>
      <c r="J277" s="93" t="s">
        <v>347</v>
      </c>
      <c r="K277" s="92">
        <v>0</v>
      </c>
      <c r="L277" s="92">
        <v>0</v>
      </c>
      <c r="M277" s="93" t="s">
        <v>122</v>
      </c>
      <c r="N277" s="93" t="s">
        <v>135</v>
      </c>
      <c r="O277" s="93" t="s">
        <v>191</v>
      </c>
      <c r="P277" s="94">
        <v>45174</v>
      </c>
      <c r="Q277" s="94">
        <v>45174.000694444447</v>
      </c>
      <c r="R277" s="92">
        <v>0</v>
      </c>
      <c r="S277" s="93" t="s">
        <v>300</v>
      </c>
      <c r="T277" s="93" t="s">
        <v>141</v>
      </c>
      <c r="U277" s="93" t="s">
        <v>319</v>
      </c>
      <c r="V277" s="95">
        <v>45201.535402349538</v>
      </c>
      <c r="W277" s="93" t="s">
        <v>319</v>
      </c>
      <c r="X277" s="95">
        <v>45201.535407256946</v>
      </c>
      <c r="Y277" s="95">
        <v>45170</v>
      </c>
      <c r="Z277" s="95">
        <v>45200</v>
      </c>
      <c r="AA277" s="95">
        <v>45201.692850312502</v>
      </c>
      <c r="AB277" s="93" t="s">
        <v>118</v>
      </c>
      <c r="AC277" s="93" t="s">
        <v>299</v>
      </c>
    </row>
    <row r="278" spans="1:29" s="78" customFormat="1" hidden="1" outlineLevel="7" collapsed="1" x14ac:dyDescent="0.25">
      <c r="A278" s="101" t="s">
        <v>116</v>
      </c>
      <c r="B278" s="75">
        <v>0</v>
      </c>
      <c r="C278" s="75">
        <v>-24071.920620000001</v>
      </c>
      <c r="D278" s="75">
        <v>0</v>
      </c>
      <c r="E278" s="75">
        <v>0</v>
      </c>
      <c r="F278" s="75">
        <v>0</v>
      </c>
      <c r="G278" s="75">
        <v>-24071.920620000001</v>
      </c>
      <c r="H278" s="74" t="s">
        <v>299</v>
      </c>
      <c r="I278" s="74" t="s">
        <v>180</v>
      </c>
      <c r="J278" s="74" t="s">
        <v>347</v>
      </c>
      <c r="K278" s="75">
        <v>0</v>
      </c>
      <c r="L278" s="75">
        <v>0</v>
      </c>
      <c r="M278" s="74" t="s">
        <v>122</v>
      </c>
      <c r="N278" s="74" t="s">
        <v>135</v>
      </c>
      <c r="O278" s="74" t="s">
        <v>191</v>
      </c>
      <c r="P278" s="76">
        <v>45174</v>
      </c>
      <c r="Q278" s="76">
        <v>45174.000694444447</v>
      </c>
      <c r="R278" s="75">
        <v>0</v>
      </c>
      <c r="S278" s="74" t="s">
        <v>300</v>
      </c>
      <c r="T278" s="74" t="s">
        <v>141</v>
      </c>
      <c r="U278" s="74" t="s">
        <v>319</v>
      </c>
      <c r="V278" s="77">
        <v>45201.535402349538</v>
      </c>
      <c r="W278" s="74" t="s">
        <v>319</v>
      </c>
      <c r="X278" s="77">
        <v>45201.535407256946</v>
      </c>
      <c r="Y278" s="77">
        <v>45170</v>
      </c>
      <c r="Z278" s="77">
        <v>45200</v>
      </c>
      <c r="AA278" s="77">
        <v>45201.692850312502</v>
      </c>
      <c r="AB278" s="74" t="s">
        <v>118</v>
      </c>
      <c r="AC278" s="74" t="s">
        <v>299</v>
      </c>
    </row>
    <row r="279" spans="1:29" s="107" customFormat="1" hidden="1" outlineLevel="7" collapsed="1" x14ac:dyDescent="0.25">
      <c r="A279" s="102" t="s">
        <v>362</v>
      </c>
      <c r="B279" s="103">
        <v>0</v>
      </c>
      <c r="C279" s="103">
        <v>27407.186730000001</v>
      </c>
      <c r="D279" s="103">
        <v>0</v>
      </c>
      <c r="E279" s="103">
        <v>0</v>
      </c>
      <c r="F279" s="103">
        <v>0</v>
      </c>
      <c r="G279" s="103">
        <v>27407.186730000001</v>
      </c>
      <c r="H279" s="104" t="s">
        <v>299</v>
      </c>
      <c r="I279" s="104" t="s">
        <v>180</v>
      </c>
      <c r="J279" s="104" t="s">
        <v>347</v>
      </c>
      <c r="K279" s="103">
        <v>0</v>
      </c>
      <c r="L279" s="103">
        <v>0</v>
      </c>
      <c r="M279" s="104" t="s">
        <v>122</v>
      </c>
      <c r="N279" s="104" t="s">
        <v>135</v>
      </c>
      <c r="O279" s="104" t="s">
        <v>191</v>
      </c>
      <c r="P279" s="105">
        <v>45174</v>
      </c>
      <c r="Q279" s="105">
        <v>45174.000694444447</v>
      </c>
      <c r="R279" s="103">
        <v>0</v>
      </c>
      <c r="S279" s="104" t="s">
        <v>300</v>
      </c>
      <c r="T279" s="104" t="s">
        <v>141</v>
      </c>
      <c r="U279" s="104" t="s">
        <v>319</v>
      </c>
      <c r="V279" s="106">
        <v>45201.535402349538</v>
      </c>
      <c r="W279" s="104" t="s">
        <v>319</v>
      </c>
      <c r="X279" s="106">
        <v>45201.535407256946</v>
      </c>
      <c r="Y279" s="106">
        <v>45170</v>
      </c>
      <c r="Z279" s="106">
        <v>45200</v>
      </c>
      <c r="AA279" s="106">
        <v>45201.692850312502</v>
      </c>
      <c r="AB279" s="104" t="s">
        <v>118</v>
      </c>
      <c r="AC279" s="104" t="s">
        <v>299</v>
      </c>
    </row>
    <row r="280" spans="1:29" s="78" customFormat="1" hidden="1" outlineLevel="7" collapsed="1" x14ac:dyDescent="0.25">
      <c r="A280" s="101" t="s">
        <v>116</v>
      </c>
      <c r="B280" s="75">
        <v>0</v>
      </c>
      <c r="C280" s="75">
        <v>27407.186730000001</v>
      </c>
      <c r="D280" s="75">
        <v>0</v>
      </c>
      <c r="E280" s="75">
        <v>0</v>
      </c>
      <c r="F280" s="75">
        <v>0</v>
      </c>
      <c r="G280" s="75">
        <v>27407.186730000001</v>
      </c>
      <c r="H280" s="74" t="s">
        <v>299</v>
      </c>
      <c r="I280" s="74" t="s">
        <v>180</v>
      </c>
      <c r="J280" s="74" t="s">
        <v>347</v>
      </c>
      <c r="K280" s="75">
        <v>0</v>
      </c>
      <c r="L280" s="75">
        <v>0</v>
      </c>
      <c r="M280" s="74" t="s">
        <v>122</v>
      </c>
      <c r="N280" s="74" t="s">
        <v>135</v>
      </c>
      <c r="O280" s="74" t="s">
        <v>191</v>
      </c>
      <c r="P280" s="76">
        <v>45174</v>
      </c>
      <c r="Q280" s="76">
        <v>45174.000694444447</v>
      </c>
      <c r="R280" s="75">
        <v>0</v>
      </c>
      <c r="S280" s="74" t="s">
        <v>300</v>
      </c>
      <c r="T280" s="74" t="s">
        <v>141</v>
      </c>
      <c r="U280" s="74" t="s">
        <v>319</v>
      </c>
      <c r="V280" s="77">
        <v>45201.535402349538</v>
      </c>
      <c r="W280" s="74" t="s">
        <v>319</v>
      </c>
      <c r="X280" s="77">
        <v>45201.535407256946</v>
      </c>
      <c r="Y280" s="77">
        <v>45170</v>
      </c>
      <c r="Z280" s="77">
        <v>45200</v>
      </c>
      <c r="AA280" s="77">
        <v>45201.692850312502</v>
      </c>
      <c r="AB280" s="74" t="s">
        <v>118</v>
      </c>
      <c r="AC280" s="74" t="s">
        <v>299</v>
      </c>
    </row>
    <row r="281" spans="1:29" s="96" customFormat="1" hidden="1" outlineLevel="7" collapsed="1" x14ac:dyDescent="0.25">
      <c r="A281" s="100" t="s">
        <v>363</v>
      </c>
      <c r="B281" s="92">
        <v>0</v>
      </c>
      <c r="C281" s="92">
        <v>29582.360280000001</v>
      </c>
      <c r="D281" s="92">
        <v>0</v>
      </c>
      <c r="E281" s="92">
        <v>0</v>
      </c>
      <c r="F281" s="92">
        <v>0</v>
      </c>
      <c r="G281" s="92">
        <v>29582.360280000001</v>
      </c>
      <c r="H281" s="93" t="s">
        <v>299</v>
      </c>
      <c r="I281" s="93" t="s">
        <v>180</v>
      </c>
      <c r="J281" s="93" t="s">
        <v>347</v>
      </c>
      <c r="K281" s="92">
        <v>0</v>
      </c>
      <c r="L281" s="92">
        <v>0</v>
      </c>
      <c r="M281" s="93" t="s">
        <v>122</v>
      </c>
      <c r="N281" s="93" t="s">
        <v>135</v>
      </c>
      <c r="O281" s="93" t="s">
        <v>191</v>
      </c>
      <c r="P281" s="94">
        <v>45174</v>
      </c>
      <c r="Q281" s="94">
        <v>45174.000694444447</v>
      </c>
      <c r="R281" s="92">
        <v>0</v>
      </c>
      <c r="S281" s="93" t="s">
        <v>300</v>
      </c>
      <c r="T281" s="93" t="s">
        <v>141</v>
      </c>
      <c r="U281" s="93" t="s">
        <v>319</v>
      </c>
      <c r="V281" s="95">
        <v>45201.535402349538</v>
      </c>
      <c r="W281" s="93" t="s">
        <v>319</v>
      </c>
      <c r="X281" s="95">
        <v>45201.535407256946</v>
      </c>
      <c r="Y281" s="95">
        <v>45170</v>
      </c>
      <c r="Z281" s="95">
        <v>45200</v>
      </c>
      <c r="AA281" s="95">
        <v>45201.692850312502</v>
      </c>
      <c r="AB281" s="93" t="s">
        <v>118</v>
      </c>
      <c r="AC281" s="93" t="s">
        <v>299</v>
      </c>
    </row>
    <row r="282" spans="1:29" s="78" customFormat="1" hidden="1" outlineLevel="7" collapsed="1" x14ac:dyDescent="0.25">
      <c r="A282" s="101" t="s">
        <v>116</v>
      </c>
      <c r="B282" s="75">
        <v>0</v>
      </c>
      <c r="C282" s="75">
        <v>29582.360280000001</v>
      </c>
      <c r="D282" s="75">
        <v>0</v>
      </c>
      <c r="E282" s="75">
        <v>0</v>
      </c>
      <c r="F282" s="75">
        <v>0</v>
      </c>
      <c r="G282" s="75">
        <v>29582.360280000001</v>
      </c>
      <c r="H282" s="74" t="s">
        <v>299</v>
      </c>
      <c r="I282" s="74" t="s">
        <v>180</v>
      </c>
      <c r="J282" s="74" t="s">
        <v>347</v>
      </c>
      <c r="K282" s="75">
        <v>0</v>
      </c>
      <c r="L282" s="75">
        <v>0</v>
      </c>
      <c r="M282" s="74" t="s">
        <v>122</v>
      </c>
      <c r="N282" s="74" t="s">
        <v>135</v>
      </c>
      <c r="O282" s="74" t="s">
        <v>191</v>
      </c>
      <c r="P282" s="76">
        <v>45174</v>
      </c>
      <c r="Q282" s="76">
        <v>45174.000694444447</v>
      </c>
      <c r="R282" s="75">
        <v>0</v>
      </c>
      <c r="S282" s="74" t="s">
        <v>300</v>
      </c>
      <c r="T282" s="74" t="s">
        <v>141</v>
      </c>
      <c r="U282" s="74" t="s">
        <v>319</v>
      </c>
      <c r="V282" s="77">
        <v>45201.535402349538</v>
      </c>
      <c r="W282" s="74" t="s">
        <v>319</v>
      </c>
      <c r="X282" s="77">
        <v>45201.535407256946</v>
      </c>
      <c r="Y282" s="77">
        <v>45170</v>
      </c>
      <c r="Z282" s="77">
        <v>45200</v>
      </c>
      <c r="AA282" s="77">
        <v>45201.692850312502</v>
      </c>
      <c r="AB282" s="74" t="s">
        <v>118</v>
      </c>
      <c r="AC282" s="74" t="s">
        <v>299</v>
      </c>
    </row>
    <row r="283" spans="1:29" s="113" customFormat="1" hidden="1" outlineLevel="6" collapsed="1" x14ac:dyDescent="0.25">
      <c r="A283" s="121" t="s">
        <v>349</v>
      </c>
      <c r="B283" s="109">
        <v>0</v>
      </c>
      <c r="C283" s="109">
        <v>35205.143600000003</v>
      </c>
      <c r="D283" s="109">
        <v>0</v>
      </c>
      <c r="E283" s="109">
        <v>0</v>
      </c>
      <c r="F283" s="109">
        <v>0</v>
      </c>
      <c r="G283" s="109">
        <v>35205.143600000003</v>
      </c>
      <c r="H283" s="110" t="s">
        <v>299</v>
      </c>
      <c r="I283" s="110" t="s">
        <v>180</v>
      </c>
      <c r="J283" s="110" t="s">
        <v>349</v>
      </c>
      <c r="K283" s="109">
        <v>0</v>
      </c>
      <c r="L283" s="109">
        <v>0</v>
      </c>
      <c r="M283" s="110" t="s">
        <v>122</v>
      </c>
      <c r="N283" s="110" t="s">
        <v>135</v>
      </c>
      <c r="O283" s="110" t="s">
        <v>191</v>
      </c>
      <c r="P283" s="111">
        <v>45183</v>
      </c>
      <c r="Q283" s="111">
        <v>45183.000694444447</v>
      </c>
      <c r="R283" s="109">
        <v>0</v>
      </c>
      <c r="S283" s="110" t="s">
        <v>300</v>
      </c>
      <c r="T283" s="110" t="s">
        <v>141</v>
      </c>
      <c r="U283" s="110" t="s">
        <v>319</v>
      </c>
      <c r="V283" s="112">
        <v>45201.535402349538</v>
      </c>
      <c r="W283" s="110" t="s">
        <v>319</v>
      </c>
      <c r="X283" s="112">
        <v>45201.535407256946</v>
      </c>
      <c r="Y283" s="112">
        <v>45170</v>
      </c>
      <c r="Z283" s="112">
        <v>45200</v>
      </c>
      <c r="AA283" s="112">
        <v>45201.692850312502</v>
      </c>
      <c r="AB283" s="110" t="s">
        <v>118</v>
      </c>
      <c r="AC283" s="110" t="s">
        <v>299</v>
      </c>
    </row>
    <row r="284" spans="1:29" s="96" customFormat="1" hidden="1" outlineLevel="7" collapsed="1" x14ac:dyDescent="0.25">
      <c r="A284" s="100" t="s">
        <v>361</v>
      </c>
      <c r="B284" s="92">
        <v>0</v>
      </c>
      <c r="C284" s="92">
        <v>-24148.982800000002</v>
      </c>
      <c r="D284" s="92">
        <v>0</v>
      </c>
      <c r="E284" s="92">
        <v>0</v>
      </c>
      <c r="F284" s="92">
        <v>0</v>
      </c>
      <c r="G284" s="92">
        <v>-24148.982800000002</v>
      </c>
      <c r="H284" s="93" t="s">
        <v>299</v>
      </c>
      <c r="I284" s="93" t="s">
        <v>180</v>
      </c>
      <c r="J284" s="93" t="s">
        <v>349</v>
      </c>
      <c r="K284" s="92">
        <v>0</v>
      </c>
      <c r="L284" s="92">
        <v>0</v>
      </c>
      <c r="M284" s="93" t="s">
        <v>122</v>
      </c>
      <c r="N284" s="93" t="s">
        <v>135</v>
      </c>
      <c r="O284" s="93" t="s">
        <v>191</v>
      </c>
      <c r="P284" s="94">
        <v>45183</v>
      </c>
      <c r="Q284" s="94">
        <v>45183.000694444447</v>
      </c>
      <c r="R284" s="92">
        <v>0</v>
      </c>
      <c r="S284" s="93" t="s">
        <v>300</v>
      </c>
      <c r="T284" s="93" t="s">
        <v>141</v>
      </c>
      <c r="U284" s="93" t="s">
        <v>319</v>
      </c>
      <c r="V284" s="95">
        <v>45201.535402349538</v>
      </c>
      <c r="W284" s="93" t="s">
        <v>319</v>
      </c>
      <c r="X284" s="95">
        <v>45201.535407256946</v>
      </c>
      <c r="Y284" s="95">
        <v>45170</v>
      </c>
      <c r="Z284" s="95">
        <v>45200</v>
      </c>
      <c r="AA284" s="95">
        <v>45201.692850312502</v>
      </c>
      <c r="AB284" s="93" t="s">
        <v>118</v>
      </c>
      <c r="AC284" s="93" t="s">
        <v>299</v>
      </c>
    </row>
    <row r="285" spans="1:29" s="78" customFormat="1" hidden="1" outlineLevel="7" collapsed="1" x14ac:dyDescent="0.25">
      <c r="A285" s="101" t="s">
        <v>116</v>
      </c>
      <c r="B285" s="75">
        <v>0</v>
      </c>
      <c r="C285" s="75">
        <v>-24148.982800000002</v>
      </c>
      <c r="D285" s="75">
        <v>0</v>
      </c>
      <c r="E285" s="75">
        <v>0</v>
      </c>
      <c r="F285" s="75">
        <v>0</v>
      </c>
      <c r="G285" s="75">
        <v>-24148.982800000002</v>
      </c>
      <c r="H285" s="74" t="s">
        <v>299</v>
      </c>
      <c r="I285" s="74" t="s">
        <v>180</v>
      </c>
      <c r="J285" s="74" t="s">
        <v>349</v>
      </c>
      <c r="K285" s="75">
        <v>0</v>
      </c>
      <c r="L285" s="75">
        <v>0</v>
      </c>
      <c r="M285" s="74" t="s">
        <v>122</v>
      </c>
      <c r="N285" s="74" t="s">
        <v>135</v>
      </c>
      <c r="O285" s="74" t="s">
        <v>191</v>
      </c>
      <c r="P285" s="76">
        <v>45183</v>
      </c>
      <c r="Q285" s="76">
        <v>45183.000694444447</v>
      </c>
      <c r="R285" s="75">
        <v>0</v>
      </c>
      <c r="S285" s="74" t="s">
        <v>300</v>
      </c>
      <c r="T285" s="74" t="s">
        <v>141</v>
      </c>
      <c r="U285" s="74" t="s">
        <v>319</v>
      </c>
      <c r="V285" s="77">
        <v>45201.535402349538</v>
      </c>
      <c r="W285" s="74" t="s">
        <v>319</v>
      </c>
      <c r="X285" s="77">
        <v>45201.535407256946</v>
      </c>
      <c r="Y285" s="77">
        <v>45170</v>
      </c>
      <c r="Z285" s="77">
        <v>45200</v>
      </c>
      <c r="AA285" s="77">
        <v>45201.692850312502</v>
      </c>
      <c r="AB285" s="74" t="s">
        <v>118</v>
      </c>
      <c r="AC285" s="74" t="s">
        <v>299</v>
      </c>
    </row>
    <row r="286" spans="1:29" s="107" customFormat="1" hidden="1" outlineLevel="7" collapsed="1" x14ac:dyDescent="0.25">
      <c r="A286" s="102" t="s">
        <v>363</v>
      </c>
      <c r="B286" s="103">
        <v>0</v>
      </c>
      <c r="C286" s="103">
        <v>59354.126400000001</v>
      </c>
      <c r="D286" s="103">
        <v>0</v>
      </c>
      <c r="E286" s="103">
        <v>0</v>
      </c>
      <c r="F286" s="103">
        <v>0</v>
      </c>
      <c r="G286" s="103">
        <v>59354.126400000001</v>
      </c>
      <c r="H286" s="104" t="s">
        <v>299</v>
      </c>
      <c r="I286" s="104" t="s">
        <v>180</v>
      </c>
      <c r="J286" s="104" t="s">
        <v>349</v>
      </c>
      <c r="K286" s="103">
        <v>0</v>
      </c>
      <c r="L286" s="103">
        <v>0</v>
      </c>
      <c r="M286" s="104" t="s">
        <v>122</v>
      </c>
      <c r="N286" s="104" t="s">
        <v>135</v>
      </c>
      <c r="O286" s="104" t="s">
        <v>191</v>
      </c>
      <c r="P286" s="105">
        <v>45183</v>
      </c>
      <c r="Q286" s="105">
        <v>45183.000694444447</v>
      </c>
      <c r="R286" s="103">
        <v>0</v>
      </c>
      <c r="S286" s="104" t="s">
        <v>300</v>
      </c>
      <c r="T286" s="104" t="s">
        <v>141</v>
      </c>
      <c r="U286" s="104" t="s">
        <v>319</v>
      </c>
      <c r="V286" s="106">
        <v>45201.535402349538</v>
      </c>
      <c r="W286" s="104" t="s">
        <v>319</v>
      </c>
      <c r="X286" s="106">
        <v>45201.535407256946</v>
      </c>
      <c r="Y286" s="106">
        <v>45170</v>
      </c>
      <c r="Z286" s="106">
        <v>45200</v>
      </c>
      <c r="AA286" s="106">
        <v>45201.692850312502</v>
      </c>
      <c r="AB286" s="104" t="s">
        <v>118</v>
      </c>
      <c r="AC286" s="104" t="s">
        <v>299</v>
      </c>
    </row>
    <row r="287" spans="1:29" s="78" customFormat="1" hidden="1" outlineLevel="7" collapsed="1" x14ac:dyDescent="0.25">
      <c r="A287" s="101" t="s">
        <v>116</v>
      </c>
      <c r="B287" s="75">
        <v>0</v>
      </c>
      <c r="C287" s="75">
        <v>29677.063200000001</v>
      </c>
      <c r="D287" s="75">
        <v>0</v>
      </c>
      <c r="E287" s="75">
        <v>0</v>
      </c>
      <c r="F287" s="75">
        <v>0</v>
      </c>
      <c r="G287" s="75">
        <v>29677.063200000001</v>
      </c>
      <c r="H287" s="74" t="s">
        <v>299</v>
      </c>
      <c r="I287" s="74" t="s">
        <v>180</v>
      </c>
      <c r="J287" s="74" t="s">
        <v>349</v>
      </c>
      <c r="K287" s="75">
        <v>0</v>
      </c>
      <c r="L287" s="75">
        <v>0</v>
      </c>
      <c r="M287" s="74" t="s">
        <v>122</v>
      </c>
      <c r="N287" s="74" t="s">
        <v>135</v>
      </c>
      <c r="O287" s="74" t="s">
        <v>191</v>
      </c>
      <c r="P287" s="76">
        <v>45183</v>
      </c>
      <c r="Q287" s="76">
        <v>45183.000694444447</v>
      </c>
      <c r="R287" s="75">
        <v>0</v>
      </c>
      <c r="S287" s="74" t="s">
        <v>300</v>
      </c>
      <c r="T287" s="74" t="s">
        <v>141</v>
      </c>
      <c r="U287" s="74" t="s">
        <v>319</v>
      </c>
      <c r="V287" s="77">
        <v>45201.535402349538</v>
      </c>
      <c r="W287" s="74" t="s">
        <v>319</v>
      </c>
      <c r="X287" s="77">
        <v>45201.535407256946</v>
      </c>
      <c r="Y287" s="77">
        <v>45170</v>
      </c>
      <c r="Z287" s="77">
        <v>45200</v>
      </c>
      <c r="AA287" s="77">
        <v>45201.692850312502</v>
      </c>
      <c r="AB287" s="74" t="s">
        <v>118</v>
      </c>
      <c r="AC287" s="74" t="s">
        <v>299</v>
      </c>
    </row>
    <row r="288" spans="1:29" s="128" customFormat="1" hidden="1" outlineLevel="7" collapsed="1" x14ac:dyDescent="0.25">
      <c r="A288" s="123" t="s">
        <v>116</v>
      </c>
      <c r="B288" s="124">
        <v>0</v>
      </c>
      <c r="C288" s="124">
        <v>29677.063200000001</v>
      </c>
      <c r="D288" s="124">
        <v>0</v>
      </c>
      <c r="E288" s="124">
        <v>0</v>
      </c>
      <c r="F288" s="124">
        <v>0</v>
      </c>
      <c r="G288" s="124">
        <v>29677.063200000001</v>
      </c>
      <c r="H288" s="125" t="s">
        <v>299</v>
      </c>
      <c r="I288" s="125" t="s">
        <v>180</v>
      </c>
      <c r="J288" s="125" t="s">
        <v>349</v>
      </c>
      <c r="K288" s="124">
        <v>0</v>
      </c>
      <c r="L288" s="124">
        <v>0</v>
      </c>
      <c r="M288" s="125" t="s">
        <v>122</v>
      </c>
      <c r="N288" s="125" t="s">
        <v>135</v>
      </c>
      <c r="O288" s="125" t="s">
        <v>191</v>
      </c>
      <c r="P288" s="126">
        <v>45183</v>
      </c>
      <c r="Q288" s="126">
        <v>45183.000694444447</v>
      </c>
      <c r="R288" s="124">
        <v>0</v>
      </c>
      <c r="S288" s="125" t="s">
        <v>300</v>
      </c>
      <c r="T288" s="125" t="s">
        <v>141</v>
      </c>
      <c r="U288" s="125" t="s">
        <v>319</v>
      </c>
      <c r="V288" s="127">
        <v>45201.535402349538</v>
      </c>
      <c r="W288" s="125" t="s">
        <v>319</v>
      </c>
      <c r="X288" s="127">
        <v>45201.535407256946</v>
      </c>
      <c r="Y288" s="127">
        <v>45170</v>
      </c>
      <c r="Z288" s="127">
        <v>45200</v>
      </c>
      <c r="AA288" s="127">
        <v>45201.692850312502</v>
      </c>
      <c r="AB288" s="125" t="s">
        <v>118</v>
      </c>
      <c r="AC288" s="125" t="s">
        <v>299</v>
      </c>
    </row>
    <row r="289" spans="1:29" s="90" customFormat="1" hidden="1" outlineLevel="6" collapsed="1" x14ac:dyDescent="0.25">
      <c r="A289" s="99" t="s">
        <v>351</v>
      </c>
      <c r="B289" s="86">
        <v>0</v>
      </c>
      <c r="C289" s="86">
        <v>35073.553679999997</v>
      </c>
      <c r="D289" s="86">
        <v>0</v>
      </c>
      <c r="E289" s="86">
        <v>0</v>
      </c>
      <c r="F289" s="86">
        <v>0</v>
      </c>
      <c r="G289" s="86">
        <v>35073.553679999997</v>
      </c>
      <c r="H289" s="87" t="s">
        <v>299</v>
      </c>
      <c r="I289" s="87" t="s">
        <v>180</v>
      </c>
      <c r="J289" s="87" t="s">
        <v>351</v>
      </c>
      <c r="K289" s="86">
        <v>0</v>
      </c>
      <c r="L289" s="86">
        <v>0</v>
      </c>
      <c r="M289" s="87" t="s">
        <v>122</v>
      </c>
      <c r="N289" s="87" t="s">
        <v>135</v>
      </c>
      <c r="O289" s="87" t="s">
        <v>191</v>
      </c>
      <c r="P289" s="88">
        <v>45190</v>
      </c>
      <c r="Q289" s="88">
        <v>45190.000694444447</v>
      </c>
      <c r="R289" s="86">
        <v>0</v>
      </c>
      <c r="S289" s="87" t="s">
        <v>300</v>
      </c>
      <c r="T289" s="87" t="s">
        <v>141</v>
      </c>
      <c r="U289" s="87" t="s">
        <v>319</v>
      </c>
      <c r="V289" s="89">
        <v>45201.535402349538</v>
      </c>
      <c r="W289" s="87" t="s">
        <v>319</v>
      </c>
      <c r="X289" s="89">
        <v>45201.535407256946</v>
      </c>
      <c r="Y289" s="89">
        <v>45170</v>
      </c>
      <c r="Z289" s="89">
        <v>45200</v>
      </c>
      <c r="AA289" s="89">
        <v>45201.692850312502</v>
      </c>
      <c r="AB289" s="87" t="s">
        <v>118</v>
      </c>
      <c r="AC289" s="87" t="s">
        <v>299</v>
      </c>
    </row>
    <row r="290" spans="1:29" s="96" customFormat="1" hidden="1" outlineLevel="7" collapsed="1" x14ac:dyDescent="0.25">
      <c r="A290" s="100" t="s">
        <v>361</v>
      </c>
      <c r="B290" s="92">
        <v>0</v>
      </c>
      <c r="C290" s="92">
        <v>-24058.718639999999</v>
      </c>
      <c r="D290" s="92">
        <v>0</v>
      </c>
      <c r="E290" s="92">
        <v>0</v>
      </c>
      <c r="F290" s="92">
        <v>0</v>
      </c>
      <c r="G290" s="92">
        <v>-24058.718639999999</v>
      </c>
      <c r="H290" s="93" t="s">
        <v>299</v>
      </c>
      <c r="I290" s="93" t="s">
        <v>180</v>
      </c>
      <c r="J290" s="93" t="s">
        <v>351</v>
      </c>
      <c r="K290" s="92">
        <v>0</v>
      </c>
      <c r="L290" s="92">
        <v>0</v>
      </c>
      <c r="M290" s="93" t="s">
        <v>122</v>
      </c>
      <c r="N290" s="93" t="s">
        <v>135</v>
      </c>
      <c r="O290" s="93" t="s">
        <v>191</v>
      </c>
      <c r="P290" s="94">
        <v>45190</v>
      </c>
      <c r="Q290" s="94">
        <v>45190.000694444447</v>
      </c>
      <c r="R290" s="92">
        <v>0</v>
      </c>
      <c r="S290" s="93" t="s">
        <v>300</v>
      </c>
      <c r="T290" s="93" t="s">
        <v>141</v>
      </c>
      <c r="U290" s="93" t="s">
        <v>319</v>
      </c>
      <c r="V290" s="95">
        <v>45201.535402349538</v>
      </c>
      <c r="W290" s="93" t="s">
        <v>319</v>
      </c>
      <c r="X290" s="95">
        <v>45201.535407256946</v>
      </c>
      <c r="Y290" s="95">
        <v>45170</v>
      </c>
      <c r="Z290" s="95">
        <v>45200</v>
      </c>
      <c r="AA290" s="95">
        <v>45201.692850312502</v>
      </c>
      <c r="AB290" s="93" t="s">
        <v>118</v>
      </c>
      <c r="AC290" s="93" t="s">
        <v>299</v>
      </c>
    </row>
    <row r="291" spans="1:29" s="78" customFormat="1" hidden="1" outlineLevel="7" collapsed="1" x14ac:dyDescent="0.25">
      <c r="A291" s="101" t="s">
        <v>116</v>
      </c>
      <c r="B291" s="75">
        <v>0</v>
      </c>
      <c r="C291" s="75">
        <v>-24058.718639999999</v>
      </c>
      <c r="D291" s="75">
        <v>0</v>
      </c>
      <c r="E291" s="75">
        <v>0</v>
      </c>
      <c r="F291" s="75">
        <v>0</v>
      </c>
      <c r="G291" s="75">
        <v>-24058.718639999999</v>
      </c>
      <c r="H291" s="74" t="s">
        <v>299</v>
      </c>
      <c r="I291" s="74" t="s">
        <v>180</v>
      </c>
      <c r="J291" s="74" t="s">
        <v>351</v>
      </c>
      <c r="K291" s="75">
        <v>0</v>
      </c>
      <c r="L291" s="75">
        <v>0</v>
      </c>
      <c r="M291" s="74" t="s">
        <v>122</v>
      </c>
      <c r="N291" s="74" t="s">
        <v>135</v>
      </c>
      <c r="O291" s="74" t="s">
        <v>191</v>
      </c>
      <c r="P291" s="76">
        <v>45190</v>
      </c>
      <c r="Q291" s="76">
        <v>45190.000694444447</v>
      </c>
      <c r="R291" s="75">
        <v>0</v>
      </c>
      <c r="S291" s="74" t="s">
        <v>300</v>
      </c>
      <c r="T291" s="74" t="s">
        <v>141</v>
      </c>
      <c r="U291" s="74" t="s">
        <v>319</v>
      </c>
      <c r="V291" s="77">
        <v>45201.535402349538</v>
      </c>
      <c r="W291" s="74" t="s">
        <v>319</v>
      </c>
      <c r="X291" s="77">
        <v>45201.535407256946</v>
      </c>
      <c r="Y291" s="77">
        <v>45170</v>
      </c>
      <c r="Z291" s="77">
        <v>45200</v>
      </c>
      <c r="AA291" s="77">
        <v>45201.692850312502</v>
      </c>
      <c r="AB291" s="74" t="s">
        <v>118</v>
      </c>
      <c r="AC291" s="74" t="s">
        <v>299</v>
      </c>
    </row>
    <row r="292" spans="1:29" s="107" customFormat="1" hidden="1" outlineLevel="7" collapsed="1" x14ac:dyDescent="0.25">
      <c r="A292" s="102" t="s">
        <v>363</v>
      </c>
      <c r="B292" s="103">
        <v>0</v>
      </c>
      <c r="C292" s="103">
        <v>59132.272319999996</v>
      </c>
      <c r="D292" s="103">
        <v>0</v>
      </c>
      <c r="E292" s="103">
        <v>0</v>
      </c>
      <c r="F292" s="103">
        <v>0</v>
      </c>
      <c r="G292" s="103">
        <v>59132.272319999996</v>
      </c>
      <c r="H292" s="104" t="s">
        <v>299</v>
      </c>
      <c r="I292" s="104" t="s">
        <v>180</v>
      </c>
      <c r="J292" s="104" t="s">
        <v>351</v>
      </c>
      <c r="K292" s="103">
        <v>0</v>
      </c>
      <c r="L292" s="103">
        <v>0</v>
      </c>
      <c r="M292" s="104" t="s">
        <v>122</v>
      </c>
      <c r="N292" s="104" t="s">
        <v>135</v>
      </c>
      <c r="O292" s="104" t="s">
        <v>191</v>
      </c>
      <c r="P292" s="105">
        <v>45190</v>
      </c>
      <c r="Q292" s="105">
        <v>45190.000694444447</v>
      </c>
      <c r="R292" s="103">
        <v>0</v>
      </c>
      <c r="S292" s="104" t="s">
        <v>300</v>
      </c>
      <c r="T292" s="104" t="s">
        <v>141</v>
      </c>
      <c r="U292" s="104" t="s">
        <v>319</v>
      </c>
      <c r="V292" s="106">
        <v>45201.535402349538</v>
      </c>
      <c r="W292" s="104" t="s">
        <v>319</v>
      </c>
      <c r="X292" s="106">
        <v>45201.535407256946</v>
      </c>
      <c r="Y292" s="106">
        <v>45170</v>
      </c>
      <c r="Z292" s="106">
        <v>45200</v>
      </c>
      <c r="AA292" s="106">
        <v>45201.692850312502</v>
      </c>
      <c r="AB292" s="104" t="s">
        <v>118</v>
      </c>
      <c r="AC292" s="104" t="s">
        <v>299</v>
      </c>
    </row>
    <row r="293" spans="1:29" s="78" customFormat="1" hidden="1" outlineLevel="7" collapsed="1" x14ac:dyDescent="0.25">
      <c r="A293" s="101" t="s">
        <v>116</v>
      </c>
      <c r="B293" s="75">
        <v>0</v>
      </c>
      <c r="C293" s="75">
        <v>29566.136159999998</v>
      </c>
      <c r="D293" s="75">
        <v>0</v>
      </c>
      <c r="E293" s="75">
        <v>0</v>
      </c>
      <c r="F293" s="75">
        <v>0</v>
      </c>
      <c r="G293" s="75">
        <v>29566.136159999998</v>
      </c>
      <c r="H293" s="74" t="s">
        <v>299</v>
      </c>
      <c r="I293" s="74" t="s">
        <v>180</v>
      </c>
      <c r="J293" s="74" t="s">
        <v>351</v>
      </c>
      <c r="K293" s="75">
        <v>0</v>
      </c>
      <c r="L293" s="75">
        <v>0</v>
      </c>
      <c r="M293" s="74" t="s">
        <v>122</v>
      </c>
      <c r="N293" s="74" t="s">
        <v>135</v>
      </c>
      <c r="O293" s="74" t="s">
        <v>191</v>
      </c>
      <c r="P293" s="76">
        <v>45190</v>
      </c>
      <c r="Q293" s="76">
        <v>45190.000694444447</v>
      </c>
      <c r="R293" s="75">
        <v>0</v>
      </c>
      <c r="S293" s="74" t="s">
        <v>300</v>
      </c>
      <c r="T293" s="74" t="s">
        <v>141</v>
      </c>
      <c r="U293" s="74" t="s">
        <v>319</v>
      </c>
      <c r="V293" s="77">
        <v>45201.535402349538</v>
      </c>
      <c r="W293" s="74" t="s">
        <v>319</v>
      </c>
      <c r="X293" s="77">
        <v>45201.535407256946</v>
      </c>
      <c r="Y293" s="77">
        <v>45170</v>
      </c>
      <c r="Z293" s="77">
        <v>45200</v>
      </c>
      <c r="AA293" s="77">
        <v>45201.692850312502</v>
      </c>
      <c r="AB293" s="74" t="s">
        <v>118</v>
      </c>
      <c r="AC293" s="74" t="s">
        <v>299</v>
      </c>
    </row>
    <row r="294" spans="1:29" s="128" customFormat="1" hidden="1" outlineLevel="7" collapsed="1" x14ac:dyDescent="0.25">
      <c r="A294" s="123" t="s">
        <v>116</v>
      </c>
      <c r="B294" s="124">
        <v>0</v>
      </c>
      <c r="C294" s="124">
        <v>29566.136159999998</v>
      </c>
      <c r="D294" s="124">
        <v>0</v>
      </c>
      <c r="E294" s="124">
        <v>0</v>
      </c>
      <c r="F294" s="124">
        <v>0</v>
      </c>
      <c r="G294" s="124">
        <v>29566.136159999998</v>
      </c>
      <c r="H294" s="125" t="s">
        <v>299</v>
      </c>
      <c r="I294" s="125" t="s">
        <v>180</v>
      </c>
      <c r="J294" s="125" t="s">
        <v>351</v>
      </c>
      <c r="K294" s="124">
        <v>0</v>
      </c>
      <c r="L294" s="124">
        <v>0</v>
      </c>
      <c r="M294" s="125" t="s">
        <v>122</v>
      </c>
      <c r="N294" s="125" t="s">
        <v>135</v>
      </c>
      <c r="O294" s="125" t="s">
        <v>191</v>
      </c>
      <c r="P294" s="126">
        <v>45190</v>
      </c>
      <c r="Q294" s="126">
        <v>45190.000694444447</v>
      </c>
      <c r="R294" s="124">
        <v>0</v>
      </c>
      <c r="S294" s="125" t="s">
        <v>300</v>
      </c>
      <c r="T294" s="125" t="s">
        <v>141</v>
      </c>
      <c r="U294" s="125" t="s">
        <v>319</v>
      </c>
      <c r="V294" s="127">
        <v>45201.535402349538</v>
      </c>
      <c r="W294" s="125" t="s">
        <v>319</v>
      </c>
      <c r="X294" s="127">
        <v>45201.535407256946</v>
      </c>
      <c r="Y294" s="127">
        <v>45170</v>
      </c>
      <c r="Z294" s="127">
        <v>45200</v>
      </c>
      <c r="AA294" s="127">
        <v>45201.692850312502</v>
      </c>
      <c r="AB294" s="125" t="s">
        <v>118</v>
      </c>
      <c r="AC294" s="125" t="s">
        <v>299</v>
      </c>
    </row>
    <row r="295" spans="1:29" s="113" customFormat="1" hidden="1" outlineLevel="6" collapsed="1" x14ac:dyDescent="0.25">
      <c r="A295" s="121" t="s">
        <v>353</v>
      </c>
      <c r="B295" s="109">
        <v>0</v>
      </c>
      <c r="C295" s="109">
        <v>34690.765339999998</v>
      </c>
      <c r="D295" s="109">
        <v>0</v>
      </c>
      <c r="E295" s="109">
        <v>0</v>
      </c>
      <c r="F295" s="109">
        <v>0</v>
      </c>
      <c r="G295" s="109">
        <v>34690.765339999998</v>
      </c>
      <c r="H295" s="110" t="s">
        <v>299</v>
      </c>
      <c r="I295" s="110" t="s">
        <v>180</v>
      </c>
      <c r="J295" s="110" t="s">
        <v>353</v>
      </c>
      <c r="K295" s="109">
        <v>0</v>
      </c>
      <c r="L295" s="109">
        <v>0</v>
      </c>
      <c r="M295" s="110" t="s">
        <v>122</v>
      </c>
      <c r="N295" s="110" t="s">
        <v>135</v>
      </c>
      <c r="O295" s="110" t="s">
        <v>191</v>
      </c>
      <c r="P295" s="111">
        <v>45198</v>
      </c>
      <c r="Q295" s="111">
        <v>45198.000694444447</v>
      </c>
      <c r="R295" s="109">
        <v>0</v>
      </c>
      <c r="S295" s="110" t="s">
        <v>300</v>
      </c>
      <c r="T295" s="110" t="s">
        <v>141</v>
      </c>
      <c r="U295" s="110" t="s">
        <v>319</v>
      </c>
      <c r="V295" s="112">
        <v>45201.535402349538</v>
      </c>
      <c r="W295" s="110" t="s">
        <v>319</v>
      </c>
      <c r="X295" s="112">
        <v>45201.535407256946</v>
      </c>
      <c r="Y295" s="112">
        <v>45170</v>
      </c>
      <c r="Z295" s="112">
        <v>45200</v>
      </c>
      <c r="AA295" s="112">
        <v>45201.692850312502</v>
      </c>
      <c r="AB295" s="110" t="s">
        <v>118</v>
      </c>
      <c r="AC295" s="110" t="s">
        <v>299</v>
      </c>
    </row>
    <row r="296" spans="1:29" s="96" customFormat="1" hidden="1" outlineLevel="7" collapsed="1" x14ac:dyDescent="0.25">
      <c r="A296" s="100" t="s">
        <v>361</v>
      </c>
      <c r="B296" s="92">
        <v>0</v>
      </c>
      <c r="C296" s="92">
        <v>-23796.144820000001</v>
      </c>
      <c r="D296" s="92">
        <v>0</v>
      </c>
      <c r="E296" s="92">
        <v>0</v>
      </c>
      <c r="F296" s="92">
        <v>0</v>
      </c>
      <c r="G296" s="92">
        <v>-23796.144820000001</v>
      </c>
      <c r="H296" s="93" t="s">
        <v>299</v>
      </c>
      <c r="I296" s="93" t="s">
        <v>180</v>
      </c>
      <c r="J296" s="93" t="s">
        <v>353</v>
      </c>
      <c r="K296" s="92">
        <v>0</v>
      </c>
      <c r="L296" s="92">
        <v>0</v>
      </c>
      <c r="M296" s="93" t="s">
        <v>122</v>
      </c>
      <c r="N296" s="93" t="s">
        <v>135</v>
      </c>
      <c r="O296" s="93" t="s">
        <v>191</v>
      </c>
      <c r="P296" s="94">
        <v>45198</v>
      </c>
      <c r="Q296" s="94">
        <v>45198.000694444447</v>
      </c>
      <c r="R296" s="92">
        <v>0</v>
      </c>
      <c r="S296" s="93" t="s">
        <v>300</v>
      </c>
      <c r="T296" s="93" t="s">
        <v>141</v>
      </c>
      <c r="U296" s="93" t="s">
        <v>319</v>
      </c>
      <c r="V296" s="95">
        <v>45201.535402349538</v>
      </c>
      <c r="W296" s="93" t="s">
        <v>319</v>
      </c>
      <c r="X296" s="95">
        <v>45201.535407256946</v>
      </c>
      <c r="Y296" s="95">
        <v>45170</v>
      </c>
      <c r="Z296" s="95">
        <v>45200</v>
      </c>
      <c r="AA296" s="95">
        <v>45201.692850312502</v>
      </c>
      <c r="AB296" s="93" t="s">
        <v>118</v>
      </c>
      <c r="AC296" s="93" t="s">
        <v>299</v>
      </c>
    </row>
    <row r="297" spans="1:29" s="78" customFormat="1" hidden="1" outlineLevel="7" collapsed="1" x14ac:dyDescent="0.25">
      <c r="A297" s="101" t="s">
        <v>116</v>
      </c>
      <c r="B297" s="75">
        <v>0</v>
      </c>
      <c r="C297" s="75">
        <v>-23796.144820000001</v>
      </c>
      <c r="D297" s="75">
        <v>0</v>
      </c>
      <c r="E297" s="75">
        <v>0</v>
      </c>
      <c r="F297" s="75">
        <v>0</v>
      </c>
      <c r="G297" s="75">
        <v>-23796.144820000001</v>
      </c>
      <c r="H297" s="74" t="s">
        <v>299</v>
      </c>
      <c r="I297" s="74" t="s">
        <v>180</v>
      </c>
      <c r="J297" s="74" t="s">
        <v>353</v>
      </c>
      <c r="K297" s="75">
        <v>0</v>
      </c>
      <c r="L297" s="75">
        <v>0</v>
      </c>
      <c r="M297" s="74" t="s">
        <v>122</v>
      </c>
      <c r="N297" s="74" t="s">
        <v>135</v>
      </c>
      <c r="O297" s="74" t="s">
        <v>191</v>
      </c>
      <c r="P297" s="76">
        <v>45198</v>
      </c>
      <c r="Q297" s="76">
        <v>45198.000694444447</v>
      </c>
      <c r="R297" s="75">
        <v>0</v>
      </c>
      <c r="S297" s="74" t="s">
        <v>300</v>
      </c>
      <c r="T297" s="74" t="s">
        <v>141</v>
      </c>
      <c r="U297" s="74" t="s">
        <v>319</v>
      </c>
      <c r="V297" s="77">
        <v>45201.535402349538</v>
      </c>
      <c r="W297" s="74" t="s">
        <v>319</v>
      </c>
      <c r="X297" s="77">
        <v>45201.535407256946</v>
      </c>
      <c r="Y297" s="77">
        <v>45170</v>
      </c>
      <c r="Z297" s="77">
        <v>45200</v>
      </c>
      <c r="AA297" s="77">
        <v>45201.692850312502</v>
      </c>
      <c r="AB297" s="74" t="s">
        <v>118</v>
      </c>
      <c r="AC297" s="74" t="s">
        <v>299</v>
      </c>
    </row>
    <row r="298" spans="1:29" s="107" customFormat="1" hidden="1" outlineLevel="7" collapsed="1" x14ac:dyDescent="0.25">
      <c r="A298" s="102" t="s">
        <v>363</v>
      </c>
      <c r="B298" s="103">
        <v>0</v>
      </c>
      <c r="C298" s="103">
        <v>58486.910159999999</v>
      </c>
      <c r="D298" s="103">
        <v>0</v>
      </c>
      <c r="E298" s="103">
        <v>0</v>
      </c>
      <c r="F298" s="103">
        <v>0</v>
      </c>
      <c r="G298" s="103">
        <v>58486.910159999999</v>
      </c>
      <c r="H298" s="104" t="s">
        <v>299</v>
      </c>
      <c r="I298" s="104" t="s">
        <v>180</v>
      </c>
      <c r="J298" s="104" t="s">
        <v>353</v>
      </c>
      <c r="K298" s="103">
        <v>0</v>
      </c>
      <c r="L298" s="103">
        <v>0</v>
      </c>
      <c r="M298" s="104" t="s">
        <v>122</v>
      </c>
      <c r="N298" s="104" t="s">
        <v>135</v>
      </c>
      <c r="O298" s="104" t="s">
        <v>191</v>
      </c>
      <c r="P298" s="105">
        <v>45198</v>
      </c>
      <c r="Q298" s="105">
        <v>45198.000694444447</v>
      </c>
      <c r="R298" s="103">
        <v>0</v>
      </c>
      <c r="S298" s="104" t="s">
        <v>300</v>
      </c>
      <c r="T298" s="104" t="s">
        <v>141</v>
      </c>
      <c r="U298" s="104" t="s">
        <v>319</v>
      </c>
      <c r="V298" s="106">
        <v>45201.535402349538</v>
      </c>
      <c r="W298" s="104" t="s">
        <v>319</v>
      </c>
      <c r="X298" s="106">
        <v>45201.535407256946</v>
      </c>
      <c r="Y298" s="106">
        <v>45170</v>
      </c>
      <c r="Z298" s="106">
        <v>45200</v>
      </c>
      <c r="AA298" s="106">
        <v>45201.692850312502</v>
      </c>
      <c r="AB298" s="104" t="s">
        <v>118</v>
      </c>
      <c r="AC298" s="104" t="s">
        <v>299</v>
      </c>
    </row>
    <row r="299" spans="1:29" s="78" customFormat="1" hidden="1" outlineLevel="7" collapsed="1" x14ac:dyDescent="0.25">
      <c r="A299" s="101" t="s">
        <v>116</v>
      </c>
      <c r="B299" s="75">
        <v>0</v>
      </c>
      <c r="C299" s="75">
        <v>29243.45508</v>
      </c>
      <c r="D299" s="75">
        <v>0</v>
      </c>
      <c r="E299" s="75">
        <v>0</v>
      </c>
      <c r="F299" s="75">
        <v>0</v>
      </c>
      <c r="G299" s="75">
        <v>29243.45508</v>
      </c>
      <c r="H299" s="74" t="s">
        <v>299</v>
      </c>
      <c r="I299" s="74" t="s">
        <v>180</v>
      </c>
      <c r="J299" s="74" t="s">
        <v>353</v>
      </c>
      <c r="K299" s="75">
        <v>0</v>
      </c>
      <c r="L299" s="75">
        <v>0</v>
      </c>
      <c r="M299" s="74" t="s">
        <v>122</v>
      </c>
      <c r="N299" s="74" t="s">
        <v>135</v>
      </c>
      <c r="O299" s="74" t="s">
        <v>191</v>
      </c>
      <c r="P299" s="76">
        <v>45198</v>
      </c>
      <c r="Q299" s="76">
        <v>45198.000694444447</v>
      </c>
      <c r="R299" s="75">
        <v>0</v>
      </c>
      <c r="S299" s="74" t="s">
        <v>300</v>
      </c>
      <c r="T299" s="74" t="s">
        <v>141</v>
      </c>
      <c r="U299" s="74" t="s">
        <v>319</v>
      </c>
      <c r="V299" s="77">
        <v>45201.535402349538</v>
      </c>
      <c r="W299" s="74" t="s">
        <v>319</v>
      </c>
      <c r="X299" s="77">
        <v>45201.535407256946</v>
      </c>
      <c r="Y299" s="77">
        <v>45170</v>
      </c>
      <c r="Z299" s="77">
        <v>45200</v>
      </c>
      <c r="AA299" s="77">
        <v>45201.692850312502</v>
      </c>
      <c r="AB299" s="74" t="s">
        <v>118</v>
      </c>
      <c r="AC299" s="74" t="s">
        <v>299</v>
      </c>
    </row>
    <row r="300" spans="1:29" s="128" customFormat="1" hidden="1" outlineLevel="7" collapsed="1" x14ac:dyDescent="0.25">
      <c r="A300" s="123" t="s">
        <v>116</v>
      </c>
      <c r="B300" s="124">
        <v>0</v>
      </c>
      <c r="C300" s="124">
        <v>29243.45508</v>
      </c>
      <c r="D300" s="124">
        <v>0</v>
      </c>
      <c r="E300" s="124">
        <v>0</v>
      </c>
      <c r="F300" s="124">
        <v>0</v>
      </c>
      <c r="G300" s="124">
        <v>29243.45508</v>
      </c>
      <c r="H300" s="125" t="s">
        <v>299</v>
      </c>
      <c r="I300" s="125" t="s">
        <v>180</v>
      </c>
      <c r="J300" s="125" t="s">
        <v>353</v>
      </c>
      <c r="K300" s="124">
        <v>0</v>
      </c>
      <c r="L300" s="124">
        <v>0</v>
      </c>
      <c r="M300" s="125" t="s">
        <v>122</v>
      </c>
      <c r="N300" s="125" t="s">
        <v>135</v>
      </c>
      <c r="O300" s="125" t="s">
        <v>191</v>
      </c>
      <c r="P300" s="126">
        <v>45198</v>
      </c>
      <c r="Q300" s="126">
        <v>45198.000694444447</v>
      </c>
      <c r="R300" s="124">
        <v>0</v>
      </c>
      <c r="S300" s="125" t="s">
        <v>300</v>
      </c>
      <c r="T300" s="125" t="s">
        <v>141</v>
      </c>
      <c r="U300" s="125" t="s">
        <v>319</v>
      </c>
      <c r="V300" s="127">
        <v>45201.535402349538</v>
      </c>
      <c r="W300" s="125" t="s">
        <v>319</v>
      </c>
      <c r="X300" s="127">
        <v>45201.535407256946</v>
      </c>
      <c r="Y300" s="127">
        <v>45170</v>
      </c>
      <c r="Z300" s="127">
        <v>45200</v>
      </c>
      <c r="AA300" s="127">
        <v>45201.692850312502</v>
      </c>
      <c r="AB300" s="125" t="s">
        <v>118</v>
      </c>
      <c r="AC300" s="125" t="s">
        <v>299</v>
      </c>
    </row>
    <row r="301" spans="1:29" s="113" customFormat="1" outlineLevel="2" collapsed="1" x14ac:dyDescent="0.25">
      <c r="A301" s="108" t="s">
        <v>187</v>
      </c>
      <c r="B301" s="109">
        <v>0</v>
      </c>
      <c r="C301" s="109">
        <v>0</v>
      </c>
      <c r="D301" s="109">
        <v>0</v>
      </c>
      <c r="E301" s="109">
        <v>0</v>
      </c>
      <c r="F301" s="109">
        <v>0</v>
      </c>
      <c r="G301" s="109">
        <v>0</v>
      </c>
      <c r="H301" s="110" t="s">
        <v>120</v>
      </c>
      <c r="I301" s="110" t="s">
        <v>187</v>
      </c>
      <c r="J301" s="110" t="s">
        <v>116</v>
      </c>
      <c r="K301" s="109">
        <v>0</v>
      </c>
      <c r="L301" s="109">
        <v>0</v>
      </c>
      <c r="M301" s="110" t="s">
        <v>122</v>
      </c>
      <c r="N301" s="110" t="s">
        <v>135</v>
      </c>
      <c r="O301" s="110" t="s">
        <v>121</v>
      </c>
      <c r="P301" s="111">
        <v>45170</v>
      </c>
      <c r="Q301" s="111">
        <v>45171</v>
      </c>
      <c r="R301" s="109">
        <v>0</v>
      </c>
      <c r="S301" s="110" t="s">
        <v>116</v>
      </c>
      <c r="T301" s="110" t="s">
        <v>116</v>
      </c>
      <c r="U301" s="110" t="s">
        <v>319</v>
      </c>
      <c r="V301" s="112">
        <v>45139.155298761572</v>
      </c>
      <c r="W301" s="110" t="s">
        <v>116</v>
      </c>
      <c r="X301" s="110" t="s">
        <v>116</v>
      </c>
      <c r="Y301" s="112">
        <v>45170</v>
      </c>
      <c r="Z301" s="112">
        <v>45200</v>
      </c>
      <c r="AA301" s="112">
        <v>45201.692850312502</v>
      </c>
      <c r="AB301" s="110" t="s">
        <v>118</v>
      </c>
      <c r="AC301" s="110" t="s">
        <v>116</v>
      </c>
    </row>
    <row r="302" spans="1:29" s="96" customFormat="1" hidden="1" outlineLevel="3" collapsed="1" x14ac:dyDescent="0.25">
      <c r="A302" s="91" t="s">
        <v>121</v>
      </c>
      <c r="B302" s="92">
        <v>0</v>
      </c>
      <c r="C302" s="92">
        <v>0</v>
      </c>
      <c r="D302" s="92">
        <v>0</v>
      </c>
      <c r="E302" s="92">
        <v>0</v>
      </c>
      <c r="F302" s="92">
        <v>0</v>
      </c>
      <c r="G302" s="92">
        <v>0</v>
      </c>
      <c r="H302" s="93" t="s">
        <v>120</v>
      </c>
      <c r="I302" s="93" t="s">
        <v>187</v>
      </c>
      <c r="J302" s="93" t="s">
        <v>116</v>
      </c>
      <c r="K302" s="92">
        <v>0</v>
      </c>
      <c r="L302" s="92">
        <v>0</v>
      </c>
      <c r="M302" s="93" t="s">
        <v>122</v>
      </c>
      <c r="N302" s="93" t="s">
        <v>135</v>
      </c>
      <c r="O302" s="93" t="s">
        <v>121</v>
      </c>
      <c r="P302" s="94">
        <v>45170</v>
      </c>
      <c r="Q302" s="94">
        <v>45171</v>
      </c>
      <c r="R302" s="92">
        <v>0</v>
      </c>
      <c r="S302" s="93" t="s">
        <v>116</v>
      </c>
      <c r="T302" s="93" t="s">
        <v>116</v>
      </c>
      <c r="U302" s="93" t="s">
        <v>319</v>
      </c>
      <c r="V302" s="95">
        <v>45139.155298761572</v>
      </c>
      <c r="W302" s="93" t="s">
        <v>116</v>
      </c>
      <c r="X302" s="93" t="s">
        <v>116</v>
      </c>
      <c r="Y302" s="95">
        <v>45170</v>
      </c>
      <c r="Z302" s="95">
        <v>45200</v>
      </c>
      <c r="AA302" s="95">
        <v>45201.692850312502</v>
      </c>
      <c r="AB302" s="93" t="s">
        <v>118</v>
      </c>
      <c r="AC302" s="93" t="s">
        <v>116</v>
      </c>
    </row>
    <row r="303" spans="1:29" s="78" customFormat="1" hidden="1" outlineLevel="4" collapsed="1" x14ac:dyDescent="0.25">
      <c r="A303" s="97" t="s">
        <v>122</v>
      </c>
      <c r="B303" s="75">
        <v>0</v>
      </c>
      <c r="C303" s="75">
        <v>0</v>
      </c>
      <c r="D303" s="75">
        <v>0</v>
      </c>
      <c r="E303" s="75">
        <v>0</v>
      </c>
      <c r="F303" s="75">
        <v>0</v>
      </c>
      <c r="G303" s="75">
        <v>0</v>
      </c>
      <c r="H303" s="74" t="s">
        <v>120</v>
      </c>
      <c r="I303" s="74" t="s">
        <v>187</v>
      </c>
      <c r="J303" s="74" t="s">
        <v>116</v>
      </c>
      <c r="K303" s="75">
        <v>0</v>
      </c>
      <c r="L303" s="75">
        <v>0</v>
      </c>
      <c r="M303" s="74" t="s">
        <v>122</v>
      </c>
      <c r="N303" s="74" t="s">
        <v>135</v>
      </c>
      <c r="O303" s="74" t="s">
        <v>121</v>
      </c>
      <c r="P303" s="76">
        <v>45170</v>
      </c>
      <c r="Q303" s="76">
        <v>45171</v>
      </c>
      <c r="R303" s="75">
        <v>0</v>
      </c>
      <c r="S303" s="74" t="s">
        <v>116</v>
      </c>
      <c r="T303" s="74" t="s">
        <v>116</v>
      </c>
      <c r="U303" s="74" t="s">
        <v>319</v>
      </c>
      <c r="V303" s="77">
        <v>45139.155298761572</v>
      </c>
      <c r="W303" s="74" t="s">
        <v>116</v>
      </c>
      <c r="X303" s="74" t="s">
        <v>116</v>
      </c>
      <c r="Y303" s="77">
        <v>45170</v>
      </c>
      <c r="Z303" s="77">
        <v>45200</v>
      </c>
      <c r="AA303" s="77">
        <v>45201.692850312502</v>
      </c>
      <c r="AB303" s="74" t="s">
        <v>118</v>
      </c>
      <c r="AC303" s="74" t="s">
        <v>116</v>
      </c>
    </row>
    <row r="304" spans="1:29" s="84" customFormat="1" hidden="1" outlineLevel="5" collapsed="1" x14ac:dyDescent="0.25">
      <c r="A304" s="98" t="s">
        <v>116</v>
      </c>
      <c r="B304" s="80">
        <v>0</v>
      </c>
      <c r="C304" s="80">
        <v>0</v>
      </c>
      <c r="D304" s="80">
        <v>0</v>
      </c>
      <c r="E304" s="80">
        <v>0</v>
      </c>
      <c r="F304" s="80">
        <v>0</v>
      </c>
      <c r="G304" s="80">
        <v>0</v>
      </c>
      <c r="H304" s="81" t="s">
        <v>120</v>
      </c>
      <c r="I304" s="81" t="s">
        <v>187</v>
      </c>
      <c r="J304" s="81" t="s">
        <v>116</v>
      </c>
      <c r="K304" s="80">
        <v>0</v>
      </c>
      <c r="L304" s="80">
        <v>0</v>
      </c>
      <c r="M304" s="81" t="s">
        <v>122</v>
      </c>
      <c r="N304" s="81" t="s">
        <v>135</v>
      </c>
      <c r="O304" s="81" t="s">
        <v>121</v>
      </c>
      <c r="P304" s="82">
        <v>45170</v>
      </c>
      <c r="Q304" s="82">
        <v>45171</v>
      </c>
      <c r="R304" s="80">
        <v>0</v>
      </c>
      <c r="S304" s="81" t="s">
        <v>116</v>
      </c>
      <c r="T304" s="81" t="s">
        <v>116</v>
      </c>
      <c r="U304" s="81" t="s">
        <v>319</v>
      </c>
      <c r="V304" s="83">
        <v>45139.155298761572</v>
      </c>
      <c r="W304" s="81" t="s">
        <v>116</v>
      </c>
      <c r="X304" s="81" t="s">
        <v>116</v>
      </c>
      <c r="Y304" s="83">
        <v>45170</v>
      </c>
      <c r="Z304" s="83">
        <v>45200</v>
      </c>
      <c r="AA304" s="83">
        <v>45201.692850312502</v>
      </c>
      <c r="AB304" s="81" t="s">
        <v>118</v>
      </c>
      <c r="AC304" s="81" t="s">
        <v>116</v>
      </c>
    </row>
    <row r="305" spans="1:29" s="90" customFormat="1" hidden="1" outlineLevel="6" collapsed="1" x14ac:dyDescent="0.25">
      <c r="A305" s="99" t="s">
        <v>116</v>
      </c>
      <c r="B305" s="86">
        <v>0</v>
      </c>
      <c r="C305" s="86">
        <v>0</v>
      </c>
      <c r="D305" s="86">
        <v>0</v>
      </c>
      <c r="E305" s="86">
        <v>0</v>
      </c>
      <c r="F305" s="86">
        <v>0</v>
      </c>
      <c r="G305" s="86">
        <v>0</v>
      </c>
      <c r="H305" s="87" t="s">
        <v>120</v>
      </c>
      <c r="I305" s="87" t="s">
        <v>187</v>
      </c>
      <c r="J305" s="87" t="s">
        <v>116</v>
      </c>
      <c r="K305" s="86">
        <v>0</v>
      </c>
      <c r="L305" s="86">
        <v>0</v>
      </c>
      <c r="M305" s="87" t="s">
        <v>122</v>
      </c>
      <c r="N305" s="87" t="s">
        <v>135</v>
      </c>
      <c r="O305" s="87" t="s">
        <v>121</v>
      </c>
      <c r="P305" s="88">
        <v>45170</v>
      </c>
      <c r="Q305" s="88">
        <v>45171</v>
      </c>
      <c r="R305" s="86">
        <v>0</v>
      </c>
      <c r="S305" s="87" t="s">
        <v>116</v>
      </c>
      <c r="T305" s="87" t="s">
        <v>116</v>
      </c>
      <c r="U305" s="87" t="s">
        <v>319</v>
      </c>
      <c r="V305" s="89">
        <v>45139.155298761572</v>
      </c>
      <c r="W305" s="87" t="s">
        <v>116</v>
      </c>
      <c r="X305" s="87" t="s">
        <v>116</v>
      </c>
      <c r="Y305" s="89">
        <v>45170</v>
      </c>
      <c r="Z305" s="89">
        <v>45200</v>
      </c>
      <c r="AA305" s="89">
        <v>45201.692850312502</v>
      </c>
      <c r="AB305" s="87" t="s">
        <v>118</v>
      </c>
      <c r="AC305" s="87" t="s">
        <v>116</v>
      </c>
    </row>
    <row r="306" spans="1:29" s="96" customFormat="1" hidden="1" outlineLevel="7" collapsed="1" x14ac:dyDescent="0.25">
      <c r="A306" s="100" t="s">
        <v>190</v>
      </c>
      <c r="B306" s="92">
        <v>127456.073</v>
      </c>
      <c r="C306" s="92">
        <v>8742445.2033500001</v>
      </c>
      <c r="D306" s="92">
        <v>0</v>
      </c>
      <c r="E306" s="92">
        <v>0</v>
      </c>
      <c r="F306" s="92">
        <v>127456.073</v>
      </c>
      <c r="G306" s="92">
        <v>8742445.2033500001</v>
      </c>
      <c r="H306" s="93" t="s">
        <v>120</v>
      </c>
      <c r="I306" s="93" t="s">
        <v>187</v>
      </c>
      <c r="J306" s="93" t="s">
        <v>116</v>
      </c>
      <c r="K306" s="92">
        <v>68.591829306948796</v>
      </c>
      <c r="L306" s="92">
        <v>0</v>
      </c>
      <c r="M306" s="93" t="s">
        <v>122</v>
      </c>
      <c r="N306" s="93" t="s">
        <v>135</v>
      </c>
      <c r="O306" s="93" t="s">
        <v>121</v>
      </c>
      <c r="P306" s="94">
        <v>45170</v>
      </c>
      <c r="Q306" s="94">
        <v>45171</v>
      </c>
      <c r="R306" s="92">
        <v>0</v>
      </c>
      <c r="S306" s="93" t="s">
        <v>116</v>
      </c>
      <c r="T306" s="93" t="s">
        <v>116</v>
      </c>
      <c r="U306" s="93" t="s">
        <v>319</v>
      </c>
      <c r="V306" s="95">
        <v>45139.155298761572</v>
      </c>
      <c r="W306" s="93" t="s">
        <v>116</v>
      </c>
      <c r="X306" s="93" t="s">
        <v>116</v>
      </c>
      <c r="Y306" s="95">
        <v>45170</v>
      </c>
      <c r="Z306" s="95">
        <v>45200</v>
      </c>
      <c r="AA306" s="95">
        <v>45201.692850312502</v>
      </c>
      <c r="AB306" s="93" t="s">
        <v>118</v>
      </c>
      <c r="AC306" s="93" t="s">
        <v>116</v>
      </c>
    </row>
    <row r="307" spans="1:29" s="78" customFormat="1" hidden="1" outlineLevel="7" collapsed="1" x14ac:dyDescent="0.25">
      <c r="A307" s="101" t="s">
        <v>116</v>
      </c>
      <c r="B307" s="75">
        <v>127456.073</v>
      </c>
      <c r="C307" s="75">
        <v>8742445.2033500001</v>
      </c>
      <c r="D307" s="75">
        <v>0</v>
      </c>
      <c r="E307" s="75">
        <v>0</v>
      </c>
      <c r="F307" s="75">
        <v>127456.073</v>
      </c>
      <c r="G307" s="75">
        <v>8742445.2033500001</v>
      </c>
      <c r="H307" s="74" t="s">
        <v>120</v>
      </c>
      <c r="I307" s="74" t="s">
        <v>187</v>
      </c>
      <c r="J307" s="74" t="s">
        <v>116</v>
      </c>
      <c r="K307" s="75">
        <v>68.591829306948796</v>
      </c>
      <c r="L307" s="75">
        <v>0</v>
      </c>
      <c r="M307" s="74" t="s">
        <v>122</v>
      </c>
      <c r="N307" s="74" t="s">
        <v>135</v>
      </c>
      <c r="O307" s="74" t="s">
        <v>121</v>
      </c>
      <c r="P307" s="76">
        <v>45170</v>
      </c>
      <c r="Q307" s="76">
        <v>45171</v>
      </c>
      <c r="R307" s="75">
        <v>0</v>
      </c>
      <c r="S307" s="74" t="s">
        <v>116</v>
      </c>
      <c r="T307" s="74" t="s">
        <v>116</v>
      </c>
      <c r="U307" s="74" t="s">
        <v>319</v>
      </c>
      <c r="V307" s="77">
        <v>45139.155298761572</v>
      </c>
      <c r="W307" s="74" t="s">
        <v>116</v>
      </c>
      <c r="X307" s="74" t="s">
        <v>116</v>
      </c>
      <c r="Y307" s="77">
        <v>45170</v>
      </c>
      <c r="Z307" s="77">
        <v>45200</v>
      </c>
      <c r="AA307" s="77">
        <v>45201.692850312502</v>
      </c>
      <c r="AB307" s="74" t="s">
        <v>118</v>
      </c>
      <c r="AC307" s="74" t="s">
        <v>116</v>
      </c>
    </row>
    <row r="308" spans="1:29" s="107" customFormat="1" hidden="1" outlineLevel="7" collapsed="1" x14ac:dyDescent="0.25">
      <c r="A308" s="102" t="s">
        <v>188</v>
      </c>
      <c r="B308" s="103">
        <v>-212057.56899999999</v>
      </c>
      <c r="C308" s="103">
        <v>-14637270.957040001</v>
      </c>
      <c r="D308" s="103">
        <v>0</v>
      </c>
      <c r="E308" s="103">
        <v>0</v>
      </c>
      <c r="F308" s="103">
        <v>-212057.56899999999</v>
      </c>
      <c r="G308" s="103">
        <v>-14637270.957040001</v>
      </c>
      <c r="H308" s="104" t="s">
        <v>120</v>
      </c>
      <c r="I308" s="104" t="s">
        <v>187</v>
      </c>
      <c r="J308" s="104" t="s">
        <v>116</v>
      </c>
      <c r="K308" s="103">
        <v>69.024987063960893</v>
      </c>
      <c r="L308" s="103">
        <v>0</v>
      </c>
      <c r="M308" s="104" t="s">
        <v>122</v>
      </c>
      <c r="N308" s="104" t="s">
        <v>135</v>
      </c>
      <c r="O308" s="104" t="s">
        <v>121</v>
      </c>
      <c r="P308" s="105">
        <v>45170</v>
      </c>
      <c r="Q308" s="105">
        <v>45171</v>
      </c>
      <c r="R308" s="103">
        <v>0</v>
      </c>
      <c r="S308" s="104" t="s">
        <v>116</v>
      </c>
      <c r="T308" s="104" t="s">
        <v>116</v>
      </c>
      <c r="U308" s="104" t="s">
        <v>319</v>
      </c>
      <c r="V308" s="106">
        <v>45139.155298761572</v>
      </c>
      <c r="W308" s="104" t="s">
        <v>116</v>
      </c>
      <c r="X308" s="104" t="s">
        <v>116</v>
      </c>
      <c r="Y308" s="106">
        <v>45170</v>
      </c>
      <c r="Z308" s="106">
        <v>45200</v>
      </c>
      <c r="AA308" s="106">
        <v>45201.692850312502</v>
      </c>
      <c r="AB308" s="104" t="s">
        <v>118</v>
      </c>
      <c r="AC308" s="104" t="s">
        <v>116</v>
      </c>
    </row>
    <row r="309" spans="1:29" s="78" customFormat="1" hidden="1" outlineLevel="7" collapsed="1" x14ac:dyDescent="0.25">
      <c r="A309" s="101" t="s">
        <v>116</v>
      </c>
      <c r="B309" s="75">
        <v>-212057.56899999999</v>
      </c>
      <c r="C309" s="75">
        <v>-14637270.957040001</v>
      </c>
      <c r="D309" s="75">
        <v>0</v>
      </c>
      <c r="E309" s="75">
        <v>0</v>
      </c>
      <c r="F309" s="75">
        <v>-212057.56899999999</v>
      </c>
      <c r="G309" s="75">
        <v>-14637270.957040001</v>
      </c>
      <c r="H309" s="74" t="s">
        <v>120</v>
      </c>
      <c r="I309" s="74" t="s">
        <v>187</v>
      </c>
      <c r="J309" s="74" t="s">
        <v>116</v>
      </c>
      <c r="K309" s="75">
        <v>69.024987063960893</v>
      </c>
      <c r="L309" s="75">
        <v>0</v>
      </c>
      <c r="M309" s="74" t="s">
        <v>122</v>
      </c>
      <c r="N309" s="74" t="s">
        <v>135</v>
      </c>
      <c r="O309" s="74" t="s">
        <v>121</v>
      </c>
      <c r="P309" s="76">
        <v>45170</v>
      </c>
      <c r="Q309" s="76">
        <v>45171</v>
      </c>
      <c r="R309" s="75">
        <v>0</v>
      </c>
      <c r="S309" s="74" t="s">
        <v>116</v>
      </c>
      <c r="T309" s="74" t="s">
        <v>116</v>
      </c>
      <c r="U309" s="74" t="s">
        <v>319</v>
      </c>
      <c r="V309" s="77">
        <v>45139.155298761572</v>
      </c>
      <c r="W309" s="74" t="s">
        <v>116</v>
      </c>
      <c r="X309" s="74" t="s">
        <v>116</v>
      </c>
      <c r="Y309" s="77">
        <v>45170</v>
      </c>
      <c r="Z309" s="77">
        <v>45200</v>
      </c>
      <c r="AA309" s="77">
        <v>45201.692850312502</v>
      </c>
      <c r="AB309" s="74" t="s">
        <v>118</v>
      </c>
      <c r="AC309" s="74" t="s">
        <v>116</v>
      </c>
    </row>
    <row r="310" spans="1:29" s="96" customFormat="1" hidden="1" outlineLevel="7" collapsed="1" x14ac:dyDescent="0.25">
      <c r="A310" s="100" t="s">
        <v>189</v>
      </c>
      <c r="B310" s="92">
        <v>84601.495999999999</v>
      </c>
      <c r="C310" s="92">
        <v>5894825.7536899997</v>
      </c>
      <c r="D310" s="92">
        <v>0</v>
      </c>
      <c r="E310" s="92">
        <v>0</v>
      </c>
      <c r="F310" s="92">
        <v>84601.495999999999</v>
      </c>
      <c r="G310" s="92">
        <v>5894825.7536899997</v>
      </c>
      <c r="H310" s="93" t="s">
        <v>120</v>
      </c>
      <c r="I310" s="93" t="s">
        <v>187</v>
      </c>
      <c r="J310" s="93" t="s">
        <v>116</v>
      </c>
      <c r="K310" s="92">
        <v>69.677559291504707</v>
      </c>
      <c r="L310" s="92">
        <v>0</v>
      </c>
      <c r="M310" s="93" t="s">
        <v>122</v>
      </c>
      <c r="N310" s="93" t="s">
        <v>135</v>
      </c>
      <c r="O310" s="93" t="s">
        <v>121</v>
      </c>
      <c r="P310" s="94">
        <v>45170</v>
      </c>
      <c r="Q310" s="94">
        <v>45171</v>
      </c>
      <c r="R310" s="92">
        <v>0</v>
      </c>
      <c r="S310" s="93" t="s">
        <v>116</v>
      </c>
      <c r="T310" s="93" t="s">
        <v>116</v>
      </c>
      <c r="U310" s="93" t="s">
        <v>319</v>
      </c>
      <c r="V310" s="95">
        <v>45139.155298761572</v>
      </c>
      <c r="W310" s="93" t="s">
        <v>116</v>
      </c>
      <c r="X310" s="93" t="s">
        <v>116</v>
      </c>
      <c r="Y310" s="95">
        <v>45170</v>
      </c>
      <c r="Z310" s="95">
        <v>45200</v>
      </c>
      <c r="AA310" s="95">
        <v>45201.692850312502</v>
      </c>
      <c r="AB310" s="93" t="s">
        <v>118</v>
      </c>
      <c r="AC310" s="93" t="s">
        <v>116</v>
      </c>
    </row>
    <row r="311" spans="1:29" s="78" customFormat="1" hidden="1" outlineLevel="7" collapsed="1" x14ac:dyDescent="0.25">
      <c r="A311" s="101" t="s">
        <v>116</v>
      </c>
      <c r="B311" s="75">
        <v>84601.495999999999</v>
      </c>
      <c r="C311" s="75">
        <v>5894825.7536899997</v>
      </c>
      <c r="D311" s="75">
        <v>0</v>
      </c>
      <c r="E311" s="75">
        <v>0</v>
      </c>
      <c r="F311" s="75">
        <v>84601.495999999999</v>
      </c>
      <c r="G311" s="75">
        <v>5894825.7536899997</v>
      </c>
      <c r="H311" s="74" t="s">
        <v>120</v>
      </c>
      <c r="I311" s="74" t="s">
        <v>187</v>
      </c>
      <c r="J311" s="74" t="s">
        <v>116</v>
      </c>
      <c r="K311" s="75">
        <v>69.677559291504707</v>
      </c>
      <c r="L311" s="75">
        <v>0</v>
      </c>
      <c r="M311" s="74" t="s">
        <v>122</v>
      </c>
      <c r="N311" s="74" t="s">
        <v>135</v>
      </c>
      <c r="O311" s="74" t="s">
        <v>121</v>
      </c>
      <c r="P311" s="76">
        <v>45170</v>
      </c>
      <c r="Q311" s="76">
        <v>45171</v>
      </c>
      <c r="R311" s="75">
        <v>0</v>
      </c>
      <c r="S311" s="74" t="s">
        <v>116</v>
      </c>
      <c r="T311" s="74" t="s">
        <v>116</v>
      </c>
      <c r="U311" s="74" t="s">
        <v>319</v>
      </c>
      <c r="V311" s="77">
        <v>45139.155298761572</v>
      </c>
      <c r="W311" s="74" t="s">
        <v>116</v>
      </c>
      <c r="X311" s="74" t="s">
        <v>116</v>
      </c>
      <c r="Y311" s="77">
        <v>45170</v>
      </c>
      <c r="Z311" s="77">
        <v>45200</v>
      </c>
      <c r="AA311" s="77">
        <v>45201.692850312502</v>
      </c>
      <c r="AB311" s="74" t="s">
        <v>118</v>
      </c>
      <c r="AC311" s="74" t="s">
        <v>116</v>
      </c>
    </row>
    <row r="312" spans="1:29" s="84" customFormat="1" outlineLevel="1" x14ac:dyDescent="0.25">
      <c r="A312" s="79" t="s">
        <v>216</v>
      </c>
      <c r="B312" s="80">
        <v>0</v>
      </c>
      <c r="C312" s="80">
        <v>0</v>
      </c>
      <c r="D312" s="80">
        <v>0</v>
      </c>
      <c r="E312" s="80">
        <v>0</v>
      </c>
      <c r="F312" s="80">
        <v>0</v>
      </c>
      <c r="G312" s="80">
        <v>0</v>
      </c>
      <c r="H312" s="81" t="s">
        <v>120</v>
      </c>
      <c r="I312" s="81" t="s">
        <v>217</v>
      </c>
      <c r="J312" s="81" t="s">
        <v>116</v>
      </c>
      <c r="K312" s="80">
        <v>0</v>
      </c>
      <c r="L312" s="80">
        <v>0</v>
      </c>
      <c r="M312" s="81" t="s">
        <v>122</v>
      </c>
      <c r="N312" s="81" t="s">
        <v>216</v>
      </c>
      <c r="O312" s="81" t="s">
        <v>121</v>
      </c>
      <c r="P312" s="82">
        <v>45170</v>
      </c>
      <c r="Q312" s="82">
        <v>45171</v>
      </c>
      <c r="R312" s="80">
        <v>0</v>
      </c>
      <c r="S312" s="81" t="s">
        <v>116</v>
      </c>
      <c r="T312" s="81" t="s">
        <v>116</v>
      </c>
      <c r="U312" s="81" t="s">
        <v>319</v>
      </c>
      <c r="V312" s="83">
        <v>45139.155298761572</v>
      </c>
      <c r="W312" s="81" t="s">
        <v>116</v>
      </c>
      <c r="X312" s="81" t="s">
        <v>116</v>
      </c>
      <c r="Y312" s="83">
        <v>45170</v>
      </c>
      <c r="Z312" s="83">
        <v>45200</v>
      </c>
      <c r="AA312" s="83">
        <v>45201.692850312502</v>
      </c>
      <c r="AB312" s="81" t="s">
        <v>118</v>
      </c>
      <c r="AC312" s="81" t="s">
        <v>116</v>
      </c>
    </row>
    <row r="313" spans="1:29" s="90" customFormat="1" hidden="1" outlineLevel="2" collapsed="1" x14ac:dyDescent="0.25">
      <c r="A313" s="85" t="s">
        <v>217</v>
      </c>
      <c r="B313" s="86">
        <v>0</v>
      </c>
      <c r="C313" s="86">
        <v>0</v>
      </c>
      <c r="D313" s="86">
        <v>0</v>
      </c>
      <c r="E313" s="86">
        <v>0</v>
      </c>
      <c r="F313" s="86">
        <v>0</v>
      </c>
      <c r="G313" s="86">
        <v>0</v>
      </c>
      <c r="H313" s="87" t="s">
        <v>120</v>
      </c>
      <c r="I313" s="87" t="s">
        <v>217</v>
      </c>
      <c r="J313" s="87" t="s">
        <v>116</v>
      </c>
      <c r="K313" s="86">
        <v>0</v>
      </c>
      <c r="L313" s="86">
        <v>0</v>
      </c>
      <c r="M313" s="87" t="s">
        <v>122</v>
      </c>
      <c r="N313" s="87" t="s">
        <v>216</v>
      </c>
      <c r="O313" s="87" t="s">
        <v>121</v>
      </c>
      <c r="P313" s="88">
        <v>45170</v>
      </c>
      <c r="Q313" s="88">
        <v>45171</v>
      </c>
      <c r="R313" s="86">
        <v>0</v>
      </c>
      <c r="S313" s="87" t="s">
        <v>116</v>
      </c>
      <c r="T313" s="87" t="s">
        <v>116</v>
      </c>
      <c r="U313" s="87" t="s">
        <v>319</v>
      </c>
      <c r="V313" s="89">
        <v>45139.155298761572</v>
      </c>
      <c r="W313" s="87" t="s">
        <v>116</v>
      </c>
      <c r="X313" s="87" t="s">
        <v>116</v>
      </c>
      <c r="Y313" s="89">
        <v>45170</v>
      </c>
      <c r="Z313" s="89">
        <v>45200</v>
      </c>
      <c r="AA313" s="89">
        <v>45201.692850312502</v>
      </c>
      <c r="AB313" s="87" t="s">
        <v>118</v>
      </c>
      <c r="AC313" s="87" t="s">
        <v>116</v>
      </c>
    </row>
    <row r="314" spans="1:29" s="96" customFormat="1" hidden="1" outlineLevel="3" collapsed="1" x14ac:dyDescent="0.25">
      <c r="A314" s="91" t="s">
        <v>121</v>
      </c>
      <c r="B314" s="92">
        <v>0</v>
      </c>
      <c r="C314" s="92">
        <v>0</v>
      </c>
      <c r="D314" s="92">
        <v>0</v>
      </c>
      <c r="E314" s="92">
        <v>0</v>
      </c>
      <c r="F314" s="92">
        <v>0</v>
      </c>
      <c r="G314" s="92">
        <v>0</v>
      </c>
      <c r="H314" s="93" t="s">
        <v>120</v>
      </c>
      <c r="I314" s="93" t="s">
        <v>217</v>
      </c>
      <c r="J314" s="93" t="s">
        <v>116</v>
      </c>
      <c r="K314" s="92">
        <v>0</v>
      </c>
      <c r="L314" s="92">
        <v>0</v>
      </c>
      <c r="M314" s="93" t="s">
        <v>122</v>
      </c>
      <c r="N314" s="93" t="s">
        <v>216</v>
      </c>
      <c r="O314" s="93" t="s">
        <v>121</v>
      </c>
      <c r="P314" s="94">
        <v>45170</v>
      </c>
      <c r="Q314" s="94">
        <v>45171</v>
      </c>
      <c r="R314" s="92">
        <v>0</v>
      </c>
      <c r="S314" s="93" t="s">
        <v>116</v>
      </c>
      <c r="T314" s="93" t="s">
        <v>116</v>
      </c>
      <c r="U314" s="93" t="s">
        <v>319</v>
      </c>
      <c r="V314" s="95">
        <v>45139.155298761572</v>
      </c>
      <c r="W314" s="93" t="s">
        <v>116</v>
      </c>
      <c r="X314" s="93" t="s">
        <v>116</v>
      </c>
      <c r="Y314" s="95">
        <v>45170</v>
      </c>
      <c r="Z314" s="95">
        <v>45200</v>
      </c>
      <c r="AA314" s="95">
        <v>45201.692850312502</v>
      </c>
      <c r="AB314" s="93" t="s">
        <v>118</v>
      </c>
      <c r="AC314" s="93" t="s">
        <v>116</v>
      </c>
    </row>
    <row r="315" spans="1:29" s="78" customFormat="1" hidden="1" outlineLevel="4" collapsed="1" x14ac:dyDescent="0.25">
      <c r="A315" s="97" t="s">
        <v>122</v>
      </c>
      <c r="B315" s="75">
        <v>0</v>
      </c>
      <c r="C315" s="75">
        <v>0</v>
      </c>
      <c r="D315" s="75">
        <v>0</v>
      </c>
      <c r="E315" s="75">
        <v>0</v>
      </c>
      <c r="F315" s="75">
        <v>0</v>
      </c>
      <c r="G315" s="75">
        <v>0</v>
      </c>
      <c r="H315" s="74" t="s">
        <v>120</v>
      </c>
      <c r="I315" s="74" t="s">
        <v>217</v>
      </c>
      <c r="J315" s="74" t="s">
        <v>116</v>
      </c>
      <c r="K315" s="75">
        <v>0</v>
      </c>
      <c r="L315" s="75">
        <v>0</v>
      </c>
      <c r="M315" s="74" t="s">
        <v>122</v>
      </c>
      <c r="N315" s="74" t="s">
        <v>216</v>
      </c>
      <c r="O315" s="74" t="s">
        <v>121</v>
      </c>
      <c r="P315" s="76">
        <v>45170</v>
      </c>
      <c r="Q315" s="76">
        <v>45171</v>
      </c>
      <c r="R315" s="75">
        <v>0</v>
      </c>
      <c r="S315" s="74" t="s">
        <v>116</v>
      </c>
      <c r="T315" s="74" t="s">
        <v>116</v>
      </c>
      <c r="U315" s="74" t="s">
        <v>319</v>
      </c>
      <c r="V315" s="77">
        <v>45139.155298761572</v>
      </c>
      <c r="W315" s="74" t="s">
        <v>116</v>
      </c>
      <c r="X315" s="74" t="s">
        <v>116</v>
      </c>
      <c r="Y315" s="77">
        <v>45170</v>
      </c>
      <c r="Z315" s="77">
        <v>45200</v>
      </c>
      <c r="AA315" s="77">
        <v>45201.692850312502</v>
      </c>
      <c r="AB315" s="74" t="s">
        <v>118</v>
      </c>
      <c r="AC315" s="74" t="s">
        <v>116</v>
      </c>
    </row>
    <row r="316" spans="1:29" s="84" customFormat="1" hidden="1" outlineLevel="5" collapsed="1" x14ac:dyDescent="0.25">
      <c r="A316" s="98" t="s">
        <v>116</v>
      </c>
      <c r="B316" s="80">
        <v>0</v>
      </c>
      <c r="C316" s="80">
        <v>0</v>
      </c>
      <c r="D316" s="80">
        <v>0</v>
      </c>
      <c r="E316" s="80">
        <v>0</v>
      </c>
      <c r="F316" s="80">
        <v>0</v>
      </c>
      <c r="G316" s="80">
        <v>0</v>
      </c>
      <c r="H316" s="81" t="s">
        <v>120</v>
      </c>
      <c r="I316" s="81" t="s">
        <v>217</v>
      </c>
      <c r="J316" s="81" t="s">
        <v>116</v>
      </c>
      <c r="K316" s="80">
        <v>0</v>
      </c>
      <c r="L316" s="80">
        <v>0</v>
      </c>
      <c r="M316" s="81" t="s">
        <v>122</v>
      </c>
      <c r="N316" s="81" t="s">
        <v>216</v>
      </c>
      <c r="O316" s="81" t="s">
        <v>121</v>
      </c>
      <c r="P316" s="82">
        <v>45170</v>
      </c>
      <c r="Q316" s="82">
        <v>45171</v>
      </c>
      <c r="R316" s="80">
        <v>0</v>
      </c>
      <c r="S316" s="81" t="s">
        <v>116</v>
      </c>
      <c r="T316" s="81" t="s">
        <v>116</v>
      </c>
      <c r="U316" s="81" t="s">
        <v>319</v>
      </c>
      <c r="V316" s="83">
        <v>45139.155298761572</v>
      </c>
      <c r="W316" s="81" t="s">
        <v>116</v>
      </c>
      <c r="X316" s="81" t="s">
        <v>116</v>
      </c>
      <c r="Y316" s="83">
        <v>45170</v>
      </c>
      <c r="Z316" s="83">
        <v>45200</v>
      </c>
      <c r="AA316" s="83">
        <v>45201.692850312502</v>
      </c>
      <c r="AB316" s="81" t="s">
        <v>118</v>
      </c>
      <c r="AC316" s="81" t="s">
        <v>116</v>
      </c>
    </row>
    <row r="317" spans="1:29" s="90" customFormat="1" hidden="1" outlineLevel="6" collapsed="1" x14ac:dyDescent="0.25">
      <c r="A317" s="99" t="s">
        <v>116</v>
      </c>
      <c r="B317" s="86">
        <v>0</v>
      </c>
      <c r="C317" s="86">
        <v>0</v>
      </c>
      <c r="D317" s="86">
        <v>0</v>
      </c>
      <c r="E317" s="86">
        <v>0</v>
      </c>
      <c r="F317" s="86">
        <v>0</v>
      </c>
      <c r="G317" s="86">
        <v>0</v>
      </c>
      <c r="H317" s="87" t="s">
        <v>120</v>
      </c>
      <c r="I317" s="87" t="s">
        <v>217</v>
      </c>
      <c r="J317" s="87" t="s">
        <v>116</v>
      </c>
      <c r="K317" s="86">
        <v>0</v>
      </c>
      <c r="L317" s="86">
        <v>0</v>
      </c>
      <c r="M317" s="87" t="s">
        <v>122</v>
      </c>
      <c r="N317" s="87" t="s">
        <v>216</v>
      </c>
      <c r="O317" s="87" t="s">
        <v>121</v>
      </c>
      <c r="P317" s="88">
        <v>45170</v>
      </c>
      <c r="Q317" s="88">
        <v>45171</v>
      </c>
      <c r="R317" s="86">
        <v>0</v>
      </c>
      <c r="S317" s="87" t="s">
        <v>116</v>
      </c>
      <c r="T317" s="87" t="s">
        <v>116</v>
      </c>
      <c r="U317" s="87" t="s">
        <v>319</v>
      </c>
      <c r="V317" s="89">
        <v>45139.155298761572</v>
      </c>
      <c r="W317" s="87" t="s">
        <v>116</v>
      </c>
      <c r="X317" s="87" t="s">
        <v>116</v>
      </c>
      <c r="Y317" s="89">
        <v>45170</v>
      </c>
      <c r="Z317" s="89">
        <v>45200</v>
      </c>
      <c r="AA317" s="89">
        <v>45201.692850312502</v>
      </c>
      <c r="AB317" s="87" t="s">
        <v>118</v>
      </c>
      <c r="AC317" s="87" t="s">
        <v>116</v>
      </c>
    </row>
    <row r="318" spans="1:29" s="96" customFormat="1" hidden="1" outlineLevel="7" collapsed="1" x14ac:dyDescent="0.25">
      <c r="A318" s="100" t="s">
        <v>152</v>
      </c>
      <c r="B318" s="92">
        <v>0</v>
      </c>
      <c r="C318" s="92">
        <v>0</v>
      </c>
      <c r="D318" s="92">
        <v>0</v>
      </c>
      <c r="E318" s="92">
        <v>0</v>
      </c>
      <c r="F318" s="92">
        <v>0</v>
      </c>
      <c r="G318" s="92">
        <v>0</v>
      </c>
      <c r="H318" s="93" t="s">
        <v>120</v>
      </c>
      <c r="I318" s="93" t="s">
        <v>217</v>
      </c>
      <c r="J318" s="93" t="s">
        <v>116</v>
      </c>
      <c r="K318" s="92">
        <v>0</v>
      </c>
      <c r="L318" s="92">
        <v>0</v>
      </c>
      <c r="M318" s="93" t="s">
        <v>122</v>
      </c>
      <c r="N318" s="93" t="s">
        <v>216</v>
      </c>
      <c r="O318" s="93" t="s">
        <v>121</v>
      </c>
      <c r="P318" s="94">
        <v>45170</v>
      </c>
      <c r="Q318" s="94">
        <v>45171</v>
      </c>
      <c r="R318" s="92">
        <v>0</v>
      </c>
      <c r="S318" s="93" t="s">
        <v>116</v>
      </c>
      <c r="T318" s="93" t="s">
        <v>116</v>
      </c>
      <c r="U318" s="93" t="s">
        <v>319</v>
      </c>
      <c r="V318" s="95">
        <v>45139.155298761572</v>
      </c>
      <c r="W318" s="93" t="s">
        <v>116</v>
      </c>
      <c r="X318" s="93" t="s">
        <v>116</v>
      </c>
      <c r="Y318" s="95">
        <v>45170</v>
      </c>
      <c r="Z318" s="95">
        <v>45200</v>
      </c>
      <c r="AA318" s="95">
        <v>45201.692850312502</v>
      </c>
      <c r="AB318" s="93" t="s">
        <v>118</v>
      </c>
      <c r="AC318" s="93" t="s">
        <v>116</v>
      </c>
    </row>
    <row r="319" spans="1:29" s="78" customFormat="1" hidden="1" outlineLevel="7" collapsed="1" x14ac:dyDescent="0.25">
      <c r="A319" s="101" t="s">
        <v>116</v>
      </c>
      <c r="B319" s="75">
        <v>0</v>
      </c>
      <c r="C319" s="75">
        <v>0</v>
      </c>
      <c r="D319" s="75">
        <v>0</v>
      </c>
      <c r="E319" s="75">
        <v>0</v>
      </c>
      <c r="F319" s="75">
        <v>0</v>
      </c>
      <c r="G319" s="75">
        <v>0</v>
      </c>
      <c r="H319" s="74" t="s">
        <v>120</v>
      </c>
      <c r="I319" s="74" t="s">
        <v>217</v>
      </c>
      <c r="J319" s="74" t="s">
        <v>116</v>
      </c>
      <c r="K319" s="75">
        <v>0</v>
      </c>
      <c r="L319" s="75">
        <v>0</v>
      </c>
      <c r="M319" s="74" t="s">
        <v>122</v>
      </c>
      <c r="N319" s="74" t="s">
        <v>216</v>
      </c>
      <c r="O319" s="74" t="s">
        <v>121</v>
      </c>
      <c r="P319" s="76">
        <v>45170</v>
      </c>
      <c r="Q319" s="76">
        <v>45171</v>
      </c>
      <c r="R319" s="75">
        <v>0</v>
      </c>
      <c r="S319" s="74" t="s">
        <v>116</v>
      </c>
      <c r="T319" s="74" t="s">
        <v>116</v>
      </c>
      <c r="U319" s="74" t="s">
        <v>319</v>
      </c>
      <c r="V319" s="77">
        <v>45139.155298761572</v>
      </c>
      <c r="W319" s="74" t="s">
        <v>116</v>
      </c>
      <c r="X319" s="74" t="s">
        <v>116</v>
      </c>
      <c r="Y319" s="77">
        <v>45170</v>
      </c>
      <c r="Z319" s="77">
        <v>45200</v>
      </c>
      <c r="AA319" s="77">
        <v>45201.692850312502</v>
      </c>
      <c r="AB319" s="74" t="s">
        <v>118</v>
      </c>
      <c r="AC319" s="74" t="s">
        <v>116</v>
      </c>
    </row>
    <row r="320" spans="1:29" s="119" customFormat="1" outlineLevel="1" collapsed="1" x14ac:dyDescent="0.25">
      <c r="A320" s="114" t="s">
        <v>218</v>
      </c>
      <c r="B320" s="115">
        <v>0</v>
      </c>
      <c r="C320" s="115">
        <v>0</v>
      </c>
      <c r="D320" s="115">
        <v>0</v>
      </c>
      <c r="E320" s="115">
        <v>0</v>
      </c>
      <c r="F320" s="115">
        <v>0</v>
      </c>
      <c r="G320" s="115">
        <v>0</v>
      </c>
      <c r="H320" s="116" t="s">
        <v>120</v>
      </c>
      <c r="I320" s="116" t="s">
        <v>219</v>
      </c>
      <c r="J320" s="116" t="s">
        <v>116</v>
      </c>
      <c r="K320" s="115">
        <v>0</v>
      </c>
      <c r="L320" s="115">
        <v>0</v>
      </c>
      <c r="M320" s="116" t="s">
        <v>122</v>
      </c>
      <c r="N320" s="116" t="s">
        <v>218</v>
      </c>
      <c r="O320" s="116" t="s">
        <v>121</v>
      </c>
      <c r="P320" s="117">
        <v>45170</v>
      </c>
      <c r="Q320" s="117">
        <v>45171</v>
      </c>
      <c r="R320" s="115">
        <v>0</v>
      </c>
      <c r="S320" s="116" t="s">
        <v>116</v>
      </c>
      <c r="T320" s="116" t="s">
        <v>116</v>
      </c>
      <c r="U320" s="116" t="s">
        <v>319</v>
      </c>
      <c r="V320" s="118">
        <v>45139.155298761572</v>
      </c>
      <c r="W320" s="116" t="s">
        <v>116</v>
      </c>
      <c r="X320" s="116" t="s">
        <v>116</v>
      </c>
      <c r="Y320" s="118">
        <v>45170</v>
      </c>
      <c r="Z320" s="118">
        <v>45200</v>
      </c>
      <c r="AA320" s="118">
        <v>45201.692850312502</v>
      </c>
      <c r="AB320" s="116" t="s">
        <v>118</v>
      </c>
      <c r="AC320" s="116" t="s">
        <v>116</v>
      </c>
    </row>
    <row r="321" spans="1:29" s="90" customFormat="1" hidden="1" outlineLevel="2" collapsed="1" x14ac:dyDescent="0.25">
      <c r="A321" s="85" t="s">
        <v>219</v>
      </c>
      <c r="B321" s="86">
        <v>0</v>
      </c>
      <c r="C321" s="86">
        <v>0</v>
      </c>
      <c r="D321" s="86">
        <v>0</v>
      </c>
      <c r="E321" s="86">
        <v>0</v>
      </c>
      <c r="F321" s="86">
        <v>0</v>
      </c>
      <c r="G321" s="86">
        <v>0</v>
      </c>
      <c r="H321" s="87" t="s">
        <v>120</v>
      </c>
      <c r="I321" s="87" t="s">
        <v>219</v>
      </c>
      <c r="J321" s="87" t="s">
        <v>116</v>
      </c>
      <c r="K321" s="86">
        <v>0</v>
      </c>
      <c r="L321" s="86">
        <v>0</v>
      </c>
      <c r="M321" s="87" t="s">
        <v>122</v>
      </c>
      <c r="N321" s="87" t="s">
        <v>218</v>
      </c>
      <c r="O321" s="87" t="s">
        <v>121</v>
      </c>
      <c r="P321" s="88">
        <v>45170</v>
      </c>
      <c r="Q321" s="88">
        <v>45171</v>
      </c>
      <c r="R321" s="86">
        <v>0</v>
      </c>
      <c r="S321" s="87" t="s">
        <v>116</v>
      </c>
      <c r="T321" s="87" t="s">
        <v>116</v>
      </c>
      <c r="U321" s="87" t="s">
        <v>319</v>
      </c>
      <c r="V321" s="89">
        <v>45139.155298761572</v>
      </c>
      <c r="W321" s="87" t="s">
        <v>116</v>
      </c>
      <c r="X321" s="87" t="s">
        <v>116</v>
      </c>
      <c r="Y321" s="89">
        <v>45170</v>
      </c>
      <c r="Z321" s="89">
        <v>45200</v>
      </c>
      <c r="AA321" s="89">
        <v>45201.692850312502</v>
      </c>
      <c r="AB321" s="87" t="s">
        <v>118</v>
      </c>
      <c r="AC321" s="87" t="s">
        <v>116</v>
      </c>
    </row>
    <row r="322" spans="1:29" s="96" customFormat="1" hidden="1" outlineLevel="3" collapsed="1" x14ac:dyDescent="0.25">
      <c r="A322" s="91" t="s">
        <v>121</v>
      </c>
      <c r="B322" s="92">
        <v>0</v>
      </c>
      <c r="C322" s="92">
        <v>0</v>
      </c>
      <c r="D322" s="92">
        <v>0</v>
      </c>
      <c r="E322" s="92">
        <v>0</v>
      </c>
      <c r="F322" s="92">
        <v>0</v>
      </c>
      <c r="G322" s="92">
        <v>0</v>
      </c>
      <c r="H322" s="93" t="s">
        <v>120</v>
      </c>
      <c r="I322" s="93" t="s">
        <v>219</v>
      </c>
      <c r="J322" s="93" t="s">
        <v>116</v>
      </c>
      <c r="K322" s="92">
        <v>0</v>
      </c>
      <c r="L322" s="92">
        <v>0</v>
      </c>
      <c r="M322" s="93" t="s">
        <v>122</v>
      </c>
      <c r="N322" s="93" t="s">
        <v>218</v>
      </c>
      <c r="O322" s="93" t="s">
        <v>121</v>
      </c>
      <c r="P322" s="94">
        <v>45170</v>
      </c>
      <c r="Q322" s="94">
        <v>45171</v>
      </c>
      <c r="R322" s="92">
        <v>0</v>
      </c>
      <c r="S322" s="93" t="s">
        <v>116</v>
      </c>
      <c r="T322" s="93" t="s">
        <v>116</v>
      </c>
      <c r="U322" s="93" t="s">
        <v>319</v>
      </c>
      <c r="V322" s="95">
        <v>45139.155298761572</v>
      </c>
      <c r="W322" s="93" t="s">
        <v>116</v>
      </c>
      <c r="X322" s="93" t="s">
        <v>116</v>
      </c>
      <c r="Y322" s="95">
        <v>45170</v>
      </c>
      <c r="Z322" s="95">
        <v>45200</v>
      </c>
      <c r="AA322" s="95">
        <v>45201.692850312502</v>
      </c>
      <c r="AB322" s="93" t="s">
        <v>118</v>
      </c>
      <c r="AC322" s="93" t="s">
        <v>116</v>
      </c>
    </row>
    <row r="323" spans="1:29" s="78" customFormat="1" hidden="1" outlineLevel="4" collapsed="1" x14ac:dyDescent="0.25">
      <c r="A323" s="97" t="s">
        <v>122</v>
      </c>
      <c r="B323" s="75">
        <v>0</v>
      </c>
      <c r="C323" s="75">
        <v>0</v>
      </c>
      <c r="D323" s="75">
        <v>0</v>
      </c>
      <c r="E323" s="75">
        <v>0</v>
      </c>
      <c r="F323" s="75">
        <v>0</v>
      </c>
      <c r="G323" s="75">
        <v>0</v>
      </c>
      <c r="H323" s="74" t="s">
        <v>120</v>
      </c>
      <c r="I323" s="74" t="s">
        <v>219</v>
      </c>
      <c r="J323" s="74" t="s">
        <v>116</v>
      </c>
      <c r="K323" s="75">
        <v>0</v>
      </c>
      <c r="L323" s="75">
        <v>0</v>
      </c>
      <c r="M323" s="74" t="s">
        <v>122</v>
      </c>
      <c r="N323" s="74" t="s">
        <v>218</v>
      </c>
      <c r="O323" s="74" t="s">
        <v>121</v>
      </c>
      <c r="P323" s="76">
        <v>45170</v>
      </c>
      <c r="Q323" s="76">
        <v>45171</v>
      </c>
      <c r="R323" s="75">
        <v>0</v>
      </c>
      <c r="S323" s="74" t="s">
        <v>116</v>
      </c>
      <c r="T323" s="74" t="s">
        <v>116</v>
      </c>
      <c r="U323" s="74" t="s">
        <v>319</v>
      </c>
      <c r="V323" s="77">
        <v>45139.155298761572</v>
      </c>
      <c r="W323" s="74" t="s">
        <v>116</v>
      </c>
      <c r="X323" s="74" t="s">
        <v>116</v>
      </c>
      <c r="Y323" s="77">
        <v>45170</v>
      </c>
      <c r="Z323" s="77">
        <v>45200</v>
      </c>
      <c r="AA323" s="77">
        <v>45201.692850312502</v>
      </c>
      <c r="AB323" s="74" t="s">
        <v>118</v>
      </c>
      <c r="AC323" s="74" t="s">
        <v>116</v>
      </c>
    </row>
    <row r="324" spans="1:29" s="84" customFormat="1" hidden="1" outlineLevel="5" collapsed="1" x14ac:dyDescent="0.25">
      <c r="A324" s="98" t="s">
        <v>116</v>
      </c>
      <c r="B324" s="80">
        <v>0</v>
      </c>
      <c r="C324" s="80">
        <v>0</v>
      </c>
      <c r="D324" s="80">
        <v>0</v>
      </c>
      <c r="E324" s="80">
        <v>0</v>
      </c>
      <c r="F324" s="80">
        <v>0</v>
      </c>
      <c r="G324" s="80">
        <v>0</v>
      </c>
      <c r="H324" s="81" t="s">
        <v>120</v>
      </c>
      <c r="I324" s="81" t="s">
        <v>219</v>
      </c>
      <c r="J324" s="81" t="s">
        <v>116</v>
      </c>
      <c r="K324" s="80">
        <v>0</v>
      </c>
      <c r="L324" s="80">
        <v>0</v>
      </c>
      <c r="M324" s="81" t="s">
        <v>122</v>
      </c>
      <c r="N324" s="81" t="s">
        <v>218</v>
      </c>
      <c r="O324" s="81" t="s">
        <v>121</v>
      </c>
      <c r="P324" s="82">
        <v>45170</v>
      </c>
      <c r="Q324" s="82">
        <v>45171</v>
      </c>
      <c r="R324" s="80">
        <v>0</v>
      </c>
      <c r="S324" s="81" t="s">
        <v>116</v>
      </c>
      <c r="T324" s="81" t="s">
        <v>116</v>
      </c>
      <c r="U324" s="81" t="s">
        <v>319</v>
      </c>
      <c r="V324" s="83">
        <v>45139.155298761572</v>
      </c>
      <c r="W324" s="81" t="s">
        <v>116</v>
      </c>
      <c r="X324" s="81" t="s">
        <v>116</v>
      </c>
      <c r="Y324" s="83">
        <v>45170</v>
      </c>
      <c r="Z324" s="83">
        <v>45200</v>
      </c>
      <c r="AA324" s="83">
        <v>45201.692850312502</v>
      </c>
      <c r="AB324" s="81" t="s">
        <v>118</v>
      </c>
      <c r="AC324" s="81" t="s">
        <v>116</v>
      </c>
    </row>
    <row r="325" spans="1:29" s="90" customFormat="1" hidden="1" outlineLevel="6" collapsed="1" x14ac:dyDescent="0.25">
      <c r="A325" s="99" t="s">
        <v>116</v>
      </c>
      <c r="B325" s="86">
        <v>0</v>
      </c>
      <c r="C325" s="86">
        <v>0</v>
      </c>
      <c r="D325" s="86">
        <v>0</v>
      </c>
      <c r="E325" s="86">
        <v>0</v>
      </c>
      <c r="F325" s="86">
        <v>0</v>
      </c>
      <c r="G325" s="86">
        <v>0</v>
      </c>
      <c r="H325" s="87" t="s">
        <v>120</v>
      </c>
      <c r="I325" s="87" t="s">
        <v>219</v>
      </c>
      <c r="J325" s="87" t="s">
        <v>116</v>
      </c>
      <c r="K325" s="86">
        <v>0</v>
      </c>
      <c r="L325" s="86">
        <v>0</v>
      </c>
      <c r="M325" s="87" t="s">
        <v>122</v>
      </c>
      <c r="N325" s="87" t="s">
        <v>218</v>
      </c>
      <c r="O325" s="87" t="s">
        <v>121</v>
      </c>
      <c r="P325" s="88">
        <v>45170</v>
      </c>
      <c r="Q325" s="88">
        <v>45171</v>
      </c>
      <c r="R325" s="86">
        <v>0</v>
      </c>
      <c r="S325" s="87" t="s">
        <v>116</v>
      </c>
      <c r="T325" s="87" t="s">
        <v>116</v>
      </c>
      <c r="U325" s="87" t="s">
        <v>319</v>
      </c>
      <c r="V325" s="89">
        <v>45139.155298761572</v>
      </c>
      <c r="W325" s="87" t="s">
        <v>116</v>
      </c>
      <c r="X325" s="87" t="s">
        <v>116</v>
      </c>
      <c r="Y325" s="89">
        <v>45170</v>
      </c>
      <c r="Z325" s="89">
        <v>45200</v>
      </c>
      <c r="AA325" s="89">
        <v>45201.692850312502</v>
      </c>
      <c r="AB325" s="87" t="s">
        <v>118</v>
      </c>
      <c r="AC325" s="87" t="s">
        <v>116</v>
      </c>
    </row>
    <row r="326" spans="1:29" s="96" customFormat="1" hidden="1" outlineLevel="7" collapsed="1" x14ac:dyDescent="0.25">
      <c r="A326" s="100" t="s">
        <v>152</v>
      </c>
      <c r="B326" s="92">
        <v>-2195.8339999999998</v>
      </c>
      <c r="C326" s="92">
        <v>0</v>
      </c>
      <c r="D326" s="92">
        <v>0</v>
      </c>
      <c r="E326" s="92">
        <v>0</v>
      </c>
      <c r="F326" s="92">
        <v>-2195.8339999999998</v>
      </c>
      <c r="G326" s="92">
        <v>0</v>
      </c>
      <c r="H326" s="93" t="s">
        <v>120</v>
      </c>
      <c r="I326" s="93" t="s">
        <v>219</v>
      </c>
      <c r="J326" s="93" t="s">
        <v>116</v>
      </c>
      <c r="K326" s="92">
        <v>0</v>
      </c>
      <c r="L326" s="92">
        <v>0</v>
      </c>
      <c r="M326" s="93" t="s">
        <v>122</v>
      </c>
      <c r="N326" s="93" t="s">
        <v>218</v>
      </c>
      <c r="O326" s="93" t="s">
        <v>121</v>
      </c>
      <c r="P326" s="94">
        <v>45170</v>
      </c>
      <c r="Q326" s="94">
        <v>45171</v>
      </c>
      <c r="R326" s="92">
        <v>0</v>
      </c>
      <c r="S326" s="93" t="s">
        <v>116</v>
      </c>
      <c r="T326" s="93" t="s">
        <v>116</v>
      </c>
      <c r="U326" s="93" t="s">
        <v>319</v>
      </c>
      <c r="V326" s="95">
        <v>45139.155298761572</v>
      </c>
      <c r="W326" s="93" t="s">
        <v>116</v>
      </c>
      <c r="X326" s="93" t="s">
        <v>116</v>
      </c>
      <c r="Y326" s="95">
        <v>45170</v>
      </c>
      <c r="Z326" s="95">
        <v>45200</v>
      </c>
      <c r="AA326" s="95">
        <v>45201.692850312502</v>
      </c>
      <c r="AB326" s="93" t="s">
        <v>118</v>
      </c>
      <c r="AC326" s="93" t="s">
        <v>116</v>
      </c>
    </row>
    <row r="327" spans="1:29" s="78" customFormat="1" hidden="1" outlineLevel="7" collapsed="1" x14ac:dyDescent="0.25">
      <c r="A327" s="101" t="s">
        <v>116</v>
      </c>
      <c r="B327" s="75">
        <v>-2195.8339999999998</v>
      </c>
      <c r="C327" s="75">
        <v>0</v>
      </c>
      <c r="D327" s="75">
        <v>0</v>
      </c>
      <c r="E327" s="75">
        <v>0</v>
      </c>
      <c r="F327" s="75">
        <v>-2195.8339999999998</v>
      </c>
      <c r="G327" s="75">
        <v>0</v>
      </c>
      <c r="H327" s="74" t="s">
        <v>120</v>
      </c>
      <c r="I327" s="74" t="s">
        <v>219</v>
      </c>
      <c r="J327" s="74" t="s">
        <v>116</v>
      </c>
      <c r="K327" s="75">
        <v>0</v>
      </c>
      <c r="L327" s="75">
        <v>0</v>
      </c>
      <c r="M327" s="74" t="s">
        <v>122</v>
      </c>
      <c r="N327" s="74" t="s">
        <v>218</v>
      </c>
      <c r="O327" s="74" t="s">
        <v>121</v>
      </c>
      <c r="P327" s="76">
        <v>45170</v>
      </c>
      <c r="Q327" s="76">
        <v>45171</v>
      </c>
      <c r="R327" s="75">
        <v>0</v>
      </c>
      <c r="S327" s="74" t="s">
        <v>116</v>
      </c>
      <c r="T327" s="74" t="s">
        <v>116</v>
      </c>
      <c r="U327" s="74" t="s">
        <v>319</v>
      </c>
      <c r="V327" s="77">
        <v>45139.155298761572</v>
      </c>
      <c r="W327" s="74" t="s">
        <v>116</v>
      </c>
      <c r="X327" s="74" t="s">
        <v>116</v>
      </c>
      <c r="Y327" s="77">
        <v>45170</v>
      </c>
      <c r="Z327" s="77">
        <v>45200</v>
      </c>
      <c r="AA327" s="77">
        <v>45201.692850312502</v>
      </c>
      <c r="AB327" s="74" t="s">
        <v>118</v>
      </c>
      <c r="AC327" s="74" t="s">
        <v>116</v>
      </c>
    </row>
    <row r="328" spans="1:29" s="107" customFormat="1" hidden="1" outlineLevel="7" collapsed="1" x14ac:dyDescent="0.25">
      <c r="A328" s="102" t="s">
        <v>222</v>
      </c>
      <c r="B328" s="103">
        <v>3301.7950000000001</v>
      </c>
      <c r="C328" s="103">
        <v>71596.570000000007</v>
      </c>
      <c r="D328" s="103">
        <v>0</v>
      </c>
      <c r="E328" s="103">
        <v>0</v>
      </c>
      <c r="F328" s="103">
        <v>3301.7950000000001</v>
      </c>
      <c r="G328" s="103">
        <v>71596.570000000007</v>
      </c>
      <c r="H328" s="104" t="s">
        <v>120</v>
      </c>
      <c r="I328" s="104" t="s">
        <v>219</v>
      </c>
      <c r="J328" s="104" t="s">
        <v>116</v>
      </c>
      <c r="K328" s="103">
        <v>21.684135447536899</v>
      </c>
      <c r="L328" s="103">
        <v>0</v>
      </c>
      <c r="M328" s="104" t="s">
        <v>122</v>
      </c>
      <c r="N328" s="104" t="s">
        <v>218</v>
      </c>
      <c r="O328" s="104" t="s">
        <v>121</v>
      </c>
      <c r="P328" s="105">
        <v>45170</v>
      </c>
      <c r="Q328" s="105">
        <v>45171</v>
      </c>
      <c r="R328" s="103">
        <v>0</v>
      </c>
      <c r="S328" s="104" t="s">
        <v>116</v>
      </c>
      <c r="T328" s="104" t="s">
        <v>116</v>
      </c>
      <c r="U328" s="104" t="s">
        <v>319</v>
      </c>
      <c r="V328" s="106">
        <v>45139.155298761572</v>
      </c>
      <c r="W328" s="104" t="s">
        <v>116</v>
      </c>
      <c r="X328" s="104" t="s">
        <v>116</v>
      </c>
      <c r="Y328" s="106">
        <v>45170</v>
      </c>
      <c r="Z328" s="106">
        <v>45200</v>
      </c>
      <c r="AA328" s="106">
        <v>45201.692850312502</v>
      </c>
      <c r="AB328" s="104" t="s">
        <v>118</v>
      </c>
      <c r="AC328" s="104" t="s">
        <v>116</v>
      </c>
    </row>
    <row r="329" spans="1:29" s="78" customFormat="1" hidden="1" outlineLevel="7" collapsed="1" x14ac:dyDescent="0.25">
      <c r="A329" s="101" t="s">
        <v>116</v>
      </c>
      <c r="B329" s="75">
        <v>3301.7950000000001</v>
      </c>
      <c r="C329" s="75">
        <v>71596.570000000007</v>
      </c>
      <c r="D329" s="75">
        <v>0</v>
      </c>
      <c r="E329" s="75">
        <v>0</v>
      </c>
      <c r="F329" s="75">
        <v>3301.7950000000001</v>
      </c>
      <c r="G329" s="75">
        <v>71596.570000000007</v>
      </c>
      <c r="H329" s="74" t="s">
        <v>120</v>
      </c>
      <c r="I329" s="74" t="s">
        <v>219</v>
      </c>
      <c r="J329" s="74" t="s">
        <v>116</v>
      </c>
      <c r="K329" s="75">
        <v>21.684135447536899</v>
      </c>
      <c r="L329" s="75">
        <v>0</v>
      </c>
      <c r="M329" s="74" t="s">
        <v>122</v>
      </c>
      <c r="N329" s="74" t="s">
        <v>218</v>
      </c>
      <c r="O329" s="74" t="s">
        <v>121</v>
      </c>
      <c r="P329" s="76">
        <v>45170</v>
      </c>
      <c r="Q329" s="76">
        <v>45171</v>
      </c>
      <c r="R329" s="75">
        <v>0</v>
      </c>
      <c r="S329" s="74" t="s">
        <v>116</v>
      </c>
      <c r="T329" s="74" t="s">
        <v>116</v>
      </c>
      <c r="U329" s="74" t="s">
        <v>319</v>
      </c>
      <c r="V329" s="77">
        <v>45139.155298761572</v>
      </c>
      <c r="W329" s="74" t="s">
        <v>116</v>
      </c>
      <c r="X329" s="74" t="s">
        <v>116</v>
      </c>
      <c r="Y329" s="77">
        <v>45170</v>
      </c>
      <c r="Z329" s="77">
        <v>45200</v>
      </c>
      <c r="AA329" s="77">
        <v>45201.692850312502</v>
      </c>
      <c r="AB329" s="74" t="s">
        <v>118</v>
      </c>
      <c r="AC329" s="74" t="s">
        <v>116</v>
      </c>
    </row>
    <row r="330" spans="1:29" s="96" customFormat="1" hidden="1" outlineLevel="7" collapsed="1" x14ac:dyDescent="0.25">
      <c r="A330" s="100" t="s">
        <v>221</v>
      </c>
      <c r="B330" s="92">
        <v>-104430.91499999999</v>
      </c>
      <c r="C330" s="92">
        <v>-6397875.5281499997</v>
      </c>
      <c r="D330" s="92">
        <v>0</v>
      </c>
      <c r="E330" s="92">
        <v>0</v>
      </c>
      <c r="F330" s="92">
        <v>-104430.91499999999</v>
      </c>
      <c r="G330" s="92">
        <v>-6397875.5281499997</v>
      </c>
      <c r="H330" s="93" t="s">
        <v>120</v>
      </c>
      <c r="I330" s="93" t="s">
        <v>219</v>
      </c>
      <c r="J330" s="93" t="s">
        <v>116</v>
      </c>
      <c r="K330" s="92">
        <v>61.264191050609902</v>
      </c>
      <c r="L330" s="92">
        <v>0</v>
      </c>
      <c r="M330" s="93" t="s">
        <v>122</v>
      </c>
      <c r="N330" s="93" t="s">
        <v>218</v>
      </c>
      <c r="O330" s="93" t="s">
        <v>121</v>
      </c>
      <c r="P330" s="94">
        <v>45170</v>
      </c>
      <c r="Q330" s="94">
        <v>45171</v>
      </c>
      <c r="R330" s="92">
        <v>0</v>
      </c>
      <c r="S330" s="93" t="s">
        <v>116</v>
      </c>
      <c r="T330" s="93" t="s">
        <v>116</v>
      </c>
      <c r="U330" s="93" t="s">
        <v>319</v>
      </c>
      <c r="V330" s="95">
        <v>45139.155298761572</v>
      </c>
      <c r="W330" s="93" t="s">
        <v>116</v>
      </c>
      <c r="X330" s="93" t="s">
        <v>116</v>
      </c>
      <c r="Y330" s="95">
        <v>45170</v>
      </c>
      <c r="Z330" s="95">
        <v>45200</v>
      </c>
      <c r="AA330" s="95">
        <v>45201.692850312502</v>
      </c>
      <c r="AB330" s="93" t="s">
        <v>118</v>
      </c>
      <c r="AC330" s="93" t="s">
        <v>116</v>
      </c>
    </row>
    <row r="331" spans="1:29" s="78" customFormat="1" hidden="1" outlineLevel="7" collapsed="1" x14ac:dyDescent="0.25">
      <c r="A331" s="101" t="s">
        <v>116</v>
      </c>
      <c r="B331" s="75">
        <v>-104430.91499999999</v>
      </c>
      <c r="C331" s="75">
        <v>-6397875.5281499997</v>
      </c>
      <c r="D331" s="75">
        <v>0</v>
      </c>
      <c r="E331" s="75">
        <v>0</v>
      </c>
      <c r="F331" s="75">
        <v>-104430.91499999999</v>
      </c>
      <c r="G331" s="75">
        <v>-6397875.5281499997</v>
      </c>
      <c r="H331" s="74" t="s">
        <v>120</v>
      </c>
      <c r="I331" s="74" t="s">
        <v>219</v>
      </c>
      <c r="J331" s="74" t="s">
        <v>116</v>
      </c>
      <c r="K331" s="75">
        <v>61.264191050609902</v>
      </c>
      <c r="L331" s="75">
        <v>0</v>
      </c>
      <c r="M331" s="74" t="s">
        <v>122</v>
      </c>
      <c r="N331" s="74" t="s">
        <v>218</v>
      </c>
      <c r="O331" s="74" t="s">
        <v>121</v>
      </c>
      <c r="P331" s="76">
        <v>45170</v>
      </c>
      <c r="Q331" s="76">
        <v>45171</v>
      </c>
      <c r="R331" s="75">
        <v>0</v>
      </c>
      <c r="S331" s="74" t="s">
        <v>116</v>
      </c>
      <c r="T331" s="74" t="s">
        <v>116</v>
      </c>
      <c r="U331" s="74" t="s">
        <v>319</v>
      </c>
      <c r="V331" s="77">
        <v>45139.155298761572</v>
      </c>
      <c r="W331" s="74" t="s">
        <v>116</v>
      </c>
      <c r="X331" s="74" t="s">
        <v>116</v>
      </c>
      <c r="Y331" s="77">
        <v>45170</v>
      </c>
      <c r="Z331" s="77">
        <v>45200</v>
      </c>
      <c r="AA331" s="77">
        <v>45201.692850312502</v>
      </c>
      <c r="AB331" s="74" t="s">
        <v>118</v>
      </c>
      <c r="AC331" s="74" t="s">
        <v>116</v>
      </c>
    </row>
    <row r="332" spans="1:29" s="107" customFormat="1" hidden="1" outlineLevel="7" collapsed="1" x14ac:dyDescent="0.25">
      <c r="A332" s="102" t="s">
        <v>223</v>
      </c>
      <c r="B332" s="103">
        <v>61036</v>
      </c>
      <c r="C332" s="103">
        <v>3757988.2900399999</v>
      </c>
      <c r="D332" s="103">
        <v>0</v>
      </c>
      <c r="E332" s="103">
        <v>0</v>
      </c>
      <c r="F332" s="103">
        <v>61036</v>
      </c>
      <c r="G332" s="103">
        <v>3757988.2900399999</v>
      </c>
      <c r="H332" s="104" t="s">
        <v>120</v>
      </c>
      <c r="I332" s="104" t="s">
        <v>219</v>
      </c>
      <c r="J332" s="104" t="s">
        <v>116</v>
      </c>
      <c r="K332" s="103">
        <v>61.5700289999345</v>
      </c>
      <c r="L332" s="103">
        <v>0</v>
      </c>
      <c r="M332" s="104" t="s">
        <v>122</v>
      </c>
      <c r="N332" s="104" t="s">
        <v>218</v>
      </c>
      <c r="O332" s="104" t="s">
        <v>121</v>
      </c>
      <c r="P332" s="105">
        <v>45170</v>
      </c>
      <c r="Q332" s="105">
        <v>45171</v>
      </c>
      <c r="R332" s="103">
        <v>0</v>
      </c>
      <c r="S332" s="104" t="s">
        <v>116</v>
      </c>
      <c r="T332" s="104" t="s">
        <v>116</v>
      </c>
      <c r="U332" s="104" t="s">
        <v>319</v>
      </c>
      <c r="V332" s="106">
        <v>45139.155298761572</v>
      </c>
      <c r="W332" s="104" t="s">
        <v>116</v>
      </c>
      <c r="X332" s="104" t="s">
        <v>116</v>
      </c>
      <c r="Y332" s="106">
        <v>45170</v>
      </c>
      <c r="Z332" s="106">
        <v>45200</v>
      </c>
      <c r="AA332" s="106">
        <v>45201.692850312502</v>
      </c>
      <c r="AB332" s="104" t="s">
        <v>118</v>
      </c>
      <c r="AC332" s="104" t="s">
        <v>116</v>
      </c>
    </row>
    <row r="333" spans="1:29" s="78" customFormat="1" hidden="1" outlineLevel="7" collapsed="1" x14ac:dyDescent="0.25">
      <c r="A333" s="101" t="s">
        <v>116</v>
      </c>
      <c r="B333" s="75">
        <v>61036</v>
      </c>
      <c r="C333" s="75">
        <v>3757988.2900399999</v>
      </c>
      <c r="D333" s="75">
        <v>0</v>
      </c>
      <c r="E333" s="75">
        <v>0</v>
      </c>
      <c r="F333" s="75">
        <v>61036</v>
      </c>
      <c r="G333" s="75">
        <v>3757988.2900399999</v>
      </c>
      <c r="H333" s="74" t="s">
        <v>120</v>
      </c>
      <c r="I333" s="74" t="s">
        <v>219</v>
      </c>
      <c r="J333" s="74" t="s">
        <v>116</v>
      </c>
      <c r="K333" s="75">
        <v>61.5700289999345</v>
      </c>
      <c r="L333" s="75">
        <v>0</v>
      </c>
      <c r="M333" s="74" t="s">
        <v>122</v>
      </c>
      <c r="N333" s="74" t="s">
        <v>218</v>
      </c>
      <c r="O333" s="74" t="s">
        <v>121</v>
      </c>
      <c r="P333" s="76">
        <v>45170</v>
      </c>
      <c r="Q333" s="76">
        <v>45171</v>
      </c>
      <c r="R333" s="75">
        <v>0</v>
      </c>
      <c r="S333" s="74" t="s">
        <v>116</v>
      </c>
      <c r="T333" s="74" t="s">
        <v>116</v>
      </c>
      <c r="U333" s="74" t="s">
        <v>319</v>
      </c>
      <c r="V333" s="77">
        <v>45139.155298761572</v>
      </c>
      <c r="W333" s="74" t="s">
        <v>116</v>
      </c>
      <c r="X333" s="74" t="s">
        <v>116</v>
      </c>
      <c r="Y333" s="77">
        <v>45170</v>
      </c>
      <c r="Z333" s="77">
        <v>45200</v>
      </c>
      <c r="AA333" s="77">
        <v>45201.692850312502</v>
      </c>
      <c r="AB333" s="74" t="s">
        <v>118</v>
      </c>
      <c r="AC333" s="74" t="s">
        <v>116</v>
      </c>
    </row>
    <row r="334" spans="1:29" s="96" customFormat="1" hidden="1" outlineLevel="7" collapsed="1" x14ac:dyDescent="0.25">
      <c r="A334" s="100" t="s">
        <v>224</v>
      </c>
      <c r="B334" s="92">
        <v>146976</v>
      </c>
      <c r="C334" s="92">
        <v>9053984.4145599995</v>
      </c>
      <c r="D334" s="92">
        <v>0</v>
      </c>
      <c r="E334" s="92">
        <v>0</v>
      </c>
      <c r="F334" s="92">
        <v>146976</v>
      </c>
      <c r="G334" s="92">
        <v>9053984.4145599995</v>
      </c>
      <c r="H334" s="93" t="s">
        <v>120</v>
      </c>
      <c r="I334" s="93" t="s">
        <v>219</v>
      </c>
      <c r="J334" s="93" t="s">
        <v>116</v>
      </c>
      <c r="K334" s="92">
        <v>61.601788146091899</v>
      </c>
      <c r="L334" s="92">
        <v>0</v>
      </c>
      <c r="M334" s="93" t="s">
        <v>122</v>
      </c>
      <c r="N334" s="93" t="s">
        <v>218</v>
      </c>
      <c r="O334" s="93" t="s">
        <v>121</v>
      </c>
      <c r="P334" s="94">
        <v>45170</v>
      </c>
      <c r="Q334" s="94">
        <v>45171</v>
      </c>
      <c r="R334" s="92">
        <v>0</v>
      </c>
      <c r="S334" s="93" t="s">
        <v>116</v>
      </c>
      <c r="T334" s="93" t="s">
        <v>116</v>
      </c>
      <c r="U334" s="93" t="s">
        <v>319</v>
      </c>
      <c r="V334" s="95">
        <v>45139.155298761572</v>
      </c>
      <c r="W334" s="93" t="s">
        <v>116</v>
      </c>
      <c r="X334" s="93" t="s">
        <v>116</v>
      </c>
      <c r="Y334" s="95">
        <v>45170</v>
      </c>
      <c r="Z334" s="95">
        <v>45200</v>
      </c>
      <c r="AA334" s="95">
        <v>45201.692850312502</v>
      </c>
      <c r="AB334" s="93" t="s">
        <v>118</v>
      </c>
      <c r="AC334" s="93" t="s">
        <v>116</v>
      </c>
    </row>
    <row r="335" spans="1:29" s="78" customFormat="1" hidden="1" outlineLevel="7" collapsed="1" x14ac:dyDescent="0.25">
      <c r="A335" s="101" t="s">
        <v>116</v>
      </c>
      <c r="B335" s="75">
        <v>146976</v>
      </c>
      <c r="C335" s="75">
        <v>9053984.4145599995</v>
      </c>
      <c r="D335" s="75">
        <v>0</v>
      </c>
      <c r="E335" s="75">
        <v>0</v>
      </c>
      <c r="F335" s="75">
        <v>146976</v>
      </c>
      <c r="G335" s="75">
        <v>9053984.4145599995</v>
      </c>
      <c r="H335" s="74" t="s">
        <v>120</v>
      </c>
      <c r="I335" s="74" t="s">
        <v>219</v>
      </c>
      <c r="J335" s="74" t="s">
        <v>116</v>
      </c>
      <c r="K335" s="75">
        <v>61.601788146091899</v>
      </c>
      <c r="L335" s="75">
        <v>0</v>
      </c>
      <c r="M335" s="74" t="s">
        <v>122</v>
      </c>
      <c r="N335" s="74" t="s">
        <v>218</v>
      </c>
      <c r="O335" s="74" t="s">
        <v>121</v>
      </c>
      <c r="P335" s="76">
        <v>45170</v>
      </c>
      <c r="Q335" s="76">
        <v>45171</v>
      </c>
      <c r="R335" s="75">
        <v>0</v>
      </c>
      <c r="S335" s="74" t="s">
        <v>116</v>
      </c>
      <c r="T335" s="74" t="s">
        <v>116</v>
      </c>
      <c r="U335" s="74" t="s">
        <v>319</v>
      </c>
      <c r="V335" s="77">
        <v>45139.155298761572</v>
      </c>
      <c r="W335" s="74" t="s">
        <v>116</v>
      </c>
      <c r="X335" s="74" t="s">
        <v>116</v>
      </c>
      <c r="Y335" s="77">
        <v>45170</v>
      </c>
      <c r="Z335" s="77">
        <v>45200</v>
      </c>
      <c r="AA335" s="77">
        <v>45201.692850312502</v>
      </c>
      <c r="AB335" s="74" t="s">
        <v>118</v>
      </c>
      <c r="AC335" s="74" t="s">
        <v>116</v>
      </c>
    </row>
    <row r="336" spans="1:29" s="107" customFormat="1" hidden="1" outlineLevel="7" collapsed="1" x14ac:dyDescent="0.25">
      <c r="A336" s="102" t="s">
        <v>220</v>
      </c>
      <c r="B336" s="103">
        <v>-104687.046</v>
      </c>
      <c r="C336" s="103">
        <v>-6485693.7464500004</v>
      </c>
      <c r="D336" s="103">
        <v>0</v>
      </c>
      <c r="E336" s="103">
        <v>0</v>
      </c>
      <c r="F336" s="103">
        <v>-104687.046</v>
      </c>
      <c r="G336" s="103">
        <v>-6485693.7464500004</v>
      </c>
      <c r="H336" s="104" t="s">
        <v>120</v>
      </c>
      <c r="I336" s="104" t="s">
        <v>219</v>
      </c>
      <c r="J336" s="104" t="s">
        <v>116</v>
      </c>
      <c r="K336" s="103">
        <v>61.9531641617818</v>
      </c>
      <c r="L336" s="103">
        <v>0</v>
      </c>
      <c r="M336" s="104" t="s">
        <v>122</v>
      </c>
      <c r="N336" s="104" t="s">
        <v>218</v>
      </c>
      <c r="O336" s="104" t="s">
        <v>121</v>
      </c>
      <c r="P336" s="105">
        <v>45170</v>
      </c>
      <c r="Q336" s="105">
        <v>45171</v>
      </c>
      <c r="R336" s="103">
        <v>0</v>
      </c>
      <c r="S336" s="104" t="s">
        <v>116</v>
      </c>
      <c r="T336" s="104" t="s">
        <v>116</v>
      </c>
      <c r="U336" s="104" t="s">
        <v>319</v>
      </c>
      <c r="V336" s="106">
        <v>45139.155298761572</v>
      </c>
      <c r="W336" s="104" t="s">
        <v>116</v>
      </c>
      <c r="X336" s="104" t="s">
        <v>116</v>
      </c>
      <c r="Y336" s="106">
        <v>45170</v>
      </c>
      <c r="Z336" s="106">
        <v>45200</v>
      </c>
      <c r="AA336" s="106">
        <v>45201.692850312502</v>
      </c>
      <c r="AB336" s="104" t="s">
        <v>118</v>
      </c>
      <c r="AC336" s="104" t="s">
        <v>116</v>
      </c>
    </row>
    <row r="337" spans="1:29" s="78" customFormat="1" hidden="1" outlineLevel="7" collapsed="1" x14ac:dyDescent="0.25">
      <c r="A337" s="101" t="s">
        <v>116</v>
      </c>
      <c r="B337" s="75">
        <v>-70293.695999999996</v>
      </c>
      <c r="C337" s="75">
        <v>-4354916.8878300004</v>
      </c>
      <c r="D337" s="75">
        <v>0</v>
      </c>
      <c r="E337" s="75">
        <v>0</v>
      </c>
      <c r="F337" s="75">
        <v>-70293.695999999996</v>
      </c>
      <c r="G337" s="75">
        <v>-4354916.8878300004</v>
      </c>
      <c r="H337" s="74" t="s">
        <v>120</v>
      </c>
      <c r="I337" s="74" t="s">
        <v>219</v>
      </c>
      <c r="J337" s="74" t="s">
        <v>116</v>
      </c>
      <c r="K337" s="75">
        <v>61.9531641618332</v>
      </c>
      <c r="L337" s="75">
        <v>0</v>
      </c>
      <c r="M337" s="74" t="s">
        <v>122</v>
      </c>
      <c r="N337" s="74" t="s">
        <v>218</v>
      </c>
      <c r="O337" s="74" t="s">
        <v>121</v>
      </c>
      <c r="P337" s="76">
        <v>45170</v>
      </c>
      <c r="Q337" s="76">
        <v>45171</v>
      </c>
      <c r="R337" s="75">
        <v>0</v>
      </c>
      <c r="S337" s="74" t="s">
        <v>116</v>
      </c>
      <c r="T337" s="74" t="s">
        <v>116</v>
      </c>
      <c r="U337" s="74" t="s">
        <v>319</v>
      </c>
      <c r="V337" s="77">
        <v>45139.155298761572</v>
      </c>
      <c r="W337" s="74" t="s">
        <v>116</v>
      </c>
      <c r="X337" s="74" t="s">
        <v>116</v>
      </c>
      <c r="Y337" s="77">
        <v>45170</v>
      </c>
      <c r="Z337" s="77">
        <v>45200</v>
      </c>
      <c r="AA337" s="77">
        <v>45201.692850312502</v>
      </c>
      <c r="AB337" s="74" t="s">
        <v>118</v>
      </c>
      <c r="AC337" s="74" t="s">
        <v>116</v>
      </c>
    </row>
    <row r="338" spans="1:29" s="128" customFormat="1" hidden="1" outlineLevel="7" collapsed="1" x14ac:dyDescent="0.25">
      <c r="A338" s="123" t="s">
        <v>116</v>
      </c>
      <c r="B338" s="124">
        <v>-34393.35</v>
      </c>
      <c r="C338" s="124">
        <v>-2130776.8586200001</v>
      </c>
      <c r="D338" s="124">
        <v>0</v>
      </c>
      <c r="E338" s="124">
        <v>0</v>
      </c>
      <c r="F338" s="124">
        <v>-34393.35</v>
      </c>
      <c r="G338" s="124">
        <v>-2130776.8586200001</v>
      </c>
      <c r="H338" s="125" t="s">
        <v>120</v>
      </c>
      <c r="I338" s="125" t="s">
        <v>219</v>
      </c>
      <c r="J338" s="125" t="s">
        <v>116</v>
      </c>
      <c r="K338" s="124">
        <v>61.953164161676597</v>
      </c>
      <c r="L338" s="124">
        <v>0</v>
      </c>
      <c r="M338" s="125" t="s">
        <v>122</v>
      </c>
      <c r="N338" s="125" t="s">
        <v>218</v>
      </c>
      <c r="O338" s="125" t="s">
        <v>121</v>
      </c>
      <c r="P338" s="126">
        <v>45170</v>
      </c>
      <c r="Q338" s="126">
        <v>45171</v>
      </c>
      <c r="R338" s="124">
        <v>0</v>
      </c>
      <c r="S338" s="125" t="s">
        <v>116</v>
      </c>
      <c r="T338" s="125" t="s">
        <v>116</v>
      </c>
      <c r="U338" s="125" t="s">
        <v>319</v>
      </c>
      <c r="V338" s="127">
        <v>45139.155298761572</v>
      </c>
      <c r="W338" s="125" t="s">
        <v>116</v>
      </c>
      <c r="X338" s="125" t="s">
        <v>116</v>
      </c>
      <c r="Y338" s="127">
        <v>45170</v>
      </c>
      <c r="Z338" s="127">
        <v>45200</v>
      </c>
      <c r="AA338" s="127">
        <v>45201.692850312502</v>
      </c>
      <c r="AB338" s="125" t="s">
        <v>118</v>
      </c>
      <c r="AC338" s="125" t="s">
        <v>116</v>
      </c>
    </row>
    <row r="339" spans="1:29" s="84" customFormat="1" outlineLevel="1" collapsed="1" x14ac:dyDescent="0.25">
      <c r="A339" s="79" t="s">
        <v>110</v>
      </c>
      <c r="B339" s="80">
        <v>0</v>
      </c>
      <c r="C339" s="80">
        <v>0</v>
      </c>
      <c r="D339" s="80">
        <v>0</v>
      </c>
      <c r="E339" s="80">
        <v>0</v>
      </c>
      <c r="F339" s="80">
        <v>0</v>
      </c>
      <c r="G339" s="80">
        <v>0</v>
      </c>
      <c r="H339" s="81" t="s">
        <v>120</v>
      </c>
      <c r="I339" s="81" t="s">
        <v>225</v>
      </c>
      <c r="J339" s="81" t="s">
        <v>116</v>
      </c>
      <c r="K339" s="80">
        <v>0</v>
      </c>
      <c r="L339" s="80">
        <v>0</v>
      </c>
      <c r="M339" s="81" t="s">
        <v>127</v>
      </c>
      <c r="N339" s="81" t="s">
        <v>110</v>
      </c>
      <c r="O339" s="81" t="s">
        <v>121</v>
      </c>
      <c r="P339" s="82">
        <v>45170</v>
      </c>
      <c r="Q339" s="82">
        <v>45171</v>
      </c>
      <c r="R339" s="80">
        <v>0</v>
      </c>
      <c r="S339" s="81" t="s">
        <v>116</v>
      </c>
      <c r="T339" s="81" t="s">
        <v>116</v>
      </c>
      <c r="U339" s="81" t="s">
        <v>319</v>
      </c>
      <c r="V339" s="83">
        <v>45139.155298761572</v>
      </c>
      <c r="W339" s="81" t="s">
        <v>116</v>
      </c>
      <c r="X339" s="81" t="s">
        <v>116</v>
      </c>
      <c r="Y339" s="83">
        <v>45170</v>
      </c>
      <c r="Z339" s="83">
        <v>45200</v>
      </c>
      <c r="AA339" s="83">
        <v>45201.692850312502</v>
      </c>
      <c r="AB339" s="81" t="s">
        <v>118</v>
      </c>
      <c r="AC339" s="81" t="s">
        <v>116</v>
      </c>
    </row>
    <row r="340" spans="1:29" s="90" customFormat="1" hidden="1" outlineLevel="2" collapsed="1" x14ac:dyDescent="0.25">
      <c r="A340" s="85" t="s">
        <v>225</v>
      </c>
      <c r="B340" s="86">
        <v>0</v>
      </c>
      <c r="C340" s="86">
        <v>0</v>
      </c>
      <c r="D340" s="86">
        <v>0</v>
      </c>
      <c r="E340" s="86">
        <v>0</v>
      </c>
      <c r="F340" s="86">
        <v>0</v>
      </c>
      <c r="G340" s="86">
        <v>0</v>
      </c>
      <c r="H340" s="87" t="s">
        <v>120</v>
      </c>
      <c r="I340" s="87" t="s">
        <v>225</v>
      </c>
      <c r="J340" s="87" t="s">
        <v>116</v>
      </c>
      <c r="K340" s="86">
        <v>0</v>
      </c>
      <c r="L340" s="86">
        <v>0</v>
      </c>
      <c r="M340" s="87" t="s">
        <v>127</v>
      </c>
      <c r="N340" s="87" t="s">
        <v>110</v>
      </c>
      <c r="O340" s="87" t="s">
        <v>121</v>
      </c>
      <c r="P340" s="88">
        <v>45170</v>
      </c>
      <c r="Q340" s="88">
        <v>45171</v>
      </c>
      <c r="R340" s="86">
        <v>0</v>
      </c>
      <c r="S340" s="87" t="s">
        <v>116</v>
      </c>
      <c r="T340" s="87" t="s">
        <v>116</v>
      </c>
      <c r="U340" s="87" t="s">
        <v>319</v>
      </c>
      <c r="V340" s="89">
        <v>45139.155298761572</v>
      </c>
      <c r="W340" s="87" t="s">
        <v>116</v>
      </c>
      <c r="X340" s="87" t="s">
        <v>116</v>
      </c>
      <c r="Y340" s="89">
        <v>45170</v>
      </c>
      <c r="Z340" s="89">
        <v>45200</v>
      </c>
      <c r="AA340" s="89">
        <v>45201.692850312502</v>
      </c>
      <c r="AB340" s="87" t="s">
        <v>118</v>
      </c>
      <c r="AC340" s="87" t="s">
        <v>116</v>
      </c>
    </row>
    <row r="341" spans="1:29" s="96" customFormat="1" hidden="1" outlineLevel="3" collapsed="1" x14ac:dyDescent="0.25">
      <c r="A341" s="91" t="s">
        <v>121</v>
      </c>
      <c r="B341" s="92">
        <v>0</v>
      </c>
      <c r="C341" s="92">
        <v>0</v>
      </c>
      <c r="D341" s="92">
        <v>0</v>
      </c>
      <c r="E341" s="92">
        <v>0</v>
      </c>
      <c r="F341" s="92">
        <v>0</v>
      </c>
      <c r="G341" s="92">
        <v>0</v>
      </c>
      <c r="H341" s="93" t="s">
        <v>120</v>
      </c>
      <c r="I341" s="93" t="s">
        <v>225</v>
      </c>
      <c r="J341" s="93" t="s">
        <v>116</v>
      </c>
      <c r="K341" s="92">
        <v>0</v>
      </c>
      <c r="L341" s="92">
        <v>0</v>
      </c>
      <c r="M341" s="93" t="s">
        <v>127</v>
      </c>
      <c r="N341" s="93" t="s">
        <v>110</v>
      </c>
      <c r="O341" s="93" t="s">
        <v>121</v>
      </c>
      <c r="P341" s="94">
        <v>45170</v>
      </c>
      <c r="Q341" s="94">
        <v>45171</v>
      </c>
      <c r="R341" s="92">
        <v>0</v>
      </c>
      <c r="S341" s="93" t="s">
        <v>116</v>
      </c>
      <c r="T341" s="93" t="s">
        <v>116</v>
      </c>
      <c r="U341" s="93" t="s">
        <v>319</v>
      </c>
      <c r="V341" s="95">
        <v>45139.155298761572</v>
      </c>
      <c r="W341" s="93" t="s">
        <v>116</v>
      </c>
      <c r="X341" s="93" t="s">
        <v>116</v>
      </c>
      <c r="Y341" s="95">
        <v>45170</v>
      </c>
      <c r="Z341" s="95">
        <v>45200</v>
      </c>
      <c r="AA341" s="95">
        <v>45201.692850312502</v>
      </c>
      <c r="AB341" s="93" t="s">
        <v>118</v>
      </c>
      <c r="AC341" s="93" t="s">
        <v>116</v>
      </c>
    </row>
    <row r="342" spans="1:29" s="78" customFormat="1" hidden="1" outlineLevel="4" collapsed="1" x14ac:dyDescent="0.25">
      <c r="A342" s="97" t="s">
        <v>127</v>
      </c>
      <c r="B342" s="75">
        <v>0</v>
      </c>
      <c r="C342" s="75">
        <v>0</v>
      </c>
      <c r="D342" s="75">
        <v>0</v>
      </c>
      <c r="E342" s="75">
        <v>0</v>
      </c>
      <c r="F342" s="75">
        <v>0</v>
      </c>
      <c r="G342" s="75">
        <v>0</v>
      </c>
      <c r="H342" s="74" t="s">
        <v>120</v>
      </c>
      <c r="I342" s="74" t="s">
        <v>225</v>
      </c>
      <c r="J342" s="74" t="s">
        <v>116</v>
      </c>
      <c r="K342" s="75">
        <v>0</v>
      </c>
      <c r="L342" s="75">
        <v>0</v>
      </c>
      <c r="M342" s="74" t="s">
        <v>127</v>
      </c>
      <c r="N342" s="74" t="s">
        <v>110</v>
      </c>
      <c r="O342" s="74" t="s">
        <v>121</v>
      </c>
      <c r="P342" s="76">
        <v>45170</v>
      </c>
      <c r="Q342" s="76">
        <v>45171</v>
      </c>
      <c r="R342" s="75">
        <v>0</v>
      </c>
      <c r="S342" s="74" t="s">
        <v>116</v>
      </c>
      <c r="T342" s="74" t="s">
        <v>116</v>
      </c>
      <c r="U342" s="74" t="s">
        <v>319</v>
      </c>
      <c r="V342" s="77">
        <v>45139.155298761572</v>
      </c>
      <c r="W342" s="74" t="s">
        <v>116</v>
      </c>
      <c r="X342" s="74" t="s">
        <v>116</v>
      </c>
      <c r="Y342" s="77">
        <v>45170</v>
      </c>
      <c r="Z342" s="77">
        <v>45200</v>
      </c>
      <c r="AA342" s="77">
        <v>45201.692850312502</v>
      </c>
      <c r="AB342" s="74" t="s">
        <v>118</v>
      </c>
      <c r="AC342" s="74" t="s">
        <v>116</v>
      </c>
    </row>
    <row r="343" spans="1:29" s="84" customFormat="1" hidden="1" outlineLevel="5" collapsed="1" x14ac:dyDescent="0.25">
      <c r="A343" s="98" t="s">
        <v>116</v>
      </c>
      <c r="B343" s="80">
        <v>0</v>
      </c>
      <c r="C343" s="80">
        <v>0</v>
      </c>
      <c r="D343" s="80">
        <v>0</v>
      </c>
      <c r="E343" s="80">
        <v>0</v>
      </c>
      <c r="F343" s="80">
        <v>0</v>
      </c>
      <c r="G343" s="80">
        <v>0</v>
      </c>
      <c r="H343" s="81" t="s">
        <v>120</v>
      </c>
      <c r="I343" s="81" t="s">
        <v>225</v>
      </c>
      <c r="J343" s="81" t="s">
        <v>116</v>
      </c>
      <c r="K343" s="80">
        <v>0</v>
      </c>
      <c r="L343" s="80">
        <v>0</v>
      </c>
      <c r="M343" s="81" t="s">
        <v>127</v>
      </c>
      <c r="N343" s="81" t="s">
        <v>110</v>
      </c>
      <c r="O343" s="81" t="s">
        <v>121</v>
      </c>
      <c r="P343" s="82">
        <v>45170</v>
      </c>
      <c r="Q343" s="82">
        <v>45171</v>
      </c>
      <c r="R343" s="80">
        <v>0</v>
      </c>
      <c r="S343" s="81" t="s">
        <v>116</v>
      </c>
      <c r="T343" s="81" t="s">
        <v>116</v>
      </c>
      <c r="U343" s="81" t="s">
        <v>319</v>
      </c>
      <c r="V343" s="83">
        <v>45139.155298761572</v>
      </c>
      <c r="W343" s="81" t="s">
        <v>116</v>
      </c>
      <c r="X343" s="81" t="s">
        <v>116</v>
      </c>
      <c r="Y343" s="83">
        <v>45170</v>
      </c>
      <c r="Z343" s="83">
        <v>45200</v>
      </c>
      <c r="AA343" s="83">
        <v>45201.692850312502</v>
      </c>
      <c r="AB343" s="81" t="s">
        <v>118</v>
      </c>
      <c r="AC343" s="81" t="s">
        <v>116</v>
      </c>
    </row>
    <row r="344" spans="1:29" s="90" customFormat="1" hidden="1" outlineLevel="6" collapsed="1" x14ac:dyDescent="0.25">
      <c r="A344" s="99" t="s">
        <v>116</v>
      </c>
      <c r="B344" s="86">
        <v>0</v>
      </c>
      <c r="C344" s="86">
        <v>0</v>
      </c>
      <c r="D344" s="86">
        <v>0</v>
      </c>
      <c r="E344" s="86">
        <v>0</v>
      </c>
      <c r="F344" s="86">
        <v>0</v>
      </c>
      <c r="G344" s="86">
        <v>0</v>
      </c>
      <c r="H344" s="87" t="s">
        <v>120</v>
      </c>
      <c r="I344" s="87" t="s">
        <v>225</v>
      </c>
      <c r="J344" s="87" t="s">
        <v>116</v>
      </c>
      <c r="K344" s="86">
        <v>0</v>
      </c>
      <c r="L344" s="86">
        <v>0</v>
      </c>
      <c r="M344" s="87" t="s">
        <v>127</v>
      </c>
      <c r="N344" s="87" t="s">
        <v>110</v>
      </c>
      <c r="O344" s="87" t="s">
        <v>121</v>
      </c>
      <c r="P344" s="88">
        <v>45170</v>
      </c>
      <c r="Q344" s="88">
        <v>45171</v>
      </c>
      <c r="R344" s="86">
        <v>0</v>
      </c>
      <c r="S344" s="87" t="s">
        <v>116</v>
      </c>
      <c r="T344" s="87" t="s">
        <v>116</v>
      </c>
      <c r="U344" s="87" t="s">
        <v>319</v>
      </c>
      <c r="V344" s="89">
        <v>45139.155298761572</v>
      </c>
      <c r="W344" s="87" t="s">
        <v>116</v>
      </c>
      <c r="X344" s="87" t="s">
        <v>116</v>
      </c>
      <c r="Y344" s="89">
        <v>45170</v>
      </c>
      <c r="Z344" s="89">
        <v>45200</v>
      </c>
      <c r="AA344" s="89">
        <v>45201.692850312502</v>
      </c>
      <c r="AB344" s="87" t="s">
        <v>118</v>
      </c>
      <c r="AC344" s="87" t="s">
        <v>116</v>
      </c>
    </row>
    <row r="345" spans="1:29" s="96" customFormat="1" hidden="1" outlineLevel="7" collapsed="1" x14ac:dyDescent="0.25">
      <c r="A345" s="100" t="s">
        <v>152</v>
      </c>
      <c r="B345" s="92">
        <v>0</v>
      </c>
      <c r="C345" s="92">
        <v>-279725.36</v>
      </c>
      <c r="D345" s="92">
        <v>0</v>
      </c>
      <c r="E345" s="92">
        <v>0</v>
      </c>
      <c r="F345" s="92">
        <v>0</v>
      </c>
      <c r="G345" s="92">
        <v>-279725.36</v>
      </c>
      <c r="H345" s="93" t="s">
        <v>120</v>
      </c>
      <c r="I345" s="93" t="s">
        <v>225</v>
      </c>
      <c r="J345" s="93" t="s">
        <v>116</v>
      </c>
      <c r="K345" s="92">
        <v>0</v>
      </c>
      <c r="L345" s="92">
        <v>0</v>
      </c>
      <c r="M345" s="93" t="s">
        <v>127</v>
      </c>
      <c r="N345" s="93" t="s">
        <v>110</v>
      </c>
      <c r="O345" s="93" t="s">
        <v>121</v>
      </c>
      <c r="P345" s="94">
        <v>45170</v>
      </c>
      <c r="Q345" s="94">
        <v>45171</v>
      </c>
      <c r="R345" s="92">
        <v>0</v>
      </c>
      <c r="S345" s="93" t="s">
        <v>116</v>
      </c>
      <c r="T345" s="93" t="s">
        <v>116</v>
      </c>
      <c r="U345" s="93" t="s">
        <v>319</v>
      </c>
      <c r="V345" s="95">
        <v>45139.155298761572</v>
      </c>
      <c r="W345" s="93" t="s">
        <v>116</v>
      </c>
      <c r="X345" s="93" t="s">
        <v>116</v>
      </c>
      <c r="Y345" s="95">
        <v>45170</v>
      </c>
      <c r="Z345" s="95">
        <v>45200</v>
      </c>
      <c r="AA345" s="95">
        <v>45201.692850312502</v>
      </c>
      <c r="AB345" s="93" t="s">
        <v>118</v>
      </c>
      <c r="AC345" s="93" t="s">
        <v>116</v>
      </c>
    </row>
    <row r="346" spans="1:29" s="78" customFormat="1" hidden="1" outlineLevel="7" collapsed="1" x14ac:dyDescent="0.25">
      <c r="A346" s="101" t="s">
        <v>116</v>
      </c>
      <c r="B346" s="75">
        <v>0</v>
      </c>
      <c r="C346" s="75">
        <v>-279725.36</v>
      </c>
      <c r="D346" s="75">
        <v>0</v>
      </c>
      <c r="E346" s="75">
        <v>0</v>
      </c>
      <c r="F346" s="75">
        <v>0</v>
      </c>
      <c r="G346" s="75">
        <v>-279725.36</v>
      </c>
      <c r="H346" s="74" t="s">
        <v>120</v>
      </c>
      <c r="I346" s="74" t="s">
        <v>225</v>
      </c>
      <c r="J346" s="74" t="s">
        <v>116</v>
      </c>
      <c r="K346" s="75">
        <v>0</v>
      </c>
      <c r="L346" s="75">
        <v>0</v>
      </c>
      <c r="M346" s="74" t="s">
        <v>127</v>
      </c>
      <c r="N346" s="74" t="s">
        <v>110</v>
      </c>
      <c r="O346" s="74" t="s">
        <v>121</v>
      </c>
      <c r="P346" s="76">
        <v>45170</v>
      </c>
      <c r="Q346" s="76">
        <v>45171</v>
      </c>
      <c r="R346" s="75">
        <v>0</v>
      </c>
      <c r="S346" s="74" t="s">
        <v>116</v>
      </c>
      <c r="T346" s="74" t="s">
        <v>116</v>
      </c>
      <c r="U346" s="74" t="s">
        <v>319</v>
      </c>
      <c r="V346" s="77">
        <v>45139.155298761572</v>
      </c>
      <c r="W346" s="74" t="s">
        <v>116</v>
      </c>
      <c r="X346" s="74" t="s">
        <v>116</v>
      </c>
      <c r="Y346" s="77">
        <v>45170</v>
      </c>
      <c r="Z346" s="77">
        <v>45200</v>
      </c>
      <c r="AA346" s="77">
        <v>45201.692850312502</v>
      </c>
      <c r="AB346" s="74" t="s">
        <v>118</v>
      </c>
      <c r="AC346" s="74" t="s">
        <v>116</v>
      </c>
    </row>
    <row r="347" spans="1:29" s="107" customFormat="1" hidden="1" outlineLevel="7" collapsed="1" x14ac:dyDescent="0.25">
      <c r="A347" s="102" t="s">
        <v>228</v>
      </c>
      <c r="B347" s="103">
        <v>654733.24899999995</v>
      </c>
      <c r="C347" s="103">
        <v>42231875.412660003</v>
      </c>
      <c r="D347" s="103">
        <v>0</v>
      </c>
      <c r="E347" s="103">
        <v>0</v>
      </c>
      <c r="F347" s="103">
        <v>654733.24899999995</v>
      </c>
      <c r="G347" s="103">
        <v>42231875.412660003</v>
      </c>
      <c r="H347" s="104" t="s">
        <v>120</v>
      </c>
      <c r="I347" s="104" t="s">
        <v>225</v>
      </c>
      <c r="J347" s="104" t="s">
        <v>116</v>
      </c>
      <c r="K347" s="103">
        <v>64.502414498060702</v>
      </c>
      <c r="L347" s="103">
        <v>0</v>
      </c>
      <c r="M347" s="104" t="s">
        <v>127</v>
      </c>
      <c r="N347" s="104" t="s">
        <v>110</v>
      </c>
      <c r="O347" s="104" t="s">
        <v>121</v>
      </c>
      <c r="P347" s="105">
        <v>45170</v>
      </c>
      <c r="Q347" s="105">
        <v>45171</v>
      </c>
      <c r="R347" s="103">
        <v>0</v>
      </c>
      <c r="S347" s="104" t="s">
        <v>116</v>
      </c>
      <c r="T347" s="104" t="s">
        <v>116</v>
      </c>
      <c r="U347" s="104" t="s">
        <v>319</v>
      </c>
      <c r="V347" s="106">
        <v>45139.155298761572</v>
      </c>
      <c r="W347" s="104" t="s">
        <v>116</v>
      </c>
      <c r="X347" s="104" t="s">
        <v>116</v>
      </c>
      <c r="Y347" s="106">
        <v>45170</v>
      </c>
      <c r="Z347" s="106">
        <v>45200</v>
      </c>
      <c r="AA347" s="106">
        <v>45201.692850312502</v>
      </c>
      <c r="AB347" s="104" t="s">
        <v>118</v>
      </c>
      <c r="AC347" s="104" t="s">
        <v>116</v>
      </c>
    </row>
    <row r="348" spans="1:29" s="78" customFormat="1" hidden="1" outlineLevel="7" collapsed="1" x14ac:dyDescent="0.25">
      <c r="A348" s="101" t="s">
        <v>116</v>
      </c>
      <c r="B348" s="75">
        <v>654733.24899999995</v>
      </c>
      <c r="C348" s="75">
        <v>42231875.412660003</v>
      </c>
      <c r="D348" s="75">
        <v>0</v>
      </c>
      <c r="E348" s="75">
        <v>0</v>
      </c>
      <c r="F348" s="75">
        <v>654733.24899999995</v>
      </c>
      <c r="G348" s="75">
        <v>42231875.412660003</v>
      </c>
      <c r="H348" s="74" t="s">
        <v>120</v>
      </c>
      <c r="I348" s="74" t="s">
        <v>225</v>
      </c>
      <c r="J348" s="74" t="s">
        <v>116</v>
      </c>
      <c r="K348" s="75">
        <v>64.502414498060702</v>
      </c>
      <c r="L348" s="75">
        <v>0</v>
      </c>
      <c r="M348" s="74" t="s">
        <v>127</v>
      </c>
      <c r="N348" s="74" t="s">
        <v>110</v>
      </c>
      <c r="O348" s="74" t="s">
        <v>121</v>
      </c>
      <c r="P348" s="76">
        <v>45170</v>
      </c>
      <c r="Q348" s="76">
        <v>45171</v>
      </c>
      <c r="R348" s="75">
        <v>0</v>
      </c>
      <c r="S348" s="74" t="s">
        <v>116</v>
      </c>
      <c r="T348" s="74" t="s">
        <v>116</v>
      </c>
      <c r="U348" s="74" t="s">
        <v>319</v>
      </c>
      <c r="V348" s="77">
        <v>45139.155298761572</v>
      </c>
      <c r="W348" s="74" t="s">
        <v>116</v>
      </c>
      <c r="X348" s="74" t="s">
        <v>116</v>
      </c>
      <c r="Y348" s="77">
        <v>45170</v>
      </c>
      <c r="Z348" s="77">
        <v>45200</v>
      </c>
      <c r="AA348" s="77">
        <v>45201.692850312502</v>
      </c>
      <c r="AB348" s="74" t="s">
        <v>118</v>
      </c>
      <c r="AC348" s="74" t="s">
        <v>116</v>
      </c>
    </row>
    <row r="349" spans="1:29" s="96" customFormat="1" hidden="1" outlineLevel="7" collapsed="1" x14ac:dyDescent="0.25">
      <c r="A349" s="100" t="s">
        <v>226</v>
      </c>
      <c r="B349" s="92">
        <v>-888385.49199999997</v>
      </c>
      <c r="C349" s="92">
        <v>-61790289.02922</v>
      </c>
      <c r="D349" s="92">
        <v>0</v>
      </c>
      <c r="E349" s="92">
        <v>0</v>
      </c>
      <c r="F349" s="92">
        <v>-888385.49199999997</v>
      </c>
      <c r="G349" s="92">
        <v>-61790289.02922</v>
      </c>
      <c r="H349" s="93" t="s">
        <v>120</v>
      </c>
      <c r="I349" s="93" t="s">
        <v>225</v>
      </c>
      <c r="J349" s="93" t="s">
        <v>116</v>
      </c>
      <c r="K349" s="92">
        <v>69.553464780377098</v>
      </c>
      <c r="L349" s="92">
        <v>0</v>
      </c>
      <c r="M349" s="93" t="s">
        <v>127</v>
      </c>
      <c r="N349" s="93" t="s">
        <v>110</v>
      </c>
      <c r="O349" s="93" t="s">
        <v>121</v>
      </c>
      <c r="P349" s="94">
        <v>45170</v>
      </c>
      <c r="Q349" s="94">
        <v>45171</v>
      </c>
      <c r="R349" s="92">
        <v>0</v>
      </c>
      <c r="S349" s="93" t="s">
        <v>116</v>
      </c>
      <c r="T349" s="93" t="s">
        <v>116</v>
      </c>
      <c r="U349" s="93" t="s">
        <v>319</v>
      </c>
      <c r="V349" s="95">
        <v>45139.155298761572</v>
      </c>
      <c r="W349" s="93" t="s">
        <v>116</v>
      </c>
      <c r="X349" s="93" t="s">
        <v>116</v>
      </c>
      <c r="Y349" s="95">
        <v>45170</v>
      </c>
      <c r="Z349" s="95">
        <v>45200</v>
      </c>
      <c r="AA349" s="95">
        <v>45201.692850312502</v>
      </c>
      <c r="AB349" s="93" t="s">
        <v>118</v>
      </c>
      <c r="AC349" s="93" t="s">
        <v>116</v>
      </c>
    </row>
    <row r="350" spans="1:29" s="78" customFormat="1" hidden="1" outlineLevel="7" collapsed="1" x14ac:dyDescent="0.25">
      <c r="A350" s="101" t="s">
        <v>116</v>
      </c>
      <c r="B350" s="75">
        <v>-888385.49199999997</v>
      </c>
      <c r="C350" s="75">
        <v>-61790289.02922</v>
      </c>
      <c r="D350" s="75">
        <v>0</v>
      </c>
      <c r="E350" s="75">
        <v>0</v>
      </c>
      <c r="F350" s="75">
        <v>-888385.49199999997</v>
      </c>
      <c r="G350" s="75">
        <v>-61790289.02922</v>
      </c>
      <c r="H350" s="74" t="s">
        <v>120</v>
      </c>
      <c r="I350" s="74" t="s">
        <v>225</v>
      </c>
      <c r="J350" s="74" t="s">
        <v>116</v>
      </c>
      <c r="K350" s="75">
        <v>69.553464780377098</v>
      </c>
      <c r="L350" s="75">
        <v>0</v>
      </c>
      <c r="M350" s="74" t="s">
        <v>127</v>
      </c>
      <c r="N350" s="74" t="s">
        <v>110</v>
      </c>
      <c r="O350" s="74" t="s">
        <v>121</v>
      </c>
      <c r="P350" s="76">
        <v>45170</v>
      </c>
      <c r="Q350" s="76">
        <v>45171</v>
      </c>
      <c r="R350" s="75">
        <v>0</v>
      </c>
      <c r="S350" s="74" t="s">
        <v>116</v>
      </c>
      <c r="T350" s="74" t="s">
        <v>116</v>
      </c>
      <c r="U350" s="74" t="s">
        <v>319</v>
      </c>
      <c r="V350" s="77">
        <v>45139.155298761572</v>
      </c>
      <c r="W350" s="74" t="s">
        <v>116</v>
      </c>
      <c r="X350" s="74" t="s">
        <v>116</v>
      </c>
      <c r="Y350" s="77">
        <v>45170</v>
      </c>
      <c r="Z350" s="77">
        <v>45200</v>
      </c>
      <c r="AA350" s="77">
        <v>45201.692850312502</v>
      </c>
      <c r="AB350" s="74" t="s">
        <v>118</v>
      </c>
      <c r="AC350" s="74" t="s">
        <v>116</v>
      </c>
    </row>
    <row r="351" spans="1:29" s="107" customFormat="1" hidden="1" outlineLevel="7" collapsed="1" x14ac:dyDescent="0.25">
      <c r="A351" s="102" t="s">
        <v>227</v>
      </c>
      <c r="B351" s="103">
        <v>233652.24299999999</v>
      </c>
      <c r="C351" s="103">
        <v>19838138.97656</v>
      </c>
      <c r="D351" s="103">
        <v>0</v>
      </c>
      <c r="E351" s="103">
        <v>0</v>
      </c>
      <c r="F351" s="103">
        <v>233652.24299999999</v>
      </c>
      <c r="G351" s="103">
        <v>19838138.97656</v>
      </c>
      <c r="H351" s="104" t="s">
        <v>120</v>
      </c>
      <c r="I351" s="104" t="s">
        <v>225</v>
      </c>
      <c r="J351" s="104" t="s">
        <v>116</v>
      </c>
      <c r="K351" s="103">
        <v>84.904551832442706</v>
      </c>
      <c r="L351" s="103">
        <v>0</v>
      </c>
      <c r="M351" s="104" t="s">
        <v>127</v>
      </c>
      <c r="N351" s="104" t="s">
        <v>110</v>
      </c>
      <c r="O351" s="104" t="s">
        <v>121</v>
      </c>
      <c r="P351" s="105">
        <v>45170</v>
      </c>
      <c r="Q351" s="105">
        <v>45171</v>
      </c>
      <c r="R351" s="103">
        <v>0</v>
      </c>
      <c r="S351" s="104" t="s">
        <v>116</v>
      </c>
      <c r="T351" s="104" t="s">
        <v>116</v>
      </c>
      <c r="U351" s="104" t="s">
        <v>319</v>
      </c>
      <c r="V351" s="106">
        <v>45139.155298761572</v>
      </c>
      <c r="W351" s="104" t="s">
        <v>116</v>
      </c>
      <c r="X351" s="104" t="s">
        <v>116</v>
      </c>
      <c r="Y351" s="106">
        <v>45170</v>
      </c>
      <c r="Z351" s="106">
        <v>45200</v>
      </c>
      <c r="AA351" s="106">
        <v>45201.692850312502</v>
      </c>
      <c r="AB351" s="104" t="s">
        <v>118</v>
      </c>
      <c r="AC351" s="104" t="s">
        <v>116</v>
      </c>
    </row>
    <row r="352" spans="1:29" s="78" customFormat="1" hidden="1" outlineLevel="7" collapsed="1" x14ac:dyDescent="0.25">
      <c r="A352" s="101" t="s">
        <v>116</v>
      </c>
      <c r="B352" s="75">
        <v>233652.24299999999</v>
      </c>
      <c r="C352" s="75">
        <v>19838138.97656</v>
      </c>
      <c r="D352" s="75">
        <v>0</v>
      </c>
      <c r="E352" s="75">
        <v>0</v>
      </c>
      <c r="F352" s="75">
        <v>233652.24299999999</v>
      </c>
      <c r="G352" s="75">
        <v>19838138.97656</v>
      </c>
      <c r="H352" s="74" t="s">
        <v>120</v>
      </c>
      <c r="I352" s="74" t="s">
        <v>225</v>
      </c>
      <c r="J352" s="74" t="s">
        <v>116</v>
      </c>
      <c r="K352" s="75">
        <v>84.904551832442706</v>
      </c>
      <c r="L352" s="75">
        <v>0</v>
      </c>
      <c r="M352" s="74" t="s">
        <v>127</v>
      </c>
      <c r="N352" s="74" t="s">
        <v>110</v>
      </c>
      <c r="O352" s="74" t="s">
        <v>121</v>
      </c>
      <c r="P352" s="76">
        <v>45170</v>
      </c>
      <c r="Q352" s="76">
        <v>45171</v>
      </c>
      <c r="R352" s="75">
        <v>0</v>
      </c>
      <c r="S352" s="74" t="s">
        <v>116</v>
      </c>
      <c r="T352" s="74" t="s">
        <v>116</v>
      </c>
      <c r="U352" s="74" t="s">
        <v>319</v>
      </c>
      <c r="V352" s="77">
        <v>45139.155298761572</v>
      </c>
      <c r="W352" s="74" t="s">
        <v>116</v>
      </c>
      <c r="X352" s="74" t="s">
        <v>116</v>
      </c>
      <c r="Y352" s="77">
        <v>45170</v>
      </c>
      <c r="Z352" s="77">
        <v>45200</v>
      </c>
      <c r="AA352" s="77">
        <v>45201.692850312502</v>
      </c>
      <c r="AB352" s="74" t="s">
        <v>118</v>
      </c>
      <c r="AC352" s="74" t="s">
        <v>116</v>
      </c>
    </row>
    <row r="353" spans="1:29" s="119" customFormat="1" outlineLevel="1" collapsed="1" x14ac:dyDescent="0.25">
      <c r="A353" s="114" t="s">
        <v>229</v>
      </c>
      <c r="B353" s="115">
        <v>0</v>
      </c>
      <c r="C353" s="115">
        <v>0</v>
      </c>
      <c r="D353" s="115">
        <v>0</v>
      </c>
      <c r="E353" s="115">
        <v>0</v>
      </c>
      <c r="F353" s="115">
        <v>0</v>
      </c>
      <c r="G353" s="115">
        <v>0</v>
      </c>
      <c r="H353" s="116" t="s">
        <v>120</v>
      </c>
      <c r="I353" s="116" t="s">
        <v>116</v>
      </c>
      <c r="J353" s="116" t="s">
        <v>116</v>
      </c>
      <c r="K353" s="115">
        <v>0</v>
      </c>
      <c r="L353" s="115">
        <v>0</v>
      </c>
      <c r="M353" s="116" t="s">
        <v>116</v>
      </c>
      <c r="N353" s="116" t="s">
        <v>229</v>
      </c>
      <c r="O353" s="116" t="s">
        <v>121</v>
      </c>
      <c r="P353" s="117">
        <v>45170</v>
      </c>
      <c r="Q353" s="117">
        <v>45171</v>
      </c>
      <c r="R353" s="115">
        <v>0</v>
      </c>
      <c r="S353" s="116" t="s">
        <v>116</v>
      </c>
      <c r="T353" s="116" t="s">
        <v>116</v>
      </c>
      <c r="U353" s="116" t="s">
        <v>319</v>
      </c>
      <c r="V353" s="118">
        <v>45139.155298761572</v>
      </c>
      <c r="W353" s="116" t="s">
        <v>116</v>
      </c>
      <c r="X353" s="116" t="s">
        <v>116</v>
      </c>
      <c r="Y353" s="118">
        <v>45170</v>
      </c>
      <c r="Z353" s="118">
        <v>45200</v>
      </c>
      <c r="AA353" s="118">
        <v>45201.692850312502</v>
      </c>
      <c r="AB353" s="116" t="s">
        <v>118</v>
      </c>
      <c r="AC353" s="116" t="s">
        <v>116</v>
      </c>
    </row>
    <row r="354" spans="1:29" s="90" customFormat="1" hidden="1" outlineLevel="2" collapsed="1" x14ac:dyDescent="0.25">
      <c r="A354" s="85" t="s">
        <v>230</v>
      </c>
      <c r="B354" s="86">
        <v>0</v>
      </c>
      <c r="C354" s="86">
        <v>0</v>
      </c>
      <c r="D354" s="86">
        <v>0</v>
      </c>
      <c r="E354" s="86">
        <v>0</v>
      </c>
      <c r="F354" s="86">
        <v>0</v>
      </c>
      <c r="G354" s="86">
        <v>0</v>
      </c>
      <c r="H354" s="87" t="s">
        <v>120</v>
      </c>
      <c r="I354" s="87" t="s">
        <v>230</v>
      </c>
      <c r="J354" s="87" t="s">
        <v>116</v>
      </c>
      <c r="K354" s="86">
        <v>0</v>
      </c>
      <c r="L354" s="86">
        <v>0</v>
      </c>
      <c r="M354" s="87" t="s">
        <v>122</v>
      </c>
      <c r="N354" s="87" t="s">
        <v>229</v>
      </c>
      <c r="O354" s="87" t="s">
        <v>121</v>
      </c>
      <c r="P354" s="88">
        <v>45170</v>
      </c>
      <c r="Q354" s="88">
        <v>45171</v>
      </c>
      <c r="R354" s="86">
        <v>0</v>
      </c>
      <c r="S354" s="87" t="s">
        <v>116</v>
      </c>
      <c r="T354" s="87" t="s">
        <v>116</v>
      </c>
      <c r="U354" s="87" t="s">
        <v>319</v>
      </c>
      <c r="V354" s="89">
        <v>45139.155298761572</v>
      </c>
      <c r="W354" s="87" t="s">
        <v>116</v>
      </c>
      <c r="X354" s="87" t="s">
        <v>116</v>
      </c>
      <c r="Y354" s="89">
        <v>45170</v>
      </c>
      <c r="Z354" s="89">
        <v>45200</v>
      </c>
      <c r="AA354" s="89">
        <v>45201.692850312502</v>
      </c>
      <c r="AB354" s="87" t="s">
        <v>118</v>
      </c>
      <c r="AC354" s="87" t="s">
        <v>116</v>
      </c>
    </row>
    <row r="355" spans="1:29" s="96" customFormat="1" hidden="1" outlineLevel="3" collapsed="1" x14ac:dyDescent="0.25">
      <c r="A355" s="91" t="s">
        <v>121</v>
      </c>
      <c r="B355" s="92">
        <v>0</v>
      </c>
      <c r="C355" s="92">
        <v>0</v>
      </c>
      <c r="D355" s="92">
        <v>0</v>
      </c>
      <c r="E355" s="92">
        <v>0</v>
      </c>
      <c r="F355" s="92">
        <v>0</v>
      </c>
      <c r="G355" s="92">
        <v>0</v>
      </c>
      <c r="H355" s="93" t="s">
        <v>120</v>
      </c>
      <c r="I355" s="93" t="s">
        <v>230</v>
      </c>
      <c r="J355" s="93" t="s">
        <v>116</v>
      </c>
      <c r="K355" s="92">
        <v>0</v>
      </c>
      <c r="L355" s="92">
        <v>0</v>
      </c>
      <c r="M355" s="93" t="s">
        <v>122</v>
      </c>
      <c r="N355" s="93" t="s">
        <v>229</v>
      </c>
      <c r="O355" s="93" t="s">
        <v>121</v>
      </c>
      <c r="P355" s="94">
        <v>45170</v>
      </c>
      <c r="Q355" s="94">
        <v>45171</v>
      </c>
      <c r="R355" s="92">
        <v>0</v>
      </c>
      <c r="S355" s="93" t="s">
        <v>116</v>
      </c>
      <c r="T355" s="93" t="s">
        <v>116</v>
      </c>
      <c r="U355" s="93" t="s">
        <v>319</v>
      </c>
      <c r="V355" s="95">
        <v>45139.155298761572</v>
      </c>
      <c r="W355" s="93" t="s">
        <v>116</v>
      </c>
      <c r="X355" s="93" t="s">
        <v>116</v>
      </c>
      <c r="Y355" s="95">
        <v>45170</v>
      </c>
      <c r="Z355" s="95">
        <v>45200</v>
      </c>
      <c r="AA355" s="95">
        <v>45201.692850312502</v>
      </c>
      <c r="AB355" s="93" t="s">
        <v>118</v>
      </c>
      <c r="AC355" s="93" t="s">
        <v>116</v>
      </c>
    </row>
    <row r="356" spans="1:29" s="78" customFormat="1" hidden="1" outlineLevel="4" collapsed="1" x14ac:dyDescent="0.25">
      <c r="A356" s="97" t="s">
        <v>122</v>
      </c>
      <c r="B356" s="75">
        <v>0</v>
      </c>
      <c r="C356" s="75">
        <v>0</v>
      </c>
      <c r="D356" s="75">
        <v>0</v>
      </c>
      <c r="E356" s="75">
        <v>0</v>
      </c>
      <c r="F356" s="75">
        <v>0</v>
      </c>
      <c r="G356" s="75">
        <v>0</v>
      </c>
      <c r="H356" s="74" t="s">
        <v>120</v>
      </c>
      <c r="I356" s="74" t="s">
        <v>230</v>
      </c>
      <c r="J356" s="74" t="s">
        <v>116</v>
      </c>
      <c r="K356" s="75">
        <v>0</v>
      </c>
      <c r="L356" s="75">
        <v>0</v>
      </c>
      <c r="M356" s="74" t="s">
        <v>122</v>
      </c>
      <c r="N356" s="74" t="s">
        <v>229</v>
      </c>
      <c r="O356" s="74" t="s">
        <v>121</v>
      </c>
      <c r="P356" s="76">
        <v>45170</v>
      </c>
      <c r="Q356" s="76">
        <v>45171</v>
      </c>
      <c r="R356" s="75">
        <v>0</v>
      </c>
      <c r="S356" s="74" t="s">
        <v>116</v>
      </c>
      <c r="T356" s="74" t="s">
        <v>116</v>
      </c>
      <c r="U356" s="74" t="s">
        <v>319</v>
      </c>
      <c r="V356" s="77">
        <v>45139.155298761572</v>
      </c>
      <c r="W356" s="74" t="s">
        <v>116</v>
      </c>
      <c r="X356" s="74" t="s">
        <v>116</v>
      </c>
      <c r="Y356" s="77">
        <v>45170</v>
      </c>
      <c r="Z356" s="77">
        <v>45200</v>
      </c>
      <c r="AA356" s="77">
        <v>45201.692850312502</v>
      </c>
      <c r="AB356" s="74" t="s">
        <v>118</v>
      </c>
      <c r="AC356" s="74" t="s">
        <v>116</v>
      </c>
    </row>
    <row r="357" spans="1:29" s="84" customFormat="1" hidden="1" outlineLevel="5" collapsed="1" x14ac:dyDescent="0.25">
      <c r="A357" s="98" t="s">
        <v>116</v>
      </c>
      <c r="B357" s="80">
        <v>0</v>
      </c>
      <c r="C357" s="80">
        <v>0</v>
      </c>
      <c r="D357" s="80">
        <v>0</v>
      </c>
      <c r="E357" s="80">
        <v>0</v>
      </c>
      <c r="F357" s="80">
        <v>0</v>
      </c>
      <c r="G357" s="80">
        <v>0</v>
      </c>
      <c r="H357" s="81" t="s">
        <v>120</v>
      </c>
      <c r="I357" s="81" t="s">
        <v>230</v>
      </c>
      <c r="J357" s="81" t="s">
        <v>116</v>
      </c>
      <c r="K357" s="80">
        <v>0</v>
      </c>
      <c r="L357" s="80">
        <v>0</v>
      </c>
      <c r="M357" s="81" t="s">
        <v>122</v>
      </c>
      <c r="N357" s="81" t="s">
        <v>229</v>
      </c>
      <c r="O357" s="81" t="s">
        <v>121</v>
      </c>
      <c r="P357" s="82">
        <v>45170</v>
      </c>
      <c r="Q357" s="82">
        <v>45171</v>
      </c>
      <c r="R357" s="80">
        <v>0</v>
      </c>
      <c r="S357" s="81" t="s">
        <v>116</v>
      </c>
      <c r="T357" s="81" t="s">
        <v>116</v>
      </c>
      <c r="U357" s="81" t="s">
        <v>319</v>
      </c>
      <c r="V357" s="83">
        <v>45139.155298761572</v>
      </c>
      <c r="W357" s="81" t="s">
        <v>116</v>
      </c>
      <c r="X357" s="81" t="s">
        <v>116</v>
      </c>
      <c r="Y357" s="83">
        <v>45170</v>
      </c>
      <c r="Z357" s="83">
        <v>45200</v>
      </c>
      <c r="AA357" s="83">
        <v>45201.692850312502</v>
      </c>
      <c r="AB357" s="81" t="s">
        <v>118</v>
      </c>
      <c r="AC357" s="81" t="s">
        <v>116</v>
      </c>
    </row>
    <row r="358" spans="1:29" s="90" customFormat="1" hidden="1" outlineLevel="6" collapsed="1" x14ac:dyDescent="0.25">
      <c r="A358" s="99" t="s">
        <v>116</v>
      </c>
      <c r="B358" s="86">
        <v>0</v>
      </c>
      <c r="C358" s="86">
        <v>0</v>
      </c>
      <c r="D358" s="86">
        <v>0</v>
      </c>
      <c r="E358" s="86">
        <v>0</v>
      </c>
      <c r="F358" s="86">
        <v>0</v>
      </c>
      <c r="G358" s="86">
        <v>0</v>
      </c>
      <c r="H358" s="87" t="s">
        <v>120</v>
      </c>
      <c r="I358" s="87" t="s">
        <v>230</v>
      </c>
      <c r="J358" s="87" t="s">
        <v>116</v>
      </c>
      <c r="K358" s="86">
        <v>0</v>
      </c>
      <c r="L358" s="86">
        <v>0</v>
      </c>
      <c r="M358" s="87" t="s">
        <v>122</v>
      </c>
      <c r="N358" s="87" t="s">
        <v>229</v>
      </c>
      <c r="O358" s="87" t="s">
        <v>121</v>
      </c>
      <c r="P358" s="88">
        <v>45170</v>
      </c>
      <c r="Q358" s="88">
        <v>45171</v>
      </c>
      <c r="R358" s="86">
        <v>0</v>
      </c>
      <c r="S358" s="87" t="s">
        <v>116</v>
      </c>
      <c r="T358" s="87" t="s">
        <v>116</v>
      </c>
      <c r="U358" s="87" t="s">
        <v>319</v>
      </c>
      <c r="V358" s="89">
        <v>45139.155298761572</v>
      </c>
      <c r="W358" s="87" t="s">
        <v>116</v>
      </c>
      <c r="X358" s="87" t="s">
        <v>116</v>
      </c>
      <c r="Y358" s="89">
        <v>45170</v>
      </c>
      <c r="Z358" s="89">
        <v>45200</v>
      </c>
      <c r="AA358" s="89">
        <v>45201.692850312502</v>
      </c>
      <c r="AB358" s="87" t="s">
        <v>118</v>
      </c>
      <c r="AC358" s="87" t="s">
        <v>116</v>
      </c>
    </row>
    <row r="359" spans="1:29" s="96" customFormat="1" hidden="1" outlineLevel="7" collapsed="1" x14ac:dyDescent="0.25">
      <c r="A359" s="100" t="s">
        <v>152</v>
      </c>
      <c r="B359" s="92">
        <v>0</v>
      </c>
      <c r="C359" s="92">
        <v>0</v>
      </c>
      <c r="D359" s="92">
        <v>0</v>
      </c>
      <c r="E359" s="92">
        <v>0</v>
      </c>
      <c r="F359" s="92">
        <v>0</v>
      </c>
      <c r="G359" s="92">
        <v>0</v>
      </c>
      <c r="H359" s="93" t="s">
        <v>120</v>
      </c>
      <c r="I359" s="93" t="s">
        <v>230</v>
      </c>
      <c r="J359" s="93" t="s">
        <v>116</v>
      </c>
      <c r="K359" s="92">
        <v>0</v>
      </c>
      <c r="L359" s="92">
        <v>0</v>
      </c>
      <c r="M359" s="93" t="s">
        <v>122</v>
      </c>
      <c r="N359" s="93" t="s">
        <v>229</v>
      </c>
      <c r="O359" s="93" t="s">
        <v>121</v>
      </c>
      <c r="P359" s="94">
        <v>45170</v>
      </c>
      <c r="Q359" s="94">
        <v>45171</v>
      </c>
      <c r="R359" s="92">
        <v>0</v>
      </c>
      <c r="S359" s="93" t="s">
        <v>116</v>
      </c>
      <c r="T359" s="93" t="s">
        <v>116</v>
      </c>
      <c r="U359" s="93" t="s">
        <v>319</v>
      </c>
      <c r="V359" s="95">
        <v>45139.155298761572</v>
      </c>
      <c r="W359" s="93" t="s">
        <v>116</v>
      </c>
      <c r="X359" s="93" t="s">
        <v>116</v>
      </c>
      <c r="Y359" s="95">
        <v>45170</v>
      </c>
      <c r="Z359" s="95">
        <v>45200</v>
      </c>
      <c r="AA359" s="95">
        <v>45201.692850312502</v>
      </c>
      <c r="AB359" s="93" t="s">
        <v>118</v>
      </c>
      <c r="AC359" s="93" t="s">
        <v>116</v>
      </c>
    </row>
    <row r="360" spans="1:29" s="78" customFormat="1" hidden="1" outlineLevel="7" collapsed="1" x14ac:dyDescent="0.25">
      <c r="A360" s="101" t="s">
        <v>116</v>
      </c>
      <c r="B360" s="75">
        <v>0</v>
      </c>
      <c r="C360" s="75">
        <v>0</v>
      </c>
      <c r="D360" s="75">
        <v>0</v>
      </c>
      <c r="E360" s="75">
        <v>0</v>
      </c>
      <c r="F360" s="75">
        <v>0</v>
      </c>
      <c r="G360" s="75">
        <v>0</v>
      </c>
      <c r="H360" s="74" t="s">
        <v>120</v>
      </c>
      <c r="I360" s="74" t="s">
        <v>230</v>
      </c>
      <c r="J360" s="74" t="s">
        <v>116</v>
      </c>
      <c r="K360" s="75">
        <v>0</v>
      </c>
      <c r="L360" s="75">
        <v>0</v>
      </c>
      <c r="M360" s="74" t="s">
        <v>122</v>
      </c>
      <c r="N360" s="74" t="s">
        <v>229</v>
      </c>
      <c r="O360" s="74" t="s">
        <v>121</v>
      </c>
      <c r="P360" s="76">
        <v>45170</v>
      </c>
      <c r="Q360" s="76">
        <v>45171</v>
      </c>
      <c r="R360" s="75">
        <v>0</v>
      </c>
      <c r="S360" s="74" t="s">
        <v>116</v>
      </c>
      <c r="T360" s="74" t="s">
        <v>116</v>
      </c>
      <c r="U360" s="74" t="s">
        <v>319</v>
      </c>
      <c r="V360" s="77">
        <v>45139.155298761572</v>
      </c>
      <c r="W360" s="74" t="s">
        <v>116</v>
      </c>
      <c r="X360" s="74" t="s">
        <v>116</v>
      </c>
      <c r="Y360" s="77">
        <v>45170</v>
      </c>
      <c r="Z360" s="77">
        <v>45200</v>
      </c>
      <c r="AA360" s="77">
        <v>45201.692850312502</v>
      </c>
      <c r="AB360" s="74" t="s">
        <v>118</v>
      </c>
      <c r="AC360" s="74" t="s">
        <v>116</v>
      </c>
    </row>
    <row r="361" spans="1:29" s="113" customFormat="1" hidden="1" outlineLevel="2" collapsed="1" x14ac:dyDescent="0.25">
      <c r="A361" s="108" t="s">
        <v>229</v>
      </c>
      <c r="B361" s="109">
        <v>0</v>
      </c>
      <c r="C361" s="109">
        <v>0</v>
      </c>
      <c r="D361" s="109">
        <v>0</v>
      </c>
      <c r="E361" s="109">
        <v>0</v>
      </c>
      <c r="F361" s="109">
        <v>0</v>
      </c>
      <c r="G361" s="109">
        <v>0</v>
      </c>
      <c r="H361" s="110" t="s">
        <v>120</v>
      </c>
      <c r="I361" s="110" t="s">
        <v>229</v>
      </c>
      <c r="J361" s="110" t="s">
        <v>116</v>
      </c>
      <c r="K361" s="109">
        <v>0</v>
      </c>
      <c r="L361" s="109">
        <v>0</v>
      </c>
      <c r="M361" s="110" t="s">
        <v>116</v>
      </c>
      <c r="N361" s="110" t="s">
        <v>229</v>
      </c>
      <c r="O361" s="110" t="s">
        <v>121</v>
      </c>
      <c r="P361" s="111">
        <v>45170</v>
      </c>
      <c r="Q361" s="111">
        <v>45171</v>
      </c>
      <c r="R361" s="109">
        <v>0</v>
      </c>
      <c r="S361" s="110" t="s">
        <v>116</v>
      </c>
      <c r="T361" s="110" t="s">
        <v>116</v>
      </c>
      <c r="U361" s="110" t="s">
        <v>319</v>
      </c>
      <c r="V361" s="112">
        <v>45139.155298761572</v>
      </c>
      <c r="W361" s="110" t="s">
        <v>116</v>
      </c>
      <c r="X361" s="110" t="s">
        <v>116</v>
      </c>
      <c r="Y361" s="112">
        <v>45170</v>
      </c>
      <c r="Z361" s="112">
        <v>45200</v>
      </c>
      <c r="AA361" s="112">
        <v>45201.692850312502</v>
      </c>
      <c r="AB361" s="110" t="s">
        <v>118</v>
      </c>
      <c r="AC361" s="110" t="s">
        <v>116</v>
      </c>
    </row>
    <row r="362" spans="1:29" s="96" customFormat="1" hidden="1" outlineLevel="3" collapsed="1" x14ac:dyDescent="0.25">
      <c r="A362" s="91" t="s">
        <v>121</v>
      </c>
      <c r="B362" s="92">
        <v>0</v>
      </c>
      <c r="C362" s="92">
        <v>0</v>
      </c>
      <c r="D362" s="92">
        <v>0</v>
      </c>
      <c r="E362" s="92">
        <v>0</v>
      </c>
      <c r="F362" s="92">
        <v>0</v>
      </c>
      <c r="G362" s="92">
        <v>0</v>
      </c>
      <c r="H362" s="93" t="s">
        <v>120</v>
      </c>
      <c r="I362" s="93" t="s">
        <v>229</v>
      </c>
      <c r="J362" s="93" t="s">
        <v>116</v>
      </c>
      <c r="K362" s="92">
        <v>0</v>
      </c>
      <c r="L362" s="92">
        <v>0</v>
      </c>
      <c r="M362" s="93" t="s">
        <v>116</v>
      </c>
      <c r="N362" s="93" t="s">
        <v>229</v>
      </c>
      <c r="O362" s="93" t="s">
        <v>121</v>
      </c>
      <c r="P362" s="94">
        <v>45170</v>
      </c>
      <c r="Q362" s="94">
        <v>45171</v>
      </c>
      <c r="R362" s="92">
        <v>0</v>
      </c>
      <c r="S362" s="93" t="s">
        <v>116</v>
      </c>
      <c r="T362" s="93" t="s">
        <v>116</v>
      </c>
      <c r="U362" s="93" t="s">
        <v>319</v>
      </c>
      <c r="V362" s="95">
        <v>45139.155298761572</v>
      </c>
      <c r="W362" s="93" t="s">
        <v>116</v>
      </c>
      <c r="X362" s="93" t="s">
        <v>116</v>
      </c>
      <c r="Y362" s="95">
        <v>45170</v>
      </c>
      <c r="Z362" s="95">
        <v>45200</v>
      </c>
      <c r="AA362" s="95">
        <v>45201.692850312502</v>
      </c>
      <c r="AB362" s="93" t="s">
        <v>118</v>
      </c>
      <c r="AC362" s="93" t="s">
        <v>116</v>
      </c>
    </row>
    <row r="363" spans="1:29" s="78" customFormat="1" hidden="1" outlineLevel="4" collapsed="1" x14ac:dyDescent="0.25">
      <c r="A363" s="97" t="s">
        <v>122</v>
      </c>
      <c r="B363" s="75">
        <v>0</v>
      </c>
      <c r="C363" s="75">
        <v>0</v>
      </c>
      <c r="D363" s="75">
        <v>0</v>
      </c>
      <c r="E363" s="75">
        <v>0</v>
      </c>
      <c r="F363" s="75">
        <v>0</v>
      </c>
      <c r="G363" s="75">
        <v>0</v>
      </c>
      <c r="H363" s="74" t="s">
        <v>120</v>
      </c>
      <c r="I363" s="74" t="s">
        <v>229</v>
      </c>
      <c r="J363" s="74" t="s">
        <v>116</v>
      </c>
      <c r="K363" s="75">
        <v>0</v>
      </c>
      <c r="L363" s="75">
        <v>0</v>
      </c>
      <c r="M363" s="74" t="s">
        <v>122</v>
      </c>
      <c r="N363" s="74" t="s">
        <v>229</v>
      </c>
      <c r="O363" s="74" t="s">
        <v>121</v>
      </c>
      <c r="P363" s="76">
        <v>45170</v>
      </c>
      <c r="Q363" s="76">
        <v>45171</v>
      </c>
      <c r="R363" s="75">
        <v>0</v>
      </c>
      <c r="S363" s="74" t="s">
        <v>116</v>
      </c>
      <c r="T363" s="74" t="s">
        <v>116</v>
      </c>
      <c r="U363" s="74" t="s">
        <v>319</v>
      </c>
      <c r="V363" s="77">
        <v>45139.155298761572</v>
      </c>
      <c r="W363" s="74" t="s">
        <v>116</v>
      </c>
      <c r="X363" s="74" t="s">
        <v>116</v>
      </c>
      <c r="Y363" s="77">
        <v>45170</v>
      </c>
      <c r="Z363" s="77">
        <v>45200</v>
      </c>
      <c r="AA363" s="77">
        <v>45201.692850312502</v>
      </c>
      <c r="AB363" s="74" t="s">
        <v>118</v>
      </c>
      <c r="AC363" s="74" t="s">
        <v>116</v>
      </c>
    </row>
    <row r="364" spans="1:29" s="84" customFormat="1" hidden="1" outlineLevel="5" collapsed="1" x14ac:dyDescent="0.25">
      <c r="A364" s="98" t="s">
        <v>116</v>
      </c>
      <c r="B364" s="80">
        <v>0</v>
      </c>
      <c r="C364" s="80">
        <v>0</v>
      </c>
      <c r="D364" s="80">
        <v>0</v>
      </c>
      <c r="E364" s="80">
        <v>0</v>
      </c>
      <c r="F364" s="80">
        <v>0</v>
      </c>
      <c r="G364" s="80">
        <v>0</v>
      </c>
      <c r="H364" s="81" t="s">
        <v>120</v>
      </c>
      <c r="I364" s="81" t="s">
        <v>229</v>
      </c>
      <c r="J364" s="81" t="s">
        <v>116</v>
      </c>
      <c r="K364" s="80">
        <v>0</v>
      </c>
      <c r="L364" s="80">
        <v>0</v>
      </c>
      <c r="M364" s="81" t="s">
        <v>122</v>
      </c>
      <c r="N364" s="81" t="s">
        <v>229</v>
      </c>
      <c r="O364" s="81" t="s">
        <v>121</v>
      </c>
      <c r="P364" s="82">
        <v>45170</v>
      </c>
      <c r="Q364" s="82">
        <v>45171</v>
      </c>
      <c r="R364" s="80">
        <v>0</v>
      </c>
      <c r="S364" s="81" t="s">
        <v>116</v>
      </c>
      <c r="T364" s="81" t="s">
        <v>116</v>
      </c>
      <c r="U364" s="81" t="s">
        <v>319</v>
      </c>
      <c r="V364" s="83">
        <v>45139.155298761572</v>
      </c>
      <c r="W364" s="81" t="s">
        <v>116</v>
      </c>
      <c r="X364" s="81" t="s">
        <v>116</v>
      </c>
      <c r="Y364" s="83">
        <v>45170</v>
      </c>
      <c r="Z364" s="83">
        <v>45200</v>
      </c>
      <c r="AA364" s="83">
        <v>45201.692850312502</v>
      </c>
      <c r="AB364" s="81" t="s">
        <v>118</v>
      </c>
      <c r="AC364" s="81" t="s">
        <v>116</v>
      </c>
    </row>
    <row r="365" spans="1:29" s="90" customFormat="1" hidden="1" outlineLevel="6" collapsed="1" x14ac:dyDescent="0.25">
      <c r="A365" s="99" t="s">
        <v>116</v>
      </c>
      <c r="B365" s="86">
        <v>0</v>
      </c>
      <c r="C365" s="86">
        <v>0</v>
      </c>
      <c r="D365" s="86">
        <v>0</v>
      </c>
      <c r="E365" s="86">
        <v>0</v>
      </c>
      <c r="F365" s="86">
        <v>0</v>
      </c>
      <c r="G365" s="86">
        <v>0</v>
      </c>
      <c r="H365" s="87" t="s">
        <v>120</v>
      </c>
      <c r="I365" s="87" t="s">
        <v>229</v>
      </c>
      <c r="J365" s="87" t="s">
        <v>116</v>
      </c>
      <c r="K365" s="86">
        <v>0</v>
      </c>
      <c r="L365" s="86">
        <v>0</v>
      </c>
      <c r="M365" s="87" t="s">
        <v>122</v>
      </c>
      <c r="N365" s="87" t="s">
        <v>229</v>
      </c>
      <c r="O365" s="87" t="s">
        <v>121</v>
      </c>
      <c r="P365" s="88">
        <v>45170</v>
      </c>
      <c r="Q365" s="88">
        <v>45171</v>
      </c>
      <c r="R365" s="86">
        <v>0</v>
      </c>
      <c r="S365" s="87" t="s">
        <v>116</v>
      </c>
      <c r="T365" s="87" t="s">
        <v>116</v>
      </c>
      <c r="U365" s="87" t="s">
        <v>319</v>
      </c>
      <c r="V365" s="89">
        <v>45139.155298761572</v>
      </c>
      <c r="W365" s="87" t="s">
        <v>116</v>
      </c>
      <c r="X365" s="87" t="s">
        <v>116</v>
      </c>
      <c r="Y365" s="89">
        <v>45170</v>
      </c>
      <c r="Z365" s="89">
        <v>45200</v>
      </c>
      <c r="AA365" s="89">
        <v>45201.692850312502</v>
      </c>
      <c r="AB365" s="87" t="s">
        <v>118</v>
      </c>
      <c r="AC365" s="87" t="s">
        <v>116</v>
      </c>
    </row>
    <row r="366" spans="1:29" s="96" customFormat="1" hidden="1" outlineLevel="7" collapsed="1" x14ac:dyDescent="0.25">
      <c r="A366" s="100" t="s">
        <v>235</v>
      </c>
      <c r="B366" s="92">
        <v>298274.61</v>
      </c>
      <c r="C366" s="92">
        <v>16313324.89254</v>
      </c>
      <c r="D366" s="92">
        <v>0</v>
      </c>
      <c r="E366" s="92">
        <v>0</v>
      </c>
      <c r="F366" s="92">
        <v>298274.61</v>
      </c>
      <c r="G366" s="92">
        <v>16313324.89254</v>
      </c>
      <c r="H366" s="93" t="s">
        <v>120</v>
      </c>
      <c r="I366" s="93" t="s">
        <v>229</v>
      </c>
      <c r="J366" s="93" t="s">
        <v>116</v>
      </c>
      <c r="K366" s="92">
        <v>54.692301475274803</v>
      </c>
      <c r="L366" s="92">
        <v>0</v>
      </c>
      <c r="M366" s="93" t="s">
        <v>122</v>
      </c>
      <c r="N366" s="93" t="s">
        <v>229</v>
      </c>
      <c r="O366" s="93" t="s">
        <v>121</v>
      </c>
      <c r="P366" s="94">
        <v>45170</v>
      </c>
      <c r="Q366" s="94">
        <v>45171</v>
      </c>
      <c r="R366" s="92">
        <v>0</v>
      </c>
      <c r="S366" s="93" t="s">
        <v>116</v>
      </c>
      <c r="T366" s="93" t="s">
        <v>116</v>
      </c>
      <c r="U366" s="93" t="s">
        <v>319</v>
      </c>
      <c r="V366" s="95">
        <v>45139.155298761572</v>
      </c>
      <c r="W366" s="93" t="s">
        <v>116</v>
      </c>
      <c r="X366" s="93" t="s">
        <v>116</v>
      </c>
      <c r="Y366" s="95">
        <v>45170</v>
      </c>
      <c r="Z366" s="95">
        <v>45200</v>
      </c>
      <c r="AA366" s="95">
        <v>45201.692850312502</v>
      </c>
      <c r="AB366" s="93" t="s">
        <v>118</v>
      </c>
      <c r="AC366" s="93" t="s">
        <v>116</v>
      </c>
    </row>
    <row r="367" spans="1:29" s="78" customFormat="1" hidden="1" outlineLevel="7" collapsed="1" x14ac:dyDescent="0.25">
      <c r="A367" s="101" t="s">
        <v>116</v>
      </c>
      <c r="B367" s="75">
        <v>298274.61</v>
      </c>
      <c r="C367" s="75">
        <v>16313324.89254</v>
      </c>
      <c r="D367" s="75">
        <v>0</v>
      </c>
      <c r="E367" s="75">
        <v>0</v>
      </c>
      <c r="F367" s="75">
        <v>298274.61</v>
      </c>
      <c r="G367" s="75">
        <v>16313324.89254</v>
      </c>
      <c r="H367" s="74" t="s">
        <v>120</v>
      </c>
      <c r="I367" s="74" t="s">
        <v>229</v>
      </c>
      <c r="J367" s="74" t="s">
        <v>116</v>
      </c>
      <c r="K367" s="75">
        <v>54.692301475274803</v>
      </c>
      <c r="L367" s="75">
        <v>0</v>
      </c>
      <c r="M367" s="74" t="s">
        <v>122</v>
      </c>
      <c r="N367" s="74" t="s">
        <v>229</v>
      </c>
      <c r="O367" s="74" t="s">
        <v>121</v>
      </c>
      <c r="P367" s="76">
        <v>45170</v>
      </c>
      <c r="Q367" s="76">
        <v>45171</v>
      </c>
      <c r="R367" s="75">
        <v>0</v>
      </c>
      <c r="S367" s="74" t="s">
        <v>116</v>
      </c>
      <c r="T367" s="74" t="s">
        <v>116</v>
      </c>
      <c r="U367" s="74" t="s">
        <v>319</v>
      </c>
      <c r="V367" s="77">
        <v>45139.155298761572</v>
      </c>
      <c r="W367" s="74" t="s">
        <v>116</v>
      </c>
      <c r="X367" s="74" t="s">
        <v>116</v>
      </c>
      <c r="Y367" s="77">
        <v>45170</v>
      </c>
      <c r="Z367" s="77">
        <v>45200</v>
      </c>
      <c r="AA367" s="77">
        <v>45201.692850312502</v>
      </c>
      <c r="AB367" s="74" t="s">
        <v>118</v>
      </c>
      <c r="AC367" s="74" t="s">
        <v>116</v>
      </c>
    </row>
    <row r="368" spans="1:29" s="107" customFormat="1" hidden="1" outlineLevel="7" collapsed="1" x14ac:dyDescent="0.25">
      <c r="A368" s="102" t="s">
        <v>233</v>
      </c>
      <c r="B368" s="103">
        <v>-15059.303</v>
      </c>
      <c r="C368" s="103">
        <v>-835957.62474999996</v>
      </c>
      <c r="D368" s="103">
        <v>0</v>
      </c>
      <c r="E368" s="103">
        <v>0</v>
      </c>
      <c r="F368" s="103">
        <v>-15059.303</v>
      </c>
      <c r="G368" s="103">
        <v>-835957.62474999996</v>
      </c>
      <c r="H368" s="104" t="s">
        <v>120</v>
      </c>
      <c r="I368" s="104" t="s">
        <v>229</v>
      </c>
      <c r="J368" s="104" t="s">
        <v>116</v>
      </c>
      <c r="K368" s="103">
        <v>55.511043555601503</v>
      </c>
      <c r="L368" s="103">
        <v>0</v>
      </c>
      <c r="M368" s="104" t="s">
        <v>122</v>
      </c>
      <c r="N368" s="104" t="s">
        <v>229</v>
      </c>
      <c r="O368" s="104" t="s">
        <v>121</v>
      </c>
      <c r="P368" s="105">
        <v>45170</v>
      </c>
      <c r="Q368" s="105">
        <v>45171</v>
      </c>
      <c r="R368" s="103">
        <v>0</v>
      </c>
      <c r="S368" s="104" t="s">
        <v>116</v>
      </c>
      <c r="T368" s="104" t="s">
        <v>116</v>
      </c>
      <c r="U368" s="104" t="s">
        <v>319</v>
      </c>
      <c r="V368" s="106">
        <v>45139.155298761572</v>
      </c>
      <c r="W368" s="104" t="s">
        <v>116</v>
      </c>
      <c r="X368" s="104" t="s">
        <v>116</v>
      </c>
      <c r="Y368" s="106">
        <v>45170</v>
      </c>
      <c r="Z368" s="106">
        <v>45200</v>
      </c>
      <c r="AA368" s="106">
        <v>45201.692850312502</v>
      </c>
      <c r="AB368" s="104" t="s">
        <v>118</v>
      </c>
      <c r="AC368" s="104" t="s">
        <v>116</v>
      </c>
    </row>
    <row r="369" spans="1:29" s="78" customFormat="1" hidden="1" outlineLevel="7" collapsed="1" x14ac:dyDescent="0.25">
      <c r="A369" s="101" t="s">
        <v>116</v>
      </c>
      <c r="B369" s="75">
        <v>-15059.303</v>
      </c>
      <c r="C369" s="75">
        <v>-835957.62474999996</v>
      </c>
      <c r="D369" s="75">
        <v>0</v>
      </c>
      <c r="E369" s="75">
        <v>0</v>
      </c>
      <c r="F369" s="75">
        <v>-15059.303</v>
      </c>
      <c r="G369" s="75">
        <v>-835957.62474999996</v>
      </c>
      <c r="H369" s="74" t="s">
        <v>120</v>
      </c>
      <c r="I369" s="74" t="s">
        <v>229</v>
      </c>
      <c r="J369" s="74" t="s">
        <v>116</v>
      </c>
      <c r="K369" s="75">
        <v>55.511043555601503</v>
      </c>
      <c r="L369" s="75">
        <v>0</v>
      </c>
      <c r="M369" s="74" t="s">
        <v>122</v>
      </c>
      <c r="N369" s="74" t="s">
        <v>229</v>
      </c>
      <c r="O369" s="74" t="s">
        <v>121</v>
      </c>
      <c r="P369" s="76">
        <v>45170</v>
      </c>
      <c r="Q369" s="76">
        <v>45171</v>
      </c>
      <c r="R369" s="75">
        <v>0</v>
      </c>
      <c r="S369" s="74" t="s">
        <v>116</v>
      </c>
      <c r="T369" s="74" t="s">
        <v>116</v>
      </c>
      <c r="U369" s="74" t="s">
        <v>319</v>
      </c>
      <c r="V369" s="77">
        <v>45139.155298761572</v>
      </c>
      <c r="W369" s="74" t="s">
        <v>116</v>
      </c>
      <c r="X369" s="74" t="s">
        <v>116</v>
      </c>
      <c r="Y369" s="77">
        <v>45170</v>
      </c>
      <c r="Z369" s="77">
        <v>45200</v>
      </c>
      <c r="AA369" s="77">
        <v>45201.692850312502</v>
      </c>
      <c r="AB369" s="74" t="s">
        <v>118</v>
      </c>
      <c r="AC369" s="74" t="s">
        <v>116</v>
      </c>
    </row>
    <row r="370" spans="1:29" s="96" customFormat="1" hidden="1" outlineLevel="7" collapsed="1" x14ac:dyDescent="0.25">
      <c r="A370" s="100" t="s">
        <v>232</v>
      </c>
      <c r="B370" s="92">
        <v>-160178.32999999999</v>
      </c>
      <c r="C370" s="92">
        <v>-9056264.3785200007</v>
      </c>
      <c r="D370" s="92">
        <v>0</v>
      </c>
      <c r="E370" s="92">
        <v>0</v>
      </c>
      <c r="F370" s="92">
        <v>-160178.32999999999</v>
      </c>
      <c r="G370" s="92">
        <v>-9056264.3785200007</v>
      </c>
      <c r="H370" s="93" t="s">
        <v>120</v>
      </c>
      <c r="I370" s="93" t="s">
        <v>229</v>
      </c>
      <c r="J370" s="93" t="s">
        <v>116</v>
      </c>
      <c r="K370" s="92">
        <v>56.538636521681802</v>
      </c>
      <c r="L370" s="92">
        <v>0</v>
      </c>
      <c r="M370" s="93" t="s">
        <v>122</v>
      </c>
      <c r="N370" s="93" t="s">
        <v>229</v>
      </c>
      <c r="O370" s="93" t="s">
        <v>121</v>
      </c>
      <c r="P370" s="94">
        <v>45170</v>
      </c>
      <c r="Q370" s="94">
        <v>45171</v>
      </c>
      <c r="R370" s="92">
        <v>0</v>
      </c>
      <c r="S370" s="93" t="s">
        <v>116</v>
      </c>
      <c r="T370" s="93" t="s">
        <v>116</v>
      </c>
      <c r="U370" s="93" t="s">
        <v>319</v>
      </c>
      <c r="V370" s="95">
        <v>45139.155298761572</v>
      </c>
      <c r="W370" s="93" t="s">
        <v>116</v>
      </c>
      <c r="X370" s="93" t="s">
        <v>116</v>
      </c>
      <c r="Y370" s="95">
        <v>45170</v>
      </c>
      <c r="Z370" s="95">
        <v>45200</v>
      </c>
      <c r="AA370" s="95">
        <v>45201.692850312502</v>
      </c>
      <c r="AB370" s="93" t="s">
        <v>118</v>
      </c>
      <c r="AC370" s="93" t="s">
        <v>116</v>
      </c>
    </row>
    <row r="371" spans="1:29" s="78" customFormat="1" hidden="1" outlineLevel="7" collapsed="1" x14ac:dyDescent="0.25">
      <c r="A371" s="101" t="s">
        <v>116</v>
      </c>
      <c r="B371" s="75">
        <v>-160178.32999999999</v>
      </c>
      <c r="C371" s="75">
        <v>-9056264.3785200007</v>
      </c>
      <c r="D371" s="75">
        <v>0</v>
      </c>
      <c r="E371" s="75">
        <v>0</v>
      </c>
      <c r="F371" s="75">
        <v>-160178.32999999999</v>
      </c>
      <c r="G371" s="75">
        <v>-9056264.3785200007</v>
      </c>
      <c r="H371" s="74" t="s">
        <v>120</v>
      </c>
      <c r="I371" s="74" t="s">
        <v>229</v>
      </c>
      <c r="J371" s="74" t="s">
        <v>116</v>
      </c>
      <c r="K371" s="75">
        <v>56.538636521681802</v>
      </c>
      <c r="L371" s="75">
        <v>0</v>
      </c>
      <c r="M371" s="74" t="s">
        <v>122</v>
      </c>
      <c r="N371" s="74" t="s">
        <v>229</v>
      </c>
      <c r="O371" s="74" t="s">
        <v>121</v>
      </c>
      <c r="P371" s="76">
        <v>45170</v>
      </c>
      <c r="Q371" s="76">
        <v>45171</v>
      </c>
      <c r="R371" s="75">
        <v>0</v>
      </c>
      <c r="S371" s="74" t="s">
        <v>116</v>
      </c>
      <c r="T371" s="74" t="s">
        <v>116</v>
      </c>
      <c r="U371" s="74" t="s">
        <v>319</v>
      </c>
      <c r="V371" s="77">
        <v>45139.155298761572</v>
      </c>
      <c r="W371" s="74" t="s">
        <v>116</v>
      </c>
      <c r="X371" s="74" t="s">
        <v>116</v>
      </c>
      <c r="Y371" s="77">
        <v>45170</v>
      </c>
      <c r="Z371" s="77">
        <v>45200</v>
      </c>
      <c r="AA371" s="77">
        <v>45201.692850312502</v>
      </c>
      <c r="AB371" s="74" t="s">
        <v>118</v>
      </c>
      <c r="AC371" s="74" t="s">
        <v>116</v>
      </c>
    </row>
    <row r="372" spans="1:29" s="107" customFormat="1" hidden="1" outlineLevel="7" collapsed="1" x14ac:dyDescent="0.25">
      <c r="A372" s="102" t="s">
        <v>231</v>
      </c>
      <c r="B372" s="103">
        <v>-379542.94699999999</v>
      </c>
      <c r="C372" s="103">
        <v>-21632971.94796</v>
      </c>
      <c r="D372" s="103">
        <v>0</v>
      </c>
      <c r="E372" s="103">
        <v>0</v>
      </c>
      <c r="F372" s="103">
        <v>-379542.94699999999</v>
      </c>
      <c r="G372" s="103">
        <v>-21632971.94796</v>
      </c>
      <c r="H372" s="104" t="s">
        <v>120</v>
      </c>
      <c r="I372" s="104" t="s">
        <v>229</v>
      </c>
      <c r="J372" s="104" t="s">
        <v>116</v>
      </c>
      <c r="K372" s="103">
        <v>56.997428404222198</v>
      </c>
      <c r="L372" s="103">
        <v>0</v>
      </c>
      <c r="M372" s="104" t="s">
        <v>122</v>
      </c>
      <c r="N372" s="104" t="s">
        <v>229</v>
      </c>
      <c r="O372" s="104" t="s">
        <v>121</v>
      </c>
      <c r="P372" s="105">
        <v>45170</v>
      </c>
      <c r="Q372" s="105">
        <v>45171</v>
      </c>
      <c r="R372" s="103">
        <v>0</v>
      </c>
      <c r="S372" s="104" t="s">
        <v>116</v>
      </c>
      <c r="T372" s="104" t="s">
        <v>116</v>
      </c>
      <c r="U372" s="104" t="s">
        <v>319</v>
      </c>
      <c r="V372" s="106">
        <v>45139.155298761572</v>
      </c>
      <c r="W372" s="104" t="s">
        <v>116</v>
      </c>
      <c r="X372" s="104" t="s">
        <v>116</v>
      </c>
      <c r="Y372" s="106">
        <v>45170</v>
      </c>
      <c r="Z372" s="106">
        <v>45200</v>
      </c>
      <c r="AA372" s="106">
        <v>45201.692850312502</v>
      </c>
      <c r="AB372" s="104" t="s">
        <v>118</v>
      </c>
      <c r="AC372" s="104" t="s">
        <v>116</v>
      </c>
    </row>
    <row r="373" spans="1:29" s="78" customFormat="1" hidden="1" outlineLevel="7" collapsed="1" x14ac:dyDescent="0.25">
      <c r="A373" s="101" t="s">
        <v>116</v>
      </c>
      <c r="B373" s="75">
        <v>-379542.94699999999</v>
      </c>
      <c r="C373" s="75">
        <v>-21632971.94796</v>
      </c>
      <c r="D373" s="75">
        <v>0</v>
      </c>
      <c r="E373" s="75">
        <v>0</v>
      </c>
      <c r="F373" s="75">
        <v>-379542.94699999999</v>
      </c>
      <c r="G373" s="75">
        <v>-21632971.94796</v>
      </c>
      <c r="H373" s="74" t="s">
        <v>120</v>
      </c>
      <c r="I373" s="74" t="s">
        <v>229</v>
      </c>
      <c r="J373" s="74" t="s">
        <v>116</v>
      </c>
      <c r="K373" s="75">
        <v>56.997428404222198</v>
      </c>
      <c r="L373" s="75">
        <v>0</v>
      </c>
      <c r="M373" s="74" t="s">
        <v>122</v>
      </c>
      <c r="N373" s="74" t="s">
        <v>229</v>
      </c>
      <c r="O373" s="74" t="s">
        <v>121</v>
      </c>
      <c r="P373" s="76">
        <v>45170</v>
      </c>
      <c r="Q373" s="76">
        <v>45171</v>
      </c>
      <c r="R373" s="75">
        <v>0</v>
      </c>
      <c r="S373" s="74" t="s">
        <v>116</v>
      </c>
      <c r="T373" s="74" t="s">
        <v>116</v>
      </c>
      <c r="U373" s="74" t="s">
        <v>319</v>
      </c>
      <c r="V373" s="77">
        <v>45139.155298761572</v>
      </c>
      <c r="W373" s="74" t="s">
        <v>116</v>
      </c>
      <c r="X373" s="74" t="s">
        <v>116</v>
      </c>
      <c r="Y373" s="77">
        <v>45170</v>
      </c>
      <c r="Z373" s="77">
        <v>45200</v>
      </c>
      <c r="AA373" s="77">
        <v>45201.692850312502</v>
      </c>
      <c r="AB373" s="74" t="s">
        <v>118</v>
      </c>
      <c r="AC373" s="74" t="s">
        <v>116</v>
      </c>
    </row>
    <row r="374" spans="1:29" s="96" customFormat="1" hidden="1" outlineLevel="7" collapsed="1" x14ac:dyDescent="0.25">
      <c r="A374" s="100" t="s">
        <v>234</v>
      </c>
      <c r="B374" s="92">
        <v>256505.97</v>
      </c>
      <c r="C374" s="92">
        <v>15211869.05869</v>
      </c>
      <c r="D374" s="92">
        <v>0</v>
      </c>
      <c r="E374" s="92">
        <v>0</v>
      </c>
      <c r="F374" s="92">
        <v>256505.97</v>
      </c>
      <c r="G374" s="92">
        <v>15211869.05869</v>
      </c>
      <c r="H374" s="93" t="s">
        <v>120</v>
      </c>
      <c r="I374" s="93" t="s">
        <v>229</v>
      </c>
      <c r="J374" s="93" t="s">
        <v>116</v>
      </c>
      <c r="K374" s="92">
        <v>59.304152097083801</v>
      </c>
      <c r="L374" s="92">
        <v>0</v>
      </c>
      <c r="M374" s="93" t="s">
        <v>122</v>
      </c>
      <c r="N374" s="93" t="s">
        <v>229</v>
      </c>
      <c r="O374" s="93" t="s">
        <v>121</v>
      </c>
      <c r="P374" s="94">
        <v>45170</v>
      </c>
      <c r="Q374" s="94">
        <v>45171</v>
      </c>
      <c r="R374" s="92">
        <v>0</v>
      </c>
      <c r="S374" s="93" t="s">
        <v>116</v>
      </c>
      <c r="T374" s="93" t="s">
        <v>116</v>
      </c>
      <c r="U374" s="93" t="s">
        <v>319</v>
      </c>
      <c r="V374" s="95">
        <v>45139.155298761572</v>
      </c>
      <c r="W374" s="93" t="s">
        <v>116</v>
      </c>
      <c r="X374" s="93" t="s">
        <v>116</v>
      </c>
      <c r="Y374" s="95">
        <v>45170</v>
      </c>
      <c r="Z374" s="95">
        <v>45200</v>
      </c>
      <c r="AA374" s="95">
        <v>45201.692850312502</v>
      </c>
      <c r="AB374" s="93" t="s">
        <v>118</v>
      </c>
      <c r="AC374" s="93" t="s">
        <v>116</v>
      </c>
    </row>
    <row r="375" spans="1:29" s="78" customFormat="1" hidden="1" outlineLevel="7" collapsed="1" x14ac:dyDescent="0.25">
      <c r="A375" s="101" t="s">
        <v>116</v>
      </c>
      <c r="B375" s="75">
        <v>256505.97</v>
      </c>
      <c r="C375" s="75">
        <v>15211869.05869</v>
      </c>
      <c r="D375" s="75">
        <v>0</v>
      </c>
      <c r="E375" s="75">
        <v>0</v>
      </c>
      <c r="F375" s="75">
        <v>256505.97</v>
      </c>
      <c r="G375" s="75">
        <v>15211869.05869</v>
      </c>
      <c r="H375" s="74" t="s">
        <v>120</v>
      </c>
      <c r="I375" s="74" t="s">
        <v>229</v>
      </c>
      <c r="J375" s="74" t="s">
        <v>116</v>
      </c>
      <c r="K375" s="75">
        <v>59.304152097083801</v>
      </c>
      <c r="L375" s="75">
        <v>0</v>
      </c>
      <c r="M375" s="74" t="s">
        <v>122</v>
      </c>
      <c r="N375" s="74" t="s">
        <v>229</v>
      </c>
      <c r="O375" s="74" t="s">
        <v>121</v>
      </c>
      <c r="P375" s="76">
        <v>45170</v>
      </c>
      <c r="Q375" s="76">
        <v>45171</v>
      </c>
      <c r="R375" s="75">
        <v>0</v>
      </c>
      <c r="S375" s="74" t="s">
        <v>116</v>
      </c>
      <c r="T375" s="74" t="s">
        <v>116</v>
      </c>
      <c r="U375" s="74" t="s">
        <v>319</v>
      </c>
      <c r="V375" s="77">
        <v>45139.155298761572</v>
      </c>
      <c r="W375" s="74" t="s">
        <v>116</v>
      </c>
      <c r="X375" s="74" t="s">
        <v>116</v>
      </c>
      <c r="Y375" s="77">
        <v>45170</v>
      </c>
      <c r="Z375" s="77">
        <v>45200</v>
      </c>
      <c r="AA375" s="77">
        <v>45201.692850312502</v>
      </c>
      <c r="AB375" s="74" t="s">
        <v>118</v>
      </c>
      <c r="AC375" s="74" t="s">
        <v>116</v>
      </c>
    </row>
    <row r="376" spans="1:29" s="128" customFormat="1" hidden="1" outlineLevel="4" collapsed="1" x14ac:dyDescent="0.25">
      <c r="A376" s="129" t="s">
        <v>213</v>
      </c>
      <c r="B376" s="124">
        <v>0</v>
      </c>
      <c r="C376" s="124">
        <v>0</v>
      </c>
      <c r="D376" s="124">
        <v>0</v>
      </c>
      <c r="E376" s="124">
        <v>0</v>
      </c>
      <c r="F376" s="124">
        <v>0</v>
      </c>
      <c r="G376" s="124">
        <v>0</v>
      </c>
      <c r="H376" s="125" t="s">
        <v>120</v>
      </c>
      <c r="I376" s="125" t="s">
        <v>229</v>
      </c>
      <c r="J376" s="125" t="s">
        <v>116</v>
      </c>
      <c r="K376" s="124">
        <v>0</v>
      </c>
      <c r="L376" s="124">
        <v>0</v>
      </c>
      <c r="M376" s="125" t="s">
        <v>213</v>
      </c>
      <c r="N376" s="125" t="s">
        <v>229</v>
      </c>
      <c r="O376" s="125" t="s">
        <v>121</v>
      </c>
      <c r="P376" s="126">
        <v>45170</v>
      </c>
      <c r="Q376" s="126">
        <v>45171</v>
      </c>
      <c r="R376" s="124">
        <v>0</v>
      </c>
      <c r="S376" s="125" t="s">
        <v>116</v>
      </c>
      <c r="T376" s="125" t="s">
        <v>116</v>
      </c>
      <c r="U376" s="125" t="s">
        <v>319</v>
      </c>
      <c r="V376" s="127">
        <v>45139.155298761572</v>
      </c>
      <c r="W376" s="125" t="s">
        <v>116</v>
      </c>
      <c r="X376" s="125" t="s">
        <v>116</v>
      </c>
      <c r="Y376" s="127">
        <v>45170</v>
      </c>
      <c r="Z376" s="127">
        <v>45200</v>
      </c>
      <c r="AA376" s="127">
        <v>45201.692850312502</v>
      </c>
      <c r="AB376" s="125" t="s">
        <v>118</v>
      </c>
      <c r="AC376" s="125" t="s">
        <v>116</v>
      </c>
    </row>
    <row r="377" spans="1:29" s="84" customFormat="1" hidden="1" outlineLevel="5" collapsed="1" x14ac:dyDescent="0.25">
      <c r="A377" s="98" t="s">
        <v>116</v>
      </c>
      <c r="B377" s="80">
        <v>0</v>
      </c>
      <c r="C377" s="80">
        <v>0</v>
      </c>
      <c r="D377" s="80">
        <v>0</v>
      </c>
      <c r="E377" s="80">
        <v>0</v>
      </c>
      <c r="F377" s="80">
        <v>0</v>
      </c>
      <c r="G377" s="80">
        <v>0</v>
      </c>
      <c r="H377" s="81" t="s">
        <v>120</v>
      </c>
      <c r="I377" s="81" t="s">
        <v>229</v>
      </c>
      <c r="J377" s="81" t="s">
        <v>116</v>
      </c>
      <c r="K377" s="80">
        <v>0</v>
      </c>
      <c r="L377" s="80">
        <v>0</v>
      </c>
      <c r="M377" s="81" t="s">
        <v>213</v>
      </c>
      <c r="N377" s="81" t="s">
        <v>229</v>
      </c>
      <c r="O377" s="81" t="s">
        <v>121</v>
      </c>
      <c r="P377" s="82">
        <v>45170</v>
      </c>
      <c r="Q377" s="82">
        <v>45171</v>
      </c>
      <c r="R377" s="80">
        <v>0</v>
      </c>
      <c r="S377" s="81" t="s">
        <v>116</v>
      </c>
      <c r="T377" s="81" t="s">
        <v>116</v>
      </c>
      <c r="U377" s="81" t="s">
        <v>319</v>
      </c>
      <c r="V377" s="83">
        <v>45139.155298761572</v>
      </c>
      <c r="W377" s="81" t="s">
        <v>116</v>
      </c>
      <c r="X377" s="81" t="s">
        <v>116</v>
      </c>
      <c r="Y377" s="83">
        <v>45170</v>
      </c>
      <c r="Z377" s="83">
        <v>45200</v>
      </c>
      <c r="AA377" s="83">
        <v>45201.692850312502</v>
      </c>
      <c r="AB377" s="81" t="s">
        <v>118</v>
      </c>
      <c r="AC377" s="81" t="s">
        <v>116</v>
      </c>
    </row>
    <row r="378" spans="1:29" s="90" customFormat="1" hidden="1" outlineLevel="6" collapsed="1" x14ac:dyDescent="0.25">
      <c r="A378" s="99" t="s">
        <v>116</v>
      </c>
      <c r="B378" s="86">
        <v>0</v>
      </c>
      <c r="C378" s="86">
        <v>0</v>
      </c>
      <c r="D378" s="86">
        <v>0</v>
      </c>
      <c r="E378" s="86">
        <v>0</v>
      </c>
      <c r="F378" s="86">
        <v>0</v>
      </c>
      <c r="G378" s="86">
        <v>0</v>
      </c>
      <c r="H378" s="87" t="s">
        <v>120</v>
      </c>
      <c r="I378" s="87" t="s">
        <v>229</v>
      </c>
      <c r="J378" s="87" t="s">
        <v>116</v>
      </c>
      <c r="K378" s="86">
        <v>0</v>
      </c>
      <c r="L378" s="86">
        <v>0</v>
      </c>
      <c r="M378" s="87" t="s">
        <v>213</v>
      </c>
      <c r="N378" s="87" t="s">
        <v>229</v>
      </c>
      <c r="O378" s="87" t="s">
        <v>121</v>
      </c>
      <c r="P378" s="88">
        <v>45170</v>
      </c>
      <c r="Q378" s="88">
        <v>45171</v>
      </c>
      <c r="R378" s="86">
        <v>0</v>
      </c>
      <c r="S378" s="87" t="s">
        <v>116</v>
      </c>
      <c r="T378" s="87" t="s">
        <v>116</v>
      </c>
      <c r="U378" s="87" t="s">
        <v>319</v>
      </c>
      <c r="V378" s="89">
        <v>45139.155298761572</v>
      </c>
      <c r="W378" s="87" t="s">
        <v>116</v>
      </c>
      <c r="X378" s="87" t="s">
        <v>116</v>
      </c>
      <c r="Y378" s="89">
        <v>45170</v>
      </c>
      <c r="Z378" s="89">
        <v>45200</v>
      </c>
      <c r="AA378" s="89">
        <v>45201.692850312502</v>
      </c>
      <c r="AB378" s="87" t="s">
        <v>118</v>
      </c>
      <c r="AC378" s="87" t="s">
        <v>116</v>
      </c>
    </row>
    <row r="379" spans="1:29" s="96" customFormat="1" hidden="1" outlineLevel="7" collapsed="1" x14ac:dyDescent="0.25">
      <c r="A379" s="100" t="s">
        <v>238</v>
      </c>
      <c r="B379" s="92">
        <v>-3360.931</v>
      </c>
      <c r="C379" s="92">
        <v>-586510.31073999999</v>
      </c>
      <c r="D379" s="92">
        <v>0</v>
      </c>
      <c r="E379" s="92">
        <v>0</v>
      </c>
      <c r="F379" s="92">
        <v>-3360.931</v>
      </c>
      <c r="G379" s="92">
        <v>-586510.31073999999</v>
      </c>
      <c r="H379" s="93" t="s">
        <v>120</v>
      </c>
      <c r="I379" s="93" t="s">
        <v>229</v>
      </c>
      <c r="J379" s="93" t="s">
        <v>116</v>
      </c>
      <c r="K379" s="92">
        <v>174.50828676340001</v>
      </c>
      <c r="L379" s="92">
        <v>0</v>
      </c>
      <c r="M379" s="93" t="s">
        <v>213</v>
      </c>
      <c r="N379" s="93" t="s">
        <v>229</v>
      </c>
      <c r="O379" s="93" t="s">
        <v>121</v>
      </c>
      <c r="P379" s="94">
        <v>45170</v>
      </c>
      <c r="Q379" s="94">
        <v>45171</v>
      </c>
      <c r="R379" s="92">
        <v>0</v>
      </c>
      <c r="S379" s="93" t="s">
        <v>116</v>
      </c>
      <c r="T379" s="93" t="s">
        <v>116</v>
      </c>
      <c r="U379" s="93" t="s">
        <v>319</v>
      </c>
      <c r="V379" s="95">
        <v>45139.155298761572</v>
      </c>
      <c r="W379" s="93" t="s">
        <v>116</v>
      </c>
      <c r="X379" s="93" t="s">
        <v>116</v>
      </c>
      <c r="Y379" s="95">
        <v>45170</v>
      </c>
      <c r="Z379" s="95">
        <v>45200</v>
      </c>
      <c r="AA379" s="95">
        <v>45201.692850312502</v>
      </c>
      <c r="AB379" s="93" t="s">
        <v>118</v>
      </c>
      <c r="AC379" s="93" t="s">
        <v>116</v>
      </c>
    </row>
    <row r="380" spans="1:29" s="78" customFormat="1" hidden="1" outlineLevel="7" collapsed="1" x14ac:dyDescent="0.25">
      <c r="A380" s="101" t="s">
        <v>116</v>
      </c>
      <c r="B380" s="75">
        <v>-3360.931</v>
      </c>
      <c r="C380" s="75">
        <v>-586510.31073999999</v>
      </c>
      <c r="D380" s="75">
        <v>0</v>
      </c>
      <c r="E380" s="75">
        <v>0</v>
      </c>
      <c r="F380" s="75">
        <v>-3360.931</v>
      </c>
      <c r="G380" s="75">
        <v>-586510.31073999999</v>
      </c>
      <c r="H380" s="74" t="s">
        <v>120</v>
      </c>
      <c r="I380" s="74" t="s">
        <v>229</v>
      </c>
      <c r="J380" s="74" t="s">
        <v>116</v>
      </c>
      <c r="K380" s="75">
        <v>174.50828676340001</v>
      </c>
      <c r="L380" s="75">
        <v>0</v>
      </c>
      <c r="M380" s="74" t="s">
        <v>213</v>
      </c>
      <c r="N380" s="74" t="s">
        <v>229</v>
      </c>
      <c r="O380" s="74" t="s">
        <v>121</v>
      </c>
      <c r="P380" s="76">
        <v>45170</v>
      </c>
      <c r="Q380" s="76">
        <v>45171</v>
      </c>
      <c r="R380" s="75">
        <v>0</v>
      </c>
      <c r="S380" s="74" t="s">
        <v>116</v>
      </c>
      <c r="T380" s="74" t="s">
        <v>116</v>
      </c>
      <c r="U380" s="74" t="s">
        <v>319</v>
      </c>
      <c r="V380" s="77">
        <v>45139.155298761572</v>
      </c>
      <c r="W380" s="74" t="s">
        <v>116</v>
      </c>
      <c r="X380" s="74" t="s">
        <v>116</v>
      </c>
      <c r="Y380" s="77">
        <v>45170</v>
      </c>
      <c r="Z380" s="77">
        <v>45200</v>
      </c>
      <c r="AA380" s="77">
        <v>45201.692850312502</v>
      </c>
      <c r="AB380" s="74" t="s">
        <v>118</v>
      </c>
      <c r="AC380" s="74" t="s">
        <v>116</v>
      </c>
    </row>
    <row r="381" spans="1:29" s="107" customFormat="1" hidden="1" outlineLevel="7" collapsed="1" x14ac:dyDescent="0.25">
      <c r="A381" s="102" t="s">
        <v>239</v>
      </c>
      <c r="B381" s="103">
        <v>28416.3</v>
      </c>
      <c r="C381" s="103">
        <v>592425.39800000004</v>
      </c>
      <c r="D381" s="103">
        <v>0</v>
      </c>
      <c r="E381" s="103">
        <v>0</v>
      </c>
      <c r="F381" s="103">
        <v>28416.3</v>
      </c>
      <c r="G381" s="103">
        <v>592425.39800000004</v>
      </c>
      <c r="H381" s="104" t="s">
        <v>120</v>
      </c>
      <c r="I381" s="104" t="s">
        <v>229</v>
      </c>
      <c r="J381" s="104" t="s">
        <v>116</v>
      </c>
      <c r="K381" s="103">
        <v>20.848083599905699</v>
      </c>
      <c r="L381" s="103">
        <v>0</v>
      </c>
      <c r="M381" s="104" t="s">
        <v>213</v>
      </c>
      <c r="N381" s="104" t="s">
        <v>229</v>
      </c>
      <c r="O381" s="104" t="s">
        <v>121</v>
      </c>
      <c r="P381" s="105">
        <v>45170</v>
      </c>
      <c r="Q381" s="105">
        <v>45171</v>
      </c>
      <c r="R381" s="103">
        <v>0</v>
      </c>
      <c r="S381" s="104" t="s">
        <v>116</v>
      </c>
      <c r="T381" s="104" t="s">
        <v>116</v>
      </c>
      <c r="U381" s="104" t="s">
        <v>319</v>
      </c>
      <c r="V381" s="106">
        <v>45139.155298761572</v>
      </c>
      <c r="W381" s="104" t="s">
        <v>116</v>
      </c>
      <c r="X381" s="104" t="s">
        <v>116</v>
      </c>
      <c r="Y381" s="106">
        <v>45170</v>
      </c>
      <c r="Z381" s="106">
        <v>45200</v>
      </c>
      <c r="AA381" s="106">
        <v>45201.692850312502</v>
      </c>
      <c r="AB381" s="104" t="s">
        <v>118</v>
      </c>
      <c r="AC381" s="104" t="s">
        <v>116</v>
      </c>
    </row>
    <row r="382" spans="1:29" s="78" customFormat="1" hidden="1" outlineLevel="7" collapsed="1" x14ac:dyDescent="0.25">
      <c r="A382" s="101" t="s">
        <v>116</v>
      </c>
      <c r="B382" s="75">
        <v>28416.3</v>
      </c>
      <c r="C382" s="75">
        <v>592425.39800000004</v>
      </c>
      <c r="D382" s="75">
        <v>0</v>
      </c>
      <c r="E382" s="75">
        <v>0</v>
      </c>
      <c r="F382" s="75">
        <v>28416.3</v>
      </c>
      <c r="G382" s="75">
        <v>592425.39800000004</v>
      </c>
      <c r="H382" s="74" t="s">
        <v>120</v>
      </c>
      <c r="I382" s="74" t="s">
        <v>229</v>
      </c>
      <c r="J382" s="74" t="s">
        <v>116</v>
      </c>
      <c r="K382" s="75">
        <v>20.848083599905699</v>
      </c>
      <c r="L382" s="75">
        <v>0</v>
      </c>
      <c r="M382" s="74" t="s">
        <v>213</v>
      </c>
      <c r="N382" s="74" t="s">
        <v>229</v>
      </c>
      <c r="O382" s="74" t="s">
        <v>121</v>
      </c>
      <c r="P382" s="76">
        <v>45170</v>
      </c>
      <c r="Q382" s="76">
        <v>45171</v>
      </c>
      <c r="R382" s="75">
        <v>0</v>
      </c>
      <c r="S382" s="74" t="s">
        <v>116</v>
      </c>
      <c r="T382" s="74" t="s">
        <v>116</v>
      </c>
      <c r="U382" s="74" t="s">
        <v>319</v>
      </c>
      <c r="V382" s="77">
        <v>45139.155298761572</v>
      </c>
      <c r="W382" s="74" t="s">
        <v>116</v>
      </c>
      <c r="X382" s="74" t="s">
        <v>116</v>
      </c>
      <c r="Y382" s="77">
        <v>45170</v>
      </c>
      <c r="Z382" s="77">
        <v>45200</v>
      </c>
      <c r="AA382" s="77">
        <v>45201.692850312502</v>
      </c>
      <c r="AB382" s="74" t="s">
        <v>118</v>
      </c>
      <c r="AC382" s="74" t="s">
        <v>116</v>
      </c>
    </row>
    <row r="383" spans="1:29" s="96" customFormat="1" hidden="1" outlineLevel="7" collapsed="1" x14ac:dyDescent="0.25">
      <c r="A383" s="100" t="s">
        <v>236</v>
      </c>
      <c r="B383" s="92">
        <v>-195335.94099999999</v>
      </c>
      <c r="C383" s="92">
        <v>-11148575.389590001</v>
      </c>
      <c r="D383" s="92">
        <v>0</v>
      </c>
      <c r="E383" s="92">
        <v>0</v>
      </c>
      <c r="F383" s="92">
        <v>-195335.94099999999</v>
      </c>
      <c r="G383" s="92">
        <v>-11148575.389590001</v>
      </c>
      <c r="H383" s="93" t="s">
        <v>120</v>
      </c>
      <c r="I383" s="93" t="s">
        <v>229</v>
      </c>
      <c r="J383" s="93" t="s">
        <v>116</v>
      </c>
      <c r="K383" s="92">
        <v>57.0738561092042</v>
      </c>
      <c r="L383" s="92">
        <v>0</v>
      </c>
      <c r="M383" s="93" t="s">
        <v>213</v>
      </c>
      <c r="N383" s="93" t="s">
        <v>229</v>
      </c>
      <c r="O383" s="93" t="s">
        <v>121</v>
      </c>
      <c r="P383" s="94">
        <v>45170</v>
      </c>
      <c r="Q383" s="94">
        <v>45171</v>
      </c>
      <c r="R383" s="92">
        <v>0</v>
      </c>
      <c r="S383" s="93" t="s">
        <v>116</v>
      </c>
      <c r="T383" s="93" t="s">
        <v>116</v>
      </c>
      <c r="U383" s="93" t="s">
        <v>319</v>
      </c>
      <c r="V383" s="95">
        <v>45139.155298761572</v>
      </c>
      <c r="W383" s="93" t="s">
        <v>116</v>
      </c>
      <c r="X383" s="93" t="s">
        <v>116</v>
      </c>
      <c r="Y383" s="95">
        <v>45170</v>
      </c>
      <c r="Z383" s="95">
        <v>45200</v>
      </c>
      <c r="AA383" s="95">
        <v>45201.692850312502</v>
      </c>
      <c r="AB383" s="93" t="s">
        <v>118</v>
      </c>
      <c r="AC383" s="93" t="s">
        <v>116</v>
      </c>
    </row>
    <row r="384" spans="1:29" s="78" customFormat="1" hidden="1" outlineLevel="7" collapsed="1" x14ac:dyDescent="0.25">
      <c r="A384" s="101" t="s">
        <v>116</v>
      </c>
      <c r="B384" s="75">
        <v>-195335.94099999999</v>
      </c>
      <c r="C384" s="75">
        <v>-11148575.389590001</v>
      </c>
      <c r="D384" s="75">
        <v>0</v>
      </c>
      <c r="E384" s="75">
        <v>0</v>
      </c>
      <c r="F384" s="75">
        <v>-195335.94099999999</v>
      </c>
      <c r="G384" s="75">
        <v>-11148575.389590001</v>
      </c>
      <c r="H384" s="74" t="s">
        <v>120</v>
      </c>
      <c r="I384" s="74" t="s">
        <v>229</v>
      </c>
      <c r="J384" s="74" t="s">
        <v>116</v>
      </c>
      <c r="K384" s="75">
        <v>57.0738561092042</v>
      </c>
      <c r="L384" s="75">
        <v>0</v>
      </c>
      <c r="M384" s="74" t="s">
        <v>213</v>
      </c>
      <c r="N384" s="74" t="s">
        <v>229</v>
      </c>
      <c r="O384" s="74" t="s">
        <v>121</v>
      </c>
      <c r="P384" s="76">
        <v>45170</v>
      </c>
      <c r="Q384" s="76">
        <v>45171</v>
      </c>
      <c r="R384" s="75">
        <v>0</v>
      </c>
      <c r="S384" s="74" t="s">
        <v>116</v>
      </c>
      <c r="T384" s="74" t="s">
        <v>116</v>
      </c>
      <c r="U384" s="74" t="s">
        <v>319</v>
      </c>
      <c r="V384" s="77">
        <v>45139.155298761572</v>
      </c>
      <c r="W384" s="74" t="s">
        <v>116</v>
      </c>
      <c r="X384" s="74" t="s">
        <v>116</v>
      </c>
      <c r="Y384" s="77">
        <v>45170</v>
      </c>
      <c r="Z384" s="77">
        <v>45200</v>
      </c>
      <c r="AA384" s="77">
        <v>45201.692850312502</v>
      </c>
      <c r="AB384" s="74" t="s">
        <v>118</v>
      </c>
      <c r="AC384" s="74" t="s">
        <v>116</v>
      </c>
    </row>
    <row r="385" spans="1:29" s="107" customFormat="1" hidden="1" outlineLevel="7" collapsed="1" x14ac:dyDescent="0.25">
      <c r="A385" s="102" t="s">
        <v>237</v>
      </c>
      <c r="B385" s="103">
        <v>-67410.009000000005</v>
      </c>
      <c r="C385" s="103">
        <v>-4281639.5318900002</v>
      </c>
      <c r="D385" s="103">
        <v>0</v>
      </c>
      <c r="E385" s="103">
        <v>0</v>
      </c>
      <c r="F385" s="103">
        <v>-67410.009000000005</v>
      </c>
      <c r="G385" s="103">
        <v>-4281639.5318900002</v>
      </c>
      <c r="H385" s="104" t="s">
        <v>120</v>
      </c>
      <c r="I385" s="104" t="s">
        <v>229</v>
      </c>
      <c r="J385" s="104" t="s">
        <v>116</v>
      </c>
      <c r="K385" s="103">
        <v>63.5163768022936</v>
      </c>
      <c r="L385" s="103">
        <v>0</v>
      </c>
      <c r="M385" s="104" t="s">
        <v>213</v>
      </c>
      <c r="N385" s="104" t="s">
        <v>229</v>
      </c>
      <c r="O385" s="104" t="s">
        <v>121</v>
      </c>
      <c r="P385" s="105">
        <v>45170</v>
      </c>
      <c r="Q385" s="105">
        <v>45171</v>
      </c>
      <c r="R385" s="103">
        <v>0</v>
      </c>
      <c r="S385" s="104" t="s">
        <v>116</v>
      </c>
      <c r="T385" s="104" t="s">
        <v>116</v>
      </c>
      <c r="U385" s="104" t="s">
        <v>319</v>
      </c>
      <c r="V385" s="106">
        <v>45139.155298761572</v>
      </c>
      <c r="W385" s="104" t="s">
        <v>116</v>
      </c>
      <c r="X385" s="104" t="s">
        <v>116</v>
      </c>
      <c r="Y385" s="106">
        <v>45170</v>
      </c>
      <c r="Z385" s="106">
        <v>45200</v>
      </c>
      <c r="AA385" s="106">
        <v>45201.692850312502</v>
      </c>
      <c r="AB385" s="104" t="s">
        <v>118</v>
      </c>
      <c r="AC385" s="104" t="s">
        <v>116</v>
      </c>
    </row>
    <row r="386" spans="1:29" s="78" customFormat="1" hidden="1" outlineLevel="7" collapsed="1" x14ac:dyDescent="0.25">
      <c r="A386" s="101" t="s">
        <v>116</v>
      </c>
      <c r="B386" s="75">
        <v>-67410.009000000005</v>
      </c>
      <c r="C386" s="75">
        <v>-4281639.5318900002</v>
      </c>
      <c r="D386" s="75">
        <v>0</v>
      </c>
      <c r="E386" s="75">
        <v>0</v>
      </c>
      <c r="F386" s="75">
        <v>-67410.009000000005</v>
      </c>
      <c r="G386" s="75">
        <v>-4281639.5318900002</v>
      </c>
      <c r="H386" s="74" t="s">
        <v>120</v>
      </c>
      <c r="I386" s="74" t="s">
        <v>229</v>
      </c>
      <c r="J386" s="74" t="s">
        <v>116</v>
      </c>
      <c r="K386" s="75">
        <v>63.5163768022936</v>
      </c>
      <c r="L386" s="75">
        <v>0</v>
      </c>
      <c r="M386" s="74" t="s">
        <v>213</v>
      </c>
      <c r="N386" s="74" t="s">
        <v>229</v>
      </c>
      <c r="O386" s="74" t="s">
        <v>121</v>
      </c>
      <c r="P386" s="76">
        <v>45170</v>
      </c>
      <c r="Q386" s="76">
        <v>45171</v>
      </c>
      <c r="R386" s="75">
        <v>0</v>
      </c>
      <c r="S386" s="74" t="s">
        <v>116</v>
      </c>
      <c r="T386" s="74" t="s">
        <v>116</v>
      </c>
      <c r="U386" s="74" t="s">
        <v>319</v>
      </c>
      <c r="V386" s="77">
        <v>45139.155298761572</v>
      </c>
      <c r="W386" s="74" t="s">
        <v>116</v>
      </c>
      <c r="X386" s="74" t="s">
        <v>116</v>
      </c>
      <c r="Y386" s="77">
        <v>45170</v>
      </c>
      <c r="Z386" s="77">
        <v>45200</v>
      </c>
      <c r="AA386" s="77">
        <v>45201.692850312502</v>
      </c>
      <c r="AB386" s="74" t="s">
        <v>118</v>
      </c>
      <c r="AC386" s="74" t="s">
        <v>116</v>
      </c>
    </row>
    <row r="387" spans="1:29" s="96" customFormat="1" hidden="1" outlineLevel="7" collapsed="1" x14ac:dyDescent="0.25">
      <c r="A387" s="100" t="s">
        <v>240</v>
      </c>
      <c r="B387" s="92">
        <v>237690.58100000001</v>
      </c>
      <c r="C387" s="92">
        <v>15424299.83422</v>
      </c>
      <c r="D387" s="92">
        <v>0</v>
      </c>
      <c r="E387" s="92">
        <v>0</v>
      </c>
      <c r="F387" s="92">
        <v>237690.58100000001</v>
      </c>
      <c r="G387" s="92">
        <v>15424299.83422</v>
      </c>
      <c r="H387" s="93" t="s">
        <v>120</v>
      </c>
      <c r="I387" s="93" t="s">
        <v>229</v>
      </c>
      <c r="J387" s="93" t="s">
        <v>116</v>
      </c>
      <c r="K387" s="92">
        <v>64.892347729252194</v>
      </c>
      <c r="L387" s="92">
        <v>0</v>
      </c>
      <c r="M387" s="93" t="s">
        <v>213</v>
      </c>
      <c r="N387" s="93" t="s">
        <v>229</v>
      </c>
      <c r="O387" s="93" t="s">
        <v>121</v>
      </c>
      <c r="P387" s="94">
        <v>45170</v>
      </c>
      <c r="Q387" s="94">
        <v>45171</v>
      </c>
      <c r="R387" s="92">
        <v>0</v>
      </c>
      <c r="S387" s="93" t="s">
        <v>116</v>
      </c>
      <c r="T387" s="93" t="s">
        <v>116</v>
      </c>
      <c r="U387" s="93" t="s">
        <v>319</v>
      </c>
      <c r="V387" s="95">
        <v>45139.155298761572</v>
      </c>
      <c r="W387" s="93" t="s">
        <v>116</v>
      </c>
      <c r="X387" s="93" t="s">
        <v>116</v>
      </c>
      <c r="Y387" s="95">
        <v>45170</v>
      </c>
      <c r="Z387" s="95">
        <v>45200</v>
      </c>
      <c r="AA387" s="95">
        <v>45201.692850312502</v>
      </c>
      <c r="AB387" s="93" t="s">
        <v>118</v>
      </c>
      <c r="AC387" s="93" t="s">
        <v>116</v>
      </c>
    </row>
    <row r="388" spans="1:29" s="78" customFormat="1" hidden="1" outlineLevel="7" collapsed="1" x14ac:dyDescent="0.25">
      <c r="A388" s="101" t="s">
        <v>116</v>
      </c>
      <c r="B388" s="75">
        <v>237690.58100000001</v>
      </c>
      <c r="C388" s="75">
        <v>15424299.83422</v>
      </c>
      <c r="D388" s="75">
        <v>0</v>
      </c>
      <c r="E388" s="75">
        <v>0</v>
      </c>
      <c r="F388" s="75">
        <v>237690.58100000001</v>
      </c>
      <c r="G388" s="75">
        <v>15424299.83422</v>
      </c>
      <c r="H388" s="74" t="s">
        <v>120</v>
      </c>
      <c r="I388" s="74" t="s">
        <v>229</v>
      </c>
      <c r="J388" s="74" t="s">
        <v>116</v>
      </c>
      <c r="K388" s="75">
        <v>64.892347729252194</v>
      </c>
      <c r="L388" s="75">
        <v>0</v>
      </c>
      <c r="M388" s="74" t="s">
        <v>213</v>
      </c>
      <c r="N388" s="74" t="s">
        <v>229</v>
      </c>
      <c r="O388" s="74" t="s">
        <v>121</v>
      </c>
      <c r="P388" s="76">
        <v>45170</v>
      </c>
      <c r="Q388" s="76">
        <v>45171</v>
      </c>
      <c r="R388" s="75">
        <v>0</v>
      </c>
      <c r="S388" s="74" t="s">
        <v>116</v>
      </c>
      <c r="T388" s="74" t="s">
        <v>116</v>
      </c>
      <c r="U388" s="74" t="s">
        <v>319</v>
      </c>
      <c r="V388" s="77">
        <v>45139.155298761572</v>
      </c>
      <c r="W388" s="74" t="s">
        <v>116</v>
      </c>
      <c r="X388" s="74" t="s">
        <v>116</v>
      </c>
      <c r="Y388" s="77">
        <v>45170</v>
      </c>
      <c r="Z388" s="77">
        <v>45200</v>
      </c>
      <c r="AA388" s="77">
        <v>45201.692850312502</v>
      </c>
      <c r="AB388" s="74" t="s">
        <v>118</v>
      </c>
      <c r="AC388" s="74" t="s">
        <v>116</v>
      </c>
    </row>
    <row r="389" spans="1:29" s="84" customFormat="1" outlineLevel="1" collapsed="1" x14ac:dyDescent="0.25">
      <c r="A389" s="79" t="s">
        <v>241</v>
      </c>
      <c r="B389" s="80">
        <v>0</v>
      </c>
      <c r="C389" s="80">
        <v>6.5799999999999999E-3</v>
      </c>
      <c r="D389" s="80">
        <v>0</v>
      </c>
      <c r="E389" s="80">
        <v>0</v>
      </c>
      <c r="F389" s="80">
        <v>0</v>
      </c>
      <c r="G389" s="80">
        <v>6.5799999999999999E-3</v>
      </c>
      <c r="H389" s="81" t="s">
        <v>120</v>
      </c>
      <c r="I389" s="81" t="s">
        <v>116</v>
      </c>
      <c r="J389" s="81" t="s">
        <v>116</v>
      </c>
      <c r="K389" s="80">
        <v>0</v>
      </c>
      <c r="L389" s="80">
        <v>0</v>
      </c>
      <c r="M389" s="81" t="s">
        <v>116</v>
      </c>
      <c r="N389" s="81" t="s">
        <v>241</v>
      </c>
      <c r="O389" s="81" t="s">
        <v>121</v>
      </c>
      <c r="P389" s="82">
        <v>45170</v>
      </c>
      <c r="Q389" s="82">
        <v>45171</v>
      </c>
      <c r="R389" s="80">
        <v>0</v>
      </c>
      <c r="S389" s="81" t="s">
        <v>116</v>
      </c>
      <c r="T389" s="81" t="s">
        <v>116</v>
      </c>
      <c r="U389" s="81" t="s">
        <v>319</v>
      </c>
      <c r="V389" s="83">
        <v>45139.155298761572</v>
      </c>
      <c r="W389" s="81" t="s">
        <v>116</v>
      </c>
      <c r="X389" s="81" t="s">
        <v>116</v>
      </c>
      <c r="Y389" s="83">
        <v>45170</v>
      </c>
      <c r="Z389" s="83">
        <v>45200</v>
      </c>
      <c r="AA389" s="83">
        <v>45201.692850312502</v>
      </c>
      <c r="AB389" s="81" t="s">
        <v>118</v>
      </c>
      <c r="AC389" s="81" t="s">
        <v>116</v>
      </c>
    </row>
    <row r="390" spans="1:29" s="90" customFormat="1" hidden="1" outlineLevel="2" collapsed="1" x14ac:dyDescent="0.25">
      <c r="A390" s="85" t="s">
        <v>242</v>
      </c>
      <c r="B390" s="86">
        <v>0</v>
      </c>
      <c r="C390" s="86">
        <v>0</v>
      </c>
      <c r="D390" s="86">
        <v>0</v>
      </c>
      <c r="E390" s="86">
        <v>0</v>
      </c>
      <c r="F390" s="86">
        <v>0</v>
      </c>
      <c r="G390" s="86">
        <v>0</v>
      </c>
      <c r="H390" s="87" t="s">
        <v>120</v>
      </c>
      <c r="I390" s="87" t="s">
        <v>242</v>
      </c>
      <c r="J390" s="87" t="s">
        <v>116</v>
      </c>
      <c r="K390" s="86">
        <v>0</v>
      </c>
      <c r="L390" s="86">
        <v>0</v>
      </c>
      <c r="M390" s="87" t="s">
        <v>122</v>
      </c>
      <c r="N390" s="87" t="s">
        <v>241</v>
      </c>
      <c r="O390" s="87" t="s">
        <v>121</v>
      </c>
      <c r="P390" s="88">
        <v>45170</v>
      </c>
      <c r="Q390" s="88">
        <v>45171</v>
      </c>
      <c r="R390" s="86">
        <v>0</v>
      </c>
      <c r="S390" s="87" t="s">
        <v>116</v>
      </c>
      <c r="T390" s="87" t="s">
        <v>116</v>
      </c>
      <c r="U390" s="87" t="s">
        <v>319</v>
      </c>
      <c r="V390" s="89">
        <v>45139.155298761572</v>
      </c>
      <c r="W390" s="87" t="s">
        <v>116</v>
      </c>
      <c r="X390" s="87" t="s">
        <v>116</v>
      </c>
      <c r="Y390" s="89">
        <v>45170</v>
      </c>
      <c r="Z390" s="89">
        <v>45200</v>
      </c>
      <c r="AA390" s="89">
        <v>45201.692850312502</v>
      </c>
      <c r="AB390" s="87" t="s">
        <v>118</v>
      </c>
      <c r="AC390" s="87" t="s">
        <v>116</v>
      </c>
    </row>
    <row r="391" spans="1:29" s="96" customFormat="1" hidden="1" outlineLevel="3" collapsed="1" x14ac:dyDescent="0.25">
      <c r="A391" s="91" t="s">
        <v>121</v>
      </c>
      <c r="B391" s="92">
        <v>0</v>
      </c>
      <c r="C391" s="92">
        <v>0</v>
      </c>
      <c r="D391" s="92">
        <v>0</v>
      </c>
      <c r="E391" s="92">
        <v>0</v>
      </c>
      <c r="F391" s="92">
        <v>0</v>
      </c>
      <c r="G391" s="92">
        <v>0</v>
      </c>
      <c r="H391" s="93" t="s">
        <v>120</v>
      </c>
      <c r="I391" s="93" t="s">
        <v>242</v>
      </c>
      <c r="J391" s="93" t="s">
        <v>116</v>
      </c>
      <c r="K391" s="92">
        <v>0</v>
      </c>
      <c r="L391" s="92">
        <v>0</v>
      </c>
      <c r="M391" s="93" t="s">
        <v>122</v>
      </c>
      <c r="N391" s="93" t="s">
        <v>241</v>
      </c>
      <c r="O391" s="93" t="s">
        <v>121</v>
      </c>
      <c r="P391" s="94">
        <v>45170</v>
      </c>
      <c r="Q391" s="94">
        <v>45171</v>
      </c>
      <c r="R391" s="92">
        <v>0</v>
      </c>
      <c r="S391" s="93" t="s">
        <v>116</v>
      </c>
      <c r="T391" s="93" t="s">
        <v>116</v>
      </c>
      <c r="U391" s="93" t="s">
        <v>319</v>
      </c>
      <c r="V391" s="95">
        <v>45139.155298761572</v>
      </c>
      <c r="W391" s="93" t="s">
        <v>116</v>
      </c>
      <c r="X391" s="93" t="s">
        <v>116</v>
      </c>
      <c r="Y391" s="95">
        <v>45170</v>
      </c>
      <c r="Z391" s="95">
        <v>45200</v>
      </c>
      <c r="AA391" s="95">
        <v>45201.692850312502</v>
      </c>
      <c r="AB391" s="93" t="s">
        <v>118</v>
      </c>
      <c r="AC391" s="93" t="s">
        <v>116</v>
      </c>
    </row>
    <row r="392" spans="1:29" s="78" customFormat="1" hidden="1" outlineLevel="4" collapsed="1" x14ac:dyDescent="0.25">
      <c r="A392" s="97" t="s">
        <v>122</v>
      </c>
      <c r="B392" s="75">
        <v>0</v>
      </c>
      <c r="C392" s="75">
        <v>0</v>
      </c>
      <c r="D392" s="75">
        <v>0</v>
      </c>
      <c r="E392" s="75">
        <v>0</v>
      </c>
      <c r="F392" s="75">
        <v>0</v>
      </c>
      <c r="G392" s="75">
        <v>0</v>
      </c>
      <c r="H392" s="74" t="s">
        <v>120</v>
      </c>
      <c r="I392" s="74" t="s">
        <v>242</v>
      </c>
      <c r="J392" s="74" t="s">
        <v>116</v>
      </c>
      <c r="K392" s="75">
        <v>0</v>
      </c>
      <c r="L392" s="75">
        <v>0</v>
      </c>
      <c r="M392" s="74" t="s">
        <v>122</v>
      </c>
      <c r="N392" s="74" t="s">
        <v>241</v>
      </c>
      <c r="O392" s="74" t="s">
        <v>121</v>
      </c>
      <c r="P392" s="76">
        <v>45170</v>
      </c>
      <c r="Q392" s="76">
        <v>45171</v>
      </c>
      <c r="R392" s="75">
        <v>0</v>
      </c>
      <c r="S392" s="74" t="s">
        <v>116</v>
      </c>
      <c r="T392" s="74" t="s">
        <v>116</v>
      </c>
      <c r="U392" s="74" t="s">
        <v>319</v>
      </c>
      <c r="V392" s="77">
        <v>45139.155298761572</v>
      </c>
      <c r="W392" s="74" t="s">
        <v>116</v>
      </c>
      <c r="X392" s="74" t="s">
        <v>116</v>
      </c>
      <c r="Y392" s="77">
        <v>45170</v>
      </c>
      <c r="Z392" s="77">
        <v>45200</v>
      </c>
      <c r="AA392" s="77">
        <v>45201.692850312502</v>
      </c>
      <c r="AB392" s="74" t="s">
        <v>118</v>
      </c>
      <c r="AC392" s="74" t="s">
        <v>116</v>
      </c>
    </row>
    <row r="393" spans="1:29" s="84" customFormat="1" hidden="1" outlineLevel="5" collapsed="1" x14ac:dyDescent="0.25">
      <c r="A393" s="98" t="s">
        <v>116</v>
      </c>
      <c r="B393" s="80">
        <v>0</v>
      </c>
      <c r="C393" s="80">
        <v>0</v>
      </c>
      <c r="D393" s="80">
        <v>0</v>
      </c>
      <c r="E393" s="80">
        <v>0</v>
      </c>
      <c r="F393" s="80">
        <v>0</v>
      </c>
      <c r="G393" s="80">
        <v>0</v>
      </c>
      <c r="H393" s="81" t="s">
        <v>120</v>
      </c>
      <c r="I393" s="81" t="s">
        <v>242</v>
      </c>
      <c r="J393" s="81" t="s">
        <v>116</v>
      </c>
      <c r="K393" s="80">
        <v>0</v>
      </c>
      <c r="L393" s="80">
        <v>0</v>
      </c>
      <c r="M393" s="81" t="s">
        <v>122</v>
      </c>
      <c r="N393" s="81" t="s">
        <v>241</v>
      </c>
      <c r="O393" s="81" t="s">
        <v>121</v>
      </c>
      <c r="P393" s="82">
        <v>45170</v>
      </c>
      <c r="Q393" s="82">
        <v>45171</v>
      </c>
      <c r="R393" s="80">
        <v>0</v>
      </c>
      <c r="S393" s="81" t="s">
        <v>116</v>
      </c>
      <c r="T393" s="81" t="s">
        <v>116</v>
      </c>
      <c r="U393" s="81" t="s">
        <v>319</v>
      </c>
      <c r="V393" s="83">
        <v>45139.155298761572</v>
      </c>
      <c r="W393" s="81" t="s">
        <v>116</v>
      </c>
      <c r="X393" s="81" t="s">
        <v>116</v>
      </c>
      <c r="Y393" s="83">
        <v>45170</v>
      </c>
      <c r="Z393" s="83">
        <v>45200</v>
      </c>
      <c r="AA393" s="83">
        <v>45201.692850312502</v>
      </c>
      <c r="AB393" s="81" t="s">
        <v>118</v>
      </c>
      <c r="AC393" s="81" t="s">
        <v>116</v>
      </c>
    </row>
    <row r="394" spans="1:29" s="90" customFormat="1" hidden="1" outlineLevel="6" collapsed="1" x14ac:dyDescent="0.25">
      <c r="A394" s="99" t="s">
        <v>116</v>
      </c>
      <c r="B394" s="86">
        <v>0</v>
      </c>
      <c r="C394" s="86">
        <v>0</v>
      </c>
      <c r="D394" s="86">
        <v>0</v>
      </c>
      <c r="E394" s="86">
        <v>0</v>
      </c>
      <c r="F394" s="86">
        <v>0</v>
      </c>
      <c r="G394" s="86">
        <v>0</v>
      </c>
      <c r="H394" s="87" t="s">
        <v>120</v>
      </c>
      <c r="I394" s="87" t="s">
        <v>242</v>
      </c>
      <c r="J394" s="87" t="s">
        <v>116</v>
      </c>
      <c r="K394" s="86">
        <v>0</v>
      </c>
      <c r="L394" s="86">
        <v>0</v>
      </c>
      <c r="M394" s="87" t="s">
        <v>122</v>
      </c>
      <c r="N394" s="87" t="s">
        <v>241</v>
      </c>
      <c r="O394" s="87" t="s">
        <v>121</v>
      </c>
      <c r="P394" s="88">
        <v>45170</v>
      </c>
      <c r="Q394" s="88">
        <v>45171</v>
      </c>
      <c r="R394" s="86">
        <v>0</v>
      </c>
      <c r="S394" s="87" t="s">
        <v>116</v>
      </c>
      <c r="T394" s="87" t="s">
        <v>116</v>
      </c>
      <c r="U394" s="87" t="s">
        <v>319</v>
      </c>
      <c r="V394" s="89">
        <v>45139.155298761572</v>
      </c>
      <c r="W394" s="87" t="s">
        <v>116</v>
      </c>
      <c r="X394" s="87" t="s">
        <v>116</v>
      </c>
      <c r="Y394" s="89">
        <v>45170</v>
      </c>
      <c r="Z394" s="89">
        <v>45200</v>
      </c>
      <c r="AA394" s="89">
        <v>45201.692850312502</v>
      </c>
      <c r="AB394" s="87" t="s">
        <v>118</v>
      </c>
      <c r="AC394" s="87" t="s">
        <v>116</v>
      </c>
    </row>
    <row r="395" spans="1:29" s="96" customFormat="1" hidden="1" outlineLevel="7" collapsed="1" x14ac:dyDescent="0.25">
      <c r="A395" s="100" t="s">
        <v>244</v>
      </c>
      <c r="B395" s="92">
        <v>942.46600000000001</v>
      </c>
      <c r="C395" s="92">
        <v>46299.59</v>
      </c>
      <c r="D395" s="92">
        <v>0</v>
      </c>
      <c r="E395" s="92">
        <v>0</v>
      </c>
      <c r="F395" s="92">
        <v>942.46600000000001</v>
      </c>
      <c r="G395" s="92">
        <v>46299.59</v>
      </c>
      <c r="H395" s="93" t="s">
        <v>120</v>
      </c>
      <c r="I395" s="93" t="s">
        <v>242</v>
      </c>
      <c r="J395" s="93" t="s">
        <v>116</v>
      </c>
      <c r="K395" s="92">
        <v>49.126005606568299</v>
      </c>
      <c r="L395" s="92">
        <v>0</v>
      </c>
      <c r="M395" s="93" t="s">
        <v>122</v>
      </c>
      <c r="N395" s="93" t="s">
        <v>241</v>
      </c>
      <c r="O395" s="93" t="s">
        <v>121</v>
      </c>
      <c r="P395" s="94">
        <v>45170</v>
      </c>
      <c r="Q395" s="94">
        <v>45171</v>
      </c>
      <c r="R395" s="92">
        <v>0</v>
      </c>
      <c r="S395" s="93" t="s">
        <v>116</v>
      </c>
      <c r="T395" s="93" t="s">
        <v>116</v>
      </c>
      <c r="U395" s="93" t="s">
        <v>319</v>
      </c>
      <c r="V395" s="95">
        <v>45139.155298761572</v>
      </c>
      <c r="W395" s="93" t="s">
        <v>116</v>
      </c>
      <c r="X395" s="93" t="s">
        <v>116</v>
      </c>
      <c r="Y395" s="95">
        <v>45170</v>
      </c>
      <c r="Z395" s="95">
        <v>45200</v>
      </c>
      <c r="AA395" s="95">
        <v>45201.692850312502</v>
      </c>
      <c r="AB395" s="93" t="s">
        <v>118</v>
      </c>
      <c r="AC395" s="93" t="s">
        <v>116</v>
      </c>
    </row>
    <row r="396" spans="1:29" s="78" customFormat="1" hidden="1" outlineLevel="7" collapsed="1" x14ac:dyDescent="0.25">
      <c r="A396" s="101" t="s">
        <v>116</v>
      </c>
      <c r="B396" s="75">
        <v>942.46600000000001</v>
      </c>
      <c r="C396" s="75">
        <v>46299.59</v>
      </c>
      <c r="D396" s="75">
        <v>0</v>
      </c>
      <c r="E396" s="75">
        <v>0</v>
      </c>
      <c r="F396" s="75">
        <v>942.46600000000001</v>
      </c>
      <c r="G396" s="75">
        <v>46299.59</v>
      </c>
      <c r="H396" s="74" t="s">
        <v>120</v>
      </c>
      <c r="I396" s="74" t="s">
        <v>242</v>
      </c>
      <c r="J396" s="74" t="s">
        <v>116</v>
      </c>
      <c r="K396" s="75">
        <v>49.126005606568299</v>
      </c>
      <c r="L396" s="75">
        <v>0</v>
      </c>
      <c r="M396" s="74" t="s">
        <v>122</v>
      </c>
      <c r="N396" s="74" t="s">
        <v>241</v>
      </c>
      <c r="O396" s="74" t="s">
        <v>121</v>
      </c>
      <c r="P396" s="76">
        <v>45170</v>
      </c>
      <c r="Q396" s="76">
        <v>45171</v>
      </c>
      <c r="R396" s="75">
        <v>0</v>
      </c>
      <c r="S396" s="74" t="s">
        <v>116</v>
      </c>
      <c r="T396" s="74" t="s">
        <v>116</v>
      </c>
      <c r="U396" s="74" t="s">
        <v>319</v>
      </c>
      <c r="V396" s="77">
        <v>45139.155298761572</v>
      </c>
      <c r="W396" s="74" t="s">
        <v>116</v>
      </c>
      <c r="X396" s="74" t="s">
        <v>116</v>
      </c>
      <c r="Y396" s="77">
        <v>45170</v>
      </c>
      <c r="Z396" s="77">
        <v>45200</v>
      </c>
      <c r="AA396" s="77">
        <v>45201.692850312502</v>
      </c>
      <c r="AB396" s="74" t="s">
        <v>118</v>
      </c>
      <c r="AC396" s="74" t="s">
        <v>116</v>
      </c>
    </row>
    <row r="397" spans="1:29" s="107" customFormat="1" hidden="1" outlineLevel="7" collapsed="1" x14ac:dyDescent="0.25">
      <c r="A397" s="102" t="s">
        <v>243</v>
      </c>
      <c r="B397" s="103">
        <v>-15325.51</v>
      </c>
      <c r="C397" s="103">
        <v>-1292686.80529</v>
      </c>
      <c r="D397" s="103">
        <v>0</v>
      </c>
      <c r="E397" s="103">
        <v>0</v>
      </c>
      <c r="F397" s="103">
        <v>-15325.51</v>
      </c>
      <c r="G397" s="103">
        <v>-1292686.80529</v>
      </c>
      <c r="H397" s="104" t="s">
        <v>120</v>
      </c>
      <c r="I397" s="104" t="s">
        <v>242</v>
      </c>
      <c r="J397" s="104" t="s">
        <v>116</v>
      </c>
      <c r="K397" s="103">
        <v>84.348697386905897</v>
      </c>
      <c r="L397" s="103">
        <v>0</v>
      </c>
      <c r="M397" s="104" t="s">
        <v>122</v>
      </c>
      <c r="N397" s="104" t="s">
        <v>241</v>
      </c>
      <c r="O397" s="104" t="s">
        <v>121</v>
      </c>
      <c r="P397" s="105">
        <v>45170</v>
      </c>
      <c r="Q397" s="105">
        <v>45171</v>
      </c>
      <c r="R397" s="103">
        <v>0</v>
      </c>
      <c r="S397" s="104" t="s">
        <v>116</v>
      </c>
      <c r="T397" s="104" t="s">
        <v>116</v>
      </c>
      <c r="U397" s="104" t="s">
        <v>319</v>
      </c>
      <c r="V397" s="106">
        <v>45139.155298761572</v>
      </c>
      <c r="W397" s="104" t="s">
        <v>116</v>
      </c>
      <c r="X397" s="104" t="s">
        <v>116</v>
      </c>
      <c r="Y397" s="106">
        <v>45170</v>
      </c>
      <c r="Z397" s="106">
        <v>45200</v>
      </c>
      <c r="AA397" s="106">
        <v>45201.692850312502</v>
      </c>
      <c r="AB397" s="104" t="s">
        <v>118</v>
      </c>
      <c r="AC397" s="104" t="s">
        <v>116</v>
      </c>
    </row>
    <row r="398" spans="1:29" s="78" customFormat="1" hidden="1" outlineLevel="7" collapsed="1" x14ac:dyDescent="0.25">
      <c r="A398" s="101" t="s">
        <v>116</v>
      </c>
      <c r="B398" s="75">
        <v>-15325.51</v>
      </c>
      <c r="C398" s="75">
        <v>-1292686.80529</v>
      </c>
      <c r="D398" s="75">
        <v>0</v>
      </c>
      <c r="E398" s="75">
        <v>0</v>
      </c>
      <c r="F398" s="75">
        <v>-15325.51</v>
      </c>
      <c r="G398" s="75">
        <v>-1292686.80529</v>
      </c>
      <c r="H398" s="74" t="s">
        <v>120</v>
      </c>
      <c r="I398" s="74" t="s">
        <v>242</v>
      </c>
      <c r="J398" s="74" t="s">
        <v>116</v>
      </c>
      <c r="K398" s="75">
        <v>84.348697386905897</v>
      </c>
      <c r="L398" s="75">
        <v>0</v>
      </c>
      <c r="M398" s="74" t="s">
        <v>122</v>
      </c>
      <c r="N398" s="74" t="s">
        <v>241</v>
      </c>
      <c r="O398" s="74" t="s">
        <v>121</v>
      </c>
      <c r="P398" s="76">
        <v>45170</v>
      </c>
      <c r="Q398" s="76">
        <v>45171</v>
      </c>
      <c r="R398" s="75">
        <v>0</v>
      </c>
      <c r="S398" s="74" t="s">
        <v>116</v>
      </c>
      <c r="T398" s="74" t="s">
        <v>116</v>
      </c>
      <c r="U398" s="74" t="s">
        <v>319</v>
      </c>
      <c r="V398" s="77">
        <v>45139.155298761572</v>
      </c>
      <c r="W398" s="74" t="s">
        <v>116</v>
      </c>
      <c r="X398" s="74" t="s">
        <v>116</v>
      </c>
      <c r="Y398" s="77">
        <v>45170</v>
      </c>
      <c r="Z398" s="77">
        <v>45200</v>
      </c>
      <c r="AA398" s="77">
        <v>45201.692850312502</v>
      </c>
      <c r="AB398" s="74" t="s">
        <v>118</v>
      </c>
      <c r="AC398" s="74" t="s">
        <v>116</v>
      </c>
    </row>
    <row r="399" spans="1:29" s="96" customFormat="1" hidden="1" outlineLevel="7" collapsed="1" x14ac:dyDescent="0.25">
      <c r="A399" s="100" t="s">
        <v>245</v>
      </c>
      <c r="B399" s="92">
        <v>14383.044</v>
      </c>
      <c r="C399" s="92">
        <v>1246387.21529</v>
      </c>
      <c r="D399" s="92">
        <v>0</v>
      </c>
      <c r="E399" s="92">
        <v>0</v>
      </c>
      <c r="F399" s="92">
        <v>14383.044</v>
      </c>
      <c r="G399" s="92">
        <v>1246387.21529</v>
      </c>
      <c r="H399" s="93" t="s">
        <v>120</v>
      </c>
      <c r="I399" s="93" t="s">
        <v>242</v>
      </c>
      <c r="J399" s="93" t="s">
        <v>116</v>
      </c>
      <c r="K399" s="92">
        <v>86.656705999786993</v>
      </c>
      <c r="L399" s="92">
        <v>0</v>
      </c>
      <c r="M399" s="93" t="s">
        <v>122</v>
      </c>
      <c r="N399" s="93" t="s">
        <v>241</v>
      </c>
      <c r="O399" s="93" t="s">
        <v>121</v>
      </c>
      <c r="P399" s="94">
        <v>45170</v>
      </c>
      <c r="Q399" s="94">
        <v>45171</v>
      </c>
      <c r="R399" s="92">
        <v>0</v>
      </c>
      <c r="S399" s="93" t="s">
        <v>116</v>
      </c>
      <c r="T399" s="93" t="s">
        <v>116</v>
      </c>
      <c r="U399" s="93" t="s">
        <v>319</v>
      </c>
      <c r="V399" s="95">
        <v>45139.155298761572</v>
      </c>
      <c r="W399" s="93" t="s">
        <v>116</v>
      </c>
      <c r="X399" s="93" t="s">
        <v>116</v>
      </c>
      <c r="Y399" s="95">
        <v>45170</v>
      </c>
      <c r="Z399" s="95">
        <v>45200</v>
      </c>
      <c r="AA399" s="95">
        <v>45201.692850312502</v>
      </c>
      <c r="AB399" s="93" t="s">
        <v>118</v>
      </c>
      <c r="AC399" s="93" t="s">
        <v>116</v>
      </c>
    </row>
    <row r="400" spans="1:29" s="78" customFormat="1" hidden="1" outlineLevel="7" collapsed="1" x14ac:dyDescent="0.25">
      <c r="A400" s="101" t="s">
        <v>116</v>
      </c>
      <c r="B400" s="75">
        <v>14383.044</v>
      </c>
      <c r="C400" s="75">
        <v>1246387.21529</v>
      </c>
      <c r="D400" s="75">
        <v>0</v>
      </c>
      <c r="E400" s="75">
        <v>0</v>
      </c>
      <c r="F400" s="75">
        <v>14383.044</v>
      </c>
      <c r="G400" s="75">
        <v>1246387.21529</v>
      </c>
      <c r="H400" s="74" t="s">
        <v>120</v>
      </c>
      <c r="I400" s="74" t="s">
        <v>242</v>
      </c>
      <c r="J400" s="74" t="s">
        <v>116</v>
      </c>
      <c r="K400" s="75">
        <v>86.656705999786993</v>
      </c>
      <c r="L400" s="75">
        <v>0</v>
      </c>
      <c r="M400" s="74" t="s">
        <v>122</v>
      </c>
      <c r="N400" s="74" t="s">
        <v>241</v>
      </c>
      <c r="O400" s="74" t="s">
        <v>121</v>
      </c>
      <c r="P400" s="76">
        <v>45170</v>
      </c>
      <c r="Q400" s="76">
        <v>45171</v>
      </c>
      <c r="R400" s="75">
        <v>0</v>
      </c>
      <c r="S400" s="74" t="s">
        <v>116</v>
      </c>
      <c r="T400" s="74" t="s">
        <v>116</v>
      </c>
      <c r="U400" s="74" t="s">
        <v>319</v>
      </c>
      <c r="V400" s="77">
        <v>45139.155298761572</v>
      </c>
      <c r="W400" s="74" t="s">
        <v>116</v>
      </c>
      <c r="X400" s="74" t="s">
        <v>116</v>
      </c>
      <c r="Y400" s="77">
        <v>45170</v>
      </c>
      <c r="Z400" s="77">
        <v>45200</v>
      </c>
      <c r="AA400" s="77">
        <v>45201.692850312502</v>
      </c>
      <c r="AB400" s="74" t="s">
        <v>118</v>
      </c>
      <c r="AC400" s="74" t="s">
        <v>116</v>
      </c>
    </row>
    <row r="401" spans="1:29" s="113" customFormat="1" hidden="1" outlineLevel="2" collapsed="1" x14ac:dyDescent="0.25">
      <c r="A401" s="108" t="s">
        <v>275</v>
      </c>
      <c r="B401" s="109">
        <v>0</v>
      </c>
      <c r="C401" s="109">
        <v>4.4999999999999997E-3</v>
      </c>
      <c r="D401" s="109">
        <v>0</v>
      </c>
      <c r="E401" s="109">
        <v>0</v>
      </c>
      <c r="F401" s="109">
        <v>0</v>
      </c>
      <c r="G401" s="109">
        <v>4.4999999999999997E-3</v>
      </c>
      <c r="H401" s="110" t="s">
        <v>120</v>
      </c>
      <c r="I401" s="110" t="s">
        <v>275</v>
      </c>
      <c r="J401" s="110" t="s">
        <v>116</v>
      </c>
      <c r="K401" s="109">
        <v>0</v>
      </c>
      <c r="L401" s="109">
        <v>0</v>
      </c>
      <c r="M401" s="110" t="s">
        <v>213</v>
      </c>
      <c r="N401" s="110" t="s">
        <v>241</v>
      </c>
      <c r="O401" s="110" t="s">
        <v>121</v>
      </c>
      <c r="P401" s="111">
        <v>45170</v>
      </c>
      <c r="Q401" s="111">
        <v>45171</v>
      </c>
      <c r="R401" s="109">
        <v>0</v>
      </c>
      <c r="S401" s="110" t="s">
        <v>116</v>
      </c>
      <c r="T401" s="110" t="s">
        <v>116</v>
      </c>
      <c r="U401" s="110" t="s">
        <v>319</v>
      </c>
      <c r="V401" s="112">
        <v>45139.155298761572</v>
      </c>
      <c r="W401" s="110" t="s">
        <v>116</v>
      </c>
      <c r="X401" s="110" t="s">
        <v>116</v>
      </c>
      <c r="Y401" s="112">
        <v>45170</v>
      </c>
      <c r="Z401" s="112">
        <v>45200</v>
      </c>
      <c r="AA401" s="112">
        <v>45201.692850312502</v>
      </c>
      <c r="AB401" s="110" t="s">
        <v>118</v>
      </c>
      <c r="AC401" s="110" t="s">
        <v>116</v>
      </c>
    </row>
    <row r="402" spans="1:29" s="96" customFormat="1" hidden="1" outlineLevel="3" collapsed="1" x14ac:dyDescent="0.25">
      <c r="A402" s="91" t="s">
        <v>121</v>
      </c>
      <c r="B402" s="92">
        <v>0</v>
      </c>
      <c r="C402" s="92">
        <v>4.4999999999999997E-3</v>
      </c>
      <c r="D402" s="92">
        <v>0</v>
      </c>
      <c r="E402" s="92">
        <v>0</v>
      </c>
      <c r="F402" s="92">
        <v>0</v>
      </c>
      <c r="G402" s="92">
        <v>4.4999999999999997E-3</v>
      </c>
      <c r="H402" s="93" t="s">
        <v>120</v>
      </c>
      <c r="I402" s="93" t="s">
        <v>275</v>
      </c>
      <c r="J402" s="93" t="s">
        <v>116</v>
      </c>
      <c r="K402" s="92">
        <v>0</v>
      </c>
      <c r="L402" s="92">
        <v>0</v>
      </c>
      <c r="M402" s="93" t="s">
        <v>213</v>
      </c>
      <c r="N402" s="93" t="s">
        <v>241</v>
      </c>
      <c r="O402" s="93" t="s">
        <v>121</v>
      </c>
      <c r="P402" s="94">
        <v>45170</v>
      </c>
      <c r="Q402" s="94">
        <v>45171</v>
      </c>
      <c r="R402" s="92">
        <v>0</v>
      </c>
      <c r="S402" s="93" t="s">
        <v>116</v>
      </c>
      <c r="T402" s="93" t="s">
        <v>116</v>
      </c>
      <c r="U402" s="93" t="s">
        <v>319</v>
      </c>
      <c r="V402" s="95">
        <v>45139.155298761572</v>
      </c>
      <c r="W402" s="93" t="s">
        <v>116</v>
      </c>
      <c r="X402" s="93" t="s">
        <v>116</v>
      </c>
      <c r="Y402" s="95">
        <v>45170</v>
      </c>
      <c r="Z402" s="95">
        <v>45200</v>
      </c>
      <c r="AA402" s="95">
        <v>45201.692850312502</v>
      </c>
      <c r="AB402" s="93" t="s">
        <v>118</v>
      </c>
      <c r="AC402" s="93" t="s">
        <v>116</v>
      </c>
    </row>
    <row r="403" spans="1:29" s="78" customFormat="1" hidden="1" outlineLevel="4" collapsed="1" x14ac:dyDescent="0.25">
      <c r="A403" s="97" t="s">
        <v>213</v>
      </c>
      <c r="B403" s="75">
        <v>0</v>
      </c>
      <c r="C403" s="75">
        <v>4.4999999999999997E-3</v>
      </c>
      <c r="D403" s="75">
        <v>0</v>
      </c>
      <c r="E403" s="75">
        <v>0</v>
      </c>
      <c r="F403" s="75">
        <v>0</v>
      </c>
      <c r="G403" s="75">
        <v>4.4999999999999997E-3</v>
      </c>
      <c r="H403" s="74" t="s">
        <v>120</v>
      </c>
      <c r="I403" s="74" t="s">
        <v>275</v>
      </c>
      <c r="J403" s="74" t="s">
        <v>116</v>
      </c>
      <c r="K403" s="75">
        <v>0</v>
      </c>
      <c r="L403" s="75">
        <v>0</v>
      </c>
      <c r="M403" s="74" t="s">
        <v>213</v>
      </c>
      <c r="N403" s="74" t="s">
        <v>241</v>
      </c>
      <c r="O403" s="74" t="s">
        <v>121</v>
      </c>
      <c r="P403" s="76">
        <v>45170</v>
      </c>
      <c r="Q403" s="76">
        <v>45171</v>
      </c>
      <c r="R403" s="75">
        <v>0</v>
      </c>
      <c r="S403" s="74" t="s">
        <v>116</v>
      </c>
      <c r="T403" s="74" t="s">
        <v>116</v>
      </c>
      <c r="U403" s="74" t="s">
        <v>319</v>
      </c>
      <c r="V403" s="77">
        <v>45139.155298761572</v>
      </c>
      <c r="W403" s="74" t="s">
        <v>116</v>
      </c>
      <c r="X403" s="74" t="s">
        <v>116</v>
      </c>
      <c r="Y403" s="77">
        <v>45170</v>
      </c>
      <c r="Z403" s="77">
        <v>45200</v>
      </c>
      <c r="AA403" s="77">
        <v>45201.692850312502</v>
      </c>
      <c r="AB403" s="74" t="s">
        <v>118</v>
      </c>
      <c r="AC403" s="74" t="s">
        <v>116</v>
      </c>
    </row>
    <row r="404" spans="1:29" s="84" customFormat="1" hidden="1" outlineLevel="5" collapsed="1" x14ac:dyDescent="0.25">
      <c r="A404" s="98" t="s">
        <v>116</v>
      </c>
      <c r="B404" s="80">
        <v>0</v>
      </c>
      <c r="C404" s="80">
        <v>4.4999999999999997E-3</v>
      </c>
      <c r="D404" s="80">
        <v>0</v>
      </c>
      <c r="E404" s="80">
        <v>0</v>
      </c>
      <c r="F404" s="80">
        <v>0</v>
      </c>
      <c r="G404" s="80">
        <v>4.4999999999999997E-3</v>
      </c>
      <c r="H404" s="81" t="s">
        <v>120</v>
      </c>
      <c r="I404" s="81" t="s">
        <v>275</v>
      </c>
      <c r="J404" s="81" t="s">
        <v>116</v>
      </c>
      <c r="K404" s="80">
        <v>0</v>
      </c>
      <c r="L404" s="80">
        <v>0</v>
      </c>
      <c r="M404" s="81" t="s">
        <v>213</v>
      </c>
      <c r="N404" s="81" t="s">
        <v>241</v>
      </c>
      <c r="O404" s="81" t="s">
        <v>121</v>
      </c>
      <c r="P404" s="82">
        <v>45170</v>
      </c>
      <c r="Q404" s="82">
        <v>45171</v>
      </c>
      <c r="R404" s="80">
        <v>0</v>
      </c>
      <c r="S404" s="81" t="s">
        <v>116</v>
      </c>
      <c r="T404" s="81" t="s">
        <v>116</v>
      </c>
      <c r="U404" s="81" t="s">
        <v>319</v>
      </c>
      <c r="V404" s="83">
        <v>45139.155298761572</v>
      </c>
      <c r="W404" s="81" t="s">
        <v>116</v>
      </c>
      <c r="X404" s="81" t="s">
        <v>116</v>
      </c>
      <c r="Y404" s="83">
        <v>45170</v>
      </c>
      <c r="Z404" s="83">
        <v>45200</v>
      </c>
      <c r="AA404" s="83">
        <v>45201.692850312502</v>
      </c>
      <c r="AB404" s="81" t="s">
        <v>118</v>
      </c>
      <c r="AC404" s="81" t="s">
        <v>116</v>
      </c>
    </row>
    <row r="405" spans="1:29" s="90" customFormat="1" hidden="1" outlineLevel="6" collapsed="1" x14ac:dyDescent="0.25">
      <c r="A405" s="99" t="s">
        <v>116</v>
      </c>
      <c r="B405" s="86">
        <v>0</v>
      </c>
      <c r="C405" s="86">
        <v>4.4999999999999997E-3</v>
      </c>
      <c r="D405" s="86">
        <v>0</v>
      </c>
      <c r="E405" s="86">
        <v>0</v>
      </c>
      <c r="F405" s="86">
        <v>0</v>
      </c>
      <c r="G405" s="86">
        <v>4.4999999999999997E-3</v>
      </c>
      <c r="H405" s="87" t="s">
        <v>120</v>
      </c>
      <c r="I405" s="87" t="s">
        <v>275</v>
      </c>
      <c r="J405" s="87" t="s">
        <v>116</v>
      </c>
      <c r="K405" s="86">
        <v>0</v>
      </c>
      <c r="L405" s="86">
        <v>0</v>
      </c>
      <c r="M405" s="87" t="s">
        <v>213</v>
      </c>
      <c r="N405" s="87" t="s">
        <v>241</v>
      </c>
      <c r="O405" s="87" t="s">
        <v>121</v>
      </c>
      <c r="P405" s="88">
        <v>45170</v>
      </c>
      <c r="Q405" s="88">
        <v>45171</v>
      </c>
      <c r="R405" s="86">
        <v>0</v>
      </c>
      <c r="S405" s="87" t="s">
        <v>116</v>
      </c>
      <c r="T405" s="87" t="s">
        <v>116</v>
      </c>
      <c r="U405" s="87" t="s">
        <v>319</v>
      </c>
      <c r="V405" s="89">
        <v>45139.155298761572</v>
      </c>
      <c r="W405" s="87" t="s">
        <v>116</v>
      </c>
      <c r="X405" s="87" t="s">
        <v>116</v>
      </c>
      <c r="Y405" s="89">
        <v>45170</v>
      </c>
      <c r="Z405" s="89">
        <v>45200</v>
      </c>
      <c r="AA405" s="89">
        <v>45201.692850312502</v>
      </c>
      <c r="AB405" s="87" t="s">
        <v>118</v>
      </c>
      <c r="AC405" s="87" t="s">
        <v>116</v>
      </c>
    </row>
    <row r="406" spans="1:29" s="96" customFormat="1" hidden="1" outlineLevel="7" collapsed="1" x14ac:dyDescent="0.25">
      <c r="A406" s="100" t="s">
        <v>279</v>
      </c>
      <c r="B406" s="92">
        <v>60300.258999999998</v>
      </c>
      <c r="C406" s="92">
        <v>1725665.99602</v>
      </c>
      <c r="D406" s="92">
        <v>0</v>
      </c>
      <c r="E406" s="92">
        <v>0</v>
      </c>
      <c r="F406" s="92">
        <v>60300.258999999998</v>
      </c>
      <c r="G406" s="92">
        <v>1725665.99602</v>
      </c>
      <c r="H406" s="93" t="s">
        <v>120</v>
      </c>
      <c r="I406" s="93" t="s">
        <v>275</v>
      </c>
      <c r="J406" s="93" t="s">
        <v>116</v>
      </c>
      <c r="K406" s="92">
        <v>28.617886964963098</v>
      </c>
      <c r="L406" s="92">
        <v>0</v>
      </c>
      <c r="M406" s="93" t="s">
        <v>213</v>
      </c>
      <c r="N406" s="93" t="s">
        <v>241</v>
      </c>
      <c r="O406" s="93" t="s">
        <v>121</v>
      </c>
      <c r="P406" s="94">
        <v>45170</v>
      </c>
      <c r="Q406" s="94">
        <v>45171</v>
      </c>
      <c r="R406" s="92">
        <v>0</v>
      </c>
      <c r="S406" s="93" t="s">
        <v>116</v>
      </c>
      <c r="T406" s="93" t="s">
        <v>116</v>
      </c>
      <c r="U406" s="93" t="s">
        <v>319</v>
      </c>
      <c r="V406" s="95">
        <v>45139.155298761572</v>
      </c>
      <c r="W406" s="93" t="s">
        <v>116</v>
      </c>
      <c r="X406" s="93" t="s">
        <v>116</v>
      </c>
      <c r="Y406" s="95">
        <v>45170</v>
      </c>
      <c r="Z406" s="95">
        <v>45200</v>
      </c>
      <c r="AA406" s="95">
        <v>45201.692850312502</v>
      </c>
      <c r="AB406" s="93" t="s">
        <v>118</v>
      </c>
      <c r="AC406" s="93" t="s">
        <v>116</v>
      </c>
    </row>
    <row r="407" spans="1:29" s="78" customFormat="1" hidden="1" outlineLevel="7" collapsed="1" x14ac:dyDescent="0.25">
      <c r="A407" s="101" t="s">
        <v>116</v>
      </c>
      <c r="B407" s="75">
        <v>60300.258999999998</v>
      </c>
      <c r="C407" s="75">
        <v>1725665.99602</v>
      </c>
      <c r="D407" s="75">
        <v>0</v>
      </c>
      <c r="E407" s="75">
        <v>0</v>
      </c>
      <c r="F407" s="75">
        <v>60300.258999999998</v>
      </c>
      <c r="G407" s="75">
        <v>1725665.99602</v>
      </c>
      <c r="H407" s="74" t="s">
        <v>120</v>
      </c>
      <c r="I407" s="74" t="s">
        <v>275</v>
      </c>
      <c r="J407" s="74" t="s">
        <v>116</v>
      </c>
      <c r="K407" s="75">
        <v>28.617886964963098</v>
      </c>
      <c r="L407" s="75">
        <v>0</v>
      </c>
      <c r="M407" s="74" t="s">
        <v>213</v>
      </c>
      <c r="N407" s="74" t="s">
        <v>241</v>
      </c>
      <c r="O407" s="74" t="s">
        <v>121</v>
      </c>
      <c r="P407" s="76">
        <v>45170</v>
      </c>
      <c r="Q407" s="76">
        <v>45171</v>
      </c>
      <c r="R407" s="75">
        <v>0</v>
      </c>
      <c r="S407" s="74" t="s">
        <v>116</v>
      </c>
      <c r="T407" s="74" t="s">
        <v>116</v>
      </c>
      <c r="U407" s="74" t="s">
        <v>319</v>
      </c>
      <c r="V407" s="77">
        <v>45139.155298761572</v>
      </c>
      <c r="W407" s="74" t="s">
        <v>116</v>
      </c>
      <c r="X407" s="74" t="s">
        <v>116</v>
      </c>
      <c r="Y407" s="77">
        <v>45170</v>
      </c>
      <c r="Z407" s="77">
        <v>45200</v>
      </c>
      <c r="AA407" s="77">
        <v>45201.692850312502</v>
      </c>
      <c r="AB407" s="74" t="s">
        <v>118</v>
      </c>
      <c r="AC407" s="74" t="s">
        <v>116</v>
      </c>
    </row>
    <row r="408" spans="1:29" s="107" customFormat="1" hidden="1" outlineLevel="7" collapsed="1" x14ac:dyDescent="0.25">
      <c r="A408" s="102" t="s">
        <v>277</v>
      </c>
      <c r="B408" s="103">
        <v>-58338.063000000002</v>
      </c>
      <c r="C408" s="103">
        <v>-3384703.55</v>
      </c>
      <c r="D408" s="103">
        <v>0</v>
      </c>
      <c r="E408" s="103">
        <v>0</v>
      </c>
      <c r="F408" s="103">
        <v>-58338.063000000002</v>
      </c>
      <c r="G408" s="103">
        <v>-3384703.55</v>
      </c>
      <c r="H408" s="104" t="s">
        <v>120</v>
      </c>
      <c r="I408" s="104" t="s">
        <v>275</v>
      </c>
      <c r="J408" s="104" t="s">
        <v>116</v>
      </c>
      <c r="K408" s="103">
        <v>58.0187852654621</v>
      </c>
      <c r="L408" s="103">
        <v>0</v>
      </c>
      <c r="M408" s="104" t="s">
        <v>213</v>
      </c>
      <c r="N408" s="104" t="s">
        <v>241</v>
      </c>
      <c r="O408" s="104" t="s">
        <v>121</v>
      </c>
      <c r="P408" s="105">
        <v>45170</v>
      </c>
      <c r="Q408" s="105">
        <v>45171</v>
      </c>
      <c r="R408" s="103">
        <v>0</v>
      </c>
      <c r="S408" s="104" t="s">
        <v>116</v>
      </c>
      <c r="T408" s="104" t="s">
        <v>116</v>
      </c>
      <c r="U408" s="104" t="s">
        <v>319</v>
      </c>
      <c r="V408" s="106">
        <v>45139.155298761572</v>
      </c>
      <c r="W408" s="104" t="s">
        <v>116</v>
      </c>
      <c r="X408" s="104" t="s">
        <v>116</v>
      </c>
      <c r="Y408" s="106">
        <v>45170</v>
      </c>
      <c r="Z408" s="106">
        <v>45200</v>
      </c>
      <c r="AA408" s="106">
        <v>45201.692850312502</v>
      </c>
      <c r="AB408" s="104" t="s">
        <v>118</v>
      </c>
      <c r="AC408" s="104" t="s">
        <v>116</v>
      </c>
    </row>
    <row r="409" spans="1:29" s="78" customFormat="1" hidden="1" outlineLevel="7" collapsed="1" x14ac:dyDescent="0.25">
      <c r="A409" s="101" t="s">
        <v>116</v>
      </c>
      <c r="B409" s="75">
        <v>-58338.063000000002</v>
      </c>
      <c r="C409" s="75">
        <v>-3384703.55</v>
      </c>
      <c r="D409" s="75">
        <v>0</v>
      </c>
      <c r="E409" s="75">
        <v>0</v>
      </c>
      <c r="F409" s="75">
        <v>-58338.063000000002</v>
      </c>
      <c r="G409" s="75">
        <v>-3384703.55</v>
      </c>
      <c r="H409" s="74" t="s">
        <v>120</v>
      </c>
      <c r="I409" s="74" t="s">
        <v>275</v>
      </c>
      <c r="J409" s="74" t="s">
        <v>116</v>
      </c>
      <c r="K409" s="75">
        <v>58.0187852654621</v>
      </c>
      <c r="L409" s="75">
        <v>0</v>
      </c>
      <c r="M409" s="74" t="s">
        <v>213</v>
      </c>
      <c r="N409" s="74" t="s">
        <v>241</v>
      </c>
      <c r="O409" s="74" t="s">
        <v>121</v>
      </c>
      <c r="P409" s="76">
        <v>45170</v>
      </c>
      <c r="Q409" s="76">
        <v>45171</v>
      </c>
      <c r="R409" s="75">
        <v>0</v>
      </c>
      <c r="S409" s="74" t="s">
        <v>116</v>
      </c>
      <c r="T409" s="74" t="s">
        <v>116</v>
      </c>
      <c r="U409" s="74" t="s">
        <v>319</v>
      </c>
      <c r="V409" s="77">
        <v>45139.155298761572</v>
      </c>
      <c r="W409" s="74" t="s">
        <v>116</v>
      </c>
      <c r="X409" s="74" t="s">
        <v>116</v>
      </c>
      <c r="Y409" s="77">
        <v>45170</v>
      </c>
      <c r="Z409" s="77">
        <v>45200</v>
      </c>
      <c r="AA409" s="77">
        <v>45201.692850312502</v>
      </c>
      <c r="AB409" s="74" t="s">
        <v>118</v>
      </c>
      <c r="AC409" s="74" t="s">
        <v>116</v>
      </c>
    </row>
    <row r="410" spans="1:29" s="96" customFormat="1" hidden="1" outlineLevel="7" collapsed="1" x14ac:dyDescent="0.25">
      <c r="A410" s="100" t="s">
        <v>276</v>
      </c>
      <c r="B410" s="92">
        <v>-295310.37599999999</v>
      </c>
      <c r="C410" s="92">
        <v>-17733734.981910001</v>
      </c>
      <c r="D410" s="92">
        <v>0</v>
      </c>
      <c r="E410" s="92">
        <v>0</v>
      </c>
      <c r="F410" s="92">
        <v>-295310.37599999999</v>
      </c>
      <c r="G410" s="92">
        <v>-17733734.981910001</v>
      </c>
      <c r="H410" s="93" t="s">
        <v>120</v>
      </c>
      <c r="I410" s="93" t="s">
        <v>275</v>
      </c>
      <c r="J410" s="93" t="s">
        <v>116</v>
      </c>
      <c r="K410" s="92">
        <v>60.051174706810798</v>
      </c>
      <c r="L410" s="92">
        <v>0</v>
      </c>
      <c r="M410" s="93" t="s">
        <v>213</v>
      </c>
      <c r="N410" s="93" t="s">
        <v>241</v>
      </c>
      <c r="O410" s="93" t="s">
        <v>121</v>
      </c>
      <c r="P410" s="94">
        <v>45170</v>
      </c>
      <c r="Q410" s="94">
        <v>45171</v>
      </c>
      <c r="R410" s="92">
        <v>0</v>
      </c>
      <c r="S410" s="93" t="s">
        <v>116</v>
      </c>
      <c r="T410" s="93" t="s">
        <v>116</v>
      </c>
      <c r="U410" s="93" t="s">
        <v>319</v>
      </c>
      <c r="V410" s="95">
        <v>45139.155298761572</v>
      </c>
      <c r="W410" s="93" t="s">
        <v>116</v>
      </c>
      <c r="X410" s="93" t="s">
        <v>116</v>
      </c>
      <c r="Y410" s="95">
        <v>45170</v>
      </c>
      <c r="Z410" s="95">
        <v>45200</v>
      </c>
      <c r="AA410" s="95">
        <v>45201.692850312502</v>
      </c>
      <c r="AB410" s="93" t="s">
        <v>118</v>
      </c>
      <c r="AC410" s="93" t="s">
        <v>116</v>
      </c>
    </row>
    <row r="411" spans="1:29" s="78" customFormat="1" hidden="1" outlineLevel="7" collapsed="1" x14ac:dyDescent="0.25">
      <c r="A411" s="101" t="s">
        <v>116</v>
      </c>
      <c r="B411" s="75">
        <v>-295310.37599999999</v>
      </c>
      <c r="C411" s="75">
        <v>-17733734.981910001</v>
      </c>
      <c r="D411" s="75">
        <v>0</v>
      </c>
      <c r="E411" s="75">
        <v>0</v>
      </c>
      <c r="F411" s="75">
        <v>-295310.37599999999</v>
      </c>
      <c r="G411" s="75">
        <v>-17733734.981910001</v>
      </c>
      <c r="H411" s="74" t="s">
        <v>120</v>
      </c>
      <c r="I411" s="74" t="s">
        <v>275</v>
      </c>
      <c r="J411" s="74" t="s">
        <v>116</v>
      </c>
      <c r="K411" s="75">
        <v>60.051174706810798</v>
      </c>
      <c r="L411" s="75">
        <v>0</v>
      </c>
      <c r="M411" s="74" t="s">
        <v>213</v>
      </c>
      <c r="N411" s="74" t="s">
        <v>241</v>
      </c>
      <c r="O411" s="74" t="s">
        <v>121</v>
      </c>
      <c r="P411" s="76">
        <v>45170</v>
      </c>
      <c r="Q411" s="76">
        <v>45171</v>
      </c>
      <c r="R411" s="75">
        <v>0</v>
      </c>
      <c r="S411" s="74" t="s">
        <v>116</v>
      </c>
      <c r="T411" s="74" t="s">
        <v>116</v>
      </c>
      <c r="U411" s="74" t="s">
        <v>319</v>
      </c>
      <c r="V411" s="77">
        <v>45139.155298761572</v>
      </c>
      <c r="W411" s="74" t="s">
        <v>116</v>
      </c>
      <c r="X411" s="74" t="s">
        <v>116</v>
      </c>
      <c r="Y411" s="77">
        <v>45170</v>
      </c>
      <c r="Z411" s="77">
        <v>45200</v>
      </c>
      <c r="AA411" s="77">
        <v>45201.692850312502</v>
      </c>
      <c r="AB411" s="74" t="s">
        <v>118</v>
      </c>
      <c r="AC411" s="74" t="s">
        <v>116</v>
      </c>
    </row>
    <row r="412" spans="1:29" s="107" customFormat="1" hidden="1" outlineLevel="7" collapsed="1" x14ac:dyDescent="0.25">
      <c r="A412" s="102" t="s">
        <v>280</v>
      </c>
      <c r="B412" s="103">
        <v>316777.31</v>
      </c>
      <c r="C412" s="103">
        <v>21238099.215769999</v>
      </c>
      <c r="D412" s="103">
        <v>0</v>
      </c>
      <c r="E412" s="103">
        <v>0</v>
      </c>
      <c r="F412" s="103">
        <v>316777.31</v>
      </c>
      <c r="G412" s="103">
        <v>21238099.215769999</v>
      </c>
      <c r="H412" s="104" t="s">
        <v>120</v>
      </c>
      <c r="I412" s="104" t="s">
        <v>275</v>
      </c>
      <c r="J412" s="104" t="s">
        <v>116</v>
      </c>
      <c r="K412" s="103">
        <v>67.044256470799596</v>
      </c>
      <c r="L412" s="103">
        <v>0</v>
      </c>
      <c r="M412" s="104" t="s">
        <v>213</v>
      </c>
      <c r="N412" s="104" t="s">
        <v>241</v>
      </c>
      <c r="O412" s="104" t="s">
        <v>121</v>
      </c>
      <c r="P412" s="105">
        <v>45170</v>
      </c>
      <c r="Q412" s="105">
        <v>45171</v>
      </c>
      <c r="R412" s="103">
        <v>0</v>
      </c>
      <c r="S412" s="104" t="s">
        <v>116</v>
      </c>
      <c r="T412" s="104" t="s">
        <v>116</v>
      </c>
      <c r="U412" s="104" t="s">
        <v>319</v>
      </c>
      <c r="V412" s="106">
        <v>45139.155298761572</v>
      </c>
      <c r="W412" s="104" t="s">
        <v>116</v>
      </c>
      <c r="X412" s="104" t="s">
        <v>116</v>
      </c>
      <c r="Y412" s="106">
        <v>45170</v>
      </c>
      <c r="Z412" s="106">
        <v>45200</v>
      </c>
      <c r="AA412" s="106">
        <v>45201.692850312502</v>
      </c>
      <c r="AB412" s="104" t="s">
        <v>118</v>
      </c>
      <c r="AC412" s="104" t="s">
        <v>116</v>
      </c>
    </row>
    <row r="413" spans="1:29" s="78" customFormat="1" hidden="1" outlineLevel="7" collapsed="1" x14ac:dyDescent="0.25">
      <c r="A413" s="101" t="s">
        <v>116</v>
      </c>
      <c r="B413" s="75">
        <v>316777.31</v>
      </c>
      <c r="C413" s="75">
        <v>21238099.215769999</v>
      </c>
      <c r="D413" s="75">
        <v>0</v>
      </c>
      <c r="E413" s="75">
        <v>0</v>
      </c>
      <c r="F413" s="75">
        <v>316777.31</v>
      </c>
      <c r="G413" s="75">
        <v>21238099.215769999</v>
      </c>
      <c r="H413" s="74" t="s">
        <v>120</v>
      </c>
      <c r="I413" s="74" t="s">
        <v>275</v>
      </c>
      <c r="J413" s="74" t="s">
        <v>116</v>
      </c>
      <c r="K413" s="75">
        <v>67.044256470799596</v>
      </c>
      <c r="L413" s="75">
        <v>0</v>
      </c>
      <c r="M413" s="74" t="s">
        <v>213</v>
      </c>
      <c r="N413" s="74" t="s">
        <v>241</v>
      </c>
      <c r="O413" s="74" t="s">
        <v>121</v>
      </c>
      <c r="P413" s="76">
        <v>45170</v>
      </c>
      <c r="Q413" s="76">
        <v>45171</v>
      </c>
      <c r="R413" s="75">
        <v>0</v>
      </c>
      <c r="S413" s="74" t="s">
        <v>116</v>
      </c>
      <c r="T413" s="74" t="s">
        <v>116</v>
      </c>
      <c r="U413" s="74" t="s">
        <v>319</v>
      </c>
      <c r="V413" s="77">
        <v>45139.155298761572</v>
      </c>
      <c r="W413" s="74" t="s">
        <v>116</v>
      </c>
      <c r="X413" s="74" t="s">
        <v>116</v>
      </c>
      <c r="Y413" s="77">
        <v>45170</v>
      </c>
      <c r="Z413" s="77">
        <v>45200</v>
      </c>
      <c r="AA413" s="77">
        <v>45201.692850312502</v>
      </c>
      <c r="AB413" s="74" t="s">
        <v>118</v>
      </c>
      <c r="AC413" s="74" t="s">
        <v>116</v>
      </c>
    </row>
    <row r="414" spans="1:29" s="96" customFormat="1" hidden="1" outlineLevel="7" collapsed="1" x14ac:dyDescent="0.25">
      <c r="A414" s="100" t="s">
        <v>278</v>
      </c>
      <c r="B414" s="92">
        <v>-23429.13</v>
      </c>
      <c r="C414" s="92">
        <v>-1845326.6753799999</v>
      </c>
      <c r="D414" s="92">
        <v>0</v>
      </c>
      <c r="E414" s="92">
        <v>0</v>
      </c>
      <c r="F414" s="92">
        <v>-23429.13</v>
      </c>
      <c r="G414" s="92">
        <v>-1845326.6753799999</v>
      </c>
      <c r="H414" s="93" t="s">
        <v>120</v>
      </c>
      <c r="I414" s="93" t="s">
        <v>275</v>
      </c>
      <c r="J414" s="93" t="s">
        <v>116</v>
      </c>
      <c r="K414" s="92">
        <v>78.762065658434594</v>
      </c>
      <c r="L414" s="92">
        <v>0</v>
      </c>
      <c r="M414" s="93" t="s">
        <v>213</v>
      </c>
      <c r="N414" s="93" t="s">
        <v>241</v>
      </c>
      <c r="O414" s="93" t="s">
        <v>121</v>
      </c>
      <c r="P414" s="94">
        <v>45170</v>
      </c>
      <c r="Q414" s="94">
        <v>45171</v>
      </c>
      <c r="R414" s="92">
        <v>0</v>
      </c>
      <c r="S414" s="93" t="s">
        <v>116</v>
      </c>
      <c r="T414" s="93" t="s">
        <v>116</v>
      </c>
      <c r="U414" s="93" t="s">
        <v>319</v>
      </c>
      <c r="V414" s="95">
        <v>45139.155298761572</v>
      </c>
      <c r="W414" s="93" t="s">
        <v>116</v>
      </c>
      <c r="X414" s="93" t="s">
        <v>116</v>
      </c>
      <c r="Y414" s="95">
        <v>45170</v>
      </c>
      <c r="Z414" s="95">
        <v>45200</v>
      </c>
      <c r="AA414" s="95">
        <v>45201.692850312502</v>
      </c>
      <c r="AB414" s="93" t="s">
        <v>118</v>
      </c>
      <c r="AC414" s="93" t="s">
        <v>116</v>
      </c>
    </row>
    <row r="415" spans="1:29" s="78" customFormat="1" hidden="1" outlineLevel="7" collapsed="1" x14ac:dyDescent="0.25">
      <c r="A415" s="101" t="s">
        <v>116</v>
      </c>
      <c r="B415" s="75">
        <v>-23429.13</v>
      </c>
      <c r="C415" s="75">
        <v>-1845326.6753799999</v>
      </c>
      <c r="D415" s="75">
        <v>0</v>
      </c>
      <c r="E415" s="75">
        <v>0</v>
      </c>
      <c r="F415" s="75">
        <v>-23429.13</v>
      </c>
      <c r="G415" s="75">
        <v>-1845326.6753799999</v>
      </c>
      <c r="H415" s="74" t="s">
        <v>120</v>
      </c>
      <c r="I415" s="74" t="s">
        <v>275</v>
      </c>
      <c r="J415" s="74" t="s">
        <v>116</v>
      </c>
      <c r="K415" s="75">
        <v>78.762065658434594</v>
      </c>
      <c r="L415" s="75">
        <v>0</v>
      </c>
      <c r="M415" s="74" t="s">
        <v>213</v>
      </c>
      <c r="N415" s="74" t="s">
        <v>241</v>
      </c>
      <c r="O415" s="74" t="s">
        <v>121</v>
      </c>
      <c r="P415" s="76">
        <v>45170</v>
      </c>
      <c r="Q415" s="76">
        <v>45171</v>
      </c>
      <c r="R415" s="75">
        <v>0</v>
      </c>
      <c r="S415" s="74" t="s">
        <v>116</v>
      </c>
      <c r="T415" s="74" t="s">
        <v>116</v>
      </c>
      <c r="U415" s="74" t="s">
        <v>319</v>
      </c>
      <c r="V415" s="77">
        <v>45139.155298761572</v>
      </c>
      <c r="W415" s="74" t="s">
        <v>116</v>
      </c>
      <c r="X415" s="74" t="s">
        <v>116</v>
      </c>
      <c r="Y415" s="77">
        <v>45170</v>
      </c>
      <c r="Z415" s="77">
        <v>45200</v>
      </c>
      <c r="AA415" s="77">
        <v>45201.692850312502</v>
      </c>
      <c r="AB415" s="74" t="s">
        <v>118</v>
      </c>
      <c r="AC415" s="74" t="s">
        <v>116</v>
      </c>
    </row>
    <row r="416" spans="1:29" s="90" customFormat="1" hidden="1" outlineLevel="2" collapsed="1" x14ac:dyDescent="0.25">
      <c r="A416" s="85" t="s">
        <v>281</v>
      </c>
      <c r="B416" s="86">
        <v>0</v>
      </c>
      <c r="C416" s="86">
        <v>2.0799999999999998E-3</v>
      </c>
      <c r="D416" s="86">
        <v>0</v>
      </c>
      <c r="E416" s="86">
        <v>0</v>
      </c>
      <c r="F416" s="86">
        <v>0</v>
      </c>
      <c r="G416" s="86">
        <v>2.0799999999999998E-3</v>
      </c>
      <c r="H416" s="87" t="s">
        <v>120</v>
      </c>
      <c r="I416" s="87" t="s">
        <v>281</v>
      </c>
      <c r="J416" s="87" t="s">
        <v>116</v>
      </c>
      <c r="K416" s="86">
        <v>0</v>
      </c>
      <c r="L416" s="86">
        <v>0</v>
      </c>
      <c r="M416" s="87" t="s">
        <v>213</v>
      </c>
      <c r="N416" s="87" t="s">
        <v>241</v>
      </c>
      <c r="O416" s="87" t="s">
        <v>121</v>
      </c>
      <c r="P416" s="88">
        <v>45170</v>
      </c>
      <c r="Q416" s="88">
        <v>45171</v>
      </c>
      <c r="R416" s="86">
        <v>0</v>
      </c>
      <c r="S416" s="87" t="s">
        <v>116</v>
      </c>
      <c r="T416" s="87" t="s">
        <v>116</v>
      </c>
      <c r="U416" s="87" t="s">
        <v>319</v>
      </c>
      <c r="V416" s="89">
        <v>45139.155298761572</v>
      </c>
      <c r="W416" s="87" t="s">
        <v>116</v>
      </c>
      <c r="X416" s="87" t="s">
        <v>116</v>
      </c>
      <c r="Y416" s="89">
        <v>45170</v>
      </c>
      <c r="Z416" s="89">
        <v>45200</v>
      </c>
      <c r="AA416" s="89">
        <v>45201.692850312502</v>
      </c>
      <c r="AB416" s="87" t="s">
        <v>118</v>
      </c>
      <c r="AC416" s="87" t="s">
        <v>116</v>
      </c>
    </row>
    <row r="417" spans="1:29" s="96" customFormat="1" hidden="1" outlineLevel="3" collapsed="1" x14ac:dyDescent="0.25">
      <c r="A417" s="91" t="s">
        <v>121</v>
      </c>
      <c r="B417" s="92">
        <v>0</v>
      </c>
      <c r="C417" s="92">
        <v>2.0799999999999998E-3</v>
      </c>
      <c r="D417" s="92">
        <v>0</v>
      </c>
      <c r="E417" s="92">
        <v>0</v>
      </c>
      <c r="F417" s="92">
        <v>0</v>
      </c>
      <c r="G417" s="92">
        <v>2.0799999999999998E-3</v>
      </c>
      <c r="H417" s="93" t="s">
        <v>120</v>
      </c>
      <c r="I417" s="93" t="s">
        <v>281</v>
      </c>
      <c r="J417" s="93" t="s">
        <v>116</v>
      </c>
      <c r="K417" s="92">
        <v>0</v>
      </c>
      <c r="L417" s="92">
        <v>0</v>
      </c>
      <c r="M417" s="93" t="s">
        <v>213</v>
      </c>
      <c r="N417" s="93" t="s">
        <v>241</v>
      </c>
      <c r="O417" s="93" t="s">
        <v>121</v>
      </c>
      <c r="P417" s="94">
        <v>45170</v>
      </c>
      <c r="Q417" s="94">
        <v>45171</v>
      </c>
      <c r="R417" s="92">
        <v>0</v>
      </c>
      <c r="S417" s="93" t="s">
        <v>116</v>
      </c>
      <c r="T417" s="93" t="s">
        <v>116</v>
      </c>
      <c r="U417" s="93" t="s">
        <v>319</v>
      </c>
      <c r="V417" s="95">
        <v>45139.155298761572</v>
      </c>
      <c r="W417" s="93" t="s">
        <v>116</v>
      </c>
      <c r="X417" s="93" t="s">
        <v>116</v>
      </c>
      <c r="Y417" s="95">
        <v>45170</v>
      </c>
      <c r="Z417" s="95">
        <v>45200</v>
      </c>
      <c r="AA417" s="95">
        <v>45201.692850312502</v>
      </c>
      <c r="AB417" s="93" t="s">
        <v>118</v>
      </c>
      <c r="AC417" s="93" t="s">
        <v>116</v>
      </c>
    </row>
    <row r="418" spans="1:29" s="78" customFormat="1" hidden="1" outlineLevel="4" collapsed="1" x14ac:dyDescent="0.25">
      <c r="A418" s="97" t="s">
        <v>213</v>
      </c>
      <c r="B418" s="75">
        <v>0</v>
      </c>
      <c r="C418" s="75">
        <v>2.0799999999999998E-3</v>
      </c>
      <c r="D418" s="75">
        <v>0</v>
      </c>
      <c r="E418" s="75">
        <v>0</v>
      </c>
      <c r="F418" s="75">
        <v>0</v>
      </c>
      <c r="G418" s="75">
        <v>2.0799999999999998E-3</v>
      </c>
      <c r="H418" s="74" t="s">
        <v>120</v>
      </c>
      <c r="I418" s="74" t="s">
        <v>281</v>
      </c>
      <c r="J418" s="74" t="s">
        <v>116</v>
      </c>
      <c r="K418" s="75">
        <v>0</v>
      </c>
      <c r="L418" s="75">
        <v>0</v>
      </c>
      <c r="M418" s="74" t="s">
        <v>213</v>
      </c>
      <c r="N418" s="74" t="s">
        <v>241</v>
      </c>
      <c r="O418" s="74" t="s">
        <v>121</v>
      </c>
      <c r="P418" s="76">
        <v>45170</v>
      </c>
      <c r="Q418" s="76">
        <v>45171</v>
      </c>
      <c r="R418" s="75">
        <v>0</v>
      </c>
      <c r="S418" s="74" t="s">
        <v>116</v>
      </c>
      <c r="T418" s="74" t="s">
        <v>116</v>
      </c>
      <c r="U418" s="74" t="s">
        <v>319</v>
      </c>
      <c r="V418" s="77">
        <v>45139.155298761572</v>
      </c>
      <c r="W418" s="74" t="s">
        <v>116</v>
      </c>
      <c r="X418" s="74" t="s">
        <v>116</v>
      </c>
      <c r="Y418" s="77">
        <v>45170</v>
      </c>
      <c r="Z418" s="77">
        <v>45200</v>
      </c>
      <c r="AA418" s="77">
        <v>45201.692850312502</v>
      </c>
      <c r="AB418" s="74" t="s">
        <v>118</v>
      </c>
      <c r="AC418" s="74" t="s">
        <v>116</v>
      </c>
    </row>
    <row r="419" spans="1:29" s="84" customFormat="1" hidden="1" outlineLevel="5" collapsed="1" x14ac:dyDescent="0.25">
      <c r="A419" s="98" t="s">
        <v>116</v>
      </c>
      <c r="B419" s="80">
        <v>0</v>
      </c>
      <c r="C419" s="80">
        <v>2.0799999999999998E-3</v>
      </c>
      <c r="D419" s="80">
        <v>0</v>
      </c>
      <c r="E419" s="80">
        <v>0</v>
      </c>
      <c r="F419" s="80">
        <v>0</v>
      </c>
      <c r="G419" s="80">
        <v>2.0799999999999998E-3</v>
      </c>
      <c r="H419" s="81" t="s">
        <v>120</v>
      </c>
      <c r="I419" s="81" t="s">
        <v>281</v>
      </c>
      <c r="J419" s="81" t="s">
        <v>116</v>
      </c>
      <c r="K419" s="80">
        <v>0</v>
      </c>
      <c r="L419" s="80">
        <v>0</v>
      </c>
      <c r="M419" s="81" t="s">
        <v>213</v>
      </c>
      <c r="N419" s="81" t="s">
        <v>241</v>
      </c>
      <c r="O419" s="81" t="s">
        <v>121</v>
      </c>
      <c r="P419" s="82">
        <v>45170</v>
      </c>
      <c r="Q419" s="82">
        <v>45171</v>
      </c>
      <c r="R419" s="80">
        <v>0</v>
      </c>
      <c r="S419" s="81" t="s">
        <v>116</v>
      </c>
      <c r="T419" s="81" t="s">
        <v>116</v>
      </c>
      <c r="U419" s="81" t="s">
        <v>319</v>
      </c>
      <c r="V419" s="83">
        <v>45139.155298761572</v>
      </c>
      <c r="W419" s="81" t="s">
        <v>116</v>
      </c>
      <c r="X419" s="81" t="s">
        <v>116</v>
      </c>
      <c r="Y419" s="83">
        <v>45170</v>
      </c>
      <c r="Z419" s="83">
        <v>45200</v>
      </c>
      <c r="AA419" s="83">
        <v>45201.692850312502</v>
      </c>
      <c r="AB419" s="81" t="s">
        <v>118</v>
      </c>
      <c r="AC419" s="81" t="s">
        <v>116</v>
      </c>
    </row>
    <row r="420" spans="1:29" s="90" customFormat="1" hidden="1" outlineLevel="6" collapsed="1" x14ac:dyDescent="0.25">
      <c r="A420" s="99" t="s">
        <v>116</v>
      </c>
      <c r="B420" s="86">
        <v>0</v>
      </c>
      <c r="C420" s="86">
        <v>2.0799999999999998E-3</v>
      </c>
      <c r="D420" s="86">
        <v>0</v>
      </c>
      <c r="E420" s="86">
        <v>0</v>
      </c>
      <c r="F420" s="86">
        <v>0</v>
      </c>
      <c r="G420" s="86">
        <v>2.0799999999999998E-3</v>
      </c>
      <c r="H420" s="87" t="s">
        <v>120</v>
      </c>
      <c r="I420" s="87" t="s">
        <v>281</v>
      </c>
      <c r="J420" s="87" t="s">
        <v>116</v>
      </c>
      <c r="K420" s="86">
        <v>0</v>
      </c>
      <c r="L420" s="86">
        <v>0</v>
      </c>
      <c r="M420" s="87" t="s">
        <v>213</v>
      </c>
      <c r="N420" s="87" t="s">
        <v>241</v>
      </c>
      <c r="O420" s="87" t="s">
        <v>121</v>
      </c>
      <c r="P420" s="88">
        <v>45170</v>
      </c>
      <c r="Q420" s="88">
        <v>45171</v>
      </c>
      <c r="R420" s="86">
        <v>0</v>
      </c>
      <c r="S420" s="87" t="s">
        <v>116</v>
      </c>
      <c r="T420" s="87" t="s">
        <v>116</v>
      </c>
      <c r="U420" s="87" t="s">
        <v>319</v>
      </c>
      <c r="V420" s="89">
        <v>45139.155298761572</v>
      </c>
      <c r="W420" s="87" t="s">
        <v>116</v>
      </c>
      <c r="X420" s="87" t="s">
        <v>116</v>
      </c>
      <c r="Y420" s="89">
        <v>45170</v>
      </c>
      <c r="Z420" s="89">
        <v>45200</v>
      </c>
      <c r="AA420" s="89">
        <v>45201.692850312502</v>
      </c>
      <c r="AB420" s="87" t="s">
        <v>118</v>
      </c>
      <c r="AC420" s="87" t="s">
        <v>116</v>
      </c>
    </row>
    <row r="421" spans="1:29" s="96" customFormat="1" hidden="1" outlineLevel="7" collapsed="1" x14ac:dyDescent="0.25">
      <c r="A421" s="100" t="s">
        <v>282</v>
      </c>
      <c r="B421" s="92">
        <v>-96911.19</v>
      </c>
      <c r="C421" s="92">
        <v>-2751585.0652999999</v>
      </c>
      <c r="D421" s="92">
        <v>0</v>
      </c>
      <c r="E421" s="92">
        <v>0</v>
      </c>
      <c r="F421" s="92">
        <v>-96911.19</v>
      </c>
      <c r="G421" s="92">
        <v>-2751585.0652999999</v>
      </c>
      <c r="H421" s="93" t="s">
        <v>120</v>
      </c>
      <c r="I421" s="93" t="s">
        <v>281</v>
      </c>
      <c r="J421" s="93" t="s">
        <v>116</v>
      </c>
      <c r="K421" s="92">
        <v>28.392851901828902</v>
      </c>
      <c r="L421" s="92">
        <v>0</v>
      </c>
      <c r="M421" s="93" t="s">
        <v>213</v>
      </c>
      <c r="N421" s="93" t="s">
        <v>241</v>
      </c>
      <c r="O421" s="93" t="s">
        <v>121</v>
      </c>
      <c r="P421" s="94">
        <v>45170</v>
      </c>
      <c r="Q421" s="94">
        <v>45171</v>
      </c>
      <c r="R421" s="92">
        <v>0</v>
      </c>
      <c r="S421" s="93" t="s">
        <v>116</v>
      </c>
      <c r="T421" s="93" t="s">
        <v>116</v>
      </c>
      <c r="U421" s="93" t="s">
        <v>319</v>
      </c>
      <c r="V421" s="95">
        <v>45139.155298761572</v>
      </c>
      <c r="W421" s="93" t="s">
        <v>116</v>
      </c>
      <c r="X421" s="93" t="s">
        <v>116</v>
      </c>
      <c r="Y421" s="95">
        <v>45170</v>
      </c>
      <c r="Z421" s="95">
        <v>45200</v>
      </c>
      <c r="AA421" s="95">
        <v>45201.692850312502</v>
      </c>
      <c r="AB421" s="93" t="s">
        <v>118</v>
      </c>
      <c r="AC421" s="93" t="s">
        <v>116</v>
      </c>
    </row>
    <row r="422" spans="1:29" s="78" customFormat="1" hidden="1" outlineLevel="7" collapsed="1" x14ac:dyDescent="0.25">
      <c r="A422" s="101" t="s">
        <v>116</v>
      </c>
      <c r="B422" s="75">
        <v>-96911.19</v>
      </c>
      <c r="C422" s="75">
        <v>-2751585.0652999999</v>
      </c>
      <c r="D422" s="75">
        <v>0</v>
      </c>
      <c r="E422" s="75">
        <v>0</v>
      </c>
      <c r="F422" s="75">
        <v>-96911.19</v>
      </c>
      <c r="G422" s="75">
        <v>-2751585.0652999999</v>
      </c>
      <c r="H422" s="74" t="s">
        <v>120</v>
      </c>
      <c r="I422" s="74" t="s">
        <v>281</v>
      </c>
      <c r="J422" s="74" t="s">
        <v>116</v>
      </c>
      <c r="K422" s="75">
        <v>28.392851901828902</v>
      </c>
      <c r="L422" s="75">
        <v>0</v>
      </c>
      <c r="M422" s="74" t="s">
        <v>213</v>
      </c>
      <c r="N422" s="74" t="s">
        <v>241</v>
      </c>
      <c r="O422" s="74" t="s">
        <v>121</v>
      </c>
      <c r="P422" s="76">
        <v>45170</v>
      </c>
      <c r="Q422" s="76">
        <v>45171</v>
      </c>
      <c r="R422" s="75">
        <v>0</v>
      </c>
      <c r="S422" s="74" t="s">
        <v>116</v>
      </c>
      <c r="T422" s="74" t="s">
        <v>116</v>
      </c>
      <c r="U422" s="74" t="s">
        <v>319</v>
      </c>
      <c r="V422" s="77">
        <v>45139.155298761572</v>
      </c>
      <c r="W422" s="74" t="s">
        <v>116</v>
      </c>
      <c r="X422" s="74" t="s">
        <v>116</v>
      </c>
      <c r="Y422" s="77">
        <v>45170</v>
      </c>
      <c r="Z422" s="77">
        <v>45200</v>
      </c>
      <c r="AA422" s="77">
        <v>45201.692850312502</v>
      </c>
      <c r="AB422" s="74" t="s">
        <v>118</v>
      </c>
      <c r="AC422" s="74" t="s">
        <v>116</v>
      </c>
    </row>
    <row r="423" spans="1:29" s="107" customFormat="1" hidden="1" outlineLevel="7" collapsed="1" x14ac:dyDescent="0.25">
      <c r="A423" s="102" t="s">
        <v>285</v>
      </c>
      <c r="B423" s="103">
        <v>23708.411</v>
      </c>
      <c r="C423" s="103">
        <v>951469.45284000004</v>
      </c>
      <c r="D423" s="103">
        <v>0</v>
      </c>
      <c r="E423" s="103">
        <v>0</v>
      </c>
      <c r="F423" s="103">
        <v>23708.411</v>
      </c>
      <c r="G423" s="103">
        <v>951469.45284000004</v>
      </c>
      <c r="H423" s="104" t="s">
        <v>120</v>
      </c>
      <c r="I423" s="104" t="s">
        <v>281</v>
      </c>
      <c r="J423" s="104" t="s">
        <v>116</v>
      </c>
      <c r="K423" s="103">
        <v>40.132147736092499</v>
      </c>
      <c r="L423" s="103">
        <v>0</v>
      </c>
      <c r="M423" s="104" t="s">
        <v>213</v>
      </c>
      <c r="N423" s="104" t="s">
        <v>241</v>
      </c>
      <c r="O423" s="104" t="s">
        <v>121</v>
      </c>
      <c r="P423" s="105">
        <v>45170</v>
      </c>
      <c r="Q423" s="105">
        <v>45171</v>
      </c>
      <c r="R423" s="103">
        <v>0</v>
      </c>
      <c r="S423" s="104" t="s">
        <v>116</v>
      </c>
      <c r="T423" s="104" t="s">
        <v>116</v>
      </c>
      <c r="U423" s="104" t="s">
        <v>319</v>
      </c>
      <c r="V423" s="106">
        <v>45139.155298761572</v>
      </c>
      <c r="W423" s="104" t="s">
        <v>116</v>
      </c>
      <c r="X423" s="104" t="s">
        <v>116</v>
      </c>
      <c r="Y423" s="106">
        <v>45170</v>
      </c>
      <c r="Z423" s="106">
        <v>45200</v>
      </c>
      <c r="AA423" s="106">
        <v>45201.692850312502</v>
      </c>
      <c r="AB423" s="104" t="s">
        <v>118</v>
      </c>
      <c r="AC423" s="104" t="s">
        <v>116</v>
      </c>
    </row>
    <row r="424" spans="1:29" s="78" customFormat="1" hidden="1" outlineLevel="7" collapsed="1" x14ac:dyDescent="0.25">
      <c r="A424" s="101" t="s">
        <v>116</v>
      </c>
      <c r="B424" s="75">
        <v>23708.411</v>
      </c>
      <c r="C424" s="75">
        <v>951469.45284000004</v>
      </c>
      <c r="D424" s="75">
        <v>0</v>
      </c>
      <c r="E424" s="75">
        <v>0</v>
      </c>
      <c r="F424" s="75">
        <v>23708.411</v>
      </c>
      <c r="G424" s="75">
        <v>951469.45284000004</v>
      </c>
      <c r="H424" s="74" t="s">
        <v>120</v>
      </c>
      <c r="I424" s="74" t="s">
        <v>281</v>
      </c>
      <c r="J424" s="74" t="s">
        <v>116</v>
      </c>
      <c r="K424" s="75">
        <v>40.132147736092499</v>
      </c>
      <c r="L424" s="75">
        <v>0</v>
      </c>
      <c r="M424" s="74" t="s">
        <v>213</v>
      </c>
      <c r="N424" s="74" t="s">
        <v>241</v>
      </c>
      <c r="O424" s="74" t="s">
        <v>121</v>
      </c>
      <c r="P424" s="76">
        <v>45170</v>
      </c>
      <c r="Q424" s="76">
        <v>45171</v>
      </c>
      <c r="R424" s="75">
        <v>0</v>
      </c>
      <c r="S424" s="74" t="s">
        <v>116</v>
      </c>
      <c r="T424" s="74" t="s">
        <v>116</v>
      </c>
      <c r="U424" s="74" t="s">
        <v>319</v>
      </c>
      <c r="V424" s="77">
        <v>45139.155298761572</v>
      </c>
      <c r="W424" s="74" t="s">
        <v>116</v>
      </c>
      <c r="X424" s="74" t="s">
        <v>116</v>
      </c>
      <c r="Y424" s="77">
        <v>45170</v>
      </c>
      <c r="Z424" s="77">
        <v>45200</v>
      </c>
      <c r="AA424" s="77">
        <v>45201.692850312502</v>
      </c>
      <c r="AB424" s="74" t="s">
        <v>118</v>
      </c>
      <c r="AC424" s="74" t="s">
        <v>116</v>
      </c>
    </row>
    <row r="425" spans="1:29" s="96" customFormat="1" hidden="1" outlineLevel="7" collapsed="1" x14ac:dyDescent="0.25">
      <c r="A425" s="100" t="s">
        <v>286</v>
      </c>
      <c r="B425" s="92">
        <v>135976.17000000001</v>
      </c>
      <c r="C425" s="92">
        <v>5877566.3205000004</v>
      </c>
      <c r="D425" s="92">
        <v>0</v>
      </c>
      <c r="E425" s="92">
        <v>0</v>
      </c>
      <c r="F425" s="92">
        <v>135976.17000000001</v>
      </c>
      <c r="G425" s="92">
        <v>5877566.3205000004</v>
      </c>
      <c r="H425" s="93" t="s">
        <v>120</v>
      </c>
      <c r="I425" s="93" t="s">
        <v>281</v>
      </c>
      <c r="J425" s="93" t="s">
        <v>116</v>
      </c>
      <c r="K425" s="92">
        <v>43.224973320692897</v>
      </c>
      <c r="L425" s="92">
        <v>0</v>
      </c>
      <c r="M425" s="93" t="s">
        <v>213</v>
      </c>
      <c r="N425" s="93" t="s">
        <v>241</v>
      </c>
      <c r="O425" s="93" t="s">
        <v>121</v>
      </c>
      <c r="P425" s="94">
        <v>45170</v>
      </c>
      <c r="Q425" s="94">
        <v>45171</v>
      </c>
      <c r="R425" s="92">
        <v>0</v>
      </c>
      <c r="S425" s="93" t="s">
        <v>116</v>
      </c>
      <c r="T425" s="93" t="s">
        <v>116</v>
      </c>
      <c r="U425" s="93" t="s">
        <v>319</v>
      </c>
      <c r="V425" s="95">
        <v>45139.155298761572</v>
      </c>
      <c r="W425" s="93" t="s">
        <v>116</v>
      </c>
      <c r="X425" s="93" t="s">
        <v>116</v>
      </c>
      <c r="Y425" s="95">
        <v>45170</v>
      </c>
      <c r="Z425" s="95">
        <v>45200</v>
      </c>
      <c r="AA425" s="95">
        <v>45201.692850312502</v>
      </c>
      <c r="AB425" s="93" t="s">
        <v>118</v>
      </c>
      <c r="AC425" s="93" t="s">
        <v>116</v>
      </c>
    </row>
    <row r="426" spans="1:29" s="78" customFormat="1" hidden="1" outlineLevel="7" collapsed="1" x14ac:dyDescent="0.25">
      <c r="A426" s="101" t="s">
        <v>116</v>
      </c>
      <c r="B426" s="75">
        <v>135976.17000000001</v>
      </c>
      <c r="C426" s="75">
        <v>5877566.3205000004</v>
      </c>
      <c r="D426" s="75">
        <v>0</v>
      </c>
      <c r="E426" s="75">
        <v>0</v>
      </c>
      <c r="F426" s="75">
        <v>135976.17000000001</v>
      </c>
      <c r="G426" s="75">
        <v>5877566.3205000004</v>
      </c>
      <c r="H426" s="74" t="s">
        <v>120</v>
      </c>
      <c r="I426" s="74" t="s">
        <v>281</v>
      </c>
      <c r="J426" s="74" t="s">
        <v>116</v>
      </c>
      <c r="K426" s="75">
        <v>43.224973320692897</v>
      </c>
      <c r="L426" s="75">
        <v>0</v>
      </c>
      <c r="M426" s="74" t="s">
        <v>213</v>
      </c>
      <c r="N426" s="74" t="s">
        <v>241</v>
      </c>
      <c r="O426" s="74" t="s">
        <v>121</v>
      </c>
      <c r="P426" s="76">
        <v>45170</v>
      </c>
      <c r="Q426" s="76">
        <v>45171</v>
      </c>
      <c r="R426" s="75">
        <v>0</v>
      </c>
      <c r="S426" s="74" t="s">
        <v>116</v>
      </c>
      <c r="T426" s="74" t="s">
        <v>116</v>
      </c>
      <c r="U426" s="74" t="s">
        <v>319</v>
      </c>
      <c r="V426" s="77">
        <v>45139.155298761572</v>
      </c>
      <c r="W426" s="74" t="s">
        <v>116</v>
      </c>
      <c r="X426" s="74" t="s">
        <v>116</v>
      </c>
      <c r="Y426" s="77">
        <v>45170</v>
      </c>
      <c r="Z426" s="77">
        <v>45200</v>
      </c>
      <c r="AA426" s="77">
        <v>45201.692850312502</v>
      </c>
      <c r="AB426" s="74" t="s">
        <v>118</v>
      </c>
      <c r="AC426" s="74" t="s">
        <v>116</v>
      </c>
    </row>
    <row r="427" spans="1:29" s="107" customFormat="1" hidden="1" outlineLevel="7" collapsed="1" x14ac:dyDescent="0.25">
      <c r="A427" s="102" t="s">
        <v>284</v>
      </c>
      <c r="B427" s="103">
        <v>-18507.946</v>
      </c>
      <c r="C427" s="103">
        <v>-1025246.94596</v>
      </c>
      <c r="D427" s="103">
        <v>0</v>
      </c>
      <c r="E427" s="103">
        <v>0</v>
      </c>
      <c r="F427" s="103">
        <v>-18507.946</v>
      </c>
      <c r="G427" s="103">
        <v>-1025246.94596</v>
      </c>
      <c r="H427" s="104" t="s">
        <v>120</v>
      </c>
      <c r="I427" s="104" t="s">
        <v>281</v>
      </c>
      <c r="J427" s="104" t="s">
        <v>116</v>
      </c>
      <c r="K427" s="103">
        <v>55.3949609513665</v>
      </c>
      <c r="L427" s="103">
        <v>0</v>
      </c>
      <c r="M427" s="104" t="s">
        <v>213</v>
      </c>
      <c r="N427" s="104" t="s">
        <v>241</v>
      </c>
      <c r="O427" s="104" t="s">
        <v>121</v>
      </c>
      <c r="P427" s="105">
        <v>45170</v>
      </c>
      <c r="Q427" s="105">
        <v>45171</v>
      </c>
      <c r="R427" s="103">
        <v>0</v>
      </c>
      <c r="S427" s="104" t="s">
        <v>116</v>
      </c>
      <c r="T427" s="104" t="s">
        <v>116</v>
      </c>
      <c r="U427" s="104" t="s">
        <v>319</v>
      </c>
      <c r="V427" s="106">
        <v>45139.155298761572</v>
      </c>
      <c r="W427" s="104" t="s">
        <v>116</v>
      </c>
      <c r="X427" s="104" t="s">
        <v>116</v>
      </c>
      <c r="Y427" s="106">
        <v>45170</v>
      </c>
      <c r="Z427" s="106">
        <v>45200</v>
      </c>
      <c r="AA427" s="106">
        <v>45201.692850312502</v>
      </c>
      <c r="AB427" s="104" t="s">
        <v>118</v>
      </c>
      <c r="AC427" s="104" t="s">
        <v>116</v>
      </c>
    </row>
    <row r="428" spans="1:29" s="78" customFormat="1" hidden="1" outlineLevel="7" collapsed="1" x14ac:dyDescent="0.25">
      <c r="A428" s="101" t="s">
        <v>116</v>
      </c>
      <c r="B428" s="75">
        <v>-18507.946</v>
      </c>
      <c r="C428" s="75">
        <v>-1025246.94596</v>
      </c>
      <c r="D428" s="75">
        <v>0</v>
      </c>
      <c r="E428" s="75">
        <v>0</v>
      </c>
      <c r="F428" s="75">
        <v>-18507.946</v>
      </c>
      <c r="G428" s="75">
        <v>-1025246.94596</v>
      </c>
      <c r="H428" s="74" t="s">
        <v>120</v>
      </c>
      <c r="I428" s="74" t="s">
        <v>281</v>
      </c>
      <c r="J428" s="74" t="s">
        <v>116</v>
      </c>
      <c r="K428" s="75">
        <v>55.3949609513665</v>
      </c>
      <c r="L428" s="75">
        <v>0</v>
      </c>
      <c r="M428" s="74" t="s">
        <v>213</v>
      </c>
      <c r="N428" s="74" t="s">
        <v>241</v>
      </c>
      <c r="O428" s="74" t="s">
        <v>121</v>
      </c>
      <c r="P428" s="76">
        <v>45170</v>
      </c>
      <c r="Q428" s="76">
        <v>45171</v>
      </c>
      <c r="R428" s="75">
        <v>0</v>
      </c>
      <c r="S428" s="74" t="s">
        <v>116</v>
      </c>
      <c r="T428" s="74" t="s">
        <v>116</v>
      </c>
      <c r="U428" s="74" t="s">
        <v>319</v>
      </c>
      <c r="V428" s="77">
        <v>45139.155298761572</v>
      </c>
      <c r="W428" s="74" t="s">
        <v>116</v>
      </c>
      <c r="X428" s="74" t="s">
        <v>116</v>
      </c>
      <c r="Y428" s="77">
        <v>45170</v>
      </c>
      <c r="Z428" s="77">
        <v>45200</v>
      </c>
      <c r="AA428" s="77">
        <v>45201.692850312502</v>
      </c>
      <c r="AB428" s="74" t="s">
        <v>118</v>
      </c>
      <c r="AC428" s="74" t="s">
        <v>116</v>
      </c>
    </row>
    <row r="429" spans="1:29" s="96" customFormat="1" hidden="1" outlineLevel="7" collapsed="1" x14ac:dyDescent="0.25">
      <c r="A429" s="100" t="s">
        <v>283</v>
      </c>
      <c r="B429" s="92">
        <v>-44265.445</v>
      </c>
      <c r="C429" s="92">
        <v>-3052203.76</v>
      </c>
      <c r="D429" s="92">
        <v>0</v>
      </c>
      <c r="E429" s="92">
        <v>0</v>
      </c>
      <c r="F429" s="92">
        <v>-44265.445</v>
      </c>
      <c r="G429" s="92">
        <v>-3052203.76</v>
      </c>
      <c r="H429" s="93" t="s">
        <v>120</v>
      </c>
      <c r="I429" s="93" t="s">
        <v>281</v>
      </c>
      <c r="J429" s="93" t="s">
        <v>116</v>
      </c>
      <c r="K429" s="92">
        <v>68.9522890823756</v>
      </c>
      <c r="L429" s="92">
        <v>0</v>
      </c>
      <c r="M429" s="93" t="s">
        <v>213</v>
      </c>
      <c r="N429" s="93" t="s">
        <v>241</v>
      </c>
      <c r="O429" s="93" t="s">
        <v>121</v>
      </c>
      <c r="P429" s="94">
        <v>45170</v>
      </c>
      <c r="Q429" s="94">
        <v>45171</v>
      </c>
      <c r="R429" s="92">
        <v>0</v>
      </c>
      <c r="S429" s="93" t="s">
        <v>116</v>
      </c>
      <c r="T429" s="93" t="s">
        <v>116</v>
      </c>
      <c r="U429" s="93" t="s">
        <v>319</v>
      </c>
      <c r="V429" s="95">
        <v>45139.155298761572</v>
      </c>
      <c r="W429" s="93" t="s">
        <v>116</v>
      </c>
      <c r="X429" s="93" t="s">
        <v>116</v>
      </c>
      <c r="Y429" s="95">
        <v>45170</v>
      </c>
      <c r="Z429" s="95">
        <v>45200</v>
      </c>
      <c r="AA429" s="95">
        <v>45201.692850312502</v>
      </c>
      <c r="AB429" s="93" t="s">
        <v>118</v>
      </c>
      <c r="AC429" s="93" t="s">
        <v>116</v>
      </c>
    </row>
    <row r="430" spans="1:29" s="78" customFormat="1" hidden="1" outlineLevel="7" collapsed="1" x14ac:dyDescent="0.25">
      <c r="A430" s="101" t="s">
        <v>116</v>
      </c>
      <c r="B430" s="75">
        <v>-44265.445</v>
      </c>
      <c r="C430" s="75">
        <v>-3052203.76</v>
      </c>
      <c r="D430" s="75">
        <v>0</v>
      </c>
      <c r="E430" s="75">
        <v>0</v>
      </c>
      <c r="F430" s="75">
        <v>-44265.445</v>
      </c>
      <c r="G430" s="75">
        <v>-3052203.76</v>
      </c>
      <c r="H430" s="74" t="s">
        <v>120</v>
      </c>
      <c r="I430" s="74" t="s">
        <v>281</v>
      </c>
      <c r="J430" s="74" t="s">
        <v>116</v>
      </c>
      <c r="K430" s="75">
        <v>68.9522890823756</v>
      </c>
      <c r="L430" s="75">
        <v>0</v>
      </c>
      <c r="M430" s="74" t="s">
        <v>213</v>
      </c>
      <c r="N430" s="74" t="s">
        <v>241</v>
      </c>
      <c r="O430" s="74" t="s">
        <v>121</v>
      </c>
      <c r="P430" s="76">
        <v>45170</v>
      </c>
      <c r="Q430" s="76">
        <v>45171</v>
      </c>
      <c r="R430" s="75">
        <v>0</v>
      </c>
      <c r="S430" s="74" t="s">
        <v>116</v>
      </c>
      <c r="T430" s="74" t="s">
        <v>116</v>
      </c>
      <c r="U430" s="74" t="s">
        <v>319</v>
      </c>
      <c r="V430" s="77">
        <v>45139.155298761572</v>
      </c>
      <c r="W430" s="74" t="s">
        <v>116</v>
      </c>
      <c r="X430" s="74" t="s">
        <v>116</v>
      </c>
      <c r="Y430" s="77">
        <v>45170</v>
      </c>
      <c r="Z430" s="77">
        <v>45200</v>
      </c>
      <c r="AA430" s="77">
        <v>45201.692850312502</v>
      </c>
      <c r="AB430" s="74" t="s">
        <v>118</v>
      </c>
      <c r="AC430" s="74" t="s">
        <v>116</v>
      </c>
    </row>
    <row r="431" spans="1:29" s="113" customFormat="1" hidden="1" outlineLevel="2" collapsed="1" x14ac:dyDescent="0.25">
      <c r="A431" s="108" t="s">
        <v>287</v>
      </c>
      <c r="B431" s="109">
        <v>0</v>
      </c>
      <c r="C431" s="109">
        <v>0</v>
      </c>
      <c r="D431" s="109">
        <v>0</v>
      </c>
      <c r="E431" s="109">
        <v>0</v>
      </c>
      <c r="F431" s="109">
        <v>0</v>
      </c>
      <c r="G431" s="109">
        <v>0</v>
      </c>
      <c r="H431" s="110" t="s">
        <v>120</v>
      </c>
      <c r="I431" s="110" t="s">
        <v>287</v>
      </c>
      <c r="J431" s="110" t="s">
        <v>116</v>
      </c>
      <c r="K431" s="109">
        <v>0</v>
      </c>
      <c r="L431" s="109">
        <v>0</v>
      </c>
      <c r="M431" s="110" t="s">
        <v>213</v>
      </c>
      <c r="N431" s="110" t="s">
        <v>241</v>
      </c>
      <c r="O431" s="110" t="s">
        <v>121</v>
      </c>
      <c r="P431" s="111">
        <v>45170</v>
      </c>
      <c r="Q431" s="111">
        <v>45171</v>
      </c>
      <c r="R431" s="109">
        <v>0</v>
      </c>
      <c r="S431" s="110" t="s">
        <v>116</v>
      </c>
      <c r="T431" s="110" t="s">
        <v>116</v>
      </c>
      <c r="U431" s="110" t="s">
        <v>319</v>
      </c>
      <c r="V431" s="112">
        <v>45139.155298761572</v>
      </c>
      <c r="W431" s="110" t="s">
        <v>116</v>
      </c>
      <c r="X431" s="110" t="s">
        <v>116</v>
      </c>
      <c r="Y431" s="112">
        <v>45170</v>
      </c>
      <c r="Z431" s="112">
        <v>45200</v>
      </c>
      <c r="AA431" s="112">
        <v>45201.692850312502</v>
      </c>
      <c r="AB431" s="110" t="s">
        <v>118</v>
      </c>
      <c r="AC431" s="110" t="s">
        <v>116</v>
      </c>
    </row>
    <row r="432" spans="1:29" s="96" customFormat="1" hidden="1" outlineLevel="3" collapsed="1" x14ac:dyDescent="0.25">
      <c r="A432" s="91" t="s">
        <v>121</v>
      </c>
      <c r="B432" s="92">
        <v>0</v>
      </c>
      <c r="C432" s="92">
        <v>0</v>
      </c>
      <c r="D432" s="92">
        <v>0</v>
      </c>
      <c r="E432" s="92">
        <v>0</v>
      </c>
      <c r="F432" s="92">
        <v>0</v>
      </c>
      <c r="G432" s="92">
        <v>0</v>
      </c>
      <c r="H432" s="93" t="s">
        <v>120</v>
      </c>
      <c r="I432" s="93" t="s">
        <v>287</v>
      </c>
      <c r="J432" s="93" t="s">
        <v>116</v>
      </c>
      <c r="K432" s="92">
        <v>0</v>
      </c>
      <c r="L432" s="92">
        <v>0</v>
      </c>
      <c r="M432" s="93" t="s">
        <v>213</v>
      </c>
      <c r="N432" s="93" t="s">
        <v>241</v>
      </c>
      <c r="O432" s="93" t="s">
        <v>121</v>
      </c>
      <c r="P432" s="94">
        <v>45170</v>
      </c>
      <c r="Q432" s="94">
        <v>45171</v>
      </c>
      <c r="R432" s="92">
        <v>0</v>
      </c>
      <c r="S432" s="93" t="s">
        <v>116</v>
      </c>
      <c r="T432" s="93" t="s">
        <v>116</v>
      </c>
      <c r="U432" s="93" t="s">
        <v>319</v>
      </c>
      <c r="V432" s="95">
        <v>45139.155298761572</v>
      </c>
      <c r="W432" s="93" t="s">
        <v>116</v>
      </c>
      <c r="X432" s="93" t="s">
        <v>116</v>
      </c>
      <c r="Y432" s="95">
        <v>45170</v>
      </c>
      <c r="Z432" s="95">
        <v>45200</v>
      </c>
      <c r="AA432" s="95">
        <v>45201.692850312502</v>
      </c>
      <c r="AB432" s="93" t="s">
        <v>118</v>
      </c>
      <c r="AC432" s="93" t="s">
        <v>116</v>
      </c>
    </row>
    <row r="433" spans="1:29" s="78" customFormat="1" hidden="1" outlineLevel="4" collapsed="1" x14ac:dyDescent="0.25">
      <c r="A433" s="97" t="s">
        <v>213</v>
      </c>
      <c r="B433" s="75">
        <v>0</v>
      </c>
      <c r="C433" s="75">
        <v>0</v>
      </c>
      <c r="D433" s="75">
        <v>0</v>
      </c>
      <c r="E433" s="75">
        <v>0</v>
      </c>
      <c r="F433" s="75">
        <v>0</v>
      </c>
      <c r="G433" s="75">
        <v>0</v>
      </c>
      <c r="H433" s="74" t="s">
        <v>120</v>
      </c>
      <c r="I433" s="74" t="s">
        <v>287</v>
      </c>
      <c r="J433" s="74" t="s">
        <v>116</v>
      </c>
      <c r="K433" s="75">
        <v>0</v>
      </c>
      <c r="L433" s="75">
        <v>0</v>
      </c>
      <c r="M433" s="74" t="s">
        <v>213</v>
      </c>
      <c r="N433" s="74" t="s">
        <v>241</v>
      </c>
      <c r="O433" s="74" t="s">
        <v>121</v>
      </c>
      <c r="P433" s="76">
        <v>45170</v>
      </c>
      <c r="Q433" s="76">
        <v>45171</v>
      </c>
      <c r="R433" s="75">
        <v>0</v>
      </c>
      <c r="S433" s="74" t="s">
        <v>116</v>
      </c>
      <c r="T433" s="74" t="s">
        <v>116</v>
      </c>
      <c r="U433" s="74" t="s">
        <v>319</v>
      </c>
      <c r="V433" s="77">
        <v>45139.155298761572</v>
      </c>
      <c r="W433" s="74" t="s">
        <v>116</v>
      </c>
      <c r="X433" s="74" t="s">
        <v>116</v>
      </c>
      <c r="Y433" s="77">
        <v>45170</v>
      </c>
      <c r="Z433" s="77">
        <v>45200</v>
      </c>
      <c r="AA433" s="77">
        <v>45201.692850312502</v>
      </c>
      <c r="AB433" s="74" t="s">
        <v>118</v>
      </c>
      <c r="AC433" s="74" t="s">
        <v>116</v>
      </c>
    </row>
    <row r="434" spans="1:29" s="84" customFormat="1" hidden="1" outlineLevel="5" collapsed="1" x14ac:dyDescent="0.25">
      <c r="A434" s="98" t="s">
        <v>116</v>
      </c>
      <c r="B434" s="80">
        <v>0</v>
      </c>
      <c r="C434" s="80">
        <v>0</v>
      </c>
      <c r="D434" s="80">
        <v>0</v>
      </c>
      <c r="E434" s="80">
        <v>0</v>
      </c>
      <c r="F434" s="80">
        <v>0</v>
      </c>
      <c r="G434" s="80">
        <v>0</v>
      </c>
      <c r="H434" s="81" t="s">
        <v>120</v>
      </c>
      <c r="I434" s="81" t="s">
        <v>287</v>
      </c>
      <c r="J434" s="81" t="s">
        <v>116</v>
      </c>
      <c r="K434" s="80">
        <v>0</v>
      </c>
      <c r="L434" s="80">
        <v>0</v>
      </c>
      <c r="M434" s="81" t="s">
        <v>213</v>
      </c>
      <c r="N434" s="81" t="s">
        <v>241</v>
      </c>
      <c r="O434" s="81" t="s">
        <v>121</v>
      </c>
      <c r="P434" s="82">
        <v>45170</v>
      </c>
      <c r="Q434" s="82">
        <v>45171</v>
      </c>
      <c r="R434" s="80">
        <v>0</v>
      </c>
      <c r="S434" s="81" t="s">
        <v>116</v>
      </c>
      <c r="T434" s="81" t="s">
        <v>116</v>
      </c>
      <c r="U434" s="81" t="s">
        <v>319</v>
      </c>
      <c r="V434" s="83">
        <v>45139.155298761572</v>
      </c>
      <c r="W434" s="81" t="s">
        <v>116</v>
      </c>
      <c r="X434" s="81" t="s">
        <v>116</v>
      </c>
      <c r="Y434" s="83">
        <v>45170</v>
      </c>
      <c r="Z434" s="83">
        <v>45200</v>
      </c>
      <c r="AA434" s="83">
        <v>45201.692850312502</v>
      </c>
      <c r="AB434" s="81" t="s">
        <v>118</v>
      </c>
      <c r="AC434" s="81" t="s">
        <v>116</v>
      </c>
    </row>
    <row r="435" spans="1:29" s="90" customFormat="1" hidden="1" outlineLevel="6" collapsed="1" x14ac:dyDescent="0.25">
      <c r="A435" s="99" t="s">
        <v>116</v>
      </c>
      <c r="B435" s="86">
        <v>0</v>
      </c>
      <c r="C435" s="86">
        <v>0</v>
      </c>
      <c r="D435" s="86">
        <v>0</v>
      </c>
      <c r="E435" s="86">
        <v>0</v>
      </c>
      <c r="F435" s="86">
        <v>0</v>
      </c>
      <c r="G435" s="86">
        <v>0</v>
      </c>
      <c r="H435" s="87" t="s">
        <v>120</v>
      </c>
      <c r="I435" s="87" t="s">
        <v>287</v>
      </c>
      <c r="J435" s="87" t="s">
        <v>116</v>
      </c>
      <c r="K435" s="86">
        <v>0</v>
      </c>
      <c r="L435" s="86">
        <v>0</v>
      </c>
      <c r="M435" s="87" t="s">
        <v>213</v>
      </c>
      <c r="N435" s="87" t="s">
        <v>241</v>
      </c>
      <c r="O435" s="87" t="s">
        <v>121</v>
      </c>
      <c r="P435" s="88">
        <v>45170</v>
      </c>
      <c r="Q435" s="88">
        <v>45171</v>
      </c>
      <c r="R435" s="86">
        <v>0</v>
      </c>
      <c r="S435" s="87" t="s">
        <v>116</v>
      </c>
      <c r="T435" s="87" t="s">
        <v>116</v>
      </c>
      <c r="U435" s="87" t="s">
        <v>319</v>
      </c>
      <c r="V435" s="89">
        <v>45139.155298761572</v>
      </c>
      <c r="W435" s="87" t="s">
        <v>116</v>
      </c>
      <c r="X435" s="87" t="s">
        <v>116</v>
      </c>
      <c r="Y435" s="89">
        <v>45170</v>
      </c>
      <c r="Z435" s="89">
        <v>45200</v>
      </c>
      <c r="AA435" s="89">
        <v>45201.692850312502</v>
      </c>
      <c r="AB435" s="87" t="s">
        <v>118</v>
      </c>
      <c r="AC435" s="87" t="s">
        <v>116</v>
      </c>
    </row>
    <row r="436" spans="1:29" s="96" customFormat="1" hidden="1" outlineLevel="7" collapsed="1" x14ac:dyDescent="0.25">
      <c r="A436" s="100" t="s">
        <v>152</v>
      </c>
      <c r="B436" s="92">
        <v>0</v>
      </c>
      <c r="C436" s="92">
        <v>0</v>
      </c>
      <c r="D436" s="92">
        <v>0</v>
      </c>
      <c r="E436" s="92">
        <v>0</v>
      </c>
      <c r="F436" s="92">
        <v>0</v>
      </c>
      <c r="G436" s="92">
        <v>0</v>
      </c>
      <c r="H436" s="93" t="s">
        <v>120</v>
      </c>
      <c r="I436" s="93" t="s">
        <v>287</v>
      </c>
      <c r="J436" s="93" t="s">
        <v>116</v>
      </c>
      <c r="K436" s="92">
        <v>0</v>
      </c>
      <c r="L436" s="92">
        <v>0</v>
      </c>
      <c r="M436" s="93" t="s">
        <v>213</v>
      </c>
      <c r="N436" s="93" t="s">
        <v>241</v>
      </c>
      <c r="O436" s="93" t="s">
        <v>121</v>
      </c>
      <c r="P436" s="94">
        <v>45170</v>
      </c>
      <c r="Q436" s="94">
        <v>45171</v>
      </c>
      <c r="R436" s="92">
        <v>0</v>
      </c>
      <c r="S436" s="93" t="s">
        <v>116</v>
      </c>
      <c r="T436" s="93" t="s">
        <v>116</v>
      </c>
      <c r="U436" s="93" t="s">
        <v>319</v>
      </c>
      <c r="V436" s="95">
        <v>45139.155298761572</v>
      </c>
      <c r="W436" s="93" t="s">
        <v>116</v>
      </c>
      <c r="X436" s="93" t="s">
        <v>116</v>
      </c>
      <c r="Y436" s="95">
        <v>45170</v>
      </c>
      <c r="Z436" s="95">
        <v>45200</v>
      </c>
      <c r="AA436" s="95">
        <v>45201.692850312502</v>
      </c>
      <c r="AB436" s="93" t="s">
        <v>118</v>
      </c>
      <c r="AC436" s="93" t="s">
        <v>116</v>
      </c>
    </row>
    <row r="437" spans="1:29" s="78" customFormat="1" hidden="1" outlineLevel="7" collapsed="1" x14ac:dyDescent="0.25">
      <c r="A437" s="101" t="s">
        <v>116</v>
      </c>
      <c r="B437" s="75">
        <v>0</v>
      </c>
      <c r="C437" s="75">
        <v>0</v>
      </c>
      <c r="D437" s="75">
        <v>0</v>
      </c>
      <c r="E437" s="75">
        <v>0</v>
      </c>
      <c r="F437" s="75">
        <v>0</v>
      </c>
      <c r="G437" s="75">
        <v>0</v>
      </c>
      <c r="H437" s="74" t="s">
        <v>120</v>
      </c>
      <c r="I437" s="74" t="s">
        <v>287</v>
      </c>
      <c r="J437" s="74" t="s">
        <v>116</v>
      </c>
      <c r="K437" s="75">
        <v>0</v>
      </c>
      <c r="L437" s="75">
        <v>0</v>
      </c>
      <c r="M437" s="74" t="s">
        <v>213</v>
      </c>
      <c r="N437" s="74" t="s">
        <v>241</v>
      </c>
      <c r="O437" s="74" t="s">
        <v>121</v>
      </c>
      <c r="P437" s="76">
        <v>45170</v>
      </c>
      <c r="Q437" s="76">
        <v>45171</v>
      </c>
      <c r="R437" s="75">
        <v>0</v>
      </c>
      <c r="S437" s="74" t="s">
        <v>116</v>
      </c>
      <c r="T437" s="74" t="s">
        <v>116</v>
      </c>
      <c r="U437" s="74" t="s">
        <v>319</v>
      </c>
      <c r="V437" s="77">
        <v>45139.155298761572</v>
      </c>
      <c r="W437" s="74" t="s">
        <v>116</v>
      </c>
      <c r="X437" s="74" t="s">
        <v>116</v>
      </c>
      <c r="Y437" s="77">
        <v>45170</v>
      </c>
      <c r="Z437" s="77">
        <v>45200</v>
      </c>
      <c r="AA437" s="77">
        <v>45201.692850312502</v>
      </c>
      <c r="AB437" s="74" t="s">
        <v>118</v>
      </c>
      <c r="AC437" s="74" t="s">
        <v>116</v>
      </c>
    </row>
    <row r="438" spans="1:29" s="90" customFormat="1" hidden="1" outlineLevel="2" collapsed="1" x14ac:dyDescent="0.25">
      <c r="A438" s="85" t="s">
        <v>246</v>
      </c>
      <c r="B438" s="86">
        <v>0</v>
      </c>
      <c r="C438" s="86">
        <v>0</v>
      </c>
      <c r="D438" s="86">
        <v>0</v>
      </c>
      <c r="E438" s="86">
        <v>0</v>
      </c>
      <c r="F438" s="86">
        <v>0</v>
      </c>
      <c r="G438" s="86">
        <v>0</v>
      </c>
      <c r="H438" s="87" t="s">
        <v>120</v>
      </c>
      <c r="I438" s="87" t="s">
        <v>246</v>
      </c>
      <c r="J438" s="87" t="s">
        <v>116</v>
      </c>
      <c r="K438" s="86">
        <v>0</v>
      </c>
      <c r="L438" s="86">
        <v>0</v>
      </c>
      <c r="M438" s="87" t="s">
        <v>122</v>
      </c>
      <c r="N438" s="87" t="s">
        <v>241</v>
      </c>
      <c r="O438" s="87" t="s">
        <v>121</v>
      </c>
      <c r="P438" s="88">
        <v>45170</v>
      </c>
      <c r="Q438" s="88">
        <v>45171</v>
      </c>
      <c r="R438" s="86">
        <v>0</v>
      </c>
      <c r="S438" s="87" t="s">
        <v>116</v>
      </c>
      <c r="T438" s="87" t="s">
        <v>116</v>
      </c>
      <c r="U438" s="87" t="s">
        <v>319</v>
      </c>
      <c r="V438" s="89">
        <v>45139.155298761572</v>
      </c>
      <c r="W438" s="87" t="s">
        <v>116</v>
      </c>
      <c r="X438" s="87" t="s">
        <v>116</v>
      </c>
      <c r="Y438" s="89">
        <v>45170</v>
      </c>
      <c r="Z438" s="89">
        <v>45200</v>
      </c>
      <c r="AA438" s="89">
        <v>45201.692850312502</v>
      </c>
      <c r="AB438" s="87" t="s">
        <v>118</v>
      </c>
      <c r="AC438" s="87" t="s">
        <v>116</v>
      </c>
    </row>
    <row r="439" spans="1:29" s="96" customFormat="1" hidden="1" outlineLevel="3" collapsed="1" x14ac:dyDescent="0.25">
      <c r="A439" s="91" t="s">
        <v>121</v>
      </c>
      <c r="B439" s="92">
        <v>0</v>
      </c>
      <c r="C439" s="92">
        <v>0</v>
      </c>
      <c r="D439" s="92">
        <v>0</v>
      </c>
      <c r="E439" s="92">
        <v>0</v>
      </c>
      <c r="F439" s="92">
        <v>0</v>
      </c>
      <c r="G439" s="92">
        <v>0</v>
      </c>
      <c r="H439" s="93" t="s">
        <v>120</v>
      </c>
      <c r="I439" s="93" t="s">
        <v>246</v>
      </c>
      <c r="J439" s="93" t="s">
        <v>116</v>
      </c>
      <c r="K439" s="92">
        <v>0</v>
      </c>
      <c r="L439" s="92">
        <v>0</v>
      </c>
      <c r="M439" s="93" t="s">
        <v>122</v>
      </c>
      <c r="N439" s="93" t="s">
        <v>241</v>
      </c>
      <c r="O439" s="93" t="s">
        <v>121</v>
      </c>
      <c r="P439" s="94">
        <v>45170</v>
      </c>
      <c r="Q439" s="94">
        <v>45171</v>
      </c>
      <c r="R439" s="92">
        <v>0</v>
      </c>
      <c r="S439" s="93" t="s">
        <v>116</v>
      </c>
      <c r="T439" s="93" t="s">
        <v>116</v>
      </c>
      <c r="U439" s="93" t="s">
        <v>319</v>
      </c>
      <c r="V439" s="95">
        <v>45139.155298761572</v>
      </c>
      <c r="W439" s="93" t="s">
        <v>116</v>
      </c>
      <c r="X439" s="93" t="s">
        <v>116</v>
      </c>
      <c r="Y439" s="95">
        <v>45170</v>
      </c>
      <c r="Z439" s="95">
        <v>45200</v>
      </c>
      <c r="AA439" s="95">
        <v>45201.692850312502</v>
      </c>
      <c r="AB439" s="93" t="s">
        <v>118</v>
      </c>
      <c r="AC439" s="93" t="s">
        <v>116</v>
      </c>
    </row>
    <row r="440" spans="1:29" s="78" customFormat="1" hidden="1" outlineLevel="4" collapsed="1" x14ac:dyDescent="0.25">
      <c r="A440" s="97" t="s">
        <v>122</v>
      </c>
      <c r="B440" s="75">
        <v>0</v>
      </c>
      <c r="C440" s="75">
        <v>0</v>
      </c>
      <c r="D440" s="75">
        <v>0</v>
      </c>
      <c r="E440" s="75">
        <v>0</v>
      </c>
      <c r="F440" s="75">
        <v>0</v>
      </c>
      <c r="G440" s="75">
        <v>0</v>
      </c>
      <c r="H440" s="74" t="s">
        <v>120</v>
      </c>
      <c r="I440" s="74" t="s">
        <v>246</v>
      </c>
      <c r="J440" s="74" t="s">
        <v>116</v>
      </c>
      <c r="K440" s="75">
        <v>0</v>
      </c>
      <c r="L440" s="75">
        <v>0</v>
      </c>
      <c r="M440" s="74" t="s">
        <v>122</v>
      </c>
      <c r="N440" s="74" t="s">
        <v>241</v>
      </c>
      <c r="O440" s="74" t="s">
        <v>121</v>
      </c>
      <c r="P440" s="76">
        <v>45170</v>
      </c>
      <c r="Q440" s="76">
        <v>45171</v>
      </c>
      <c r="R440" s="75">
        <v>0</v>
      </c>
      <c r="S440" s="74" t="s">
        <v>116</v>
      </c>
      <c r="T440" s="74" t="s">
        <v>116</v>
      </c>
      <c r="U440" s="74" t="s">
        <v>319</v>
      </c>
      <c r="V440" s="77">
        <v>45139.155298761572</v>
      </c>
      <c r="W440" s="74" t="s">
        <v>116</v>
      </c>
      <c r="X440" s="74" t="s">
        <v>116</v>
      </c>
      <c r="Y440" s="77">
        <v>45170</v>
      </c>
      <c r="Z440" s="77">
        <v>45200</v>
      </c>
      <c r="AA440" s="77">
        <v>45201.692850312502</v>
      </c>
      <c r="AB440" s="74" t="s">
        <v>118</v>
      </c>
      <c r="AC440" s="74" t="s">
        <v>116</v>
      </c>
    </row>
    <row r="441" spans="1:29" s="84" customFormat="1" hidden="1" outlineLevel="5" collapsed="1" x14ac:dyDescent="0.25">
      <c r="A441" s="98" t="s">
        <v>116</v>
      </c>
      <c r="B441" s="80">
        <v>0</v>
      </c>
      <c r="C441" s="80">
        <v>0</v>
      </c>
      <c r="D441" s="80">
        <v>0</v>
      </c>
      <c r="E441" s="80">
        <v>0</v>
      </c>
      <c r="F441" s="80">
        <v>0</v>
      </c>
      <c r="G441" s="80">
        <v>0</v>
      </c>
      <c r="H441" s="81" t="s">
        <v>120</v>
      </c>
      <c r="I441" s="81" t="s">
        <v>246</v>
      </c>
      <c r="J441" s="81" t="s">
        <v>116</v>
      </c>
      <c r="K441" s="80">
        <v>0</v>
      </c>
      <c r="L441" s="80">
        <v>0</v>
      </c>
      <c r="M441" s="81" t="s">
        <v>122</v>
      </c>
      <c r="N441" s="81" t="s">
        <v>241</v>
      </c>
      <c r="O441" s="81" t="s">
        <v>121</v>
      </c>
      <c r="P441" s="82">
        <v>45170</v>
      </c>
      <c r="Q441" s="82">
        <v>45171</v>
      </c>
      <c r="R441" s="80">
        <v>0</v>
      </c>
      <c r="S441" s="81" t="s">
        <v>116</v>
      </c>
      <c r="T441" s="81" t="s">
        <v>116</v>
      </c>
      <c r="U441" s="81" t="s">
        <v>319</v>
      </c>
      <c r="V441" s="83">
        <v>45139.155298761572</v>
      </c>
      <c r="W441" s="81" t="s">
        <v>116</v>
      </c>
      <c r="X441" s="81" t="s">
        <v>116</v>
      </c>
      <c r="Y441" s="83">
        <v>45170</v>
      </c>
      <c r="Z441" s="83">
        <v>45200</v>
      </c>
      <c r="AA441" s="83">
        <v>45201.692850312502</v>
      </c>
      <c r="AB441" s="81" t="s">
        <v>118</v>
      </c>
      <c r="AC441" s="81" t="s">
        <v>116</v>
      </c>
    </row>
    <row r="442" spans="1:29" s="90" customFormat="1" hidden="1" outlineLevel="6" collapsed="1" x14ac:dyDescent="0.25">
      <c r="A442" s="99" t="s">
        <v>116</v>
      </c>
      <c r="B442" s="86">
        <v>0</v>
      </c>
      <c r="C442" s="86">
        <v>0</v>
      </c>
      <c r="D442" s="86">
        <v>0</v>
      </c>
      <c r="E442" s="86">
        <v>0</v>
      </c>
      <c r="F442" s="86">
        <v>0</v>
      </c>
      <c r="G442" s="86">
        <v>0</v>
      </c>
      <c r="H442" s="87" t="s">
        <v>120</v>
      </c>
      <c r="I442" s="87" t="s">
        <v>246</v>
      </c>
      <c r="J442" s="87" t="s">
        <v>116</v>
      </c>
      <c r="K442" s="86">
        <v>0</v>
      </c>
      <c r="L442" s="86">
        <v>0</v>
      </c>
      <c r="M442" s="87" t="s">
        <v>122</v>
      </c>
      <c r="N442" s="87" t="s">
        <v>241</v>
      </c>
      <c r="O442" s="87" t="s">
        <v>121</v>
      </c>
      <c r="P442" s="88">
        <v>45170</v>
      </c>
      <c r="Q442" s="88">
        <v>45171</v>
      </c>
      <c r="R442" s="86">
        <v>0</v>
      </c>
      <c r="S442" s="87" t="s">
        <v>116</v>
      </c>
      <c r="T442" s="87" t="s">
        <v>116</v>
      </c>
      <c r="U442" s="87" t="s">
        <v>319</v>
      </c>
      <c r="V442" s="89">
        <v>45139.155298761572</v>
      </c>
      <c r="W442" s="87" t="s">
        <v>116</v>
      </c>
      <c r="X442" s="87" t="s">
        <v>116</v>
      </c>
      <c r="Y442" s="89">
        <v>45170</v>
      </c>
      <c r="Z442" s="89">
        <v>45200</v>
      </c>
      <c r="AA442" s="89">
        <v>45201.692850312502</v>
      </c>
      <c r="AB442" s="87" t="s">
        <v>118</v>
      </c>
      <c r="AC442" s="87" t="s">
        <v>116</v>
      </c>
    </row>
    <row r="443" spans="1:29" s="96" customFormat="1" hidden="1" outlineLevel="7" collapsed="1" x14ac:dyDescent="0.25">
      <c r="A443" s="100" t="s">
        <v>251</v>
      </c>
      <c r="B443" s="92">
        <v>152910.93700000001</v>
      </c>
      <c r="C443" s="92">
        <v>6981288.1213100003</v>
      </c>
      <c r="D443" s="92">
        <v>0</v>
      </c>
      <c r="E443" s="92">
        <v>0</v>
      </c>
      <c r="F443" s="92">
        <v>152910.93700000001</v>
      </c>
      <c r="G443" s="92">
        <v>6981288.1213100003</v>
      </c>
      <c r="H443" s="93" t="s">
        <v>120</v>
      </c>
      <c r="I443" s="93" t="s">
        <v>246</v>
      </c>
      <c r="J443" s="93" t="s">
        <v>116</v>
      </c>
      <c r="K443" s="92">
        <v>45.655910939254802</v>
      </c>
      <c r="L443" s="92">
        <v>0</v>
      </c>
      <c r="M443" s="93" t="s">
        <v>122</v>
      </c>
      <c r="N443" s="93" t="s">
        <v>241</v>
      </c>
      <c r="O443" s="93" t="s">
        <v>121</v>
      </c>
      <c r="P443" s="94">
        <v>45170</v>
      </c>
      <c r="Q443" s="94">
        <v>45171</v>
      </c>
      <c r="R443" s="92">
        <v>0</v>
      </c>
      <c r="S443" s="93" t="s">
        <v>116</v>
      </c>
      <c r="T443" s="93" t="s">
        <v>116</v>
      </c>
      <c r="U443" s="93" t="s">
        <v>319</v>
      </c>
      <c r="V443" s="95">
        <v>45139.155298761572</v>
      </c>
      <c r="W443" s="93" t="s">
        <v>116</v>
      </c>
      <c r="X443" s="93" t="s">
        <v>116</v>
      </c>
      <c r="Y443" s="95">
        <v>45170</v>
      </c>
      <c r="Z443" s="95">
        <v>45200</v>
      </c>
      <c r="AA443" s="95">
        <v>45201.692850312502</v>
      </c>
      <c r="AB443" s="93" t="s">
        <v>118</v>
      </c>
      <c r="AC443" s="93" t="s">
        <v>116</v>
      </c>
    </row>
    <row r="444" spans="1:29" s="78" customFormat="1" hidden="1" outlineLevel="7" collapsed="1" x14ac:dyDescent="0.25">
      <c r="A444" s="101" t="s">
        <v>116</v>
      </c>
      <c r="B444" s="75">
        <v>152910.93700000001</v>
      </c>
      <c r="C444" s="75">
        <v>6981288.1213100003</v>
      </c>
      <c r="D444" s="75">
        <v>0</v>
      </c>
      <c r="E444" s="75">
        <v>0</v>
      </c>
      <c r="F444" s="75">
        <v>152910.93700000001</v>
      </c>
      <c r="G444" s="75">
        <v>6981288.1213100003</v>
      </c>
      <c r="H444" s="74" t="s">
        <v>120</v>
      </c>
      <c r="I444" s="74" t="s">
        <v>246</v>
      </c>
      <c r="J444" s="74" t="s">
        <v>116</v>
      </c>
      <c r="K444" s="75">
        <v>45.655910939254802</v>
      </c>
      <c r="L444" s="75">
        <v>0</v>
      </c>
      <c r="M444" s="74" t="s">
        <v>122</v>
      </c>
      <c r="N444" s="74" t="s">
        <v>241</v>
      </c>
      <c r="O444" s="74" t="s">
        <v>121</v>
      </c>
      <c r="P444" s="76">
        <v>45170</v>
      </c>
      <c r="Q444" s="76">
        <v>45171</v>
      </c>
      <c r="R444" s="75">
        <v>0</v>
      </c>
      <c r="S444" s="74" t="s">
        <v>116</v>
      </c>
      <c r="T444" s="74" t="s">
        <v>116</v>
      </c>
      <c r="U444" s="74" t="s">
        <v>319</v>
      </c>
      <c r="V444" s="77">
        <v>45139.155298761572</v>
      </c>
      <c r="W444" s="74" t="s">
        <v>116</v>
      </c>
      <c r="X444" s="74" t="s">
        <v>116</v>
      </c>
      <c r="Y444" s="77">
        <v>45170</v>
      </c>
      <c r="Z444" s="77">
        <v>45200</v>
      </c>
      <c r="AA444" s="77">
        <v>45201.692850312502</v>
      </c>
      <c r="AB444" s="74" t="s">
        <v>118</v>
      </c>
      <c r="AC444" s="74" t="s">
        <v>116</v>
      </c>
    </row>
    <row r="445" spans="1:29" s="107" customFormat="1" hidden="1" outlineLevel="7" collapsed="1" x14ac:dyDescent="0.25">
      <c r="A445" s="102" t="s">
        <v>249</v>
      </c>
      <c r="B445" s="103">
        <v>-19839.11</v>
      </c>
      <c r="C445" s="103">
        <v>-994361.11747000006</v>
      </c>
      <c r="D445" s="103">
        <v>0</v>
      </c>
      <c r="E445" s="103">
        <v>0</v>
      </c>
      <c r="F445" s="103">
        <v>-19839.11</v>
      </c>
      <c r="G445" s="103">
        <v>-994361.11747000006</v>
      </c>
      <c r="H445" s="104" t="s">
        <v>120</v>
      </c>
      <c r="I445" s="104" t="s">
        <v>246</v>
      </c>
      <c r="J445" s="104" t="s">
        <v>116</v>
      </c>
      <c r="K445" s="103">
        <v>50.121256319966001</v>
      </c>
      <c r="L445" s="103">
        <v>0</v>
      </c>
      <c r="M445" s="104" t="s">
        <v>122</v>
      </c>
      <c r="N445" s="104" t="s">
        <v>241</v>
      </c>
      <c r="O445" s="104" t="s">
        <v>121</v>
      </c>
      <c r="P445" s="105">
        <v>45170</v>
      </c>
      <c r="Q445" s="105">
        <v>45171</v>
      </c>
      <c r="R445" s="103">
        <v>0</v>
      </c>
      <c r="S445" s="104" t="s">
        <v>116</v>
      </c>
      <c r="T445" s="104" t="s">
        <v>116</v>
      </c>
      <c r="U445" s="104" t="s">
        <v>319</v>
      </c>
      <c r="V445" s="106">
        <v>45139.155298761572</v>
      </c>
      <c r="W445" s="104" t="s">
        <v>116</v>
      </c>
      <c r="X445" s="104" t="s">
        <v>116</v>
      </c>
      <c r="Y445" s="106">
        <v>45170</v>
      </c>
      <c r="Z445" s="106">
        <v>45200</v>
      </c>
      <c r="AA445" s="106">
        <v>45201.692850312502</v>
      </c>
      <c r="AB445" s="104" t="s">
        <v>118</v>
      </c>
      <c r="AC445" s="104" t="s">
        <v>116</v>
      </c>
    </row>
    <row r="446" spans="1:29" s="78" customFormat="1" hidden="1" outlineLevel="7" collapsed="1" x14ac:dyDescent="0.25">
      <c r="A446" s="101" t="s">
        <v>116</v>
      </c>
      <c r="B446" s="75">
        <v>-19839.11</v>
      </c>
      <c r="C446" s="75">
        <v>-994361.11747000006</v>
      </c>
      <c r="D446" s="75">
        <v>0</v>
      </c>
      <c r="E446" s="75">
        <v>0</v>
      </c>
      <c r="F446" s="75">
        <v>-19839.11</v>
      </c>
      <c r="G446" s="75">
        <v>-994361.11747000006</v>
      </c>
      <c r="H446" s="74" t="s">
        <v>120</v>
      </c>
      <c r="I446" s="74" t="s">
        <v>246</v>
      </c>
      <c r="J446" s="74" t="s">
        <v>116</v>
      </c>
      <c r="K446" s="75">
        <v>50.121256319966001</v>
      </c>
      <c r="L446" s="75">
        <v>0</v>
      </c>
      <c r="M446" s="74" t="s">
        <v>122</v>
      </c>
      <c r="N446" s="74" t="s">
        <v>241</v>
      </c>
      <c r="O446" s="74" t="s">
        <v>121</v>
      </c>
      <c r="P446" s="76">
        <v>45170</v>
      </c>
      <c r="Q446" s="76">
        <v>45171</v>
      </c>
      <c r="R446" s="75">
        <v>0</v>
      </c>
      <c r="S446" s="74" t="s">
        <v>116</v>
      </c>
      <c r="T446" s="74" t="s">
        <v>116</v>
      </c>
      <c r="U446" s="74" t="s">
        <v>319</v>
      </c>
      <c r="V446" s="77">
        <v>45139.155298761572</v>
      </c>
      <c r="W446" s="74" t="s">
        <v>116</v>
      </c>
      <c r="X446" s="74" t="s">
        <v>116</v>
      </c>
      <c r="Y446" s="77">
        <v>45170</v>
      </c>
      <c r="Z446" s="77">
        <v>45200</v>
      </c>
      <c r="AA446" s="77">
        <v>45201.692850312502</v>
      </c>
      <c r="AB446" s="74" t="s">
        <v>118</v>
      </c>
      <c r="AC446" s="74" t="s">
        <v>116</v>
      </c>
    </row>
    <row r="447" spans="1:29" s="96" customFormat="1" hidden="1" outlineLevel="7" collapsed="1" x14ac:dyDescent="0.25">
      <c r="A447" s="100" t="s">
        <v>247</v>
      </c>
      <c r="B447" s="92">
        <v>-702585.46</v>
      </c>
      <c r="C447" s="92">
        <v>-36836452.234109998</v>
      </c>
      <c r="D447" s="92">
        <v>0</v>
      </c>
      <c r="E447" s="92">
        <v>0</v>
      </c>
      <c r="F447" s="92">
        <v>-702585.46</v>
      </c>
      <c r="G447" s="92">
        <v>-36836452.234109998</v>
      </c>
      <c r="H447" s="93" t="s">
        <v>120</v>
      </c>
      <c r="I447" s="93" t="s">
        <v>246</v>
      </c>
      <c r="J447" s="93" t="s">
        <v>116</v>
      </c>
      <c r="K447" s="92">
        <v>52.429852781339903</v>
      </c>
      <c r="L447" s="92">
        <v>0</v>
      </c>
      <c r="M447" s="93" t="s">
        <v>122</v>
      </c>
      <c r="N447" s="93" t="s">
        <v>241</v>
      </c>
      <c r="O447" s="93" t="s">
        <v>121</v>
      </c>
      <c r="P447" s="94">
        <v>45170</v>
      </c>
      <c r="Q447" s="94">
        <v>45171</v>
      </c>
      <c r="R447" s="92">
        <v>0</v>
      </c>
      <c r="S447" s="93" t="s">
        <v>116</v>
      </c>
      <c r="T447" s="93" t="s">
        <v>116</v>
      </c>
      <c r="U447" s="93" t="s">
        <v>319</v>
      </c>
      <c r="V447" s="95">
        <v>45139.155298761572</v>
      </c>
      <c r="W447" s="93" t="s">
        <v>116</v>
      </c>
      <c r="X447" s="93" t="s">
        <v>116</v>
      </c>
      <c r="Y447" s="95">
        <v>45170</v>
      </c>
      <c r="Z447" s="95">
        <v>45200</v>
      </c>
      <c r="AA447" s="95">
        <v>45201.692850312502</v>
      </c>
      <c r="AB447" s="93" t="s">
        <v>118</v>
      </c>
      <c r="AC447" s="93" t="s">
        <v>116</v>
      </c>
    </row>
    <row r="448" spans="1:29" s="78" customFormat="1" hidden="1" outlineLevel="7" collapsed="1" x14ac:dyDescent="0.25">
      <c r="A448" s="101" t="s">
        <v>116</v>
      </c>
      <c r="B448" s="75">
        <v>-702585.46</v>
      </c>
      <c r="C448" s="75">
        <v>-36836452.234109998</v>
      </c>
      <c r="D448" s="75">
        <v>0</v>
      </c>
      <c r="E448" s="75">
        <v>0</v>
      </c>
      <c r="F448" s="75">
        <v>-702585.46</v>
      </c>
      <c r="G448" s="75">
        <v>-36836452.234109998</v>
      </c>
      <c r="H448" s="74" t="s">
        <v>120</v>
      </c>
      <c r="I448" s="74" t="s">
        <v>246</v>
      </c>
      <c r="J448" s="74" t="s">
        <v>116</v>
      </c>
      <c r="K448" s="75">
        <v>52.429852781339903</v>
      </c>
      <c r="L448" s="75">
        <v>0</v>
      </c>
      <c r="M448" s="74" t="s">
        <v>122</v>
      </c>
      <c r="N448" s="74" t="s">
        <v>241</v>
      </c>
      <c r="O448" s="74" t="s">
        <v>121</v>
      </c>
      <c r="P448" s="76">
        <v>45170</v>
      </c>
      <c r="Q448" s="76">
        <v>45171</v>
      </c>
      <c r="R448" s="75">
        <v>0</v>
      </c>
      <c r="S448" s="74" t="s">
        <v>116</v>
      </c>
      <c r="T448" s="74" t="s">
        <v>116</v>
      </c>
      <c r="U448" s="74" t="s">
        <v>319</v>
      </c>
      <c r="V448" s="77">
        <v>45139.155298761572</v>
      </c>
      <c r="W448" s="74" t="s">
        <v>116</v>
      </c>
      <c r="X448" s="74" t="s">
        <v>116</v>
      </c>
      <c r="Y448" s="77">
        <v>45170</v>
      </c>
      <c r="Z448" s="77">
        <v>45200</v>
      </c>
      <c r="AA448" s="77">
        <v>45201.692850312502</v>
      </c>
      <c r="AB448" s="74" t="s">
        <v>118</v>
      </c>
      <c r="AC448" s="74" t="s">
        <v>116</v>
      </c>
    </row>
    <row r="449" spans="1:29" s="107" customFormat="1" hidden="1" outlineLevel="7" collapsed="1" x14ac:dyDescent="0.25">
      <c r="A449" s="102" t="s">
        <v>252</v>
      </c>
      <c r="B449" s="103">
        <v>437593.34499999997</v>
      </c>
      <c r="C449" s="103">
        <v>23806306.454190001</v>
      </c>
      <c r="D449" s="103">
        <v>0</v>
      </c>
      <c r="E449" s="103">
        <v>0</v>
      </c>
      <c r="F449" s="103">
        <v>437593.34499999997</v>
      </c>
      <c r="G449" s="103">
        <v>23806306.454190001</v>
      </c>
      <c r="H449" s="104" t="s">
        <v>120</v>
      </c>
      <c r="I449" s="104" t="s">
        <v>246</v>
      </c>
      <c r="J449" s="104" t="s">
        <v>116</v>
      </c>
      <c r="K449" s="103">
        <v>54.402807369453903</v>
      </c>
      <c r="L449" s="103">
        <v>0</v>
      </c>
      <c r="M449" s="104" t="s">
        <v>122</v>
      </c>
      <c r="N449" s="104" t="s">
        <v>241</v>
      </c>
      <c r="O449" s="104" t="s">
        <v>121</v>
      </c>
      <c r="P449" s="105">
        <v>45170</v>
      </c>
      <c r="Q449" s="105">
        <v>45171</v>
      </c>
      <c r="R449" s="103">
        <v>0</v>
      </c>
      <c r="S449" s="104" t="s">
        <v>116</v>
      </c>
      <c r="T449" s="104" t="s">
        <v>116</v>
      </c>
      <c r="U449" s="104" t="s">
        <v>319</v>
      </c>
      <c r="V449" s="106">
        <v>45139.155298761572</v>
      </c>
      <c r="W449" s="104" t="s">
        <v>116</v>
      </c>
      <c r="X449" s="104" t="s">
        <v>116</v>
      </c>
      <c r="Y449" s="106">
        <v>45170</v>
      </c>
      <c r="Z449" s="106">
        <v>45200</v>
      </c>
      <c r="AA449" s="106">
        <v>45201.692850312502</v>
      </c>
      <c r="AB449" s="104" t="s">
        <v>118</v>
      </c>
      <c r="AC449" s="104" t="s">
        <v>116</v>
      </c>
    </row>
    <row r="450" spans="1:29" s="78" customFormat="1" hidden="1" outlineLevel="7" collapsed="1" x14ac:dyDescent="0.25">
      <c r="A450" s="101" t="s">
        <v>116</v>
      </c>
      <c r="B450" s="75">
        <v>437593.34499999997</v>
      </c>
      <c r="C450" s="75">
        <v>23806306.454190001</v>
      </c>
      <c r="D450" s="75">
        <v>0</v>
      </c>
      <c r="E450" s="75">
        <v>0</v>
      </c>
      <c r="F450" s="75">
        <v>437593.34499999997</v>
      </c>
      <c r="G450" s="75">
        <v>23806306.454190001</v>
      </c>
      <c r="H450" s="74" t="s">
        <v>120</v>
      </c>
      <c r="I450" s="74" t="s">
        <v>246</v>
      </c>
      <c r="J450" s="74" t="s">
        <v>116</v>
      </c>
      <c r="K450" s="75">
        <v>54.402807369453903</v>
      </c>
      <c r="L450" s="75">
        <v>0</v>
      </c>
      <c r="M450" s="74" t="s">
        <v>122</v>
      </c>
      <c r="N450" s="74" t="s">
        <v>241</v>
      </c>
      <c r="O450" s="74" t="s">
        <v>121</v>
      </c>
      <c r="P450" s="76">
        <v>45170</v>
      </c>
      <c r="Q450" s="76">
        <v>45171</v>
      </c>
      <c r="R450" s="75">
        <v>0</v>
      </c>
      <c r="S450" s="74" t="s">
        <v>116</v>
      </c>
      <c r="T450" s="74" t="s">
        <v>116</v>
      </c>
      <c r="U450" s="74" t="s">
        <v>319</v>
      </c>
      <c r="V450" s="77">
        <v>45139.155298761572</v>
      </c>
      <c r="W450" s="74" t="s">
        <v>116</v>
      </c>
      <c r="X450" s="74" t="s">
        <v>116</v>
      </c>
      <c r="Y450" s="77">
        <v>45170</v>
      </c>
      <c r="Z450" s="77">
        <v>45200</v>
      </c>
      <c r="AA450" s="77">
        <v>45201.692850312502</v>
      </c>
      <c r="AB450" s="74" t="s">
        <v>118</v>
      </c>
      <c r="AC450" s="74" t="s">
        <v>116</v>
      </c>
    </row>
    <row r="451" spans="1:29" s="96" customFormat="1" hidden="1" outlineLevel="7" collapsed="1" x14ac:dyDescent="0.25">
      <c r="A451" s="100" t="s">
        <v>253</v>
      </c>
      <c r="B451" s="92">
        <v>699565.53</v>
      </c>
      <c r="C451" s="92">
        <v>38301197.717809997</v>
      </c>
      <c r="D451" s="92">
        <v>0</v>
      </c>
      <c r="E451" s="92">
        <v>0</v>
      </c>
      <c r="F451" s="92">
        <v>699565.53</v>
      </c>
      <c r="G451" s="92">
        <v>38301197.717809997</v>
      </c>
      <c r="H451" s="93" t="s">
        <v>120</v>
      </c>
      <c r="I451" s="93" t="s">
        <v>246</v>
      </c>
      <c r="J451" s="93" t="s">
        <v>116</v>
      </c>
      <c r="K451" s="92">
        <v>54.749978487090402</v>
      </c>
      <c r="L451" s="92">
        <v>0</v>
      </c>
      <c r="M451" s="93" t="s">
        <v>122</v>
      </c>
      <c r="N451" s="93" t="s">
        <v>241</v>
      </c>
      <c r="O451" s="93" t="s">
        <v>121</v>
      </c>
      <c r="P451" s="94">
        <v>45170</v>
      </c>
      <c r="Q451" s="94">
        <v>45171</v>
      </c>
      <c r="R451" s="92">
        <v>0</v>
      </c>
      <c r="S451" s="93" t="s">
        <v>116</v>
      </c>
      <c r="T451" s="93" t="s">
        <v>116</v>
      </c>
      <c r="U451" s="93" t="s">
        <v>319</v>
      </c>
      <c r="V451" s="95">
        <v>45139.155298761572</v>
      </c>
      <c r="W451" s="93" t="s">
        <v>116</v>
      </c>
      <c r="X451" s="93" t="s">
        <v>116</v>
      </c>
      <c r="Y451" s="95">
        <v>45170</v>
      </c>
      <c r="Z451" s="95">
        <v>45200</v>
      </c>
      <c r="AA451" s="95">
        <v>45201.692850312502</v>
      </c>
      <c r="AB451" s="93" t="s">
        <v>118</v>
      </c>
      <c r="AC451" s="93" t="s">
        <v>116</v>
      </c>
    </row>
    <row r="452" spans="1:29" s="78" customFormat="1" hidden="1" outlineLevel="7" collapsed="1" x14ac:dyDescent="0.25">
      <c r="A452" s="101" t="s">
        <v>116</v>
      </c>
      <c r="B452" s="75">
        <v>699565.53</v>
      </c>
      <c r="C452" s="75">
        <v>38301197.717809997</v>
      </c>
      <c r="D452" s="75">
        <v>0</v>
      </c>
      <c r="E452" s="75">
        <v>0</v>
      </c>
      <c r="F452" s="75">
        <v>699565.53</v>
      </c>
      <c r="G452" s="75">
        <v>38301197.717809997</v>
      </c>
      <c r="H452" s="74" t="s">
        <v>120</v>
      </c>
      <c r="I452" s="74" t="s">
        <v>246</v>
      </c>
      <c r="J452" s="74" t="s">
        <v>116</v>
      </c>
      <c r="K452" s="75">
        <v>54.749978487090402</v>
      </c>
      <c r="L452" s="75">
        <v>0</v>
      </c>
      <c r="M452" s="74" t="s">
        <v>122</v>
      </c>
      <c r="N452" s="74" t="s">
        <v>241</v>
      </c>
      <c r="O452" s="74" t="s">
        <v>121</v>
      </c>
      <c r="P452" s="76">
        <v>45170</v>
      </c>
      <c r="Q452" s="76">
        <v>45171</v>
      </c>
      <c r="R452" s="75">
        <v>0</v>
      </c>
      <c r="S452" s="74" t="s">
        <v>116</v>
      </c>
      <c r="T452" s="74" t="s">
        <v>116</v>
      </c>
      <c r="U452" s="74" t="s">
        <v>319</v>
      </c>
      <c r="V452" s="77">
        <v>45139.155298761572</v>
      </c>
      <c r="W452" s="74" t="s">
        <v>116</v>
      </c>
      <c r="X452" s="74" t="s">
        <v>116</v>
      </c>
      <c r="Y452" s="77">
        <v>45170</v>
      </c>
      <c r="Z452" s="77">
        <v>45200</v>
      </c>
      <c r="AA452" s="77">
        <v>45201.692850312502</v>
      </c>
      <c r="AB452" s="74" t="s">
        <v>118</v>
      </c>
      <c r="AC452" s="74" t="s">
        <v>116</v>
      </c>
    </row>
    <row r="453" spans="1:29" s="107" customFormat="1" hidden="1" outlineLevel="7" collapsed="1" x14ac:dyDescent="0.25">
      <c r="A453" s="102" t="s">
        <v>248</v>
      </c>
      <c r="B453" s="103">
        <v>-614146.64199999999</v>
      </c>
      <c r="C453" s="103">
        <v>-33855542.490350001</v>
      </c>
      <c r="D453" s="103">
        <v>0</v>
      </c>
      <c r="E453" s="103">
        <v>0</v>
      </c>
      <c r="F453" s="103">
        <v>-614146.64199999999</v>
      </c>
      <c r="G453" s="103">
        <v>-33855542.490350001</v>
      </c>
      <c r="H453" s="104" t="s">
        <v>120</v>
      </c>
      <c r="I453" s="104" t="s">
        <v>246</v>
      </c>
      <c r="J453" s="104" t="s">
        <v>116</v>
      </c>
      <c r="K453" s="103">
        <v>55.126154203331097</v>
      </c>
      <c r="L453" s="103">
        <v>0</v>
      </c>
      <c r="M453" s="104" t="s">
        <v>122</v>
      </c>
      <c r="N453" s="104" t="s">
        <v>241</v>
      </c>
      <c r="O453" s="104" t="s">
        <v>121</v>
      </c>
      <c r="P453" s="105">
        <v>45170</v>
      </c>
      <c r="Q453" s="105">
        <v>45171</v>
      </c>
      <c r="R453" s="103">
        <v>0</v>
      </c>
      <c r="S453" s="104" t="s">
        <v>116</v>
      </c>
      <c r="T453" s="104" t="s">
        <v>116</v>
      </c>
      <c r="U453" s="104" t="s">
        <v>319</v>
      </c>
      <c r="V453" s="106">
        <v>45139.155298761572</v>
      </c>
      <c r="W453" s="104" t="s">
        <v>116</v>
      </c>
      <c r="X453" s="104" t="s">
        <v>116</v>
      </c>
      <c r="Y453" s="106">
        <v>45170</v>
      </c>
      <c r="Z453" s="106">
        <v>45200</v>
      </c>
      <c r="AA453" s="106">
        <v>45201.692850312502</v>
      </c>
      <c r="AB453" s="104" t="s">
        <v>118</v>
      </c>
      <c r="AC453" s="104" t="s">
        <v>116</v>
      </c>
    </row>
    <row r="454" spans="1:29" s="78" customFormat="1" hidden="1" outlineLevel="7" collapsed="1" x14ac:dyDescent="0.25">
      <c r="A454" s="101" t="s">
        <v>116</v>
      </c>
      <c r="B454" s="75">
        <v>-614146.64199999999</v>
      </c>
      <c r="C454" s="75">
        <v>-33855542.490350001</v>
      </c>
      <c r="D454" s="75">
        <v>0</v>
      </c>
      <c r="E454" s="75">
        <v>0</v>
      </c>
      <c r="F454" s="75">
        <v>-614146.64199999999</v>
      </c>
      <c r="G454" s="75">
        <v>-33855542.490350001</v>
      </c>
      <c r="H454" s="74" t="s">
        <v>120</v>
      </c>
      <c r="I454" s="74" t="s">
        <v>246</v>
      </c>
      <c r="J454" s="74" t="s">
        <v>116</v>
      </c>
      <c r="K454" s="75">
        <v>55.126154203331097</v>
      </c>
      <c r="L454" s="75">
        <v>0</v>
      </c>
      <c r="M454" s="74" t="s">
        <v>122</v>
      </c>
      <c r="N454" s="74" t="s">
        <v>241</v>
      </c>
      <c r="O454" s="74" t="s">
        <v>121</v>
      </c>
      <c r="P454" s="76">
        <v>45170</v>
      </c>
      <c r="Q454" s="76">
        <v>45171</v>
      </c>
      <c r="R454" s="75">
        <v>0</v>
      </c>
      <c r="S454" s="74" t="s">
        <v>116</v>
      </c>
      <c r="T454" s="74" t="s">
        <v>116</v>
      </c>
      <c r="U454" s="74" t="s">
        <v>319</v>
      </c>
      <c r="V454" s="77">
        <v>45139.155298761572</v>
      </c>
      <c r="W454" s="74" t="s">
        <v>116</v>
      </c>
      <c r="X454" s="74" t="s">
        <v>116</v>
      </c>
      <c r="Y454" s="77">
        <v>45170</v>
      </c>
      <c r="Z454" s="77">
        <v>45200</v>
      </c>
      <c r="AA454" s="77">
        <v>45201.692850312502</v>
      </c>
      <c r="AB454" s="74" t="s">
        <v>118</v>
      </c>
      <c r="AC454" s="74" t="s">
        <v>116</v>
      </c>
    </row>
    <row r="455" spans="1:29" s="96" customFormat="1" hidden="1" outlineLevel="7" collapsed="1" x14ac:dyDescent="0.25">
      <c r="A455" s="100" t="s">
        <v>250</v>
      </c>
      <c r="B455" s="92">
        <v>46501.4</v>
      </c>
      <c r="C455" s="92">
        <v>2597563.54862</v>
      </c>
      <c r="D455" s="92">
        <v>0</v>
      </c>
      <c r="E455" s="92">
        <v>0</v>
      </c>
      <c r="F455" s="92">
        <v>46501.4</v>
      </c>
      <c r="G455" s="92">
        <v>2597563.54862</v>
      </c>
      <c r="H455" s="93" t="s">
        <v>120</v>
      </c>
      <c r="I455" s="93" t="s">
        <v>246</v>
      </c>
      <c r="J455" s="93" t="s">
        <v>116</v>
      </c>
      <c r="K455" s="92">
        <v>55.859899887315201</v>
      </c>
      <c r="L455" s="92">
        <v>0</v>
      </c>
      <c r="M455" s="93" t="s">
        <v>122</v>
      </c>
      <c r="N455" s="93" t="s">
        <v>241</v>
      </c>
      <c r="O455" s="93" t="s">
        <v>121</v>
      </c>
      <c r="P455" s="94">
        <v>45170</v>
      </c>
      <c r="Q455" s="94">
        <v>45171</v>
      </c>
      <c r="R455" s="92">
        <v>0</v>
      </c>
      <c r="S455" s="93" t="s">
        <v>116</v>
      </c>
      <c r="T455" s="93" t="s">
        <v>116</v>
      </c>
      <c r="U455" s="93" t="s">
        <v>319</v>
      </c>
      <c r="V455" s="95">
        <v>45139.155298761572</v>
      </c>
      <c r="W455" s="93" t="s">
        <v>116</v>
      </c>
      <c r="X455" s="93" t="s">
        <v>116</v>
      </c>
      <c r="Y455" s="95">
        <v>45170</v>
      </c>
      <c r="Z455" s="95">
        <v>45200</v>
      </c>
      <c r="AA455" s="95">
        <v>45201.692850312502</v>
      </c>
      <c r="AB455" s="93" t="s">
        <v>118</v>
      </c>
      <c r="AC455" s="93" t="s">
        <v>116</v>
      </c>
    </row>
    <row r="456" spans="1:29" s="78" customFormat="1" hidden="1" outlineLevel="7" collapsed="1" x14ac:dyDescent="0.25">
      <c r="A456" s="101" t="s">
        <v>116</v>
      </c>
      <c r="B456" s="75">
        <v>46501.4</v>
      </c>
      <c r="C456" s="75">
        <v>2597563.54862</v>
      </c>
      <c r="D456" s="75">
        <v>0</v>
      </c>
      <c r="E456" s="75">
        <v>0</v>
      </c>
      <c r="F456" s="75">
        <v>46501.4</v>
      </c>
      <c r="G456" s="75">
        <v>2597563.54862</v>
      </c>
      <c r="H456" s="74" t="s">
        <v>120</v>
      </c>
      <c r="I456" s="74" t="s">
        <v>246</v>
      </c>
      <c r="J456" s="74" t="s">
        <v>116</v>
      </c>
      <c r="K456" s="75">
        <v>55.859899887315201</v>
      </c>
      <c r="L456" s="75">
        <v>0</v>
      </c>
      <c r="M456" s="74" t="s">
        <v>122</v>
      </c>
      <c r="N456" s="74" t="s">
        <v>241</v>
      </c>
      <c r="O456" s="74" t="s">
        <v>121</v>
      </c>
      <c r="P456" s="76">
        <v>45170</v>
      </c>
      <c r="Q456" s="76">
        <v>45171</v>
      </c>
      <c r="R456" s="75">
        <v>0</v>
      </c>
      <c r="S456" s="74" t="s">
        <v>116</v>
      </c>
      <c r="T456" s="74" t="s">
        <v>116</v>
      </c>
      <c r="U456" s="74" t="s">
        <v>319</v>
      </c>
      <c r="V456" s="77">
        <v>45139.155298761572</v>
      </c>
      <c r="W456" s="74" t="s">
        <v>116</v>
      </c>
      <c r="X456" s="74" t="s">
        <v>116</v>
      </c>
      <c r="Y456" s="77">
        <v>45170</v>
      </c>
      <c r="Z456" s="77">
        <v>45200</v>
      </c>
      <c r="AA456" s="77">
        <v>45201.692850312502</v>
      </c>
      <c r="AB456" s="74" t="s">
        <v>118</v>
      </c>
      <c r="AC456" s="74" t="s">
        <v>116</v>
      </c>
    </row>
    <row r="457" spans="1:29" s="113" customFormat="1" hidden="1" outlineLevel="2" collapsed="1" x14ac:dyDescent="0.25">
      <c r="A457" s="108" t="s">
        <v>254</v>
      </c>
      <c r="B457" s="109">
        <v>0</v>
      </c>
      <c r="C457" s="109">
        <v>0</v>
      </c>
      <c r="D457" s="109">
        <v>0</v>
      </c>
      <c r="E457" s="109">
        <v>0</v>
      </c>
      <c r="F457" s="109">
        <v>0</v>
      </c>
      <c r="G457" s="109">
        <v>0</v>
      </c>
      <c r="H457" s="110" t="s">
        <v>120</v>
      </c>
      <c r="I457" s="110" t="s">
        <v>254</v>
      </c>
      <c r="J457" s="110" t="s">
        <v>116</v>
      </c>
      <c r="K457" s="109">
        <v>0</v>
      </c>
      <c r="L457" s="109">
        <v>0</v>
      </c>
      <c r="M457" s="110" t="s">
        <v>122</v>
      </c>
      <c r="N457" s="110" t="s">
        <v>241</v>
      </c>
      <c r="O457" s="110" t="s">
        <v>121</v>
      </c>
      <c r="P457" s="111">
        <v>45170</v>
      </c>
      <c r="Q457" s="111">
        <v>45171</v>
      </c>
      <c r="R457" s="109">
        <v>0</v>
      </c>
      <c r="S457" s="110" t="s">
        <v>116</v>
      </c>
      <c r="T457" s="110" t="s">
        <v>116</v>
      </c>
      <c r="U457" s="110" t="s">
        <v>319</v>
      </c>
      <c r="V457" s="112">
        <v>45139.155298761572</v>
      </c>
      <c r="W457" s="110" t="s">
        <v>116</v>
      </c>
      <c r="X457" s="110" t="s">
        <v>116</v>
      </c>
      <c r="Y457" s="112">
        <v>45170</v>
      </c>
      <c r="Z457" s="112">
        <v>45200</v>
      </c>
      <c r="AA457" s="112">
        <v>45201.692850312502</v>
      </c>
      <c r="AB457" s="110" t="s">
        <v>118</v>
      </c>
      <c r="AC457" s="110" t="s">
        <v>116</v>
      </c>
    </row>
    <row r="458" spans="1:29" s="96" customFormat="1" hidden="1" outlineLevel="3" collapsed="1" x14ac:dyDescent="0.25">
      <c r="A458" s="91" t="s">
        <v>121</v>
      </c>
      <c r="B458" s="92">
        <v>0</v>
      </c>
      <c r="C458" s="92">
        <v>0</v>
      </c>
      <c r="D458" s="92">
        <v>0</v>
      </c>
      <c r="E458" s="92">
        <v>0</v>
      </c>
      <c r="F458" s="92">
        <v>0</v>
      </c>
      <c r="G458" s="92">
        <v>0</v>
      </c>
      <c r="H458" s="93" t="s">
        <v>120</v>
      </c>
      <c r="I458" s="93" t="s">
        <v>254</v>
      </c>
      <c r="J458" s="93" t="s">
        <v>116</v>
      </c>
      <c r="K458" s="92">
        <v>0</v>
      </c>
      <c r="L458" s="92">
        <v>0</v>
      </c>
      <c r="M458" s="93" t="s">
        <v>122</v>
      </c>
      <c r="N458" s="93" t="s">
        <v>241</v>
      </c>
      <c r="O458" s="93" t="s">
        <v>121</v>
      </c>
      <c r="P458" s="94">
        <v>45170</v>
      </c>
      <c r="Q458" s="94">
        <v>45171</v>
      </c>
      <c r="R458" s="92">
        <v>0</v>
      </c>
      <c r="S458" s="93" t="s">
        <v>116</v>
      </c>
      <c r="T458" s="93" t="s">
        <v>116</v>
      </c>
      <c r="U458" s="93" t="s">
        <v>319</v>
      </c>
      <c r="V458" s="95">
        <v>45139.155298761572</v>
      </c>
      <c r="W458" s="93" t="s">
        <v>116</v>
      </c>
      <c r="X458" s="93" t="s">
        <v>116</v>
      </c>
      <c r="Y458" s="95">
        <v>45170</v>
      </c>
      <c r="Z458" s="95">
        <v>45200</v>
      </c>
      <c r="AA458" s="95">
        <v>45201.692850312502</v>
      </c>
      <c r="AB458" s="93" t="s">
        <v>118</v>
      </c>
      <c r="AC458" s="93" t="s">
        <v>116</v>
      </c>
    </row>
    <row r="459" spans="1:29" s="78" customFormat="1" hidden="1" outlineLevel="4" collapsed="1" x14ac:dyDescent="0.25">
      <c r="A459" s="97" t="s">
        <v>122</v>
      </c>
      <c r="B459" s="75">
        <v>0</v>
      </c>
      <c r="C459" s="75">
        <v>0</v>
      </c>
      <c r="D459" s="75">
        <v>0</v>
      </c>
      <c r="E459" s="75">
        <v>0</v>
      </c>
      <c r="F459" s="75">
        <v>0</v>
      </c>
      <c r="G459" s="75">
        <v>0</v>
      </c>
      <c r="H459" s="74" t="s">
        <v>120</v>
      </c>
      <c r="I459" s="74" t="s">
        <v>254</v>
      </c>
      <c r="J459" s="74" t="s">
        <v>116</v>
      </c>
      <c r="K459" s="75">
        <v>0</v>
      </c>
      <c r="L459" s="75">
        <v>0</v>
      </c>
      <c r="M459" s="74" t="s">
        <v>122</v>
      </c>
      <c r="N459" s="74" t="s">
        <v>241</v>
      </c>
      <c r="O459" s="74" t="s">
        <v>121</v>
      </c>
      <c r="P459" s="76">
        <v>45170</v>
      </c>
      <c r="Q459" s="76">
        <v>45171</v>
      </c>
      <c r="R459" s="75">
        <v>0</v>
      </c>
      <c r="S459" s="74" t="s">
        <v>116</v>
      </c>
      <c r="T459" s="74" t="s">
        <v>116</v>
      </c>
      <c r="U459" s="74" t="s">
        <v>319</v>
      </c>
      <c r="V459" s="77">
        <v>45139.155298761572</v>
      </c>
      <c r="W459" s="74" t="s">
        <v>116</v>
      </c>
      <c r="X459" s="74" t="s">
        <v>116</v>
      </c>
      <c r="Y459" s="77">
        <v>45170</v>
      </c>
      <c r="Z459" s="77">
        <v>45200</v>
      </c>
      <c r="AA459" s="77">
        <v>45201.692850312502</v>
      </c>
      <c r="AB459" s="74" t="s">
        <v>118</v>
      </c>
      <c r="AC459" s="74" t="s">
        <v>116</v>
      </c>
    </row>
    <row r="460" spans="1:29" s="84" customFormat="1" hidden="1" outlineLevel="5" collapsed="1" x14ac:dyDescent="0.25">
      <c r="A460" s="98" t="s">
        <v>116</v>
      </c>
      <c r="B460" s="80">
        <v>0</v>
      </c>
      <c r="C460" s="80">
        <v>0</v>
      </c>
      <c r="D460" s="80">
        <v>0</v>
      </c>
      <c r="E460" s="80">
        <v>0</v>
      </c>
      <c r="F460" s="80">
        <v>0</v>
      </c>
      <c r="G460" s="80">
        <v>0</v>
      </c>
      <c r="H460" s="81" t="s">
        <v>120</v>
      </c>
      <c r="I460" s="81" t="s">
        <v>254</v>
      </c>
      <c r="J460" s="81" t="s">
        <v>116</v>
      </c>
      <c r="K460" s="80">
        <v>0</v>
      </c>
      <c r="L460" s="80">
        <v>0</v>
      </c>
      <c r="M460" s="81" t="s">
        <v>122</v>
      </c>
      <c r="N460" s="81" t="s">
        <v>241</v>
      </c>
      <c r="O460" s="81" t="s">
        <v>121</v>
      </c>
      <c r="P460" s="82">
        <v>45170</v>
      </c>
      <c r="Q460" s="82">
        <v>45171</v>
      </c>
      <c r="R460" s="80">
        <v>0</v>
      </c>
      <c r="S460" s="81" t="s">
        <v>116</v>
      </c>
      <c r="T460" s="81" t="s">
        <v>116</v>
      </c>
      <c r="U460" s="81" t="s">
        <v>319</v>
      </c>
      <c r="V460" s="83">
        <v>45139.155298761572</v>
      </c>
      <c r="W460" s="81" t="s">
        <v>116</v>
      </c>
      <c r="X460" s="81" t="s">
        <v>116</v>
      </c>
      <c r="Y460" s="83">
        <v>45170</v>
      </c>
      <c r="Z460" s="83">
        <v>45200</v>
      </c>
      <c r="AA460" s="83">
        <v>45201.692850312502</v>
      </c>
      <c r="AB460" s="81" t="s">
        <v>118</v>
      </c>
      <c r="AC460" s="81" t="s">
        <v>116</v>
      </c>
    </row>
    <row r="461" spans="1:29" s="90" customFormat="1" hidden="1" outlineLevel="6" collapsed="1" x14ac:dyDescent="0.25">
      <c r="A461" s="99" t="s">
        <v>116</v>
      </c>
      <c r="B461" s="86">
        <v>0</v>
      </c>
      <c r="C461" s="86">
        <v>0</v>
      </c>
      <c r="D461" s="86">
        <v>0</v>
      </c>
      <c r="E461" s="86">
        <v>0</v>
      </c>
      <c r="F461" s="86">
        <v>0</v>
      </c>
      <c r="G461" s="86">
        <v>0</v>
      </c>
      <c r="H461" s="87" t="s">
        <v>120</v>
      </c>
      <c r="I461" s="87" t="s">
        <v>254</v>
      </c>
      <c r="J461" s="87" t="s">
        <v>116</v>
      </c>
      <c r="K461" s="86">
        <v>0</v>
      </c>
      <c r="L461" s="86">
        <v>0</v>
      </c>
      <c r="M461" s="87" t="s">
        <v>122</v>
      </c>
      <c r="N461" s="87" t="s">
        <v>241</v>
      </c>
      <c r="O461" s="87" t="s">
        <v>121</v>
      </c>
      <c r="P461" s="88">
        <v>45170</v>
      </c>
      <c r="Q461" s="88">
        <v>45171</v>
      </c>
      <c r="R461" s="86">
        <v>0</v>
      </c>
      <c r="S461" s="87" t="s">
        <v>116</v>
      </c>
      <c r="T461" s="87" t="s">
        <v>116</v>
      </c>
      <c r="U461" s="87" t="s">
        <v>319</v>
      </c>
      <c r="V461" s="89">
        <v>45139.155298761572</v>
      </c>
      <c r="W461" s="87" t="s">
        <v>116</v>
      </c>
      <c r="X461" s="87" t="s">
        <v>116</v>
      </c>
      <c r="Y461" s="89">
        <v>45170</v>
      </c>
      <c r="Z461" s="89">
        <v>45200</v>
      </c>
      <c r="AA461" s="89">
        <v>45201.692850312502</v>
      </c>
      <c r="AB461" s="87" t="s">
        <v>118</v>
      </c>
      <c r="AC461" s="87" t="s">
        <v>116</v>
      </c>
    </row>
    <row r="462" spans="1:29" s="96" customFormat="1" hidden="1" outlineLevel="7" collapsed="1" x14ac:dyDescent="0.25">
      <c r="A462" s="100" t="s">
        <v>257</v>
      </c>
      <c r="B462" s="92">
        <v>750.59</v>
      </c>
      <c r="C462" s="92">
        <v>29011.23</v>
      </c>
      <c r="D462" s="92">
        <v>0</v>
      </c>
      <c r="E462" s="92">
        <v>0</v>
      </c>
      <c r="F462" s="92">
        <v>750.59</v>
      </c>
      <c r="G462" s="92">
        <v>29011.23</v>
      </c>
      <c r="H462" s="93" t="s">
        <v>120</v>
      </c>
      <c r="I462" s="93" t="s">
        <v>254</v>
      </c>
      <c r="J462" s="93" t="s">
        <v>116</v>
      </c>
      <c r="K462" s="92">
        <v>38.651234362301601</v>
      </c>
      <c r="L462" s="92">
        <v>0</v>
      </c>
      <c r="M462" s="93" t="s">
        <v>122</v>
      </c>
      <c r="N462" s="93" t="s">
        <v>241</v>
      </c>
      <c r="O462" s="93" t="s">
        <v>121</v>
      </c>
      <c r="P462" s="94">
        <v>45170</v>
      </c>
      <c r="Q462" s="94">
        <v>45171</v>
      </c>
      <c r="R462" s="92">
        <v>0</v>
      </c>
      <c r="S462" s="93" t="s">
        <v>116</v>
      </c>
      <c r="T462" s="93" t="s">
        <v>116</v>
      </c>
      <c r="U462" s="93" t="s">
        <v>319</v>
      </c>
      <c r="V462" s="95">
        <v>45139.155298761572</v>
      </c>
      <c r="W462" s="93" t="s">
        <v>116</v>
      </c>
      <c r="X462" s="93" t="s">
        <v>116</v>
      </c>
      <c r="Y462" s="95">
        <v>45170</v>
      </c>
      <c r="Z462" s="95">
        <v>45200</v>
      </c>
      <c r="AA462" s="95">
        <v>45201.692850312502</v>
      </c>
      <c r="AB462" s="93" t="s">
        <v>118</v>
      </c>
      <c r="AC462" s="93" t="s">
        <v>116</v>
      </c>
    </row>
    <row r="463" spans="1:29" s="78" customFormat="1" hidden="1" outlineLevel="7" collapsed="1" x14ac:dyDescent="0.25">
      <c r="A463" s="101" t="s">
        <v>116</v>
      </c>
      <c r="B463" s="75">
        <v>750.59</v>
      </c>
      <c r="C463" s="75">
        <v>29011.23</v>
      </c>
      <c r="D463" s="75">
        <v>0</v>
      </c>
      <c r="E463" s="75">
        <v>0</v>
      </c>
      <c r="F463" s="75">
        <v>750.59</v>
      </c>
      <c r="G463" s="75">
        <v>29011.23</v>
      </c>
      <c r="H463" s="74" t="s">
        <v>120</v>
      </c>
      <c r="I463" s="74" t="s">
        <v>254</v>
      </c>
      <c r="J463" s="74" t="s">
        <v>116</v>
      </c>
      <c r="K463" s="75">
        <v>38.651234362301601</v>
      </c>
      <c r="L463" s="75">
        <v>0</v>
      </c>
      <c r="M463" s="74" t="s">
        <v>122</v>
      </c>
      <c r="N463" s="74" t="s">
        <v>241</v>
      </c>
      <c r="O463" s="74" t="s">
        <v>121</v>
      </c>
      <c r="P463" s="76">
        <v>45170</v>
      </c>
      <c r="Q463" s="76">
        <v>45171</v>
      </c>
      <c r="R463" s="75">
        <v>0</v>
      </c>
      <c r="S463" s="74" t="s">
        <v>116</v>
      </c>
      <c r="T463" s="74" t="s">
        <v>116</v>
      </c>
      <c r="U463" s="74" t="s">
        <v>319</v>
      </c>
      <c r="V463" s="77">
        <v>45139.155298761572</v>
      </c>
      <c r="W463" s="74" t="s">
        <v>116</v>
      </c>
      <c r="X463" s="74" t="s">
        <v>116</v>
      </c>
      <c r="Y463" s="77">
        <v>45170</v>
      </c>
      <c r="Z463" s="77">
        <v>45200</v>
      </c>
      <c r="AA463" s="77">
        <v>45201.692850312502</v>
      </c>
      <c r="AB463" s="74" t="s">
        <v>118</v>
      </c>
      <c r="AC463" s="74" t="s">
        <v>116</v>
      </c>
    </row>
    <row r="464" spans="1:29" s="107" customFormat="1" hidden="1" outlineLevel="7" collapsed="1" x14ac:dyDescent="0.25">
      <c r="A464" s="102" t="s">
        <v>258</v>
      </c>
      <c r="B464" s="103">
        <v>128439.048</v>
      </c>
      <c r="C464" s="103">
        <v>7099882.7032300001</v>
      </c>
      <c r="D464" s="103">
        <v>0</v>
      </c>
      <c r="E464" s="103">
        <v>0</v>
      </c>
      <c r="F464" s="103">
        <v>128439.048</v>
      </c>
      <c r="G464" s="103">
        <v>7099882.7032300001</v>
      </c>
      <c r="H464" s="104" t="s">
        <v>120</v>
      </c>
      <c r="I464" s="104" t="s">
        <v>254</v>
      </c>
      <c r="J464" s="104" t="s">
        <v>116</v>
      </c>
      <c r="K464" s="103">
        <v>55.278225849431699</v>
      </c>
      <c r="L464" s="103">
        <v>0</v>
      </c>
      <c r="M464" s="104" t="s">
        <v>122</v>
      </c>
      <c r="N464" s="104" t="s">
        <v>241</v>
      </c>
      <c r="O464" s="104" t="s">
        <v>121</v>
      </c>
      <c r="P464" s="105">
        <v>45170</v>
      </c>
      <c r="Q464" s="105">
        <v>45171</v>
      </c>
      <c r="R464" s="103">
        <v>0</v>
      </c>
      <c r="S464" s="104" t="s">
        <v>116</v>
      </c>
      <c r="T464" s="104" t="s">
        <v>116</v>
      </c>
      <c r="U464" s="104" t="s">
        <v>319</v>
      </c>
      <c r="V464" s="106">
        <v>45139.155298761572</v>
      </c>
      <c r="W464" s="104" t="s">
        <v>116</v>
      </c>
      <c r="X464" s="104" t="s">
        <v>116</v>
      </c>
      <c r="Y464" s="106">
        <v>45170</v>
      </c>
      <c r="Z464" s="106">
        <v>45200</v>
      </c>
      <c r="AA464" s="106">
        <v>45201.692850312502</v>
      </c>
      <c r="AB464" s="104" t="s">
        <v>118</v>
      </c>
      <c r="AC464" s="104" t="s">
        <v>116</v>
      </c>
    </row>
    <row r="465" spans="1:29" s="78" customFormat="1" hidden="1" outlineLevel="7" collapsed="1" x14ac:dyDescent="0.25">
      <c r="A465" s="101" t="s">
        <v>116</v>
      </c>
      <c r="B465" s="75">
        <v>128439.048</v>
      </c>
      <c r="C465" s="75">
        <v>7099882.7032300001</v>
      </c>
      <c r="D465" s="75">
        <v>0</v>
      </c>
      <c r="E465" s="75">
        <v>0</v>
      </c>
      <c r="F465" s="75">
        <v>128439.048</v>
      </c>
      <c r="G465" s="75">
        <v>7099882.7032300001</v>
      </c>
      <c r="H465" s="74" t="s">
        <v>120</v>
      </c>
      <c r="I465" s="74" t="s">
        <v>254</v>
      </c>
      <c r="J465" s="74" t="s">
        <v>116</v>
      </c>
      <c r="K465" s="75">
        <v>55.278225849431699</v>
      </c>
      <c r="L465" s="75">
        <v>0</v>
      </c>
      <c r="M465" s="74" t="s">
        <v>122</v>
      </c>
      <c r="N465" s="74" t="s">
        <v>241</v>
      </c>
      <c r="O465" s="74" t="s">
        <v>121</v>
      </c>
      <c r="P465" s="76">
        <v>45170</v>
      </c>
      <c r="Q465" s="76">
        <v>45171</v>
      </c>
      <c r="R465" s="75">
        <v>0</v>
      </c>
      <c r="S465" s="74" t="s">
        <v>116</v>
      </c>
      <c r="T465" s="74" t="s">
        <v>116</v>
      </c>
      <c r="U465" s="74" t="s">
        <v>319</v>
      </c>
      <c r="V465" s="77">
        <v>45139.155298761572</v>
      </c>
      <c r="W465" s="74" t="s">
        <v>116</v>
      </c>
      <c r="X465" s="74" t="s">
        <v>116</v>
      </c>
      <c r="Y465" s="77">
        <v>45170</v>
      </c>
      <c r="Z465" s="77">
        <v>45200</v>
      </c>
      <c r="AA465" s="77">
        <v>45201.692850312502</v>
      </c>
      <c r="AB465" s="74" t="s">
        <v>118</v>
      </c>
      <c r="AC465" s="74" t="s">
        <v>116</v>
      </c>
    </row>
    <row r="466" spans="1:29" s="96" customFormat="1" hidden="1" outlineLevel="7" collapsed="1" x14ac:dyDescent="0.25">
      <c r="A466" s="100" t="s">
        <v>256</v>
      </c>
      <c r="B466" s="92">
        <v>-38089.398000000001</v>
      </c>
      <c r="C466" s="92">
        <v>-2142262.3636099999</v>
      </c>
      <c r="D466" s="92">
        <v>0</v>
      </c>
      <c r="E466" s="92">
        <v>0</v>
      </c>
      <c r="F466" s="92">
        <v>-38089.398000000001</v>
      </c>
      <c r="G466" s="92">
        <v>-2142262.3636099999</v>
      </c>
      <c r="H466" s="93" t="s">
        <v>120</v>
      </c>
      <c r="I466" s="93" t="s">
        <v>254</v>
      </c>
      <c r="J466" s="93" t="s">
        <v>116</v>
      </c>
      <c r="K466" s="92">
        <v>56.243009238686298</v>
      </c>
      <c r="L466" s="92">
        <v>0</v>
      </c>
      <c r="M466" s="93" t="s">
        <v>122</v>
      </c>
      <c r="N466" s="93" t="s">
        <v>241</v>
      </c>
      <c r="O466" s="93" t="s">
        <v>121</v>
      </c>
      <c r="P466" s="94">
        <v>45170</v>
      </c>
      <c r="Q466" s="94">
        <v>45171</v>
      </c>
      <c r="R466" s="92">
        <v>0</v>
      </c>
      <c r="S466" s="93" t="s">
        <v>116</v>
      </c>
      <c r="T466" s="93" t="s">
        <v>116</v>
      </c>
      <c r="U466" s="93" t="s">
        <v>319</v>
      </c>
      <c r="V466" s="95">
        <v>45139.155298761572</v>
      </c>
      <c r="W466" s="93" t="s">
        <v>116</v>
      </c>
      <c r="X466" s="93" t="s">
        <v>116</v>
      </c>
      <c r="Y466" s="95">
        <v>45170</v>
      </c>
      <c r="Z466" s="95">
        <v>45200</v>
      </c>
      <c r="AA466" s="95">
        <v>45201.692850312502</v>
      </c>
      <c r="AB466" s="93" t="s">
        <v>118</v>
      </c>
      <c r="AC466" s="93" t="s">
        <v>116</v>
      </c>
    </row>
    <row r="467" spans="1:29" s="78" customFormat="1" hidden="1" outlineLevel="7" collapsed="1" x14ac:dyDescent="0.25">
      <c r="A467" s="101" t="s">
        <v>116</v>
      </c>
      <c r="B467" s="75">
        <v>-38089.398000000001</v>
      </c>
      <c r="C467" s="75">
        <v>-2142262.3636099999</v>
      </c>
      <c r="D467" s="75">
        <v>0</v>
      </c>
      <c r="E467" s="75">
        <v>0</v>
      </c>
      <c r="F467" s="75">
        <v>-38089.398000000001</v>
      </c>
      <c r="G467" s="75">
        <v>-2142262.3636099999</v>
      </c>
      <c r="H467" s="74" t="s">
        <v>120</v>
      </c>
      <c r="I467" s="74" t="s">
        <v>254</v>
      </c>
      <c r="J467" s="74" t="s">
        <v>116</v>
      </c>
      <c r="K467" s="75">
        <v>56.243009238686298</v>
      </c>
      <c r="L467" s="75">
        <v>0</v>
      </c>
      <c r="M467" s="74" t="s">
        <v>122</v>
      </c>
      <c r="N467" s="74" t="s">
        <v>241</v>
      </c>
      <c r="O467" s="74" t="s">
        <v>121</v>
      </c>
      <c r="P467" s="76">
        <v>45170</v>
      </c>
      <c r="Q467" s="76">
        <v>45171</v>
      </c>
      <c r="R467" s="75">
        <v>0</v>
      </c>
      <c r="S467" s="74" t="s">
        <v>116</v>
      </c>
      <c r="T467" s="74" t="s">
        <v>116</v>
      </c>
      <c r="U467" s="74" t="s">
        <v>319</v>
      </c>
      <c r="V467" s="77">
        <v>45139.155298761572</v>
      </c>
      <c r="W467" s="74" t="s">
        <v>116</v>
      </c>
      <c r="X467" s="74" t="s">
        <v>116</v>
      </c>
      <c r="Y467" s="77">
        <v>45170</v>
      </c>
      <c r="Z467" s="77">
        <v>45200</v>
      </c>
      <c r="AA467" s="77">
        <v>45201.692850312502</v>
      </c>
      <c r="AB467" s="74" t="s">
        <v>118</v>
      </c>
      <c r="AC467" s="74" t="s">
        <v>116</v>
      </c>
    </row>
    <row r="468" spans="1:29" s="107" customFormat="1" hidden="1" outlineLevel="7" collapsed="1" x14ac:dyDescent="0.25">
      <c r="A468" s="102" t="s">
        <v>255</v>
      </c>
      <c r="B468" s="103">
        <v>-259861.12</v>
      </c>
      <c r="C468" s="103">
        <v>-15789930.44241</v>
      </c>
      <c r="D468" s="103">
        <v>0</v>
      </c>
      <c r="E468" s="103">
        <v>0</v>
      </c>
      <c r="F468" s="103">
        <v>-259861.12</v>
      </c>
      <c r="G468" s="103">
        <v>-15789930.44241</v>
      </c>
      <c r="H468" s="104" t="s">
        <v>120</v>
      </c>
      <c r="I468" s="104" t="s">
        <v>254</v>
      </c>
      <c r="J468" s="104" t="s">
        <v>116</v>
      </c>
      <c r="K468" s="103">
        <v>60.762958469547101</v>
      </c>
      <c r="L468" s="103">
        <v>0</v>
      </c>
      <c r="M468" s="104" t="s">
        <v>122</v>
      </c>
      <c r="N468" s="104" t="s">
        <v>241</v>
      </c>
      <c r="O468" s="104" t="s">
        <v>121</v>
      </c>
      <c r="P468" s="105">
        <v>45170</v>
      </c>
      <c r="Q468" s="105">
        <v>45171</v>
      </c>
      <c r="R468" s="103">
        <v>0</v>
      </c>
      <c r="S468" s="104" t="s">
        <v>116</v>
      </c>
      <c r="T468" s="104" t="s">
        <v>116</v>
      </c>
      <c r="U468" s="104" t="s">
        <v>319</v>
      </c>
      <c r="V468" s="106">
        <v>45139.155298761572</v>
      </c>
      <c r="W468" s="104" t="s">
        <v>116</v>
      </c>
      <c r="X468" s="104" t="s">
        <v>116</v>
      </c>
      <c r="Y468" s="106">
        <v>45170</v>
      </c>
      <c r="Z468" s="106">
        <v>45200</v>
      </c>
      <c r="AA468" s="106">
        <v>45201.692850312502</v>
      </c>
      <c r="AB468" s="104" t="s">
        <v>118</v>
      </c>
      <c r="AC468" s="104" t="s">
        <v>116</v>
      </c>
    </row>
    <row r="469" spans="1:29" s="78" customFormat="1" hidden="1" outlineLevel="7" collapsed="1" x14ac:dyDescent="0.25">
      <c r="A469" s="101" t="s">
        <v>116</v>
      </c>
      <c r="B469" s="75">
        <v>-259861.12</v>
      </c>
      <c r="C469" s="75">
        <v>-15789930.44241</v>
      </c>
      <c r="D469" s="75">
        <v>0</v>
      </c>
      <c r="E469" s="75">
        <v>0</v>
      </c>
      <c r="F469" s="75">
        <v>-259861.12</v>
      </c>
      <c r="G469" s="75">
        <v>-15789930.44241</v>
      </c>
      <c r="H469" s="74" t="s">
        <v>120</v>
      </c>
      <c r="I469" s="74" t="s">
        <v>254</v>
      </c>
      <c r="J469" s="74" t="s">
        <v>116</v>
      </c>
      <c r="K469" s="75">
        <v>60.762958469547101</v>
      </c>
      <c r="L469" s="75">
        <v>0</v>
      </c>
      <c r="M469" s="74" t="s">
        <v>122</v>
      </c>
      <c r="N469" s="74" t="s">
        <v>241</v>
      </c>
      <c r="O469" s="74" t="s">
        <v>121</v>
      </c>
      <c r="P469" s="76">
        <v>45170</v>
      </c>
      <c r="Q469" s="76">
        <v>45171</v>
      </c>
      <c r="R469" s="75">
        <v>0</v>
      </c>
      <c r="S469" s="74" t="s">
        <v>116</v>
      </c>
      <c r="T469" s="74" t="s">
        <v>116</v>
      </c>
      <c r="U469" s="74" t="s">
        <v>319</v>
      </c>
      <c r="V469" s="77">
        <v>45139.155298761572</v>
      </c>
      <c r="W469" s="74" t="s">
        <v>116</v>
      </c>
      <c r="X469" s="74" t="s">
        <v>116</v>
      </c>
      <c r="Y469" s="77">
        <v>45170</v>
      </c>
      <c r="Z469" s="77">
        <v>45200</v>
      </c>
      <c r="AA469" s="77">
        <v>45201.692850312502</v>
      </c>
      <c r="AB469" s="74" t="s">
        <v>118</v>
      </c>
      <c r="AC469" s="74" t="s">
        <v>116</v>
      </c>
    </row>
    <row r="470" spans="1:29" s="96" customFormat="1" hidden="1" outlineLevel="7" collapsed="1" x14ac:dyDescent="0.25">
      <c r="A470" s="100" t="s">
        <v>259</v>
      </c>
      <c r="B470" s="92">
        <v>168760.88</v>
      </c>
      <c r="C470" s="92">
        <v>10803298.872789999</v>
      </c>
      <c r="D470" s="92">
        <v>0</v>
      </c>
      <c r="E470" s="92">
        <v>0</v>
      </c>
      <c r="F470" s="92">
        <v>168760.88</v>
      </c>
      <c r="G470" s="92">
        <v>10803298.872789999</v>
      </c>
      <c r="H470" s="93" t="s">
        <v>120</v>
      </c>
      <c r="I470" s="93" t="s">
        <v>254</v>
      </c>
      <c r="J470" s="93" t="s">
        <v>116</v>
      </c>
      <c r="K470" s="92">
        <v>64.015421540762304</v>
      </c>
      <c r="L470" s="92">
        <v>0</v>
      </c>
      <c r="M470" s="93" t="s">
        <v>122</v>
      </c>
      <c r="N470" s="93" t="s">
        <v>241</v>
      </c>
      <c r="O470" s="93" t="s">
        <v>121</v>
      </c>
      <c r="P470" s="94">
        <v>45170</v>
      </c>
      <c r="Q470" s="94">
        <v>45171</v>
      </c>
      <c r="R470" s="92">
        <v>0</v>
      </c>
      <c r="S470" s="93" t="s">
        <v>116</v>
      </c>
      <c r="T470" s="93" t="s">
        <v>116</v>
      </c>
      <c r="U470" s="93" t="s">
        <v>319</v>
      </c>
      <c r="V470" s="95">
        <v>45139.155298761572</v>
      </c>
      <c r="W470" s="93" t="s">
        <v>116</v>
      </c>
      <c r="X470" s="93" t="s">
        <v>116</v>
      </c>
      <c r="Y470" s="95">
        <v>45170</v>
      </c>
      <c r="Z470" s="95">
        <v>45200</v>
      </c>
      <c r="AA470" s="95">
        <v>45201.692850312502</v>
      </c>
      <c r="AB470" s="93" t="s">
        <v>118</v>
      </c>
      <c r="AC470" s="93" t="s">
        <v>116</v>
      </c>
    </row>
    <row r="471" spans="1:29" s="78" customFormat="1" hidden="1" outlineLevel="7" collapsed="1" x14ac:dyDescent="0.25">
      <c r="A471" s="101" t="s">
        <v>116</v>
      </c>
      <c r="B471" s="75">
        <v>168760.88</v>
      </c>
      <c r="C471" s="75">
        <v>10803298.872789999</v>
      </c>
      <c r="D471" s="75">
        <v>0</v>
      </c>
      <c r="E471" s="75">
        <v>0</v>
      </c>
      <c r="F471" s="75">
        <v>168760.88</v>
      </c>
      <c r="G471" s="75">
        <v>10803298.872789999</v>
      </c>
      <c r="H471" s="74" t="s">
        <v>120</v>
      </c>
      <c r="I471" s="74" t="s">
        <v>254</v>
      </c>
      <c r="J471" s="74" t="s">
        <v>116</v>
      </c>
      <c r="K471" s="75">
        <v>64.015421540762304</v>
      </c>
      <c r="L471" s="75">
        <v>0</v>
      </c>
      <c r="M471" s="74" t="s">
        <v>122</v>
      </c>
      <c r="N471" s="74" t="s">
        <v>241</v>
      </c>
      <c r="O471" s="74" t="s">
        <v>121</v>
      </c>
      <c r="P471" s="76">
        <v>45170</v>
      </c>
      <c r="Q471" s="76">
        <v>45171</v>
      </c>
      <c r="R471" s="75">
        <v>0</v>
      </c>
      <c r="S471" s="74" t="s">
        <v>116</v>
      </c>
      <c r="T471" s="74" t="s">
        <v>116</v>
      </c>
      <c r="U471" s="74" t="s">
        <v>319</v>
      </c>
      <c r="V471" s="77">
        <v>45139.155298761572</v>
      </c>
      <c r="W471" s="74" t="s">
        <v>116</v>
      </c>
      <c r="X471" s="74" t="s">
        <v>116</v>
      </c>
      <c r="Y471" s="77">
        <v>45170</v>
      </c>
      <c r="Z471" s="77">
        <v>45200</v>
      </c>
      <c r="AA471" s="77">
        <v>45201.692850312502</v>
      </c>
      <c r="AB471" s="74" t="s">
        <v>118</v>
      </c>
      <c r="AC471" s="74" t="s">
        <v>116</v>
      </c>
    </row>
    <row r="472" spans="1:29" s="90" customFormat="1" hidden="1" outlineLevel="2" collapsed="1" x14ac:dyDescent="0.25">
      <c r="A472" s="85" t="s">
        <v>260</v>
      </c>
      <c r="B472" s="86">
        <v>0</v>
      </c>
      <c r="C472" s="86">
        <v>0</v>
      </c>
      <c r="D472" s="86">
        <v>0</v>
      </c>
      <c r="E472" s="86">
        <v>0</v>
      </c>
      <c r="F472" s="86">
        <v>0</v>
      </c>
      <c r="G472" s="86">
        <v>0</v>
      </c>
      <c r="H472" s="87" t="s">
        <v>120</v>
      </c>
      <c r="I472" s="87" t="s">
        <v>260</v>
      </c>
      <c r="J472" s="87" t="s">
        <v>116</v>
      </c>
      <c r="K472" s="86">
        <v>0</v>
      </c>
      <c r="L472" s="86">
        <v>0</v>
      </c>
      <c r="M472" s="87" t="s">
        <v>122</v>
      </c>
      <c r="N472" s="87" t="s">
        <v>241</v>
      </c>
      <c r="O472" s="87" t="s">
        <v>121</v>
      </c>
      <c r="P472" s="88">
        <v>45170</v>
      </c>
      <c r="Q472" s="88">
        <v>45171</v>
      </c>
      <c r="R472" s="86">
        <v>0</v>
      </c>
      <c r="S472" s="87" t="s">
        <v>116</v>
      </c>
      <c r="T472" s="87" t="s">
        <v>116</v>
      </c>
      <c r="U472" s="87" t="s">
        <v>319</v>
      </c>
      <c r="V472" s="89">
        <v>45139.155298761572</v>
      </c>
      <c r="W472" s="87" t="s">
        <v>116</v>
      </c>
      <c r="X472" s="87" t="s">
        <v>116</v>
      </c>
      <c r="Y472" s="89">
        <v>45170</v>
      </c>
      <c r="Z472" s="89">
        <v>45200</v>
      </c>
      <c r="AA472" s="89">
        <v>45201.692850312502</v>
      </c>
      <c r="AB472" s="87" t="s">
        <v>118</v>
      </c>
      <c r="AC472" s="87" t="s">
        <v>116</v>
      </c>
    </row>
    <row r="473" spans="1:29" s="96" customFormat="1" hidden="1" outlineLevel="3" collapsed="1" x14ac:dyDescent="0.25">
      <c r="A473" s="91" t="s">
        <v>121</v>
      </c>
      <c r="B473" s="92">
        <v>0</v>
      </c>
      <c r="C473" s="92">
        <v>0</v>
      </c>
      <c r="D473" s="92">
        <v>0</v>
      </c>
      <c r="E473" s="92">
        <v>0</v>
      </c>
      <c r="F473" s="92">
        <v>0</v>
      </c>
      <c r="G473" s="92">
        <v>0</v>
      </c>
      <c r="H473" s="93" t="s">
        <v>120</v>
      </c>
      <c r="I473" s="93" t="s">
        <v>260</v>
      </c>
      <c r="J473" s="93" t="s">
        <v>116</v>
      </c>
      <c r="K473" s="92">
        <v>0</v>
      </c>
      <c r="L473" s="92">
        <v>0</v>
      </c>
      <c r="M473" s="93" t="s">
        <v>122</v>
      </c>
      <c r="N473" s="93" t="s">
        <v>241</v>
      </c>
      <c r="O473" s="93" t="s">
        <v>121</v>
      </c>
      <c r="P473" s="94">
        <v>45170</v>
      </c>
      <c r="Q473" s="94">
        <v>45171</v>
      </c>
      <c r="R473" s="92">
        <v>0</v>
      </c>
      <c r="S473" s="93" t="s">
        <v>116</v>
      </c>
      <c r="T473" s="93" t="s">
        <v>116</v>
      </c>
      <c r="U473" s="93" t="s">
        <v>319</v>
      </c>
      <c r="V473" s="95">
        <v>45139.155298761572</v>
      </c>
      <c r="W473" s="93" t="s">
        <v>116</v>
      </c>
      <c r="X473" s="93" t="s">
        <v>116</v>
      </c>
      <c r="Y473" s="95">
        <v>45170</v>
      </c>
      <c r="Z473" s="95">
        <v>45200</v>
      </c>
      <c r="AA473" s="95">
        <v>45201.692850312502</v>
      </c>
      <c r="AB473" s="93" t="s">
        <v>118</v>
      </c>
      <c r="AC473" s="93" t="s">
        <v>116</v>
      </c>
    </row>
    <row r="474" spans="1:29" s="78" customFormat="1" hidden="1" outlineLevel="4" collapsed="1" x14ac:dyDescent="0.25">
      <c r="A474" s="97" t="s">
        <v>122</v>
      </c>
      <c r="B474" s="75">
        <v>0</v>
      </c>
      <c r="C474" s="75">
        <v>0</v>
      </c>
      <c r="D474" s="75">
        <v>0</v>
      </c>
      <c r="E474" s="75">
        <v>0</v>
      </c>
      <c r="F474" s="75">
        <v>0</v>
      </c>
      <c r="G474" s="75">
        <v>0</v>
      </c>
      <c r="H474" s="74" t="s">
        <v>120</v>
      </c>
      <c r="I474" s="74" t="s">
        <v>260</v>
      </c>
      <c r="J474" s="74" t="s">
        <v>116</v>
      </c>
      <c r="K474" s="75">
        <v>0</v>
      </c>
      <c r="L474" s="75">
        <v>0</v>
      </c>
      <c r="M474" s="74" t="s">
        <v>122</v>
      </c>
      <c r="N474" s="74" t="s">
        <v>241</v>
      </c>
      <c r="O474" s="74" t="s">
        <v>121</v>
      </c>
      <c r="P474" s="76">
        <v>45170</v>
      </c>
      <c r="Q474" s="76">
        <v>45171</v>
      </c>
      <c r="R474" s="75">
        <v>0</v>
      </c>
      <c r="S474" s="74" t="s">
        <v>116</v>
      </c>
      <c r="T474" s="74" t="s">
        <v>116</v>
      </c>
      <c r="U474" s="74" t="s">
        <v>319</v>
      </c>
      <c r="V474" s="77">
        <v>45139.155298761572</v>
      </c>
      <c r="W474" s="74" t="s">
        <v>116</v>
      </c>
      <c r="X474" s="74" t="s">
        <v>116</v>
      </c>
      <c r="Y474" s="77">
        <v>45170</v>
      </c>
      <c r="Z474" s="77">
        <v>45200</v>
      </c>
      <c r="AA474" s="77">
        <v>45201.692850312502</v>
      </c>
      <c r="AB474" s="74" t="s">
        <v>118</v>
      </c>
      <c r="AC474" s="74" t="s">
        <v>116</v>
      </c>
    </row>
    <row r="475" spans="1:29" s="84" customFormat="1" hidden="1" outlineLevel="5" collapsed="1" x14ac:dyDescent="0.25">
      <c r="A475" s="98" t="s">
        <v>116</v>
      </c>
      <c r="B475" s="80">
        <v>0</v>
      </c>
      <c r="C475" s="80">
        <v>0</v>
      </c>
      <c r="D475" s="80">
        <v>0</v>
      </c>
      <c r="E475" s="80">
        <v>0</v>
      </c>
      <c r="F475" s="80">
        <v>0</v>
      </c>
      <c r="G475" s="80">
        <v>0</v>
      </c>
      <c r="H475" s="81" t="s">
        <v>120</v>
      </c>
      <c r="I475" s="81" t="s">
        <v>260</v>
      </c>
      <c r="J475" s="81" t="s">
        <v>116</v>
      </c>
      <c r="K475" s="80">
        <v>0</v>
      </c>
      <c r="L475" s="80">
        <v>0</v>
      </c>
      <c r="M475" s="81" t="s">
        <v>122</v>
      </c>
      <c r="N475" s="81" t="s">
        <v>241</v>
      </c>
      <c r="O475" s="81" t="s">
        <v>121</v>
      </c>
      <c r="P475" s="82">
        <v>45170</v>
      </c>
      <c r="Q475" s="82">
        <v>45171</v>
      </c>
      <c r="R475" s="80">
        <v>0</v>
      </c>
      <c r="S475" s="81" t="s">
        <v>116</v>
      </c>
      <c r="T475" s="81" t="s">
        <v>116</v>
      </c>
      <c r="U475" s="81" t="s">
        <v>319</v>
      </c>
      <c r="V475" s="83">
        <v>45139.155298761572</v>
      </c>
      <c r="W475" s="81" t="s">
        <v>116</v>
      </c>
      <c r="X475" s="81" t="s">
        <v>116</v>
      </c>
      <c r="Y475" s="83">
        <v>45170</v>
      </c>
      <c r="Z475" s="83">
        <v>45200</v>
      </c>
      <c r="AA475" s="83">
        <v>45201.692850312502</v>
      </c>
      <c r="AB475" s="81" t="s">
        <v>118</v>
      </c>
      <c r="AC475" s="81" t="s">
        <v>116</v>
      </c>
    </row>
    <row r="476" spans="1:29" s="90" customFormat="1" hidden="1" outlineLevel="6" collapsed="1" x14ac:dyDescent="0.25">
      <c r="A476" s="99" t="s">
        <v>116</v>
      </c>
      <c r="B476" s="86">
        <v>0</v>
      </c>
      <c r="C476" s="86">
        <v>0</v>
      </c>
      <c r="D476" s="86">
        <v>0</v>
      </c>
      <c r="E476" s="86">
        <v>0</v>
      </c>
      <c r="F476" s="86">
        <v>0</v>
      </c>
      <c r="G476" s="86">
        <v>0</v>
      </c>
      <c r="H476" s="87" t="s">
        <v>120</v>
      </c>
      <c r="I476" s="87" t="s">
        <v>260</v>
      </c>
      <c r="J476" s="87" t="s">
        <v>116</v>
      </c>
      <c r="K476" s="86">
        <v>0</v>
      </c>
      <c r="L476" s="86">
        <v>0</v>
      </c>
      <c r="M476" s="87" t="s">
        <v>122</v>
      </c>
      <c r="N476" s="87" t="s">
        <v>241</v>
      </c>
      <c r="O476" s="87" t="s">
        <v>121</v>
      </c>
      <c r="P476" s="88">
        <v>45170</v>
      </c>
      <c r="Q476" s="88">
        <v>45171</v>
      </c>
      <c r="R476" s="86">
        <v>0</v>
      </c>
      <c r="S476" s="87" t="s">
        <v>116</v>
      </c>
      <c r="T476" s="87" t="s">
        <v>116</v>
      </c>
      <c r="U476" s="87" t="s">
        <v>319</v>
      </c>
      <c r="V476" s="89">
        <v>45139.155298761572</v>
      </c>
      <c r="W476" s="87" t="s">
        <v>116</v>
      </c>
      <c r="X476" s="87" t="s">
        <v>116</v>
      </c>
      <c r="Y476" s="89">
        <v>45170</v>
      </c>
      <c r="Z476" s="89">
        <v>45200</v>
      </c>
      <c r="AA476" s="89">
        <v>45201.692850312502</v>
      </c>
      <c r="AB476" s="87" t="s">
        <v>118</v>
      </c>
      <c r="AC476" s="87" t="s">
        <v>116</v>
      </c>
    </row>
    <row r="477" spans="1:29" s="96" customFormat="1" hidden="1" outlineLevel="7" collapsed="1" x14ac:dyDescent="0.25">
      <c r="A477" s="100" t="s">
        <v>263</v>
      </c>
      <c r="B477" s="92">
        <v>-256.86099999999999</v>
      </c>
      <c r="C477" s="92">
        <v>-65553.919999999998</v>
      </c>
      <c r="D477" s="92">
        <v>0</v>
      </c>
      <c r="E477" s="92">
        <v>0</v>
      </c>
      <c r="F477" s="92">
        <v>-256.86099999999999</v>
      </c>
      <c r="G477" s="92">
        <v>-65553.919999999998</v>
      </c>
      <c r="H477" s="93" t="s">
        <v>120</v>
      </c>
      <c r="I477" s="93" t="s">
        <v>260</v>
      </c>
      <c r="J477" s="93" t="s">
        <v>116</v>
      </c>
      <c r="K477" s="92">
        <v>255.21165143793701</v>
      </c>
      <c r="L477" s="92">
        <v>0</v>
      </c>
      <c r="M477" s="93" t="s">
        <v>122</v>
      </c>
      <c r="N477" s="93" t="s">
        <v>241</v>
      </c>
      <c r="O477" s="93" t="s">
        <v>121</v>
      </c>
      <c r="P477" s="94">
        <v>45170</v>
      </c>
      <c r="Q477" s="94">
        <v>45171</v>
      </c>
      <c r="R477" s="92">
        <v>0</v>
      </c>
      <c r="S477" s="93" t="s">
        <v>116</v>
      </c>
      <c r="T477" s="93" t="s">
        <v>116</v>
      </c>
      <c r="U477" s="93" t="s">
        <v>319</v>
      </c>
      <c r="V477" s="95">
        <v>45139.155298761572</v>
      </c>
      <c r="W477" s="93" t="s">
        <v>116</v>
      </c>
      <c r="X477" s="93" t="s">
        <v>116</v>
      </c>
      <c r="Y477" s="95">
        <v>45170</v>
      </c>
      <c r="Z477" s="95">
        <v>45200</v>
      </c>
      <c r="AA477" s="95">
        <v>45201.692850312502</v>
      </c>
      <c r="AB477" s="93" t="s">
        <v>118</v>
      </c>
      <c r="AC477" s="93" t="s">
        <v>116</v>
      </c>
    </row>
    <row r="478" spans="1:29" s="78" customFormat="1" hidden="1" outlineLevel="7" collapsed="1" x14ac:dyDescent="0.25">
      <c r="A478" s="101" t="s">
        <v>116</v>
      </c>
      <c r="B478" s="75">
        <v>-256.86099999999999</v>
      </c>
      <c r="C478" s="75">
        <v>-65553.919999999998</v>
      </c>
      <c r="D478" s="75">
        <v>0</v>
      </c>
      <c r="E478" s="75">
        <v>0</v>
      </c>
      <c r="F478" s="75">
        <v>-256.86099999999999</v>
      </c>
      <c r="G478" s="75">
        <v>-65553.919999999998</v>
      </c>
      <c r="H478" s="74" t="s">
        <v>120</v>
      </c>
      <c r="I478" s="74" t="s">
        <v>260</v>
      </c>
      <c r="J478" s="74" t="s">
        <v>116</v>
      </c>
      <c r="K478" s="75">
        <v>255.21165143793701</v>
      </c>
      <c r="L478" s="75">
        <v>0</v>
      </c>
      <c r="M478" s="74" t="s">
        <v>122</v>
      </c>
      <c r="N478" s="74" t="s">
        <v>241</v>
      </c>
      <c r="O478" s="74" t="s">
        <v>121</v>
      </c>
      <c r="P478" s="76">
        <v>45170</v>
      </c>
      <c r="Q478" s="76">
        <v>45171</v>
      </c>
      <c r="R478" s="75">
        <v>0</v>
      </c>
      <c r="S478" s="74" t="s">
        <v>116</v>
      </c>
      <c r="T478" s="74" t="s">
        <v>116</v>
      </c>
      <c r="U478" s="74" t="s">
        <v>319</v>
      </c>
      <c r="V478" s="77">
        <v>45139.155298761572</v>
      </c>
      <c r="W478" s="74" t="s">
        <v>116</v>
      </c>
      <c r="X478" s="74" t="s">
        <v>116</v>
      </c>
      <c r="Y478" s="77">
        <v>45170</v>
      </c>
      <c r="Z478" s="77">
        <v>45200</v>
      </c>
      <c r="AA478" s="77">
        <v>45201.692850312502</v>
      </c>
      <c r="AB478" s="74" t="s">
        <v>118</v>
      </c>
      <c r="AC478" s="74" t="s">
        <v>116</v>
      </c>
    </row>
    <row r="479" spans="1:29" s="107" customFormat="1" hidden="1" outlineLevel="7" collapsed="1" x14ac:dyDescent="0.25">
      <c r="A479" s="102" t="s">
        <v>261</v>
      </c>
      <c r="B479" s="103">
        <v>-64536.483</v>
      </c>
      <c r="C479" s="103">
        <v>-4124677.3178400001</v>
      </c>
      <c r="D479" s="103">
        <v>0</v>
      </c>
      <c r="E479" s="103">
        <v>0</v>
      </c>
      <c r="F479" s="103">
        <v>-64536.483</v>
      </c>
      <c r="G479" s="103">
        <v>-4124677.3178400001</v>
      </c>
      <c r="H479" s="104" t="s">
        <v>120</v>
      </c>
      <c r="I479" s="104" t="s">
        <v>260</v>
      </c>
      <c r="J479" s="104" t="s">
        <v>116</v>
      </c>
      <c r="K479" s="103">
        <v>63.912334947660497</v>
      </c>
      <c r="L479" s="103">
        <v>0</v>
      </c>
      <c r="M479" s="104" t="s">
        <v>122</v>
      </c>
      <c r="N479" s="104" t="s">
        <v>241</v>
      </c>
      <c r="O479" s="104" t="s">
        <v>121</v>
      </c>
      <c r="P479" s="105">
        <v>45170</v>
      </c>
      <c r="Q479" s="105">
        <v>45171</v>
      </c>
      <c r="R479" s="103">
        <v>0</v>
      </c>
      <c r="S479" s="104" t="s">
        <v>116</v>
      </c>
      <c r="T479" s="104" t="s">
        <v>116</v>
      </c>
      <c r="U479" s="104" t="s">
        <v>319</v>
      </c>
      <c r="V479" s="106">
        <v>45139.155298761572</v>
      </c>
      <c r="W479" s="104" t="s">
        <v>116</v>
      </c>
      <c r="X479" s="104" t="s">
        <v>116</v>
      </c>
      <c r="Y479" s="106">
        <v>45170</v>
      </c>
      <c r="Z479" s="106">
        <v>45200</v>
      </c>
      <c r="AA479" s="106">
        <v>45201.692850312502</v>
      </c>
      <c r="AB479" s="104" t="s">
        <v>118</v>
      </c>
      <c r="AC479" s="104" t="s">
        <v>116</v>
      </c>
    </row>
    <row r="480" spans="1:29" s="78" customFormat="1" hidden="1" outlineLevel="7" collapsed="1" x14ac:dyDescent="0.25">
      <c r="A480" s="101" t="s">
        <v>116</v>
      </c>
      <c r="B480" s="75">
        <v>-64536.483</v>
      </c>
      <c r="C480" s="75">
        <v>-4124677.3178400001</v>
      </c>
      <c r="D480" s="75">
        <v>0</v>
      </c>
      <c r="E480" s="75">
        <v>0</v>
      </c>
      <c r="F480" s="75">
        <v>-64536.483</v>
      </c>
      <c r="G480" s="75">
        <v>-4124677.3178400001</v>
      </c>
      <c r="H480" s="74" t="s">
        <v>120</v>
      </c>
      <c r="I480" s="74" t="s">
        <v>260</v>
      </c>
      <c r="J480" s="74" t="s">
        <v>116</v>
      </c>
      <c r="K480" s="75">
        <v>63.912334947660497</v>
      </c>
      <c r="L480" s="75">
        <v>0</v>
      </c>
      <c r="M480" s="74" t="s">
        <v>122</v>
      </c>
      <c r="N480" s="74" t="s">
        <v>241</v>
      </c>
      <c r="O480" s="74" t="s">
        <v>121</v>
      </c>
      <c r="P480" s="76">
        <v>45170</v>
      </c>
      <c r="Q480" s="76">
        <v>45171</v>
      </c>
      <c r="R480" s="75">
        <v>0</v>
      </c>
      <c r="S480" s="74" t="s">
        <v>116</v>
      </c>
      <c r="T480" s="74" t="s">
        <v>116</v>
      </c>
      <c r="U480" s="74" t="s">
        <v>319</v>
      </c>
      <c r="V480" s="77">
        <v>45139.155298761572</v>
      </c>
      <c r="W480" s="74" t="s">
        <v>116</v>
      </c>
      <c r="X480" s="74" t="s">
        <v>116</v>
      </c>
      <c r="Y480" s="77">
        <v>45170</v>
      </c>
      <c r="Z480" s="77">
        <v>45200</v>
      </c>
      <c r="AA480" s="77">
        <v>45201.692850312502</v>
      </c>
      <c r="AB480" s="74" t="s">
        <v>118</v>
      </c>
      <c r="AC480" s="74" t="s">
        <v>116</v>
      </c>
    </row>
    <row r="481" spans="1:29" s="96" customFormat="1" hidden="1" outlineLevel="7" collapsed="1" x14ac:dyDescent="0.25">
      <c r="A481" s="100" t="s">
        <v>262</v>
      </c>
      <c r="B481" s="92">
        <v>-18623.91</v>
      </c>
      <c r="C481" s="92">
        <v>-1197795.32852</v>
      </c>
      <c r="D481" s="92">
        <v>0</v>
      </c>
      <c r="E481" s="92">
        <v>0</v>
      </c>
      <c r="F481" s="92">
        <v>-18623.91</v>
      </c>
      <c r="G481" s="92">
        <v>-1197795.32852</v>
      </c>
      <c r="H481" s="93" t="s">
        <v>120</v>
      </c>
      <c r="I481" s="93" t="s">
        <v>260</v>
      </c>
      <c r="J481" s="93" t="s">
        <v>116</v>
      </c>
      <c r="K481" s="92">
        <v>64.314922511975197</v>
      </c>
      <c r="L481" s="92">
        <v>0</v>
      </c>
      <c r="M481" s="93" t="s">
        <v>122</v>
      </c>
      <c r="N481" s="93" t="s">
        <v>241</v>
      </c>
      <c r="O481" s="93" t="s">
        <v>121</v>
      </c>
      <c r="P481" s="94">
        <v>45170</v>
      </c>
      <c r="Q481" s="94">
        <v>45171</v>
      </c>
      <c r="R481" s="92">
        <v>0</v>
      </c>
      <c r="S481" s="93" t="s">
        <v>116</v>
      </c>
      <c r="T481" s="93" t="s">
        <v>116</v>
      </c>
      <c r="U481" s="93" t="s">
        <v>319</v>
      </c>
      <c r="V481" s="95">
        <v>45139.155298761572</v>
      </c>
      <c r="W481" s="93" t="s">
        <v>116</v>
      </c>
      <c r="X481" s="93" t="s">
        <v>116</v>
      </c>
      <c r="Y481" s="95">
        <v>45170</v>
      </c>
      <c r="Z481" s="95">
        <v>45200</v>
      </c>
      <c r="AA481" s="95">
        <v>45201.692850312502</v>
      </c>
      <c r="AB481" s="93" t="s">
        <v>118</v>
      </c>
      <c r="AC481" s="93" t="s">
        <v>116</v>
      </c>
    </row>
    <row r="482" spans="1:29" s="78" customFormat="1" hidden="1" outlineLevel="7" collapsed="1" x14ac:dyDescent="0.25">
      <c r="A482" s="101" t="s">
        <v>116</v>
      </c>
      <c r="B482" s="75">
        <v>-18623.91</v>
      </c>
      <c r="C482" s="75">
        <v>-1197795.32852</v>
      </c>
      <c r="D482" s="75">
        <v>0</v>
      </c>
      <c r="E482" s="75">
        <v>0</v>
      </c>
      <c r="F482" s="75">
        <v>-18623.91</v>
      </c>
      <c r="G482" s="75">
        <v>-1197795.32852</v>
      </c>
      <c r="H482" s="74" t="s">
        <v>120</v>
      </c>
      <c r="I482" s="74" t="s">
        <v>260</v>
      </c>
      <c r="J482" s="74" t="s">
        <v>116</v>
      </c>
      <c r="K482" s="75">
        <v>64.314922511975197</v>
      </c>
      <c r="L482" s="75">
        <v>0</v>
      </c>
      <c r="M482" s="74" t="s">
        <v>122</v>
      </c>
      <c r="N482" s="74" t="s">
        <v>241</v>
      </c>
      <c r="O482" s="74" t="s">
        <v>121</v>
      </c>
      <c r="P482" s="76">
        <v>45170</v>
      </c>
      <c r="Q482" s="76">
        <v>45171</v>
      </c>
      <c r="R482" s="75">
        <v>0</v>
      </c>
      <c r="S482" s="74" t="s">
        <v>116</v>
      </c>
      <c r="T482" s="74" t="s">
        <v>116</v>
      </c>
      <c r="U482" s="74" t="s">
        <v>319</v>
      </c>
      <c r="V482" s="77">
        <v>45139.155298761572</v>
      </c>
      <c r="W482" s="74" t="s">
        <v>116</v>
      </c>
      <c r="X482" s="74" t="s">
        <v>116</v>
      </c>
      <c r="Y482" s="77">
        <v>45170</v>
      </c>
      <c r="Z482" s="77">
        <v>45200</v>
      </c>
      <c r="AA482" s="77">
        <v>45201.692850312502</v>
      </c>
      <c r="AB482" s="74" t="s">
        <v>118</v>
      </c>
      <c r="AC482" s="74" t="s">
        <v>116</v>
      </c>
    </row>
    <row r="483" spans="1:29" s="107" customFormat="1" hidden="1" outlineLevel="7" collapsed="1" x14ac:dyDescent="0.25">
      <c r="A483" s="102" t="s">
        <v>264</v>
      </c>
      <c r="B483" s="103">
        <v>83417.254000000001</v>
      </c>
      <c r="C483" s="103">
        <v>5388026.5663599996</v>
      </c>
      <c r="D483" s="103">
        <v>0</v>
      </c>
      <c r="E483" s="103">
        <v>0</v>
      </c>
      <c r="F483" s="103">
        <v>83417.254000000001</v>
      </c>
      <c r="G483" s="103">
        <v>5388026.5663599996</v>
      </c>
      <c r="H483" s="104" t="s">
        <v>120</v>
      </c>
      <c r="I483" s="104" t="s">
        <v>260</v>
      </c>
      <c r="J483" s="104" t="s">
        <v>116</v>
      </c>
      <c r="K483" s="103">
        <v>64.5912722847482</v>
      </c>
      <c r="L483" s="103">
        <v>0</v>
      </c>
      <c r="M483" s="104" t="s">
        <v>122</v>
      </c>
      <c r="N483" s="104" t="s">
        <v>241</v>
      </c>
      <c r="O483" s="104" t="s">
        <v>121</v>
      </c>
      <c r="P483" s="105">
        <v>45170</v>
      </c>
      <c r="Q483" s="105">
        <v>45171</v>
      </c>
      <c r="R483" s="103">
        <v>0</v>
      </c>
      <c r="S483" s="104" t="s">
        <v>116</v>
      </c>
      <c r="T483" s="104" t="s">
        <v>116</v>
      </c>
      <c r="U483" s="104" t="s">
        <v>319</v>
      </c>
      <c r="V483" s="106">
        <v>45139.155298761572</v>
      </c>
      <c r="W483" s="104" t="s">
        <v>116</v>
      </c>
      <c r="X483" s="104" t="s">
        <v>116</v>
      </c>
      <c r="Y483" s="106">
        <v>45170</v>
      </c>
      <c r="Z483" s="106">
        <v>45200</v>
      </c>
      <c r="AA483" s="106">
        <v>45201.692850312502</v>
      </c>
      <c r="AB483" s="104" t="s">
        <v>118</v>
      </c>
      <c r="AC483" s="104" t="s">
        <v>116</v>
      </c>
    </row>
    <row r="484" spans="1:29" s="78" customFormat="1" hidden="1" outlineLevel="7" collapsed="1" x14ac:dyDescent="0.25">
      <c r="A484" s="101" t="s">
        <v>116</v>
      </c>
      <c r="B484" s="75">
        <v>83417.254000000001</v>
      </c>
      <c r="C484" s="75">
        <v>5388026.5663599996</v>
      </c>
      <c r="D484" s="75">
        <v>0</v>
      </c>
      <c r="E484" s="75">
        <v>0</v>
      </c>
      <c r="F484" s="75">
        <v>83417.254000000001</v>
      </c>
      <c r="G484" s="75">
        <v>5388026.5663599996</v>
      </c>
      <c r="H484" s="74" t="s">
        <v>120</v>
      </c>
      <c r="I484" s="74" t="s">
        <v>260</v>
      </c>
      <c r="J484" s="74" t="s">
        <v>116</v>
      </c>
      <c r="K484" s="75">
        <v>64.5912722847482</v>
      </c>
      <c r="L484" s="75">
        <v>0</v>
      </c>
      <c r="M484" s="74" t="s">
        <v>122</v>
      </c>
      <c r="N484" s="74" t="s">
        <v>241</v>
      </c>
      <c r="O484" s="74" t="s">
        <v>121</v>
      </c>
      <c r="P484" s="76">
        <v>45170</v>
      </c>
      <c r="Q484" s="76">
        <v>45171</v>
      </c>
      <c r="R484" s="75">
        <v>0</v>
      </c>
      <c r="S484" s="74" t="s">
        <v>116</v>
      </c>
      <c r="T484" s="74" t="s">
        <v>116</v>
      </c>
      <c r="U484" s="74" t="s">
        <v>319</v>
      </c>
      <c r="V484" s="77">
        <v>45139.155298761572</v>
      </c>
      <c r="W484" s="74" t="s">
        <v>116</v>
      </c>
      <c r="X484" s="74" t="s">
        <v>116</v>
      </c>
      <c r="Y484" s="77">
        <v>45170</v>
      </c>
      <c r="Z484" s="77">
        <v>45200</v>
      </c>
      <c r="AA484" s="77">
        <v>45201.692850312502</v>
      </c>
      <c r="AB484" s="74" t="s">
        <v>118</v>
      </c>
      <c r="AC484" s="74" t="s">
        <v>116</v>
      </c>
    </row>
    <row r="485" spans="1:29" s="113" customFormat="1" hidden="1" outlineLevel="2" collapsed="1" x14ac:dyDescent="0.25">
      <c r="A485" s="108" t="s">
        <v>265</v>
      </c>
      <c r="B485" s="109">
        <v>0</v>
      </c>
      <c r="C485" s="109">
        <v>0</v>
      </c>
      <c r="D485" s="109">
        <v>0</v>
      </c>
      <c r="E485" s="109">
        <v>0</v>
      </c>
      <c r="F485" s="109">
        <v>0</v>
      </c>
      <c r="G485" s="109">
        <v>0</v>
      </c>
      <c r="H485" s="110" t="s">
        <v>120</v>
      </c>
      <c r="I485" s="110" t="s">
        <v>265</v>
      </c>
      <c r="J485" s="110" t="s">
        <v>116</v>
      </c>
      <c r="K485" s="109">
        <v>0</v>
      </c>
      <c r="L485" s="109">
        <v>0</v>
      </c>
      <c r="M485" s="110" t="s">
        <v>122</v>
      </c>
      <c r="N485" s="110" t="s">
        <v>241</v>
      </c>
      <c r="O485" s="110" t="s">
        <v>121</v>
      </c>
      <c r="P485" s="111">
        <v>45170</v>
      </c>
      <c r="Q485" s="111">
        <v>45171</v>
      </c>
      <c r="R485" s="109">
        <v>0</v>
      </c>
      <c r="S485" s="110" t="s">
        <v>116</v>
      </c>
      <c r="T485" s="110" t="s">
        <v>116</v>
      </c>
      <c r="U485" s="110" t="s">
        <v>319</v>
      </c>
      <c r="V485" s="112">
        <v>45139.155298761572</v>
      </c>
      <c r="W485" s="110" t="s">
        <v>116</v>
      </c>
      <c r="X485" s="110" t="s">
        <v>116</v>
      </c>
      <c r="Y485" s="112">
        <v>45170</v>
      </c>
      <c r="Z485" s="112">
        <v>45200</v>
      </c>
      <c r="AA485" s="112">
        <v>45201.692850312502</v>
      </c>
      <c r="AB485" s="110" t="s">
        <v>118</v>
      </c>
      <c r="AC485" s="110" t="s">
        <v>116</v>
      </c>
    </row>
    <row r="486" spans="1:29" s="96" customFormat="1" hidden="1" outlineLevel="3" collapsed="1" x14ac:dyDescent="0.25">
      <c r="A486" s="91" t="s">
        <v>121</v>
      </c>
      <c r="B486" s="92">
        <v>0</v>
      </c>
      <c r="C486" s="92">
        <v>0</v>
      </c>
      <c r="D486" s="92">
        <v>0</v>
      </c>
      <c r="E486" s="92">
        <v>0</v>
      </c>
      <c r="F486" s="92">
        <v>0</v>
      </c>
      <c r="G486" s="92">
        <v>0</v>
      </c>
      <c r="H486" s="93" t="s">
        <v>120</v>
      </c>
      <c r="I486" s="93" t="s">
        <v>265</v>
      </c>
      <c r="J486" s="93" t="s">
        <v>116</v>
      </c>
      <c r="K486" s="92">
        <v>0</v>
      </c>
      <c r="L486" s="92">
        <v>0</v>
      </c>
      <c r="M486" s="93" t="s">
        <v>122</v>
      </c>
      <c r="N486" s="93" t="s">
        <v>241</v>
      </c>
      <c r="O486" s="93" t="s">
        <v>121</v>
      </c>
      <c r="P486" s="94">
        <v>45170</v>
      </c>
      <c r="Q486" s="94">
        <v>45171</v>
      </c>
      <c r="R486" s="92">
        <v>0</v>
      </c>
      <c r="S486" s="93" t="s">
        <v>116</v>
      </c>
      <c r="T486" s="93" t="s">
        <v>116</v>
      </c>
      <c r="U486" s="93" t="s">
        <v>319</v>
      </c>
      <c r="V486" s="95">
        <v>45139.155298761572</v>
      </c>
      <c r="W486" s="93" t="s">
        <v>116</v>
      </c>
      <c r="X486" s="93" t="s">
        <v>116</v>
      </c>
      <c r="Y486" s="95">
        <v>45170</v>
      </c>
      <c r="Z486" s="95">
        <v>45200</v>
      </c>
      <c r="AA486" s="95">
        <v>45201.692850312502</v>
      </c>
      <c r="AB486" s="93" t="s">
        <v>118</v>
      </c>
      <c r="AC486" s="93" t="s">
        <v>116</v>
      </c>
    </row>
    <row r="487" spans="1:29" s="78" customFormat="1" hidden="1" outlineLevel="4" collapsed="1" x14ac:dyDescent="0.25">
      <c r="A487" s="97" t="s">
        <v>122</v>
      </c>
      <c r="B487" s="75">
        <v>0</v>
      </c>
      <c r="C487" s="75">
        <v>0</v>
      </c>
      <c r="D487" s="75">
        <v>0</v>
      </c>
      <c r="E487" s="75">
        <v>0</v>
      </c>
      <c r="F487" s="75">
        <v>0</v>
      </c>
      <c r="G487" s="75">
        <v>0</v>
      </c>
      <c r="H487" s="74" t="s">
        <v>120</v>
      </c>
      <c r="I487" s="74" t="s">
        <v>265</v>
      </c>
      <c r="J487" s="74" t="s">
        <v>116</v>
      </c>
      <c r="K487" s="75">
        <v>0</v>
      </c>
      <c r="L487" s="75">
        <v>0</v>
      </c>
      <c r="M487" s="74" t="s">
        <v>122</v>
      </c>
      <c r="N487" s="74" t="s">
        <v>241</v>
      </c>
      <c r="O487" s="74" t="s">
        <v>121</v>
      </c>
      <c r="P487" s="76">
        <v>45170</v>
      </c>
      <c r="Q487" s="76">
        <v>45171</v>
      </c>
      <c r="R487" s="75">
        <v>0</v>
      </c>
      <c r="S487" s="74" t="s">
        <v>116</v>
      </c>
      <c r="T487" s="74" t="s">
        <v>116</v>
      </c>
      <c r="U487" s="74" t="s">
        <v>319</v>
      </c>
      <c r="V487" s="77">
        <v>45139.155298761572</v>
      </c>
      <c r="W487" s="74" t="s">
        <v>116</v>
      </c>
      <c r="X487" s="74" t="s">
        <v>116</v>
      </c>
      <c r="Y487" s="77">
        <v>45170</v>
      </c>
      <c r="Z487" s="77">
        <v>45200</v>
      </c>
      <c r="AA487" s="77">
        <v>45201.692850312502</v>
      </c>
      <c r="AB487" s="74" t="s">
        <v>118</v>
      </c>
      <c r="AC487" s="74" t="s">
        <v>116</v>
      </c>
    </row>
    <row r="488" spans="1:29" s="84" customFormat="1" hidden="1" outlineLevel="5" collapsed="1" x14ac:dyDescent="0.25">
      <c r="A488" s="98" t="s">
        <v>116</v>
      </c>
      <c r="B488" s="80">
        <v>0</v>
      </c>
      <c r="C488" s="80">
        <v>0</v>
      </c>
      <c r="D488" s="80">
        <v>0</v>
      </c>
      <c r="E488" s="80">
        <v>0</v>
      </c>
      <c r="F488" s="80">
        <v>0</v>
      </c>
      <c r="G488" s="80">
        <v>0</v>
      </c>
      <c r="H488" s="81" t="s">
        <v>120</v>
      </c>
      <c r="I488" s="81" t="s">
        <v>265</v>
      </c>
      <c r="J488" s="81" t="s">
        <v>116</v>
      </c>
      <c r="K488" s="80">
        <v>0</v>
      </c>
      <c r="L488" s="80">
        <v>0</v>
      </c>
      <c r="M488" s="81" t="s">
        <v>122</v>
      </c>
      <c r="N488" s="81" t="s">
        <v>241</v>
      </c>
      <c r="O488" s="81" t="s">
        <v>121</v>
      </c>
      <c r="P488" s="82">
        <v>45170</v>
      </c>
      <c r="Q488" s="82">
        <v>45171</v>
      </c>
      <c r="R488" s="80">
        <v>0</v>
      </c>
      <c r="S488" s="81" t="s">
        <v>116</v>
      </c>
      <c r="T488" s="81" t="s">
        <v>116</v>
      </c>
      <c r="U488" s="81" t="s">
        <v>319</v>
      </c>
      <c r="V488" s="83">
        <v>45139.155298761572</v>
      </c>
      <c r="W488" s="81" t="s">
        <v>116</v>
      </c>
      <c r="X488" s="81" t="s">
        <v>116</v>
      </c>
      <c r="Y488" s="83">
        <v>45170</v>
      </c>
      <c r="Z488" s="83">
        <v>45200</v>
      </c>
      <c r="AA488" s="83">
        <v>45201.692850312502</v>
      </c>
      <c r="AB488" s="81" t="s">
        <v>118</v>
      </c>
      <c r="AC488" s="81" t="s">
        <v>116</v>
      </c>
    </row>
    <row r="489" spans="1:29" s="90" customFormat="1" hidden="1" outlineLevel="6" collapsed="1" x14ac:dyDescent="0.25">
      <c r="A489" s="99" t="s">
        <v>116</v>
      </c>
      <c r="B489" s="86">
        <v>0</v>
      </c>
      <c r="C489" s="86">
        <v>0</v>
      </c>
      <c r="D489" s="86">
        <v>0</v>
      </c>
      <c r="E489" s="86">
        <v>0</v>
      </c>
      <c r="F489" s="86">
        <v>0</v>
      </c>
      <c r="G489" s="86">
        <v>0</v>
      </c>
      <c r="H489" s="87" t="s">
        <v>120</v>
      </c>
      <c r="I489" s="87" t="s">
        <v>265</v>
      </c>
      <c r="J489" s="87" t="s">
        <v>116</v>
      </c>
      <c r="K489" s="86">
        <v>0</v>
      </c>
      <c r="L489" s="86">
        <v>0</v>
      </c>
      <c r="M489" s="87" t="s">
        <v>122</v>
      </c>
      <c r="N489" s="87" t="s">
        <v>241</v>
      </c>
      <c r="O489" s="87" t="s">
        <v>121</v>
      </c>
      <c r="P489" s="88">
        <v>45170</v>
      </c>
      <c r="Q489" s="88">
        <v>45171</v>
      </c>
      <c r="R489" s="86">
        <v>0</v>
      </c>
      <c r="S489" s="87" t="s">
        <v>116</v>
      </c>
      <c r="T489" s="87" t="s">
        <v>116</v>
      </c>
      <c r="U489" s="87" t="s">
        <v>319</v>
      </c>
      <c r="V489" s="89">
        <v>45139.155298761572</v>
      </c>
      <c r="W489" s="87" t="s">
        <v>116</v>
      </c>
      <c r="X489" s="87" t="s">
        <v>116</v>
      </c>
      <c r="Y489" s="89">
        <v>45170</v>
      </c>
      <c r="Z489" s="89">
        <v>45200</v>
      </c>
      <c r="AA489" s="89">
        <v>45201.692850312502</v>
      </c>
      <c r="AB489" s="87" t="s">
        <v>118</v>
      </c>
      <c r="AC489" s="87" t="s">
        <v>116</v>
      </c>
    </row>
    <row r="490" spans="1:29" s="96" customFormat="1" hidden="1" outlineLevel="7" collapsed="1" x14ac:dyDescent="0.25">
      <c r="A490" s="100" t="s">
        <v>268</v>
      </c>
      <c r="B490" s="92">
        <v>13679.61</v>
      </c>
      <c r="C490" s="92">
        <v>-117.64</v>
      </c>
      <c r="D490" s="92">
        <v>0</v>
      </c>
      <c r="E490" s="92">
        <v>0</v>
      </c>
      <c r="F490" s="92">
        <v>13679.61</v>
      </c>
      <c r="G490" s="92">
        <v>-117.64</v>
      </c>
      <c r="H490" s="93" t="s">
        <v>120</v>
      </c>
      <c r="I490" s="93" t="s">
        <v>265</v>
      </c>
      <c r="J490" s="93" t="s">
        <v>116</v>
      </c>
      <c r="K490" s="92">
        <v>-8.5996603704345392E-3</v>
      </c>
      <c r="L490" s="92">
        <v>0</v>
      </c>
      <c r="M490" s="93" t="s">
        <v>122</v>
      </c>
      <c r="N490" s="93" t="s">
        <v>241</v>
      </c>
      <c r="O490" s="93" t="s">
        <v>121</v>
      </c>
      <c r="P490" s="94">
        <v>45170</v>
      </c>
      <c r="Q490" s="94">
        <v>45171</v>
      </c>
      <c r="R490" s="92">
        <v>0</v>
      </c>
      <c r="S490" s="93" t="s">
        <v>116</v>
      </c>
      <c r="T490" s="93" t="s">
        <v>116</v>
      </c>
      <c r="U490" s="93" t="s">
        <v>319</v>
      </c>
      <c r="V490" s="95">
        <v>45139.155298761572</v>
      </c>
      <c r="W490" s="93" t="s">
        <v>116</v>
      </c>
      <c r="X490" s="93" t="s">
        <v>116</v>
      </c>
      <c r="Y490" s="95">
        <v>45170</v>
      </c>
      <c r="Z490" s="95">
        <v>45200</v>
      </c>
      <c r="AA490" s="95">
        <v>45201.692850312502</v>
      </c>
      <c r="AB490" s="93" t="s">
        <v>118</v>
      </c>
      <c r="AC490" s="93" t="s">
        <v>116</v>
      </c>
    </row>
    <row r="491" spans="1:29" s="78" customFormat="1" hidden="1" outlineLevel="7" collapsed="1" x14ac:dyDescent="0.25">
      <c r="A491" s="101" t="s">
        <v>116</v>
      </c>
      <c r="B491" s="75">
        <v>13679.61</v>
      </c>
      <c r="C491" s="75">
        <v>-117.64</v>
      </c>
      <c r="D491" s="75">
        <v>0</v>
      </c>
      <c r="E491" s="75">
        <v>0</v>
      </c>
      <c r="F491" s="75">
        <v>13679.61</v>
      </c>
      <c r="G491" s="75">
        <v>-117.64</v>
      </c>
      <c r="H491" s="74" t="s">
        <v>120</v>
      </c>
      <c r="I491" s="74" t="s">
        <v>265</v>
      </c>
      <c r="J491" s="74" t="s">
        <v>116</v>
      </c>
      <c r="K491" s="75">
        <v>-8.5996603704345392E-3</v>
      </c>
      <c r="L491" s="75">
        <v>0</v>
      </c>
      <c r="M491" s="74" t="s">
        <v>122</v>
      </c>
      <c r="N491" s="74" t="s">
        <v>241</v>
      </c>
      <c r="O491" s="74" t="s">
        <v>121</v>
      </c>
      <c r="P491" s="76">
        <v>45170</v>
      </c>
      <c r="Q491" s="76">
        <v>45171</v>
      </c>
      <c r="R491" s="75">
        <v>0</v>
      </c>
      <c r="S491" s="74" t="s">
        <v>116</v>
      </c>
      <c r="T491" s="74" t="s">
        <v>116</v>
      </c>
      <c r="U491" s="74" t="s">
        <v>319</v>
      </c>
      <c r="V491" s="77">
        <v>45139.155298761572</v>
      </c>
      <c r="W491" s="74" t="s">
        <v>116</v>
      </c>
      <c r="X491" s="74" t="s">
        <v>116</v>
      </c>
      <c r="Y491" s="77">
        <v>45170</v>
      </c>
      <c r="Z491" s="77">
        <v>45200</v>
      </c>
      <c r="AA491" s="77">
        <v>45201.692850312502</v>
      </c>
      <c r="AB491" s="74" t="s">
        <v>118</v>
      </c>
      <c r="AC491" s="74" t="s">
        <v>116</v>
      </c>
    </row>
    <row r="492" spans="1:29" s="107" customFormat="1" hidden="1" outlineLevel="7" collapsed="1" x14ac:dyDescent="0.25">
      <c r="A492" s="102" t="s">
        <v>267</v>
      </c>
      <c r="B492" s="103">
        <v>-37730.593000000001</v>
      </c>
      <c r="C492" s="103">
        <v>-1939925.3859999999</v>
      </c>
      <c r="D492" s="103">
        <v>0</v>
      </c>
      <c r="E492" s="103">
        <v>0</v>
      </c>
      <c r="F492" s="103">
        <v>-37730.593000000001</v>
      </c>
      <c r="G492" s="103">
        <v>-1939925.3859999999</v>
      </c>
      <c r="H492" s="104" t="s">
        <v>120</v>
      </c>
      <c r="I492" s="104" t="s">
        <v>265</v>
      </c>
      <c r="J492" s="104" t="s">
        <v>116</v>
      </c>
      <c r="K492" s="103">
        <v>51.4151841186276</v>
      </c>
      <c r="L492" s="103">
        <v>0</v>
      </c>
      <c r="M492" s="104" t="s">
        <v>122</v>
      </c>
      <c r="N492" s="104" t="s">
        <v>241</v>
      </c>
      <c r="O492" s="104" t="s">
        <v>121</v>
      </c>
      <c r="P492" s="105">
        <v>45170</v>
      </c>
      <c r="Q492" s="105">
        <v>45171</v>
      </c>
      <c r="R492" s="103">
        <v>0</v>
      </c>
      <c r="S492" s="104" t="s">
        <v>116</v>
      </c>
      <c r="T492" s="104" t="s">
        <v>116</v>
      </c>
      <c r="U492" s="104" t="s">
        <v>319</v>
      </c>
      <c r="V492" s="106">
        <v>45139.155298761572</v>
      </c>
      <c r="W492" s="104" t="s">
        <v>116</v>
      </c>
      <c r="X492" s="104" t="s">
        <v>116</v>
      </c>
      <c r="Y492" s="106">
        <v>45170</v>
      </c>
      <c r="Z492" s="106">
        <v>45200</v>
      </c>
      <c r="AA492" s="106">
        <v>45201.692850312502</v>
      </c>
      <c r="AB492" s="104" t="s">
        <v>118</v>
      </c>
      <c r="AC492" s="104" t="s">
        <v>116</v>
      </c>
    </row>
    <row r="493" spans="1:29" s="78" customFormat="1" hidden="1" outlineLevel="7" collapsed="1" x14ac:dyDescent="0.25">
      <c r="A493" s="101" t="s">
        <v>116</v>
      </c>
      <c r="B493" s="75">
        <v>-37730.593000000001</v>
      </c>
      <c r="C493" s="75">
        <v>-1939925.3859999999</v>
      </c>
      <c r="D493" s="75">
        <v>0</v>
      </c>
      <c r="E493" s="75">
        <v>0</v>
      </c>
      <c r="F493" s="75">
        <v>-37730.593000000001</v>
      </c>
      <c r="G493" s="75">
        <v>-1939925.3859999999</v>
      </c>
      <c r="H493" s="74" t="s">
        <v>120</v>
      </c>
      <c r="I493" s="74" t="s">
        <v>265</v>
      </c>
      <c r="J493" s="74" t="s">
        <v>116</v>
      </c>
      <c r="K493" s="75">
        <v>51.4151841186276</v>
      </c>
      <c r="L493" s="75">
        <v>0</v>
      </c>
      <c r="M493" s="74" t="s">
        <v>122</v>
      </c>
      <c r="N493" s="74" t="s">
        <v>241</v>
      </c>
      <c r="O493" s="74" t="s">
        <v>121</v>
      </c>
      <c r="P493" s="76">
        <v>45170</v>
      </c>
      <c r="Q493" s="76">
        <v>45171</v>
      </c>
      <c r="R493" s="75">
        <v>0</v>
      </c>
      <c r="S493" s="74" t="s">
        <v>116</v>
      </c>
      <c r="T493" s="74" t="s">
        <v>116</v>
      </c>
      <c r="U493" s="74" t="s">
        <v>319</v>
      </c>
      <c r="V493" s="77">
        <v>45139.155298761572</v>
      </c>
      <c r="W493" s="74" t="s">
        <v>116</v>
      </c>
      <c r="X493" s="74" t="s">
        <v>116</v>
      </c>
      <c r="Y493" s="77">
        <v>45170</v>
      </c>
      <c r="Z493" s="77">
        <v>45200</v>
      </c>
      <c r="AA493" s="77">
        <v>45201.692850312502</v>
      </c>
      <c r="AB493" s="74" t="s">
        <v>118</v>
      </c>
      <c r="AC493" s="74" t="s">
        <v>116</v>
      </c>
    </row>
    <row r="494" spans="1:29" s="96" customFormat="1" hidden="1" outlineLevel="7" collapsed="1" x14ac:dyDescent="0.25">
      <c r="A494" s="100" t="s">
        <v>266</v>
      </c>
      <c r="B494" s="92">
        <v>-265060.10800000001</v>
      </c>
      <c r="C494" s="92">
        <v>-14186882.91525</v>
      </c>
      <c r="D494" s="92">
        <v>0</v>
      </c>
      <c r="E494" s="92">
        <v>0</v>
      </c>
      <c r="F494" s="92">
        <v>-265060.10800000001</v>
      </c>
      <c r="G494" s="92">
        <v>-14186882.91525</v>
      </c>
      <c r="H494" s="93" t="s">
        <v>120</v>
      </c>
      <c r="I494" s="93" t="s">
        <v>265</v>
      </c>
      <c r="J494" s="93" t="s">
        <v>116</v>
      </c>
      <c r="K494" s="92">
        <v>53.5232669385693</v>
      </c>
      <c r="L494" s="92">
        <v>0</v>
      </c>
      <c r="M494" s="93" t="s">
        <v>122</v>
      </c>
      <c r="N494" s="93" t="s">
        <v>241</v>
      </c>
      <c r="O494" s="93" t="s">
        <v>121</v>
      </c>
      <c r="P494" s="94">
        <v>45170</v>
      </c>
      <c r="Q494" s="94">
        <v>45171</v>
      </c>
      <c r="R494" s="92">
        <v>0</v>
      </c>
      <c r="S494" s="93" t="s">
        <v>116</v>
      </c>
      <c r="T494" s="93" t="s">
        <v>116</v>
      </c>
      <c r="U494" s="93" t="s">
        <v>319</v>
      </c>
      <c r="V494" s="95">
        <v>45139.155298761572</v>
      </c>
      <c r="W494" s="93" t="s">
        <v>116</v>
      </c>
      <c r="X494" s="93" t="s">
        <v>116</v>
      </c>
      <c r="Y494" s="95">
        <v>45170</v>
      </c>
      <c r="Z494" s="95">
        <v>45200</v>
      </c>
      <c r="AA494" s="95">
        <v>45201.692850312502</v>
      </c>
      <c r="AB494" s="93" t="s">
        <v>118</v>
      </c>
      <c r="AC494" s="93" t="s">
        <v>116</v>
      </c>
    </row>
    <row r="495" spans="1:29" s="78" customFormat="1" hidden="1" outlineLevel="7" collapsed="1" x14ac:dyDescent="0.25">
      <c r="A495" s="101" t="s">
        <v>116</v>
      </c>
      <c r="B495" s="75">
        <v>-265060.10800000001</v>
      </c>
      <c r="C495" s="75">
        <v>-14186882.91525</v>
      </c>
      <c r="D495" s="75">
        <v>0</v>
      </c>
      <c r="E495" s="75">
        <v>0</v>
      </c>
      <c r="F495" s="75">
        <v>-265060.10800000001</v>
      </c>
      <c r="G495" s="75">
        <v>-14186882.91525</v>
      </c>
      <c r="H495" s="74" t="s">
        <v>120</v>
      </c>
      <c r="I495" s="74" t="s">
        <v>265</v>
      </c>
      <c r="J495" s="74" t="s">
        <v>116</v>
      </c>
      <c r="K495" s="75">
        <v>53.5232669385693</v>
      </c>
      <c r="L495" s="75">
        <v>0</v>
      </c>
      <c r="M495" s="74" t="s">
        <v>122</v>
      </c>
      <c r="N495" s="74" t="s">
        <v>241</v>
      </c>
      <c r="O495" s="74" t="s">
        <v>121</v>
      </c>
      <c r="P495" s="76">
        <v>45170</v>
      </c>
      <c r="Q495" s="76">
        <v>45171</v>
      </c>
      <c r="R495" s="75">
        <v>0</v>
      </c>
      <c r="S495" s="74" t="s">
        <v>116</v>
      </c>
      <c r="T495" s="74" t="s">
        <v>116</v>
      </c>
      <c r="U495" s="74" t="s">
        <v>319</v>
      </c>
      <c r="V495" s="77">
        <v>45139.155298761572</v>
      </c>
      <c r="W495" s="74" t="s">
        <v>116</v>
      </c>
      <c r="X495" s="74" t="s">
        <v>116</v>
      </c>
      <c r="Y495" s="77">
        <v>45170</v>
      </c>
      <c r="Z495" s="77">
        <v>45200</v>
      </c>
      <c r="AA495" s="77">
        <v>45201.692850312502</v>
      </c>
      <c r="AB495" s="74" t="s">
        <v>118</v>
      </c>
      <c r="AC495" s="74" t="s">
        <v>116</v>
      </c>
    </row>
    <row r="496" spans="1:29" s="107" customFormat="1" hidden="1" outlineLevel="7" collapsed="1" x14ac:dyDescent="0.25">
      <c r="A496" s="102" t="s">
        <v>269</v>
      </c>
      <c r="B496" s="103">
        <v>117182.46</v>
      </c>
      <c r="C496" s="103">
        <v>6325878.1698700003</v>
      </c>
      <c r="D496" s="103">
        <v>0</v>
      </c>
      <c r="E496" s="103">
        <v>0</v>
      </c>
      <c r="F496" s="103">
        <v>117182.46</v>
      </c>
      <c r="G496" s="103">
        <v>6325878.1698700003</v>
      </c>
      <c r="H496" s="104" t="s">
        <v>120</v>
      </c>
      <c r="I496" s="104" t="s">
        <v>265</v>
      </c>
      <c r="J496" s="104" t="s">
        <v>116</v>
      </c>
      <c r="K496" s="103">
        <v>53.983148756819098</v>
      </c>
      <c r="L496" s="103">
        <v>0</v>
      </c>
      <c r="M496" s="104" t="s">
        <v>122</v>
      </c>
      <c r="N496" s="104" t="s">
        <v>241</v>
      </c>
      <c r="O496" s="104" t="s">
        <v>121</v>
      </c>
      <c r="P496" s="105">
        <v>45170</v>
      </c>
      <c r="Q496" s="105">
        <v>45171</v>
      </c>
      <c r="R496" s="103">
        <v>0</v>
      </c>
      <c r="S496" s="104" t="s">
        <v>116</v>
      </c>
      <c r="T496" s="104" t="s">
        <v>116</v>
      </c>
      <c r="U496" s="104" t="s">
        <v>319</v>
      </c>
      <c r="V496" s="106">
        <v>45139.155298761572</v>
      </c>
      <c r="W496" s="104" t="s">
        <v>116</v>
      </c>
      <c r="X496" s="104" t="s">
        <v>116</v>
      </c>
      <c r="Y496" s="106">
        <v>45170</v>
      </c>
      <c r="Z496" s="106">
        <v>45200</v>
      </c>
      <c r="AA496" s="106">
        <v>45201.692850312502</v>
      </c>
      <c r="AB496" s="104" t="s">
        <v>118</v>
      </c>
      <c r="AC496" s="104" t="s">
        <v>116</v>
      </c>
    </row>
    <row r="497" spans="1:29" s="78" customFormat="1" hidden="1" outlineLevel="7" collapsed="1" x14ac:dyDescent="0.25">
      <c r="A497" s="101" t="s">
        <v>116</v>
      </c>
      <c r="B497" s="75">
        <v>117182.46</v>
      </c>
      <c r="C497" s="75">
        <v>6325878.1698700003</v>
      </c>
      <c r="D497" s="75">
        <v>0</v>
      </c>
      <c r="E497" s="75">
        <v>0</v>
      </c>
      <c r="F497" s="75">
        <v>117182.46</v>
      </c>
      <c r="G497" s="75">
        <v>6325878.1698700003</v>
      </c>
      <c r="H497" s="74" t="s">
        <v>120</v>
      </c>
      <c r="I497" s="74" t="s">
        <v>265</v>
      </c>
      <c r="J497" s="74" t="s">
        <v>116</v>
      </c>
      <c r="K497" s="75">
        <v>53.983148756819098</v>
      </c>
      <c r="L497" s="75">
        <v>0</v>
      </c>
      <c r="M497" s="74" t="s">
        <v>122</v>
      </c>
      <c r="N497" s="74" t="s">
        <v>241</v>
      </c>
      <c r="O497" s="74" t="s">
        <v>121</v>
      </c>
      <c r="P497" s="76">
        <v>45170</v>
      </c>
      <c r="Q497" s="76">
        <v>45171</v>
      </c>
      <c r="R497" s="75">
        <v>0</v>
      </c>
      <c r="S497" s="74" t="s">
        <v>116</v>
      </c>
      <c r="T497" s="74" t="s">
        <v>116</v>
      </c>
      <c r="U497" s="74" t="s">
        <v>319</v>
      </c>
      <c r="V497" s="77">
        <v>45139.155298761572</v>
      </c>
      <c r="W497" s="74" t="s">
        <v>116</v>
      </c>
      <c r="X497" s="74" t="s">
        <v>116</v>
      </c>
      <c r="Y497" s="77">
        <v>45170</v>
      </c>
      <c r="Z497" s="77">
        <v>45200</v>
      </c>
      <c r="AA497" s="77">
        <v>45201.692850312502</v>
      </c>
      <c r="AB497" s="74" t="s">
        <v>118</v>
      </c>
      <c r="AC497" s="74" t="s">
        <v>116</v>
      </c>
    </row>
    <row r="498" spans="1:29" s="96" customFormat="1" hidden="1" outlineLevel="7" collapsed="1" x14ac:dyDescent="0.25">
      <c r="A498" s="100" t="s">
        <v>270</v>
      </c>
      <c r="B498" s="92">
        <v>171928.63099999999</v>
      </c>
      <c r="C498" s="92">
        <v>9801047.7713799998</v>
      </c>
      <c r="D498" s="92">
        <v>0</v>
      </c>
      <c r="E498" s="92">
        <v>0</v>
      </c>
      <c r="F498" s="92">
        <v>171928.63099999999</v>
      </c>
      <c r="G498" s="92">
        <v>9801047.7713799998</v>
      </c>
      <c r="H498" s="93" t="s">
        <v>120</v>
      </c>
      <c r="I498" s="93" t="s">
        <v>265</v>
      </c>
      <c r="J498" s="93" t="s">
        <v>116</v>
      </c>
      <c r="K498" s="92">
        <v>57.006489927672398</v>
      </c>
      <c r="L498" s="92">
        <v>0</v>
      </c>
      <c r="M498" s="93" t="s">
        <v>122</v>
      </c>
      <c r="N498" s="93" t="s">
        <v>241</v>
      </c>
      <c r="O498" s="93" t="s">
        <v>121</v>
      </c>
      <c r="P498" s="94">
        <v>45170</v>
      </c>
      <c r="Q498" s="94">
        <v>45171</v>
      </c>
      <c r="R498" s="92">
        <v>0</v>
      </c>
      <c r="S498" s="93" t="s">
        <v>116</v>
      </c>
      <c r="T498" s="93" t="s">
        <v>116</v>
      </c>
      <c r="U498" s="93" t="s">
        <v>319</v>
      </c>
      <c r="V498" s="95">
        <v>45139.155298761572</v>
      </c>
      <c r="W498" s="93" t="s">
        <v>116</v>
      </c>
      <c r="X498" s="93" t="s">
        <v>116</v>
      </c>
      <c r="Y498" s="95">
        <v>45170</v>
      </c>
      <c r="Z498" s="95">
        <v>45200</v>
      </c>
      <c r="AA498" s="95">
        <v>45201.692850312502</v>
      </c>
      <c r="AB498" s="93" t="s">
        <v>118</v>
      </c>
      <c r="AC498" s="93" t="s">
        <v>116</v>
      </c>
    </row>
    <row r="499" spans="1:29" s="78" customFormat="1" hidden="1" outlineLevel="7" collapsed="1" x14ac:dyDescent="0.25">
      <c r="A499" s="101" t="s">
        <v>116</v>
      </c>
      <c r="B499" s="75">
        <v>171928.63099999999</v>
      </c>
      <c r="C499" s="75">
        <v>9801047.7713799998</v>
      </c>
      <c r="D499" s="75">
        <v>0</v>
      </c>
      <c r="E499" s="75">
        <v>0</v>
      </c>
      <c r="F499" s="75">
        <v>171928.63099999999</v>
      </c>
      <c r="G499" s="75">
        <v>9801047.7713799998</v>
      </c>
      <c r="H499" s="74" t="s">
        <v>120</v>
      </c>
      <c r="I499" s="74" t="s">
        <v>265</v>
      </c>
      <c r="J499" s="74" t="s">
        <v>116</v>
      </c>
      <c r="K499" s="75">
        <v>57.006489927672398</v>
      </c>
      <c r="L499" s="75">
        <v>0</v>
      </c>
      <c r="M499" s="74" t="s">
        <v>122</v>
      </c>
      <c r="N499" s="74" t="s">
        <v>241</v>
      </c>
      <c r="O499" s="74" t="s">
        <v>121</v>
      </c>
      <c r="P499" s="76">
        <v>45170</v>
      </c>
      <c r="Q499" s="76">
        <v>45171</v>
      </c>
      <c r="R499" s="75">
        <v>0</v>
      </c>
      <c r="S499" s="74" t="s">
        <v>116</v>
      </c>
      <c r="T499" s="74" t="s">
        <v>116</v>
      </c>
      <c r="U499" s="74" t="s">
        <v>319</v>
      </c>
      <c r="V499" s="77">
        <v>45139.155298761572</v>
      </c>
      <c r="W499" s="74" t="s">
        <v>116</v>
      </c>
      <c r="X499" s="74" t="s">
        <v>116</v>
      </c>
      <c r="Y499" s="77">
        <v>45170</v>
      </c>
      <c r="Z499" s="77">
        <v>45200</v>
      </c>
      <c r="AA499" s="77">
        <v>45201.692850312502</v>
      </c>
      <c r="AB499" s="74" t="s">
        <v>118</v>
      </c>
      <c r="AC499" s="74" t="s">
        <v>116</v>
      </c>
    </row>
    <row r="500" spans="1:29" s="90" customFormat="1" hidden="1" outlineLevel="2" collapsed="1" x14ac:dyDescent="0.25">
      <c r="A500" s="85" t="s">
        <v>271</v>
      </c>
      <c r="B500" s="86">
        <v>0</v>
      </c>
      <c r="C500" s="86">
        <v>0</v>
      </c>
      <c r="D500" s="86">
        <v>0</v>
      </c>
      <c r="E500" s="86">
        <v>0</v>
      </c>
      <c r="F500" s="86">
        <v>0</v>
      </c>
      <c r="G500" s="86">
        <v>0</v>
      </c>
      <c r="H500" s="87" t="s">
        <v>120</v>
      </c>
      <c r="I500" s="87" t="s">
        <v>271</v>
      </c>
      <c r="J500" s="87" t="s">
        <v>116</v>
      </c>
      <c r="K500" s="86">
        <v>0</v>
      </c>
      <c r="L500" s="86">
        <v>0</v>
      </c>
      <c r="M500" s="87" t="s">
        <v>122</v>
      </c>
      <c r="N500" s="87" t="s">
        <v>241</v>
      </c>
      <c r="O500" s="87" t="s">
        <v>121</v>
      </c>
      <c r="P500" s="88">
        <v>45170</v>
      </c>
      <c r="Q500" s="88">
        <v>45171</v>
      </c>
      <c r="R500" s="86">
        <v>0</v>
      </c>
      <c r="S500" s="87" t="s">
        <v>116</v>
      </c>
      <c r="T500" s="87" t="s">
        <v>116</v>
      </c>
      <c r="U500" s="87" t="s">
        <v>319</v>
      </c>
      <c r="V500" s="89">
        <v>45139.155298761572</v>
      </c>
      <c r="W500" s="87" t="s">
        <v>116</v>
      </c>
      <c r="X500" s="87" t="s">
        <v>116</v>
      </c>
      <c r="Y500" s="89">
        <v>45170</v>
      </c>
      <c r="Z500" s="89">
        <v>45200</v>
      </c>
      <c r="AA500" s="89">
        <v>45201.692850312502</v>
      </c>
      <c r="AB500" s="87" t="s">
        <v>118</v>
      </c>
      <c r="AC500" s="87" t="s">
        <v>116</v>
      </c>
    </row>
    <row r="501" spans="1:29" s="96" customFormat="1" hidden="1" outlineLevel="3" collapsed="1" x14ac:dyDescent="0.25">
      <c r="A501" s="91" t="s">
        <v>121</v>
      </c>
      <c r="B501" s="92">
        <v>0</v>
      </c>
      <c r="C501" s="92">
        <v>0</v>
      </c>
      <c r="D501" s="92">
        <v>0</v>
      </c>
      <c r="E501" s="92">
        <v>0</v>
      </c>
      <c r="F501" s="92">
        <v>0</v>
      </c>
      <c r="G501" s="92">
        <v>0</v>
      </c>
      <c r="H501" s="93" t="s">
        <v>120</v>
      </c>
      <c r="I501" s="93" t="s">
        <v>271</v>
      </c>
      <c r="J501" s="93" t="s">
        <v>116</v>
      </c>
      <c r="K501" s="92">
        <v>0</v>
      </c>
      <c r="L501" s="92">
        <v>0</v>
      </c>
      <c r="M501" s="93" t="s">
        <v>122</v>
      </c>
      <c r="N501" s="93" t="s">
        <v>241</v>
      </c>
      <c r="O501" s="93" t="s">
        <v>121</v>
      </c>
      <c r="P501" s="94">
        <v>45170</v>
      </c>
      <c r="Q501" s="94">
        <v>45171</v>
      </c>
      <c r="R501" s="92">
        <v>0</v>
      </c>
      <c r="S501" s="93" t="s">
        <v>116</v>
      </c>
      <c r="T501" s="93" t="s">
        <v>116</v>
      </c>
      <c r="U501" s="93" t="s">
        <v>319</v>
      </c>
      <c r="V501" s="95">
        <v>45139.155298761572</v>
      </c>
      <c r="W501" s="93" t="s">
        <v>116</v>
      </c>
      <c r="X501" s="93" t="s">
        <v>116</v>
      </c>
      <c r="Y501" s="95">
        <v>45170</v>
      </c>
      <c r="Z501" s="95">
        <v>45200</v>
      </c>
      <c r="AA501" s="95">
        <v>45201.692850312502</v>
      </c>
      <c r="AB501" s="93" t="s">
        <v>118</v>
      </c>
      <c r="AC501" s="93" t="s">
        <v>116</v>
      </c>
    </row>
    <row r="502" spans="1:29" s="78" customFormat="1" hidden="1" outlineLevel="4" collapsed="1" x14ac:dyDescent="0.25">
      <c r="A502" s="97" t="s">
        <v>122</v>
      </c>
      <c r="B502" s="75">
        <v>0</v>
      </c>
      <c r="C502" s="75">
        <v>0</v>
      </c>
      <c r="D502" s="75">
        <v>0</v>
      </c>
      <c r="E502" s="75">
        <v>0</v>
      </c>
      <c r="F502" s="75">
        <v>0</v>
      </c>
      <c r="G502" s="75">
        <v>0</v>
      </c>
      <c r="H502" s="74" t="s">
        <v>120</v>
      </c>
      <c r="I502" s="74" t="s">
        <v>271</v>
      </c>
      <c r="J502" s="74" t="s">
        <v>116</v>
      </c>
      <c r="K502" s="75">
        <v>0</v>
      </c>
      <c r="L502" s="75">
        <v>0</v>
      </c>
      <c r="M502" s="74" t="s">
        <v>122</v>
      </c>
      <c r="N502" s="74" t="s">
        <v>241</v>
      </c>
      <c r="O502" s="74" t="s">
        <v>121</v>
      </c>
      <c r="P502" s="76">
        <v>45170</v>
      </c>
      <c r="Q502" s="76">
        <v>45171</v>
      </c>
      <c r="R502" s="75">
        <v>0</v>
      </c>
      <c r="S502" s="74" t="s">
        <v>116</v>
      </c>
      <c r="T502" s="74" t="s">
        <v>116</v>
      </c>
      <c r="U502" s="74" t="s">
        <v>319</v>
      </c>
      <c r="V502" s="77">
        <v>45139.155298761572</v>
      </c>
      <c r="W502" s="74" t="s">
        <v>116</v>
      </c>
      <c r="X502" s="74" t="s">
        <v>116</v>
      </c>
      <c r="Y502" s="77">
        <v>45170</v>
      </c>
      <c r="Z502" s="77">
        <v>45200</v>
      </c>
      <c r="AA502" s="77">
        <v>45201.692850312502</v>
      </c>
      <c r="AB502" s="74" t="s">
        <v>118</v>
      </c>
      <c r="AC502" s="74" t="s">
        <v>116</v>
      </c>
    </row>
    <row r="503" spans="1:29" s="84" customFormat="1" hidden="1" outlineLevel="5" collapsed="1" x14ac:dyDescent="0.25">
      <c r="A503" s="98" t="s">
        <v>116</v>
      </c>
      <c r="B503" s="80">
        <v>0</v>
      </c>
      <c r="C503" s="80">
        <v>0</v>
      </c>
      <c r="D503" s="80">
        <v>0</v>
      </c>
      <c r="E503" s="80">
        <v>0</v>
      </c>
      <c r="F503" s="80">
        <v>0</v>
      </c>
      <c r="G503" s="80">
        <v>0</v>
      </c>
      <c r="H503" s="81" t="s">
        <v>120</v>
      </c>
      <c r="I503" s="81" t="s">
        <v>271</v>
      </c>
      <c r="J503" s="81" t="s">
        <v>116</v>
      </c>
      <c r="K503" s="80">
        <v>0</v>
      </c>
      <c r="L503" s="80">
        <v>0</v>
      </c>
      <c r="M503" s="81" t="s">
        <v>122</v>
      </c>
      <c r="N503" s="81" t="s">
        <v>241</v>
      </c>
      <c r="O503" s="81" t="s">
        <v>121</v>
      </c>
      <c r="P503" s="82">
        <v>45170</v>
      </c>
      <c r="Q503" s="82">
        <v>45171</v>
      </c>
      <c r="R503" s="80">
        <v>0</v>
      </c>
      <c r="S503" s="81" t="s">
        <v>116</v>
      </c>
      <c r="T503" s="81" t="s">
        <v>116</v>
      </c>
      <c r="U503" s="81" t="s">
        <v>319</v>
      </c>
      <c r="V503" s="83">
        <v>45139.155298761572</v>
      </c>
      <c r="W503" s="81" t="s">
        <v>116</v>
      </c>
      <c r="X503" s="81" t="s">
        <v>116</v>
      </c>
      <c r="Y503" s="83">
        <v>45170</v>
      </c>
      <c r="Z503" s="83">
        <v>45200</v>
      </c>
      <c r="AA503" s="83">
        <v>45201.692850312502</v>
      </c>
      <c r="AB503" s="81" t="s">
        <v>118</v>
      </c>
      <c r="AC503" s="81" t="s">
        <v>116</v>
      </c>
    </row>
    <row r="504" spans="1:29" s="90" customFormat="1" hidden="1" outlineLevel="6" collapsed="1" x14ac:dyDescent="0.25">
      <c r="A504" s="99" t="s">
        <v>116</v>
      </c>
      <c r="B504" s="86">
        <v>0</v>
      </c>
      <c r="C504" s="86">
        <v>0</v>
      </c>
      <c r="D504" s="86">
        <v>0</v>
      </c>
      <c r="E504" s="86">
        <v>0</v>
      </c>
      <c r="F504" s="86">
        <v>0</v>
      </c>
      <c r="G504" s="86">
        <v>0</v>
      </c>
      <c r="H504" s="87" t="s">
        <v>120</v>
      </c>
      <c r="I504" s="87" t="s">
        <v>271</v>
      </c>
      <c r="J504" s="87" t="s">
        <v>116</v>
      </c>
      <c r="K504" s="86">
        <v>0</v>
      </c>
      <c r="L504" s="86">
        <v>0</v>
      </c>
      <c r="M504" s="87" t="s">
        <v>122</v>
      </c>
      <c r="N504" s="87" t="s">
        <v>241</v>
      </c>
      <c r="O504" s="87" t="s">
        <v>121</v>
      </c>
      <c r="P504" s="88">
        <v>45170</v>
      </c>
      <c r="Q504" s="88">
        <v>45171</v>
      </c>
      <c r="R504" s="86">
        <v>0</v>
      </c>
      <c r="S504" s="87" t="s">
        <v>116</v>
      </c>
      <c r="T504" s="87" t="s">
        <v>116</v>
      </c>
      <c r="U504" s="87" t="s">
        <v>319</v>
      </c>
      <c r="V504" s="89">
        <v>45139.155298761572</v>
      </c>
      <c r="W504" s="87" t="s">
        <v>116</v>
      </c>
      <c r="X504" s="87" t="s">
        <v>116</v>
      </c>
      <c r="Y504" s="89">
        <v>45170</v>
      </c>
      <c r="Z504" s="89">
        <v>45200</v>
      </c>
      <c r="AA504" s="89">
        <v>45201.692850312502</v>
      </c>
      <c r="AB504" s="87" t="s">
        <v>118</v>
      </c>
      <c r="AC504" s="87" t="s">
        <v>116</v>
      </c>
    </row>
    <row r="505" spans="1:29" s="96" customFormat="1" hidden="1" outlineLevel="7" collapsed="1" x14ac:dyDescent="0.25">
      <c r="A505" s="100" t="s">
        <v>273</v>
      </c>
      <c r="B505" s="92">
        <v>2544.91</v>
      </c>
      <c r="C505" s="92">
        <v>133370.45905</v>
      </c>
      <c r="D505" s="92">
        <v>0</v>
      </c>
      <c r="E505" s="92">
        <v>0</v>
      </c>
      <c r="F505" s="92">
        <v>2544.91</v>
      </c>
      <c r="G505" s="92">
        <v>133370.45905</v>
      </c>
      <c r="H505" s="93" t="s">
        <v>120</v>
      </c>
      <c r="I505" s="93" t="s">
        <v>271</v>
      </c>
      <c r="J505" s="93" t="s">
        <v>116</v>
      </c>
      <c r="K505" s="92">
        <v>52.406748784829297</v>
      </c>
      <c r="L505" s="92">
        <v>0</v>
      </c>
      <c r="M505" s="93" t="s">
        <v>122</v>
      </c>
      <c r="N505" s="93" t="s">
        <v>241</v>
      </c>
      <c r="O505" s="93" t="s">
        <v>121</v>
      </c>
      <c r="P505" s="94">
        <v>45170</v>
      </c>
      <c r="Q505" s="94">
        <v>45171</v>
      </c>
      <c r="R505" s="92">
        <v>0</v>
      </c>
      <c r="S505" s="93" t="s">
        <v>116</v>
      </c>
      <c r="T505" s="93" t="s">
        <v>116</v>
      </c>
      <c r="U505" s="93" t="s">
        <v>319</v>
      </c>
      <c r="V505" s="95">
        <v>45139.155298761572</v>
      </c>
      <c r="W505" s="93" t="s">
        <v>116</v>
      </c>
      <c r="X505" s="93" t="s">
        <v>116</v>
      </c>
      <c r="Y505" s="95">
        <v>45170</v>
      </c>
      <c r="Z505" s="95">
        <v>45200</v>
      </c>
      <c r="AA505" s="95">
        <v>45201.692850312502</v>
      </c>
      <c r="AB505" s="93" t="s">
        <v>118</v>
      </c>
      <c r="AC505" s="93" t="s">
        <v>116</v>
      </c>
    </row>
    <row r="506" spans="1:29" s="78" customFormat="1" hidden="1" outlineLevel="7" collapsed="1" x14ac:dyDescent="0.25">
      <c r="A506" s="101" t="s">
        <v>116</v>
      </c>
      <c r="B506" s="75">
        <v>-36129.279999999999</v>
      </c>
      <c r="C506" s="75">
        <v>-1894006.7875999999</v>
      </c>
      <c r="D506" s="75">
        <v>0</v>
      </c>
      <c r="E506" s="75">
        <v>0</v>
      </c>
      <c r="F506" s="75">
        <v>-36129.279999999999</v>
      </c>
      <c r="G506" s="75">
        <v>-1894006.7875999999</v>
      </c>
      <c r="H506" s="74" t="s">
        <v>120</v>
      </c>
      <c r="I506" s="74" t="s">
        <v>271</v>
      </c>
      <c r="J506" s="74" t="s">
        <v>116</v>
      </c>
      <c r="K506" s="75">
        <v>52.423042684492998</v>
      </c>
      <c r="L506" s="75">
        <v>0</v>
      </c>
      <c r="M506" s="74" t="s">
        <v>122</v>
      </c>
      <c r="N506" s="74" t="s">
        <v>241</v>
      </c>
      <c r="O506" s="74" t="s">
        <v>121</v>
      </c>
      <c r="P506" s="76">
        <v>45170</v>
      </c>
      <c r="Q506" s="76">
        <v>45171</v>
      </c>
      <c r="R506" s="75">
        <v>0</v>
      </c>
      <c r="S506" s="74" t="s">
        <v>116</v>
      </c>
      <c r="T506" s="74" t="s">
        <v>116</v>
      </c>
      <c r="U506" s="74" t="s">
        <v>319</v>
      </c>
      <c r="V506" s="77">
        <v>45139.155298761572</v>
      </c>
      <c r="W506" s="74" t="s">
        <v>116</v>
      </c>
      <c r="X506" s="74" t="s">
        <v>116</v>
      </c>
      <c r="Y506" s="77">
        <v>45170</v>
      </c>
      <c r="Z506" s="77">
        <v>45200</v>
      </c>
      <c r="AA506" s="77">
        <v>45201.692850312502</v>
      </c>
      <c r="AB506" s="74" t="s">
        <v>118</v>
      </c>
      <c r="AC506" s="74" t="s">
        <v>116</v>
      </c>
    </row>
    <row r="507" spans="1:29" s="128" customFormat="1" hidden="1" outlineLevel="7" collapsed="1" x14ac:dyDescent="0.25">
      <c r="A507" s="123" t="s">
        <v>116</v>
      </c>
      <c r="B507" s="124">
        <v>38674.19</v>
      </c>
      <c r="C507" s="124">
        <v>2027377.2466500001</v>
      </c>
      <c r="D507" s="124">
        <v>0</v>
      </c>
      <c r="E507" s="124">
        <v>0</v>
      </c>
      <c r="F507" s="124">
        <v>38674.19</v>
      </c>
      <c r="G507" s="124">
        <v>2027377.2466500001</v>
      </c>
      <c r="H507" s="125" t="s">
        <v>120</v>
      </c>
      <c r="I507" s="125" t="s">
        <v>271</v>
      </c>
      <c r="J507" s="125" t="s">
        <v>116</v>
      </c>
      <c r="K507" s="124">
        <v>52.4219704834154</v>
      </c>
      <c r="L507" s="124">
        <v>0</v>
      </c>
      <c r="M507" s="125" t="s">
        <v>122</v>
      </c>
      <c r="N507" s="125" t="s">
        <v>241</v>
      </c>
      <c r="O507" s="125" t="s">
        <v>121</v>
      </c>
      <c r="P507" s="126">
        <v>45170</v>
      </c>
      <c r="Q507" s="126">
        <v>45171</v>
      </c>
      <c r="R507" s="124">
        <v>0</v>
      </c>
      <c r="S507" s="125" t="s">
        <v>116</v>
      </c>
      <c r="T507" s="125" t="s">
        <v>116</v>
      </c>
      <c r="U507" s="125" t="s">
        <v>319</v>
      </c>
      <c r="V507" s="127">
        <v>45139.155298761572</v>
      </c>
      <c r="W507" s="125" t="s">
        <v>116</v>
      </c>
      <c r="X507" s="125" t="s">
        <v>116</v>
      </c>
      <c r="Y507" s="127">
        <v>45170</v>
      </c>
      <c r="Z507" s="127">
        <v>45200</v>
      </c>
      <c r="AA507" s="127">
        <v>45201.692850312502</v>
      </c>
      <c r="AB507" s="125" t="s">
        <v>118</v>
      </c>
      <c r="AC507" s="125" t="s">
        <v>116</v>
      </c>
    </row>
    <row r="508" spans="1:29" s="107" customFormat="1" hidden="1" outlineLevel="7" collapsed="1" x14ac:dyDescent="0.25">
      <c r="A508" s="102" t="s">
        <v>272</v>
      </c>
      <c r="B508" s="103">
        <v>-9328.77</v>
      </c>
      <c r="C508" s="103">
        <v>-489181.19621999998</v>
      </c>
      <c r="D508" s="103">
        <v>0</v>
      </c>
      <c r="E508" s="103">
        <v>0</v>
      </c>
      <c r="F508" s="103">
        <v>-9328.77</v>
      </c>
      <c r="G508" s="103">
        <v>-489181.19621999998</v>
      </c>
      <c r="H508" s="104" t="s">
        <v>120</v>
      </c>
      <c r="I508" s="104" t="s">
        <v>271</v>
      </c>
      <c r="J508" s="104" t="s">
        <v>116</v>
      </c>
      <c r="K508" s="103">
        <v>52.437909415710799</v>
      </c>
      <c r="L508" s="103">
        <v>0</v>
      </c>
      <c r="M508" s="104" t="s">
        <v>122</v>
      </c>
      <c r="N508" s="104" t="s">
        <v>241</v>
      </c>
      <c r="O508" s="104" t="s">
        <v>121</v>
      </c>
      <c r="P508" s="105">
        <v>45170</v>
      </c>
      <c r="Q508" s="105">
        <v>45171</v>
      </c>
      <c r="R508" s="103">
        <v>0</v>
      </c>
      <c r="S508" s="104" t="s">
        <v>116</v>
      </c>
      <c r="T508" s="104" t="s">
        <v>116</v>
      </c>
      <c r="U508" s="104" t="s">
        <v>319</v>
      </c>
      <c r="V508" s="106">
        <v>45139.155298761572</v>
      </c>
      <c r="W508" s="104" t="s">
        <v>116</v>
      </c>
      <c r="X508" s="104" t="s">
        <v>116</v>
      </c>
      <c r="Y508" s="106">
        <v>45170</v>
      </c>
      <c r="Z508" s="106">
        <v>45200</v>
      </c>
      <c r="AA508" s="106">
        <v>45201.692850312502</v>
      </c>
      <c r="AB508" s="104" t="s">
        <v>118</v>
      </c>
      <c r="AC508" s="104" t="s">
        <v>116</v>
      </c>
    </row>
    <row r="509" spans="1:29" s="78" customFormat="1" hidden="1" outlineLevel="7" collapsed="1" x14ac:dyDescent="0.25">
      <c r="A509" s="101" t="s">
        <v>116</v>
      </c>
      <c r="B509" s="75">
        <v>-9328.77</v>
      </c>
      <c r="C509" s="75">
        <v>-489181.19621999998</v>
      </c>
      <c r="D509" s="75">
        <v>0</v>
      </c>
      <c r="E509" s="75">
        <v>0</v>
      </c>
      <c r="F509" s="75">
        <v>-9328.77</v>
      </c>
      <c r="G509" s="75">
        <v>-489181.19621999998</v>
      </c>
      <c r="H509" s="74" t="s">
        <v>120</v>
      </c>
      <c r="I509" s="74" t="s">
        <v>271</v>
      </c>
      <c r="J509" s="74" t="s">
        <v>116</v>
      </c>
      <c r="K509" s="75">
        <v>52.437909415710799</v>
      </c>
      <c r="L509" s="75">
        <v>0</v>
      </c>
      <c r="M509" s="74" t="s">
        <v>122</v>
      </c>
      <c r="N509" s="74" t="s">
        <v>241</v>
      </c>
      <c r="O509" s="74" t="s">
        <v>121</v>
      </c>
      <c r="P509" s="76">
        <v>45170</v>
      </c>
      <c r="Q509" s="76">
        <v>45171</v>
      </c>
      <c r="R509" s="75">
        <v>0</v>
      </c>
      <c r="S509" s="74" t="s">
        <v>116</v>
      </c>
      <c r="T509" s="74" t="s">
        <v>116</v>
      </c>
      <c r="U509" s="74" t="s">
        <v>319</v>
      </c>
      <c r="V509" s="77">
        <v>45139.155298761572</v>
      </c>
      <c r="W509" s="74" t="s">
        <v>116</v>
      </c>
      <c r="X509" s="74" t="s">
        <v>116</v>
      </c>
      <c r="Y509" s="77">
        <v>45170</v>
      </c>
      <c r="Z509" s="77">
        <v>45200</v>
      </c>
      <c r="AA509" s="77">
        <v>45201.692850312502</v>
      </c>
      <c r="AB509" s="74" t="s">
        <v>118</v>
      </c>
      <c r="AC509" s="74" t="s">
        <v>116</v>
      </c>
    </row>
    <row r="510" spans="1:29" s="96" customFormat="1" hidden="1" outlineLevel="7" collapsed="1" x14ac:dyDescent="0.25">
      <c r="A510" s="100" t="s">
        <v>274</v>
      </c>
      <c r="B510" s="92">
        <v>6783.86</v>
      </c>
      <c r="C510" s="92">
        <v>355810.73716999998</v>
      </c>
      <c r="D510" s="92">
        <v>0</v>
      </c>
      <c r="E510" s="92">
        <v>0</v>
      </c>
      <c r="F510" s="92">
        <v>6783.86</v>
      </c>
      <c r="G510" s="92">
        <v>355810.73716999998</v>
      </c>
      <c r="H510" s="93" t="s">
        <v>120</v>
      </c>
      <c r="I510" s="93" t="s">
        <v>271</v>
      </c>
      <c r="J510" s="93" t="s">
        <v>116</v>
      </c>
      <c r="K510" s="92">
        <v>52.449599073388903</v>
      </c>
      <c r="L510" s="92">
        <v>0</v>
      </c>
      <c r="M510" s="93" t="s">
        <v>122</v>
      </c>
      <c r="N510" s="93" t="s">
        <v>241</v>
      </c>
      <c r="O510" s="93" t="s">
        <v>121</v>
      </c>
      <c r="P510" s="94">
        <v>45170</v>
      </c>
      <c r="Q510" s="94">
        <v>45171</v>
      </c>
      <c r="R510" s="92">
        <v>0</v>
      </c>
      <c r="S510" s="93" t="s">
        <v>116</v>
      </c>
      <c r="T510" s="93" t="s">
        <v>116</v>
      </c>
      <c r="U510" s="93" t="s">
        <v>319</v>
      </c>
      <c r="V510" s="95">
        <v>45139.155298761572</v>
      </c>
      <c r="W510" s="93" t="s">
        <v>116</v>
      </c>
      <c r="X510" s="93" t="s">
        <v>116</v>
      </c>
      <c r="Y510" s="95">
        <v>45170</v>
      </c>
      <c r="Z510" s="95">
        <v>45200</v>
      </c>
      <c r="AA510" s="95">
        <v>45201.692850312502</v>
      </c>
      <c r="AB510" s="93" t="s">
        <v>118</v>
      </c>
      <c r="AC510" s="93" t="s">
        <v>116</v>
      </c>
    </row>
    <row r="511" spans="1:29" s="78" customFormat="1" hidden="1" outlineLevel="7" collapsed="1" x14ac:dyDescent="0.25">
      <c r="A511" s="101" t="s">
        <v>116</v>
      </c>
      <c r="B511" s="75">
        <v>6783.86</v>
      </c>
      <c r="C511" s="75">
        <v>355810.73716999998</v>
      </c>
      <c r="D511" s="75">
        <v>0</v>
      </c>
      <c r="E511" s="75">
        <v>0</v>
      </c>
      <c r="F511" s="75">
        <v>6783.86</v>
      </c>
      <c r="G511" s="75">
        <v>355810.73716999998</v>
      </c>
      <c r="H511" s="74" t="s">
        <v>120</v>
      </c>
      <c r="I511" s="74" t="s">
        <v>271</v>
      </c>
      <c r="J511" s="74" t="s">
        <v>116</v>
      </c>
      <c r="K511" s="75">
        <v>52.449599073388903</v>
      </c>
      <c r="L511" s="75">
        <v>0</v>
      </c>
      <c r="M511" s="74" t="s">
        <v>122</v>
      </c>
      <c r="N511" s="74" t="s">
        <v>241</v>
      </c>
      <c r="O511" s="74" t="s">
        <v>121</v>
      </c>
      <c r="P511" s="76">
        <v>45170</v>
      </c>
      <c r="Q511" s="76">
        <v>45171</v>
      </c>
      <c r="R511" s="75">
        <v>0</v>
      </c>
      <c r="S511" s="74" t="s">
        <v>116</v>
      </c>
      <c r="T511" s="74" t="s">
        <v>116</v>
      </c>
      <c r="U511" s="74" t="s">
        <v>319</v>
      </c>
      <c r="V511" s="77">
        <v>45139.155298761572</v>
      </c>
      <c r="W511" s="74" t="s">
        <v>116</v>
      </c>
      <c r="X511" s="74" t="s">
        <v>116</v>
      </c>
      <c r="Y511" s="77">
        <v>45170</v>
      </c>
      <c r="Z511" s="77">
        <v>45200</v>
      </c>
      <c r="AA511" s="77">
        <v>45201.692850312502</v>
      </c>
      <c r="AB511" s="74" t="s">
        <v>118</v>
      </c>
      <c r="AC511" s="74" t="s">
        <v>116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D3C5-D00D-40BA-977B-29669FA25088}">
  <sheetPr>
    <outlinePr summaryBelow="0"/>
  </sheetPr>
  <dimension ref="A1:AC486"/>
  <sheetViews>
    <sheetView zoomScaleNormal="100" workbookViewId="0">
      <selection activeCell="B442" sqref="B442"/>
    </sheetView>
  </sheetViews>
  <sheetFormatPr defaultColWidth="8.90625" defaultRowHeight="13.2" outlineLevelRow="7" x14ac:dyDescent="0.25"/>
  <cols>
    <col min="1" max="1" width="28.54296875" style="195" customWidth="1"/>
    <col min="2" max="2" width="10.90625" style="196" customWidth="1"/>
    <col min="3" max="3" width="13.453125" style="196" customWidth="1"/>
    <col min="4" max="4" width="11.6328125" style="196" customWidth="1"/>
    <col min="5" max="5" width="10.08984375" style="196" customWidth="1"/>
    <col min="6" max="6" width="7.90625" style="196" customWidth="1"/>
    <col min="7" max="7" width="9.6328125" style="196" customWidth="1"/>
    <col min="8" max="8" width="13.08984375" style="195" customWidth="1"/>
    <col min="9" max="9" width="13.90625" style="195" customWidth="1"/>
    <col min="10" max="10" width="7.54296875" style="195" customWidth="1"/>
    <col min="11" max="11" width="6.1796875" style="196" customWidth="1"/>
    <col min="12" max="12" width="12.08984375" style="196" customWidth="1"/>
    <col min="13" max="13" width="6.81640625" style="195" customWidth="1"/>
    <col min="14" max="14" width="6.08984375" style="195" customWidth="1"/>
    <col min="15" max="15" width="11.08984375" style="195" customWidth="1"/>
    <col min="16" max="17" width="9" style="197" customWidth="1"/>
    <col min="18" max="18" width="8" style="196" customWidth="1"/>
    <col min="19" max="19" width="5.6328125" style="195" customWidth="1"/>
    <col min="20" max="20" width="10.54296875" style="195" customWidth="1"/>
    <col min="21" max="21" width="18.6328125" style="195" customWidth="1"/>
    <col min="22" max="22" width="17.6328125" style="195" customWidth="1"/>
    <col min="23" max="23" width="18.6328125" style="195" customWidth="1"/>
    <col min="24" max="27" width="17.6328125" style="195" customWidth="1"/>
    <col min="28" max="28" width="4.36328125" style="195" customWidth="1"/>
    <col min="29" max="29" width="6.90625" style="195" customWidth="1"/>
    <col min="30" max="16384" width="8.90625" style="198"/>
  </cols>
  <sheetData>
    <row r="1" spans="1:29" s="138" customFormat="1" x14ac:dyDescent="0.25">
      <c r="A1" s="135" t="s">
        <v>76</v>
      </c>
      <c r="B1" s="136" t="s">
        <v>77</v>
      </c>
      <c r="C1" s="136" t="s">
        <v>78</v>
      </c>
      <c r="D1" s="136" t="s">
        <v>79</v>
      </c>
      <c r="E1" s="136" t="s">
        <v>80</v>
      </c>
      <c r="F1" s="136" t="s">
        <v>81</v>
      </c>
      <c r="G1" s="136" t="s">
        <v>82</v>
      </c>
      <c r="H1" s="135" t="s">
        <v>83</v>
      </c>
      <c r="I1" s="135" t="s">
        <v>84</v>
      </c>
      <c r="J1" s="135" t="s">
        <v>85</v>
      </c>
      <c r="K1" s="136" t="s">
        <v>86</v>
      </c>
      <c r="L1" s="136" t="s">
        <v>87</v>
      </c>
      <c r="M1" s="135" t="s">
        <v>88</v>
      </c>
      <c r="N1" s="135" t="s">
        <v>89</v>
      </c>
      <c r="O1" s="135" t="s">
        <v>90</v>
      </c>
      <c r="P1" s="137" t="s">
        <v>91</v>
      </c>
      <c r="Q1" s="137" t="s">
        <v>92</v>
      </c>
      <c r="R1" s="136" t="s">
        <v>93</v>
      </c>
      <c r="S1" s="135" t="s">
        <v>94</v>
      </c>
      <c r="T1" s="135" t="s">
        <v>95</v>
      </c>
      <c r="U1" s="135" t="s">
        <v>96</v>
      </c>
      <c r="V1" s="135" t="s">
        <v>97</v>
      </c>
      <c r="W1" s="135" t="s">
        <v>98</v>
      </c>
      <c r="X1" s="135" t="s">
        <v>99</v>
      </c>
      <c r="Y1" s="135" t="s">
        <v>100</v>
      </c>
      <c r="Z1" s="135" t="s">
        <v>101</v>
      </c>
      <c r="AA1" s="135" t="s">
        <v>102</v>
      </c>
      <c r="AB1" s="135" t="s">
        <v>103</v>
      </c>
      <c r="AC1" s="135" t="s">
        <v>104</v>
      </c>
    </row>
    <row r="2" spans="1:29" s="143" customFormat="1" collapsed="1" x14ac:dyDescent="0.25">
      <c r="A2" s="139" t="s">
        <v>105</v>
      </c>
      <c r="B2" s="140">
        <v>-481.97</v>
      </c>
      <c r="C2" s="140">
        <v>-66445.66</v>
      </c>
      <c r="D2" s="140">
        <v>0</v>
      </c>
      <c r="E2" s="140">
        <v>0</v>
      </c>
      <c r="F2" s="140">
        <v>-481.97</v>
      </c>
      <c r="G2" s="140">
        <v>-66445.66</v>
      </c>
      <c r="H2" s="139" t="s">
        <v>106</v>
      </c>
      <c r="I2" s="139" t="s">
        <v>107</v>
      </c>
      <c r="J2" s="139" t="s">
        <v>116</v>
      </c>
      <c r="K2" s="140">
        <v>137.862647052721</v>
      </c>
      <c r="L2" s="140">
        <v>0</v>
      </c>
      <c r="M2" s="139" t="s">
        <v>109</v>
      </c>
      <c r="N2" s="139" t="s">
        <v>110</v>
      </c>
      <c r="O2" s="139" t="s">
        <v>111</v>
      </c>
      <c r="P2" s="141">
        <v>45169</v>
      </c>
      <c r="Q2" s="141">
        <v>45169.000694444447</v>
      </c>
      <c r="R2" s="140">
        <v>0</v>
      </c>
      <c r="S2" s="139" t="s">
        <v>112</v>
      </c>
      <c r="T2" s="139" t="s">
        <v>113</v>
      </c>
      <c r="U2" s="139" t="s">
        <v>114</v>
      </c>
      <c r="V2" s="142">
        <v>45170.695298032406</v>
      </c>
      <c r="W2" s="139" t="s">
        <v>115</v>
      </c>
      <c r="X2" s="142">
        <v>45170.695927002314</v>
      </c>
      <c r="Y2" s="142">
        <v>45139</v>
      </c>
      <c r="Z2" s="142">
        <v>45170</v>
      </c>
      <c r="AA2" s="142">
        <v>45174.415146030093</v>
      </c>
      <c r="AB2" s="139" t="s">
        <v>105</v>
      </c>
      <c r="AC2" s="139" t="s">
        <v>116</v>
      </c>
    </row>
    <row r="3" spans="1:29" s="149" customFormat="1" hidden="1" outlineLevel="1" collapsed="1" x14ac:dyDescent="0.25">
      <c r="A3" s="144" t="s">
        <v>110</v>
      </c>
      <c r="B3" s="145">
        <v>-481.97</v>
      </c>
      <c r="C3" s="145">
        <v>-66445.66</v>
      </c>
      <c r="D3" s="145">
        <v>0</v>
      </c>
      <c r="E3" s="145">
        <v>0</v>
      </c>
      <c r="F3" s="145">
        <v>-481.97</v>
      </c>
      <c r="G3" s="145">
        <v>-66445.66</v>
      </c>
      <c r="H3" s="146" t="s">
        <v>106</v>
      </c>
      <c r="I3" s="146" t="s">
        <v>107</v>
      </c>
      <c r="J3" s="146" t="s">
        <v>116</v>
      </c>
      <c r="K3" s="145">
        <v>137.862647052721</v>
      </c>
      <c r="L3" s="145">
        <v>0</v>
      </c>
      <c r="M3" s="146" t="s">
        <v>109</v>
      </c>
      <c r="N3" s="146" t="s">
        <v>110</v>
      </c>
      <c r="O3" s="146" t="s">
        <v>111</v>
      </c>
      <c r="P3" s="147">
        <v>45169</v>
      </c>
      <c r="Q3" s="147">
        <v>45169.000694444447</v>
      </c>
      <c r="R3" s="145">
        <v>0</v>
      </c>
      <c r="S3" s="146" t="s">
        <v>112</v>
      </c>
      <c r="T3" s="146" t="s">
        <v>113</v>
      </c>
      <c r="U3" s="146" t="s">
        <v>114</v>
      </c>
      <c r="V3" s="148">
        <v>45170.695298032406</v>
      </c>
      <c r="W3" s="146" t="s">
        <v>115</v>
      </c>
      <c r="X3" s="148">
        <v>45170.695927002314</v>
      </c>
      <c r="Y3" s="148">
        <v>45139</v>
      </c>
      <c r="Z3" s="148">
        <v>45170</v>
      </c>
      <c r="AA3" s="148">
        <v>45174.415146030093</v>
      </c>
      <c r="AB3" s="146" t="s">
        <v>105</v>
      </c>
      <c r="AC3" s="146" t="s">
        <v>116</v>
      </c>
    </row>
    <row r="4" spans="1:29" s="155" customFormat="1" hidden="1" outlineLevel="2" collapsed="1" x14ac:dyDescent="0.25">
      <c r="A4" s="150" t="s">
        <v>109</v>
      </c>
      <c r="B4" s="151">
        <v>-481.97</v>
      </c>
      <c r="C4" s="151">
        <v>-66445.66</v>
      </c>
      <c r="D4" s="151">
        <v>0</v>
      </c>
      <c r="E4" s="151">
        <v>0</v>
      </c>
      <c r="F4" s="151">
        <v>-481.97</v>
      </c>
      <c r="G4" s="151">
        <v>-66445.66</v>
      </c>
      <c r="H4" s="152" t="s">
        <v>106</v>
      </c>
      <c r="I4" s="152" t="s">
        <v>107</v>
      </c>
      <c r="J4" s="152" t="s">
        <v>116</v>
      </c>
      <c r="K4" s="151">
        <v>137.862647052721</v>
      </c>
      <c r="L4" s="151">
        <v>0</v>
      </c>
      <c r="M4" s="152" t="s">
        <v>109</v>
      </c>
      <c r="N4" s="152" t="s">
        <v>110</v>
      </c>
      <c r="O4" s="152" t="s">
        <v>111</v>
      </c>
      <c r="P4" s="153">
        <v>45169</v>
      </c>
      <c r="Q4" s="153">
        <v>45169.000694444447</v>
      </c>
      <c r="R4" s="151">
        <v>0</v>
      </c>
      <c r="S4" s="152" t="s">
        <v>112</v>
      </c>
      <c r="T4" s="152" t="s">
        <v>113</v>
      </c>
      <c r="U4" s="152" t="s">
        <v>114</v>
      </c>
      <c r="V4" s="154">
        <v>45170.695298032406</v>
      </c>
      <c r="W4" s="152" t="s">
        <v>115</v>
      </c>
      <c r="X4" s="154">
        <v>45170.695927002314</v>
      </c>
      <c r="Y4" s="154">
        <v>45139</v>
      </c>
      <c r="Z4" s="154">
        <v>45170</v>
      </c>
      <c r="AA4" s="154">
        <v>45174.415146030093</v>
      </c>
      <c r="AB4" s="152" t="s">
        <v>105</v>
      </c>
      <c r="AC4" s="152" t="s">
        <v>116</v>
      </c>
    </row>
    <row r="5" spans="1:29" s="161" customFormat="1" hidden="1" outlineLevel="3" collapsed="1" x14ac:dyDescent="0.25">
      <c r="A5" s="156" t="s">
        <v>111</v>
      </c>
      <c r="B5" s="157">
        <v>-481.97</v>
      </c>
      <c r="C5" s="157">
        <v>-66445.66</v>
      </c>
      <c r="D5" s="157">
        <v>0</v>
      </c>
      <c r="E5" s="157">
        <v>0</v>
      </c>
      <c r="F5" s="157">
        <v>-481.97</v>
      </c>
      <c r="G5" s="157">
        <v>-66445.66</v>
      </c>
      <c r="H5" s="158" t="s">
        <v>106</v>
      </c>
      <c r="I5" s="158" t="s">
        <v>107</v>
      </c>
      <c r="J5" s="158" t="s">
        <v>116</v>
      </c>
      <c r="K5" s="157">
        <v>137.862647052721</v>
      </c>
      <c r="L5" s="157">
        <v>0</v>
      </c>
      <c r="M5" s="158" t="s">
        <v>109</v>
      </c>
      <c r="N5" s="158" t="s">
        <v>110</v>
      </c>
      <c r="O5" s="158" t="s">
        <v>111</v>
      </c>
      <c r="P5" s="159">
        <v>45169</v>
      </c>
      <c r="Q5" s="159">
        <v>45169.000694444447</v>
      </c>
      <c r="R5" s="157">
        <v>0</v>
      </c>
      <c r="S5" s="158" t="s">
        <v>112</v>
      </c>
      <c r="T5" s="158" t="s">
        <v>113</v>
      </c>
      <c r="U5" s="158" t="s">
        <v>114</v>
      </c>
      <c r="V5" s="160">
        <v>45170.695298032406</v>
      </c>
      <c r="W5" s="158" t="s">
        <v>115</v>
      </c>
      <c r="X5" s="160">
        <v>45170.695927002314</v>
      </c>
      <c r="Y5" s="160">
        <v>45139</v>
      </c>
      <c r="Z5" s="160">
        <v>45170</v>
      </c>
      <c r="AA5" s="160">
        <v>45174.415146030093</v>
      </c>
      <c r="AB5" s="158" t="s">
        <v>105</v>
      </c>
      <c r="AC5" s="158" t="s">
        <v>116</v>
      </c>
    </row>
    <row r="6" spans="1:29" s="143" customFormat="1" hidden="1" outlineLevel="4" collapsed="1" x14ac:dyDescent="0.25">
      <c r="A6" s="162" t="s">
        <v>116</v>
      </c>
      <c r="B6" s="140">
        <v>-481.97</v>
      </c>
      <c r="C6" s="140">
        <v>-66445.66</v>
      </c>
      <c r="D6" s="140">
        <v>0</v>
      </c>
      <c r="E6" s="140">
        <v>0</v>
      </c>
      <c r="F6" s="140">
        <v>-481.97</v>
      </c>
      <c r="G6" s="140">
        <v>-66445.66</v>
      </c>
      <c r="H6" s="139" t="s">
        <v>106</v>
      </c>
      <c r="I6" s="139" t="s">
        <v>107</v>
      </c>
      <c r="J6" s="139" t="s">
        <v>116</v>
      </c>
      <c r="K6" s="140">
        <v>137.862647052721</v>
      </c>
      <c r="L6" s="140">
        <v>0</v>
      </c>
      <c r="M6" s="139" t="s">
        <v>109</v>
      </c>
      <c r="N6" s="139" t="s">
        <v>110</v>
      </c>
      <c r="O6" s="139" t="s">
        <v>111</v>
      </c>
      <c r="P6" s="141">
        <v>45169</v>
      </c>
      <c r="Q6" s="141">
        <v>45169.000694444447</v>
      </c>
      <c r="R6" s="140">
        <v>0</v>
      </c>
      <c r="S6" s="139" t="s">
        <v>112</v>
      </c>
      <c r="T6" s="139" t="s">
        <v>113</v>
      </c>
      <c r="U6" s="139" t="s">
        <v>114</v>
      </c>
      <c r="V6" s="142">
        <v>45170.695298032406</v>
      </c>
      <c r="W6" s="139" t="s">
        <v>115</v>
      </c>
      <c r="X6" s="142">
        <v>45170.695927002314</v>
      </c>
      <c r="Y6" s="142">
        <v>45139</v>
      </c>
      <c r="Z6" s="142">
        <v>45170</v>
      </c>
      <c r="AA6" s="142">
        <v>45174.415146030093</v>
      </c>
      <c r="AB6" s="139" t="s">
        <v>105</v>
      </c>
      <c r="AC6" s="139" t="s">
        <v>116</v>
      </c>
    </row>
    <row r="7" spans="1:29" s="149" customFormat="1" hidden="1" outlineLevel="5" collapsed="1" x14ac:dyDescent="0.25">
      <c r="A7" s="163" t="s">
        <v>107</v>
      </c>
      <c r="B7" s="145">
        <v>-481.97</v>
      </c>
      <c r="C7" s="145">
        <v>-66445.66</v>
      </c>
      <c r="D7" s="145">
        <v>0</v>
      </c>
      <c r="E7" s="145">
        <v>0</v>
      </c>
      <c r="F7" s="145">
        <v>-481.97</v>
      </c>
      <c r="G7" s="145">
        <v>-66445.66</v>
      </c>
      <c r="H7" s="146" t="s">
        <v>106</v>
      </c>
      <c r="I7" s="146" t="s">
        <v>107</v>
      </c>
      <c r="J7" s="146" t="s">
        <v>116</v>
      </c>
      <c r="K7" s="145">
        <v>137.862647052721</v>
      </c>
      <c r="L7" s="145">
        <v>0</v>
      </c>
      <c r="M7" s="146" t="s">
        <v>109</v>
      </c>
      <c r="N7" s="146" t="s">
        <v>110</v>
      </c>
      <c r="O7" s="146" t="s">
        <v>111</v>
      </c>
      <c r="P7" s="147">
        <v>45169</v>
      </c>
      <c r="Q7" s="147">
        <v>45169.000694444447</v>
      </c>
      <c r="R7" s="145">
        <v>0</v>
      </c>
      <c r="S7" s="146" t="s">
        <v>112</v>
      </c>
      <c r="T7" s="146" t="s">
        <v>113</v>
      </c>
      <c r="U7" s="146" t="s">
        <v>114</v>
      </c>
      <c r="V7" s="148">
        <v>45170.695298032406</v>
      </c>
      <c r="W7" s="146" t="s">
        <v>115</v>
      </c>
      <c r="X7" s="148">
        <v>45170.695927002314</v>
      </c>
      <c r="Y7" s="148">
        <v>45139</v>
      </c>
      <c r="Z7" s="148">
        <v>45170</v>
      </c>
      <c r="AA7" s="148">
        <v>45174.415146030093</v>
      </c>
      <c r="AB7" s="146" t="s">
        <v>105</v>
      </c>
      <c r="AC7" s="146" t="s">
        <v>116</v>
      </c>
    </row>
    <row r="8" spans="1:29" s="155" customFormat="1" hidden="1" outlineLevel="6" collapsed="1" x14ac:dyDescent="0.25">
      <c r="A8" s="164" t="s">
        <v>364</v>
      </c>
      <c r="B8" s="151">
        <v>-260.88</v>
      </c>
      <c r="C8" s="151">
        <v>-35965.61</v>
      </c>
      <c r="D8" s="151">
        <v>0</v>
      </c>
      <c r="E8" s="151">
        <v>0</v>
      </c>
      <c r="F8" s="151">
        <v>-260.88</v>
      </c>
      <c r="G8" s="151">
        <v>-35965.61</v>
      </c>
      <c r="H8" s="152" t="s">
        <v>106</v>
      </c>
      <c r="I8" s="152" t="s">
        <v>107</v>
      </c>
      <c r="J8" s="152" t="s">
        <v>364</v>
      </c>
      <c r="K8" s="151">
        <v>137.86265716038</v>
      </c>
      <c r="L8" s="151">
        <v>0</v>
      </c>
      <c r="M8" s="152" t="s">
        <v>109</v>
      </c>
      <c r="N8" s="152" t="s">
        <v>110</v>
      </c>
      <c r="O8" s="152" t="s">
        <v>111</v>
      </c>
      <c r="P8" s="153">
        <v>45169</v>
      </c>
      <c r="Q8" s="153">
        <v>45169.000694444447</v>
      </c>
      <c r="R8" s="151">
        <v>0</v>
      </c>
      <c r="S8" s="152" t="s">
        <v>112</v>
      </c>
      <c r="T8" s="152" t="s">
        <v>113</v>
      </c>
      <c r="U8" s="152" t="s">
        <v>114</v>
      </c>
      <c r="V8" s="154">
        <v>45170.695298032406</v>
      </c>
      <c r="W8" s="152" t="s">
        <v>115</v>
      </c>
      <c r="X8" s="154">
        <v>45170.695927002314</v>
      </c>
      <c r="Y8" s="154">
        <v>45139</v>
      </c>
      <c r="Z8" s="154">
        <v>45170</v>
      </c>
      <c r="AA8" s="154">
        <v>45174.415146030093</v>
      </c>
      <c r="AB8" s="152" t="s">
        <v>105</v>
      </c>
      <c r="AC8" s="152" t="s">
        <v>116</v>
      </c>
    </row>
    <row r="9" spans="1:29" s="161" customFormat="1" hidden="1" outlineLevel="7" collapsed="1" x14ac:dyDescent="0.25">
      <c r="A9" s="165" t="s">
        <v>365</v>
      </c>
      <c r="B9" s="157">
        <v>-260.88</v>
      </c>
      <c r="C9" s="157">
        <v>-35965.61</v>
      </c>
      <c r="D9" s="157">
        <v>0</v>
      </c>
      <c r="E9" s="157">
        <v>0</v>
      </c>
      <c r="F9" s="157">
        <v>-260.88</v>
      </c>
      <c r="G9" s="157">
        <v>-35965.61</v>
      </c>
      <c r="H9" s="158" t="s">
        <v>106</v>
      </c>
      <c r="I9" s="158" t="s">
        <v>107</v>
      </c>
      <c r="J9" s="158" t="s">
        <v>364</v>
      </c>
      <c r="K9" s="157">
        <v>137.86265716038</v>
      </c>
      <c r="L9" s="157">
        <v>0</v>
      </c>
      <c r="M9" s="158" t="s">
        <v>109</v>
      </c>
      <c r="N9" s="158" t="s">
        <v>110</v>
      </c>
      <c r="O9" s="158" t="s">
        <v>111</v>
      </c>
      <c r="P9" s="159">
        <v>45169</v>
      </c>
      <c r="Q9" s="159">
        <v>45169.000694444447</v>
      </c>
      <c r="R9" s="157">
        <v>0</v>
      </c>
      <c r="S9" s="158" t="s">
        <v>112</v>
      </c>
      <c r="T9" s="158" t="s">
        <v>113</v>
      </c>
      <c r="U9" s="158" t="s">
        <v>114</v>
      </c>
      <c r="V9" s="160">
        <v>45170.695298032406</v>
      </c>
      <c r="W9" s="158" t="s">
        <v>115</v>
      </c>
      <c r="X9" s="160">
        <v>45170.695927002314</v>
      </c>
      <c r="Y9" s="160">
        <v>45139</v>
      </c>
      <c r="Z9" s="160">
        <v>45170</v>
      </c>
      <c r="AA9" s="160">
        <v>45174.415146030093</v>
      </c>
      <c r="AB9" s="158" t="s">
        <v>105</v>
      </c>
      <c r="AC9" s="158" t="s">
        <v>116</v>
      </c>
    </row>
    <row r="10" spans="1:29" s="143" customFormat="1" hidden="1" outlineLevel="7" collapsed="1" x14ac:dyDescent="0.25">
      <c r="A10" s="166" t="s">
        <v>116</v>
      </c>
      <c r="B10" s="140">
        <v>-260.88</v>
      </c>
      <c r="C10" s="140">
        <v>-35965.61</v>
      </c>
      <c r="D10" s="140">
        <v>0</v>
      </c>
      <c r="E10" s="140">
        <v>0</v>
      </c>
      <c r="F10" s="140">
        <v>-260.88</v>
      </c>
      <c r="G10" s="140">
        <v>-35965.61</v>
      </c>
      <c r="H10" s="139" t="s">
        <v>106</v>
      </c>
      <c r="I10" s="139" t="s">
        <v>107</v>
      </c>
      <c r="J10" s="139" t="s">
        <v>364</v>
      </c>
      <c r="K10" s="140">
        <v>137.86265716038</v>
      </c>
      <c r="L10" s="140">
        <v>0</v>
      </c>
      <c r="M10" s="139" t="s">
        <v>109</v>
      </c>
      <c r="N10" s="139" t="s">
        <v>110</v>
      </c>
      <c r="O10" s="139" t="s">
        <v>111</v>
      </c>
      <c r="P10" s="141">
        <v>45169</v>
      </c>
      <c r="Q10" s="141">
        <v>45169.000694444447</v>
      </c>
      <c r="R10" s="140">
        <v>0</v>
      </c>
      <c r="S10" s="139" t="s">
        <v>112</v>
      </c>
      <c r="T10" s="139" t="s">
        <v>113</v>
      </c>
      <c r="U10" s="139" t="s">
        <v>114</v>
      </c>
      <c r="V10" s="142">
        <v>45170.695298032406</v>
      </c>
      <c r="W10" s="139" t="s">
        <v>115</v>
      </c>
      <c r="X10" s="142">
        <v>45170.695927002314</v>
      </c>
      <c r="Y10" s="142">
        <v>45139</v>
      </c>
      <c r="Z10" s="142">
        <v>45170</v>
      </c>
      <c r="AA10" s="142">
        <v>45174.415146030093</v>
      </c>
      <c r="AB10" s="139" t="s">
        <v>105</v>
      </c>
      <c r="AC10" s="139" t="s">
        <v>116</v>
      </c>
    </row>
    <row r="11" spans="1:29" s="184" customFormat="1" hidden="1" outlineLevel="6" collapsed="1" x14ac:dyDescent="0.25">
      <c r="A11" s="192" t="s">
        <v>366</v>
      </c>
      <c r="B11" s="180">
        <v>-221.09</v>
      </c>
      <c r="C11" s="180">
        <v>-30480.05</v>
      </c>
      <c r="D11" s="180">
        <v>0</v>
      </c>
      <c r="E11" s="180">
        <v>0</v>
      </c>
      <c r="F11" s="180">
        <v>-221.09</v>
      </c>
      <c r="G11" s="180">
        <v>-30480.05</v>
      </c>
      <c r="H11" s="181" t="s">
        <v>106</v>
      </c>
      <c r="I11" s="181" t="s">
        <v>107</v>
      </c>
      <c r="J11" s="181" t="s">
        <v>366</v>
      </c>
      <c r="K11" s="180">
        <v>137.86263512596699</v>
      </c>
      <c r="L11" s="180">
        <v>0</v>
      </c>
      <c r="M11" s="181" t="s">
        <v>109</v>
      </c>
      <c r="N11" s="181" t="s">
        <v>110</v>
      </c>
      <c r="O11" s="181" t="s">
        <v>111</v>
      </c>
      <c r="P11" s="182">
        <v>45169</v>
      </c>
      <c r="Q11" s="182">
        <v>45169.000694444447</v>
      </c>
      <c r="R11" s="180">
        <v>0</v>
      </c>
      <c r="S11" s="181" t="s">
        <v>112</v>
      </c>
      <c r="T11" s="181" t="s">
        <v>113</v>
      </c>
      <c r="U11" s="181" t="s">
        <v>114</v>
      </c>
      <c r="V11" s="183">
        <v>45170.695298032406</v>
      </c>
      <c r="W11" s="181" t="s">
        <v>115</v>
      </c>
      <c r="X11" s="183">
        <v>45170.695927002314</v>
      </c>
      <c r="Y11" s="183">
        <v>45139</v>
      </c>
      <c r="Z11" s="183">
        <v>45170</v>
      </c>
      <c r="AA11" s="183">
        <v>45174.415146030093</v>
      </c>
      <c r="AB11" s="181" t="s">
        <v>105</v>
      </c>
      <c r="AC11" s="181" t="s">
        <v>116</v>
      </c>
    </row>
    <row r="12" spans="1:29" s="161" customFormat="1" hidden="1" outlineLevel="7" collapsed="1" x14ac:dyDescent="0.25">
      <c r="A12" s="165" t="s">
        <v>365</v>
      </c>
      <c r="B12" s="157">
        <v>-221.09</v>
      </c>
      <c r="C12" s="157">
        <v>-30480.05</v>
      </c>
      <c r="D12" s="157">
        <v>0</v>
      </c>
      <c r="E12" s="157">
        <v>0</v>
      </c>
      <c r="F12" s="157">
        <v>-221.09</v>
      </c>
      <c r="G12" s="157">
        <v>-30480.05</v>
      </c>
      <c r="H12" s="158" t="s">
        <v>106</v>
      </c>
      <c r="I12" s="158" t="s">
        <v>107</v>
      </c>
      <c r="J12" s="158" t="s">
        <v>366</v>
      </c>
      <c r="K12" s="157">
        <v>137.86263512596699</v>
      </c>
      <c r="L12" s="157">
        <v>0</v>
      </c>
      <c r="M12" s="158" t="s">
        <v>109</v>
      </c>
      <c r="N12" s="158" t="s">
        <v>110</v>
      </c>
      <c r="O12" s="158" t="s">
        <v>111</v>
      </c>
      <c r="P12" s="159">
        <v>45169</v>
      </c>
      <c r="Q12" s="159">
        <v>45169.000694444447</v>
      </c>
      <c r="R12" s="157">
        <v>0</v>
      </c>
      <c r="S12" s="158" t="s">
        <v>112</v>
      </c>
      <c r="T12" s="158" t="s">
        <v>113</v>
      </c>
      <c r="U12" s="158" t="s">
        <v>114</v>
      </c>
      <c r="V12" s="160">
        <v>45170.695298032406</v>
      </c>
      <c r="W12" s="158" t="s">
        <v>115</v>
      </c>
      <c r="X12" s="160">
        <v>45170.695927002314</v>
      </c>
      <c r="Y12" s="160">
        <v>45139</v>
      </c>
      <c r="Z12" s="160">
        <v>45170</v>
      </c>
      <c r="AA12" s="160">
        <v>45174.415146030093</v>
      </c>
      <c r="AB12" s="158" t="s">
        <v>105</v>
      </c>
      <c r="AC12" s="158" t="s">
        <v>116</v>
      </c>
    </row>
    <row r="13" spans="1:29" s="143" customFormat="1" hidden="1" outlineLevel="7" collapsed="1" x14ac:dyDescent="0.25">
      <c r="A13" s="166" t="s">
        <v>116</v>
      </c>
      <c r="B13" s="140">
        <v>-221.09</v>
      </c>
      <c r="C13" s="140">
        <v>-30480.05</v>
      </c>
      <c r="D13" s="140">
        <v>0</v>
      </c>
      <c r="E13" s="140">
        <v>0</v>
      </c>
      <c r="F13" s="140">
        <v>-221.09</v>
      </c>
      <c r="G13" s="140">
        <v>-30480.05</v>
      </c>
      <c r="H13" s="139" t="s">
        <v>106</v>
      </c>
      <c r="I13" s="139" t="s">
        <v>107</v>
      </c>
      <c r="J13" s="139" t="s">
        <v>366</v>
      </c>
      <c r="K13" s="140">
        <v>137.86263512596699</v>
      </c>
      <c r="L13" s="140">
        <v>0</v>
      </c>
      <c r="M13" s="139" t="s">
        <v>109</v>
      </c>
      <c r="N13" s="139" t="s">
        <v>110</v>
      </c>
      <c r="O13" s="139" t="s">
        <v>111</v>
      </c>
      <c r="P13" s="141">
        <v>45169</v>
      </c>
      <c r="Q13" s="141">
        <v>45169.000694444447</v>
      </c>
      <c r="R13" s="140">
        <v>0</v>
      </c>
      <c r="S13" s="139" t="s">
        <v>112</v>
      </c>
      <c r="T13" s="139" t="s">
        <v>113</v>
      </c>
      <c r="U13" s="139" t="s">
        <v>114</v>
      </c>
      <c r="V13" s="142">
        <v>45170.695298032406</v>
      </c>
      <c r="W13" s="139" t="s">
        <v>115</v>
      </c>
      <c r="X13" s="142">
        <v>45170.695927002314</v>
      </c>
      <c r="Y13" s="142">
        <v>45139</v>
      </c>
      <c r="Z13" s="142">
        <v>45170</v>
      </c>
      <c r="AA13" s="142">
        <v>45174.415146030093</v>
      </c>
      <c r="AB13" s="139" t="s">
        <v>105</v>
      </c>
      <c r="AC13" s="139" t="s">
        <v>116</v>
      </c>
    </row>
    <row r="14" spans="1:29" s="178" customFormat="1" x14ac:dyDescent="0.25">
      <c r="A14" s="175" t="s">
        <v>118</v>
      </c>
      <c r="B14" s="174">
        <v>390458.76954000001</v>
      </c>
      <c r="C14" s="174">
        <v>39346573.927083999</v>
      </c>
      <c r="D14" s="174">
        <v>0</v>
      </c>
      <c r="E14" s="174">
        <v>0</v>
      </c>
      <c r="F14" s="174">
        <v>390458.76954000001</v>
      </c>
      <c r="G14" s="174">
        <v>39346573.927083999</v>
      </c>
      <c r="H14" s="175" t="s">
        <v>116</v>
      </c>
      <c r="I14" s="175" t="s">
        <v>116</v>
      </c>
      <c r="J14" s="175" t="s">
        <v>116</v>
      </c>
      <c r="K14" s="174">
        <v>100.77011197222799</v>
      </c>
      <c r="L14" s="174">
        <v>0</v>
      </c>
      <c r="M14" s="175" t="s">
        <v>116</v>
      </c>
      <c r="N14" s="175" t="s">
        <v>116</v>
      </c>
      <c r="O14" s="175" t="s">
        <v>116</v>
      </c>
      <c r="P14" s="176" t="s">
        <v>116</v>
      </c>
      <c r="Q14" s="176" t="s">
        <v>116</v>
      </c>
      <c r="R14" s="174">
        <v>0</v>
      </c>
      <c r="S14" s="175" t="s">
        <v>116</v>
      </c>
      <c r="T14" s="175" t="s">
        <v>116</v>
      </c>
      <c r="U14" s="175" t="s">
        <v>116</v>
      </c>
      <c r="V14" s="175" t="s">
        <v>116</v>
      </c>
      <c r="W14" s="175" t="s">
        <v>116</v>
      </c>
      <c r="X14" s="175" t="s">
        <v>116</v>
      </c>
      <c r="Y14" s="177">
        <v>45139</v>
      </c>
      <c r="Z14" s="177">
        <v>45170</v>
      </c>
      <c r="AA14" s="177">
        <v>45174.415146030093</v>
      </c>
      <c r="AB14" s="175" t="s">
        <v>118</v>
      </c>
      <c r="AC14" s="175" t="s">
        <v>116</v>
      </c>
    </row>
    <row r="15" spans="1:29" s="149" customFormat="1" outlineLevel="1" collapsed="1" x14ac:dyDescent="0.25">
      <c r="A15" s="144" t="s">
        <v>119</v>
      </c>
      <c r="B15" s="145">
        <v>4.0000000000000003E-5</v>
      </c>
      <c r="C15" s="145">
        <v>2.9499999999999999E-3</v>
      </c>
      <c r="D15" s="145">
        <v>0</v>
      </c>
      <c r="E15" s="145">
        <v>0</v>
      </c>
      <c r="F15" s="145">
        <v>4.0000000000000003E-5</v>
      </c>
      <c r="G15" s="145">
        <v>2.9499999999999999E-3</v>
      </c>
      <c r="H15" s="146" t="s">
        <v>120</v>
      </c>
      <c r="I15" s="146" t="s">
        <v>116</v>
      </c>
      <c r="J15" s="146" t="s">
        <v>116</v>
      </c>
      <c r="K15" s="145">
        <v>73.75</v>
      </c>
      <c r="L15" s="145">
        <v>0</v>
      </c>
      <c r="M15" s="146" t="s">
        <v>116</v>
      </c>
      <c r="N15" s="146" t="s">
        <v>119</v>
      </c>
      <c r="O15" s="146" t="s">
        <v>121</v>
      </c>
      <c r="P15" s="147">
        <v>45139</v>
      </c>
      <c r="Q15" s="147">
        <v>45140</v>
      </c>
      <c r="R15" s="145">
        <v>0</v>
      </c>
      <c r="S15" s="146" t="s">
        <v>116</v>
      </c>
      <c r="T15" s="146" t="s">
        <v>116</v>
      </c>
      <c r="U15" s="146" t="s">
        <v>142</v>
      </c>
      <c r="V15" s="148">
        <v>45108.153331481481</v>
      </c>
      <c r="W15" s="146" t="s">
        <v>116</v>
      </c>
      <c r="X15" s="146" t="s">
        <v>116</v>
      </c>
      <c r="Y15" s="148">
        <v>45139</v>
      </c>
      <c r="Z15" s="148">
        <v>45170</v>
      </c>
      <c r="AA15" s="148">
        <v>45174.415146030093</v>
      </c>
      <c r="AB15" s="146" t="s">
        <v>118</v>
      </c>
      <c r="AC15" s="146" t="s">
        <v>116</v>
      </c>
    </row>
    <row r="16" spans="1:29" s="155" customFormat="1" hidden="1" outlineLevel="2" collapsed="1" x14ac:dyDescent="0.25">
      <c r="A16" s="150" t="s">
        <v>122</v>
      </c>
      <c r="B16" s="151">
        <v>4.0000000000000003E-5</v>
      </c>
      <c r="C16" s="151">
        <v>2.9499999999999999E-3</v>
      </c>
      <c r="D16" s="151">
        <v>0</v>
      </c>
      <c r="E16" s="151">
        <v>0</v>
      </c>
      <c r="F16" s="151">
        <v>4.0000000000000003E-5</v>
      </c>
      <c r="G16" s="151">
        <v>2.9499999999999999E-3</v>
      </c>
      <c r="H16" s="152" t="s">
        <v>120</v>
      </c>
      <c r="I16" s="152" t="s">
        <v>123</v>
      </c>
      <c r="J16" s="152" t="s">
        <v>116</v>
      </c>
      <c r="K16" s="151">
        <v>73.75</v>
      </c>
      <c r="L16" s="151">
        <v>0</v>
      </c>
      <c r="M16" s="152" t="s">
        <v>122</v>
      </c>
      <c r="N16" s="152" t="s">
        <v>119</v>
      </c>
      <c r="O16" s="152" t="s">
        <v>121</v>
      </c>
      <c r="P16" s="153">
        <v>45139</v>
      </c>
      <c r="Q16" s="153">
        <v>45140</v>
      </c>
      <c r="R16" s="151">
        <v>0</v>
      </c>
      <c r="S16" s="152" t="s">
        <v>116</v>
      </c>
      <c r="T16" s="152" t="s">
        <v>116</v>
      </c>
      <c r="U16" s="152" t="s">
        <v>142</v>
      </c>
      <c r="V16" s="154">
        <v>45108.153331481481</v>
      </c>
      <c r="W16" s="152" t="s">
        <v>116</v>
      </c>
      <c r="X16" s="152" t="s">
        <v>116</v>
      </c>
      <c r="Y16" s="154">
        <v>45139</v>
      </c>
      <c r="Z16" s="154">
        <v>45170</v>
      </c>
      <c r="AA16" s="154">
        <v>45174.415146030093</v>
      </c>
      <c r="AB16" s="152" t="s">
        <v>118</v>
      </c>
      <c r="AC16" s="152" t="s">
        <v>116</v>
      </c>
    </row>
    <row r="17" spans="1:29" s="161" customFormat="1" hidden="1" outlineLevel="3" collapsed="1" x14ac:dyDescent="0.25">
      <c r="A17" s="156" t="s">
        <v>121</v>
      </c>
      <c r="B17" s="157">
        <v>4.0000000000000003E-5</v>
      </c>
      <c r="C17" s="157">
        <v>2.9499999999999999E-3</v>
      </c>
      <c r="D17" s="157">
        <v>0</v>
      </c>
      <c r="E17" s="157">
        <v>0</v>
      </c>
      <c r="F17" s="157">
        <v>4.0000000000000003E-5</v>
      </c>
      <c r="G17" s="157">
        <v>2.9499999999999999E-3</v>
      </c>
      <c r="H17" s="158" t="s">
        <v>120</v>
      </c>
      <c r="I17" s="158" t="s">
        <v>123</v>
      </c>
      <c r="J17" s="158" t="s">
        <v>116</v>
      </c>
      <c r="K17" s="157">
        <v>73.75</v>
      </c>
      <c r="L17" s="157">
        <v>0</v>
      </c>
      <c r="M17" s="158" t="s">
        <v>122</v>
      </c>
      <c r="N17" s="158" t="s">
        <v>119</v>
      </c>
      <c r="O17" s="158" t="s">
        <v>121</v>
      </c>
      <c r="P17" s="159">
        <v>45139</v>
      </c>
      <c r="Q17" s="159">
        <v>45140</v>
      </c>
      <c r="R17" s="157">
        <v>0</v>
      </c>
      <c r="S17" s="158" t="s">
        <v>116</v>
      </c>
      <c r="T17" s="158" t="s">
        <v>116</v>
      </c>
      <c r="U17" s="158" t="s">
        <v>142</v>
      </c>
      <c r="V17" s="160">
        <v>45108.153331481481</v>
      </c>
      <c r="W17" s="158" t="s">
        <v>116</v>
      </c>
      <c r="X17" s="158" t="s">
        <v>116</v>
      </c>
      <c r="Y17" s="160">
        <v>45139</v>
      </c>
      <c r="Z17" s="160">
        <v>45170</v>
      </c>
      <c r="AA17" s="160">
        <v>45174.415146030093</v>
      </c>
      <c r="AB17" s="158" t="s">
        <v>118</v>
      </c>
      <c r="AC17" s="158" t="s">
        <v>116</v>
      </c>
    </row>
    <row r="18" spans="1:29" s="143" customFormat="1" hidden="1" outlineLevel="4" collapsed="1" x14ac:dyDescent="0.25">
      <c r="A18" s="162" t="s">
        <v>116</v>
      </c>
      <c r="B18" s="140">
        <v>4.0000000000000003E-5</v>
      </c>
      <c r="C18" s="140">
        <v>2.9499999999999999E-3</v>
      </c>
      <c r="D18" s="140">
        <v>0</v>
      </c>
      <c r="E18" s="140">
        <v>0</v>
      </c>
      <c r="F18" s="140">
        <v>4.0000000000000003E-5</v>
      </c>
      <c r="G18" s="140">
        <v>2.9499999999999999E-3</v>
      </c>
      <c r="H18" s="139" t="s">
        <v>120</v>
      </c>
      <c r="I18" s="139" t="s">
        <v>123</v>
      </c>
      <c r="J18" s="139" t="s">
        <v>116</v>
      </c>
      <c r="K18" s="140">
        <v>73.75</v>
      </c>
      <c r="L18" s="140">
        <v>0</v>
      </c>
      <c r="M18" s="139" t="s">
        <v>122</v>
      </c>
      <c r="N18" s="139" t="s">
        <v>119</v>
      </c>
      <c r="O18" s="139" t="s">
        <v>121</v>
      </c>
      <c r="P18" s="141">
        <v>45139</v>
      </c>
      <c r="Q18" s="141">
        <v>45140</v>
      </c>
      <c r="R18" s="140">
        <v>0</v>
      </c>
      <c r="S18" s="139" t="s">
        <v>116</v>
      </c>
      <c r="T18" s="139" t="s">
        <v>116</v>
      </c>
      <c r="U18" s="139" t="s">
        <v>142</v>
      </c>
      <c r="V18" s="142">
        <v>45108.153331481481</v>
      </c>
      <c r="W18" s="139" t="s">
        <v>116</v>
      </c>
      <c r="X18" s="139" t="s">
        <v>116</v>
      </c>
      <c r="Y18" s="142">
        <v>45139</v>
      </c>
      <c r="Z18" s="142">
        <v>45170</v>
      </c>
      <c r="AA18" s="142">
        <v>45174.415146030093</v>
      </c>
      <c r="AB18" s="139" t="s">
        <v>118</v>
      </c>
      <c r="AC18" s="139" t="s">
        <v>116</v>
      </c>
    </row>
    <row r="19" spans="1:29" s="149" customFormat="1" hidden="1" outlineLevel="5" collapsed="1" x14ac:dyDescent="0.25">
      <c r="A19" s="163" t="s">
        <v>123</v>
      </c>
      <c r="B19" s="145">
        <v>4.0000000000000003E-5</v>
      </c>
      <c r="C19" s="145">
        <v>2.9499999999999999E-3</v>
      </c>
      <c r="D19" s="145">
        <v>0</v>
      </c>
      <c r="E19" s="145">
        <v>0</v>
      </c>
      <c r="F19" s="145">
        <v>4.0000000000000003E-5</v>
      </c>
      <c r="G19" s="145">
        <v>2.9499999999999999E-3</v>
      </c>
      <c r="H19" s="146" t="s">
        <v>120</v>
      </c>
      <c r="I19" s="146" t="s">
        <v>123</v>
      </c>
      <c r="J19" s="146" t="s">
        <v>116</v>
      </c>
      <c r="K19" s="145">
        <v>73.75</v>
      </c>
      <c r="L19" s="145">
        <v>0</v>
      </c>
      <c r="M19" s="146" t="s">
        <v>122</v>
      </c>
      <c r="N19" s="146" t="s">
        <v>119</v>
      </c>
      <c r="O19" s="146" t="s">
        <v>121</v>
      </c>
      <c r="P19" s="147">
        <v>45139</v>
      </c>
      <c r="Q19" s="147">
        <v>45140</v>
      </c>
      <c r="R19" s="145">
        <v>0</v>
      </c>
      <c r="S19" s="146" t="s">
        <v>116</v>
      </c>
      <c r="T19" s="146" t="s">
        <v>116</v>
      </c>
      <c r="U19" s="146" t="s">
        <v>142</v>
      </c>
      <c r="V19" s="148">
        <v>45108.153331481481</v>
      </c>
      <c r="W19" s="146" t="s">
        <v>116</v>
      </c>
      <c r="X19" s="146" t="s">
        <v>116</v>
      </c>
      <c r="Y19" s="148">
        <v>45139</v>
      </c>
      <c r="Z19" s="148">
        <v>45170</v>
      </c>
      <c r="AA19" s="148">
        <v>45174.415146030093</v>
      </c>
      <c r="AB19" s="146" t="s">
        <v>118</v>
      </c>
      <c r="AC19" s="146" t="s">
        <v>116</v>
      </c>
    </row>
    <row r="20" spans="1:29" s="155" customFormat="1" hidden="1" outlineLevel="6" collapsed="1" x14ac:dyDescent="0.25">
      <c r="A20" s="164" t="s">
        <v>116</v>
      </c>
      <c r="B20" s="151">
        <v>4.0000000000000003E-5</v>
      </c>
      <c r="C20" s="151">
        <v>2.9499999999999999E-3</v>
      </c>
      <c r="D20" s="151">
        <v>0</v>
      </c>
      <c r="E20" s="151">
        <v>0</v>
      </c>
      <c r="F20" s="151">
        <v>4.0000000000000003E-5</v>
      </c>
      <c r="G20" s="151">
        <v>2.9499999999999999E-3</v>
      </c>
      <c r="H20" s="152" t="s">
        <v>120</v>
      </c>
      <c r="I20" s="152" t="s">
        <v>123</v>
      </c>
      <c r="J20" s="152" t="s">
        <v>116</v>
      </c>
      <c r="K20" s="151">
        <v>73.75</v>
      </c>
      <c r="L20" s="151">
        <v>0</v>
      </c>
      <c r="M20" s="152" t="s">
        <v>122</v>
      </c>
      <c r="N20" s="152" t="s">
        <v>119</v>
      </c>
      <c r="O20" s="152" t="s">
        <v>121</v>
      </c>
      <c r="P20" s="153">
        <v>45139</v>
      </c>
      <c r="Q20" s="153">
        <v>45140</v>
      </c>
      <c r="R20" s="151">
        <v>0</v>
      </c>
      <c r="S20" s="152" t="s">
        <v>116</v>
      </c>
      <c r="T20" s="152" t="s">
        <v>116</v>
      </c>
      <c r="U20" s="152" t="s">
        <v>142</v>
      </c>
      <c r="V20" s="154">
        <v>45108.153331481481</v>
      </c>
      <c r="W20" s="152" t="s">
        <v>116</v>
      </c>
      <c r="X20" s="152" t="s">
        <v>116</v>
      </c>
      <c r="Y20" s="154">
        <v>45139</v>
      </c>
      <c r="Z20" s="154">
        <v>45170</v>
      </c>
      <c r="AA20" s="154">
        <v>45174.415146030093</v>
      </c>
      <c r="AB20" s="152" t="s">
        <v>118</v>
      </c>
      <c r="AC20" s="152" t="s">
        <v>116</v>
      </c>
    </row>
    <row r="21" spans="1:29" s="161" customFormat="1" hidden="1" outlineLevel="7" collapsed="1" x14ac:dyDescent="0.25">
      <c r="A21" s="165" t="s">
        <v>124</v>
      </c>
      <c r="B21" s="157">
        <v>-158963.71160000001</v>
      </c>
      <c r="C21" s="157">
        <v>-11087205.828469999</v>
      </c>
      <c r="D21" s="157">
        <v>0</v>
      </c>
      <c r="E21" s="157">
        <v>0</v>
      </c>
      <c r="F21" s="157">
        <v>-158963.71160000001</v>
      </c>
      <c r="G21" s="157">
        <v>-11087205.828469999</v>
      </c>
      <c r="H21" s="158" t="s">
        <v>120</v>
      </c>
      <c r="I21" s="158" t="s">
        <v>123</v>
      </c>
      <c r="J21" s="158" t="s">
        <v>116</v>
      </c>
      <c r="K21" s="157">
        <v>69.746772498422203</v>
      </c>
      <c r="L21" s="157">
        <v>0</v>
      </c>
      <c r="M21" s="158" t="s">
        <v>122</v>
      </c>
      <c r="N21" s="158" t="s">
        <v>119</v>
      </c>
      <c r="O21" s="158" t="s">
        <v>121</v>
      </c>
      <c r="P21" s="159">
        <v>45139</v>
      </c>
      <c r="Q21" s="159">
        <v>45140</v>
      </c>
      <c r="R21" s="157">
        <v>0</v>
      </c>
      <c r="S21" s="158" t="s">
        <v>116</v>
      </c>
      <c r="T21" s="158" t="s">
        <v>116</v>
      </c>
      <c r="U21" s="158" t="s">
        <v>142</v>
      </c>
      <c r="V21" s="160">
        <v>45108.153331481481</v>
      </c>
      <c r="W21" s="158" t="s">
        <v>116</v>
      </c>
      <c r="X21" s="158" t="s">
        <v>116</v>
      </c>
      <c r="Y21" s="160">
        <v>45139</v>
      </c>
      <c r="Z21" s="160">
        <v>45170</v>
      </c>
      <c r="AA21" s="160">
        <v>45174.415146030093</v>
      </c>
      <c r="AB21" s="158" t="s">
        <v>118</v>
      </c>
      <c r="AC21" s="158" t="s">
        <v>116</v>
      </c>
    </row>
    <row r="22" spans="1:29" s="143" customFormat="1" hidden="1" outlineLevel="7" collapsed="1" x14ac:dyDescent="0.25">
      <c r="A22" s="166" t="s">
        <v>116</v>
      </c>
      <c r="B22" s="140">
        <v>-158963.71160000001</v>
      </c>
      <c r="C22" s="140">
        <v>-11087205.828469999</v>
      </c>
      <c r="D22" s="140">
        <v>0</v>
      </c>
      <c r="E22" s="140">
        <v>0</v>
      </c>
      <c r="F22" s="140">
        <v>-158963.71160000001</v>
      </c>
      <c r="G22" s="140">
        <v>-11087205.828469999</v>
      </c>
      <c r="H22" s="139" t="s">
        <v>120</v>
      </c>
      <c r="I22" s="139" t="s">
        <v>123</v>
      </c>
      <c r="J22" s="139" t="s">
        <v>116</v>
      </c>
      <c r="K22" s="140">
        <v>69.746772498422203</v>
      </c>
      <c r="L22" s="140">
        <v>0</v>
      </c>
      <c r="M22" s="139" t="s">
        <v>122</v>
      </c>
      <c r="N22" s="139" t="s">
        <v>119</v>
      </c>
      <c r="O22" s="139" t="s">
        <v>121</v>
      </c>
      <c r="P22" s="141">
        <v>45139</v>
      </c>
      <c r="Q22" s="141">
        <v>45140</v>
      </c>
      <c r="R22" s="140">
        <v>0</v>
      </c>
      <c r="S22" s="139" t="s">
        <v>116</v>
      </c>
      <c r="T22" s="139" t="s">
        <v>116</v>
      </c>
      <c r="U22" s="139" t="s">
        <v>142</v>
      </c>
      <c r="V22" s="142">
        <v>45108.153331481481</v>
      </c>
      <c r="W22" s="139" t="s">
        <v>116</v>
      </c>
      <c r="X22" s="139" t="s">
        <v>116</v>
      </c>
      <c r="Y22" s="142">
        <v>45139</v>
      </c>
      <c r="Z22" s="142">
        <v>45170</v>
      </c>
      <c r="AA22" s="142">
        <v>45174.415146030093</v>
      </c>
      <c r="AB22" s="139" t="s">
        <v>118</v>
      </c>
      <c r="AC22" s="139" t="s">
        <v>116</v>
      </c>
    </row>
    <row r="23" spans="1:29" s="172" customFormat="1" hidden="1" outlineLevel="7" collapsed="1" x14ac:dyDescent="0.25">
      <c r="A23" s="167" t="s">
        <v>125</v>
      </c>
      <c r="B23" s="168">
        <v>4420.7043000000003</v>
      </c>
      <c r="C23" s="168">
        <v>-64306.62</v>
      </c>
      <c r="D23" s="168">
        <v>0</v>
      </c>
      <c r="E23" s="168">
        <v>0</v>
      </c>
      <c r="F23" s="168">
        <v>4420.7043000000003</v>
      </c>
      <c r="G23" s="168">
        <v>-64306.62</v>
      </c>
      <c r="H23" s="169" t="s">
        <v>120</v>
      </c>
      <c r="I23" s="169" t="s">
        <v>123</v>
      </c>
      <c r="J23" s="169" t="s">
        <v>116</v>
      </c>
      <c r="K23" s="168">
        <v>-14.5466911234031</v>
      </c>
      <c r="L23" s="168">
        <v>0</v>
      </c>
      <c r="M23" s="169" t="s">
        <v>122</v>
      </c>
      <c r="N23" s="169" t="s">
        <v>119</v>
      </c>
      <c r="O23" s="169" t="s">
        <v>121</v>
      </c>
      <c r="P23" s="170">
        <v>45139</v>
      </c>
      <c r="Q23" s="170">
        <v>45140</v>
      </c>
      <c r="R23" s="168">
        <v>0</v>
      </c>
      <c r="S23" s="169" t="s">
        <v>116</v>
      </c>
      <c r="T23" s="169" t="s">
        <v>116</v>
      </c>
      <c r="U23" s="169" t="s">
        <v>142</v>
      </c>
      <c r="V23" s="171">
        <v>45108.153331481481</v>
      </c>
      <c r="W23" s="169" t="s">
        <v>116</v>
      </c>
      <c r="X23" s="169" t="s">
        <v>116</v>
      </c>
      <c r="Y23" s="171">
        <v>45139</v>
      </c>
      <c r="Z23" s="171">
        <v>45170</v>
      </c>
      <c r="AA23" s="171">
        <v>45174.415146030093</v>
      </c>
      <c r="AB23" s="169" t="s">
        <v>118</v>
      </c>
      <c r="AC23" s="169" t="s">
        <v>116</v>
      </c>
    </row>
    <row r="24" spans="1:29" s="143" customFormat="1" hidden="1" outlineLevel="7" collapsed="1" x14ac:dyDescent="0.25">
      <c r="A24" s="166" t="s">
        <v>116</v>
      </c>
      <c r="B24" s="140">
        <v>4420.7043000000003</v>
      </c>
      <c r="C24" s="140">
        <v>-64306.62</v>
      </c>
      <c r="D24" s="140">
        <v>0</v>
      </c>
      <c r="E24" s="140">
        <v>0</v>
      </c>
      <c r="F24" s="140">
        <v>4420.7043000000003</v>
      </c>
      <c r="G24" s="140">
        <v>-64306.62</v>
      </c>
      <c r="H24" s="139" t="s">
        <v>120</v>
      </c>
      <c r="I24" s="139" t="s">
        <v>123</v>
      </c>
      <c r="J24" s="139" t="s">
        <v>116</v>
      </c>
      <c r="K24" s="140">
        <v>-14.5466911234031</v>
      </c>
      <c r="L24" s="140">
        <v>0</v>
      </c>
      <c r="M24" s="139" t="s">
        <v>122</v>
      </c>
      <c r="N24" s="139" t="s">
        <v>119</v>
      </c>
      <c r="O24" s="139" t="s">
        <v>121</v>
      </c>
      <c r="P24" s="141">
        <v>45139</v>
      </c>
      <c r="Q24" s="141">
        <v>45140</v>
      </c>
      <c r="R24" s="140">
        <v>0</v>
      </c>
      <c r="S24" s="139" t="s">
        <v>116</v>
      </c>
      <c r="T24" s="139" t="s">
        <v>116</v>
      </c>
      <c r="U24" s="139" t="s">
        <v>142</v>
      </c>
      <c r="V24" s="142">
        <v>45108.153331481481</v>
      </c>
      <c r="W24" s="139" t="s">
        <v>116</v>
      </c>
      <c r="X24" s="139" t="s">
        <v>116</v>
      </c>
      <c r="Y24" s="142">
        <v>45139</v>
      </c>
      <c r="Z24" s="142">
        <v>45170</v>
      </c>
      <c r="AA24" s="142">
        <v>45174.415146030093</v>
      </c>
      <c r="AB24" s="139" t="s">
        <v>118</v>
      </c>
      <c r="AC24" s="139" t="s">
        <v>116</v>
      </c>
    </row>
    <row r="25" spans="1:29" s="161" customFormat="1" hidden="1" outlineLevel="7" collapsed="1" x14ac:dyDescent="0.25">
      <c r="A25" s="165" t="s">
        <v>126</v>
      </c>
      <c r="B25" s="157">
        <v>154543.00734000001</v>
      </c>
      <c r="C25" s="157">
        <v>11151512.45142</v>
      </c>
      <c r="D25" s="157">
        <v>0</v>
      </c>
      <c r="E25" s="157">
        <v>0</v>
      </c>
      <c r="F25" s="157">
        <v>154543.00734000001</v>
      </c>
      <c r="G25" s="157">
        <v>11151512.45142</v>
      </c>
      <c r="H25" s="158" t="s">
        <v>120</v>
      </c>
      <c r="I25" s="158" t="s">
        <v>123</v>
      </c>
      <c r="J25" s="158" t="s">
        <v>116</v>
      </c>
      <c r="K25" s="157">
        <v>72.157987885445294</v>
      </c>
      <c r="L25" s="157">
        <v>0</v>
      </c>
      <c r="M25" s="158" t="s">
        <v>122</v>
      </c>
      <c r="N25" s="158" t="s">
        <v>119</v>
      </c>
      <c r="O25" s="158" t="s">
        <v>121</v>
      </c>
      <c r="P25" s="159">
        <v>45139</v>
      </c>
      <c r="Q25" s="159">
        <v>45140</v>
      </c>
      <c r="R25" s="157">
        <v>0</v>
      </c>
      <c r="S25" s="158" t="s">
        <v>116</v>
      </c>
      <c r="T25" s="158" t="s">
        <v>116</v>
      </c>
      <c r="U25" s="158" t="s">
        <v>142</v>
      </c>
      <c r="V25" s="160">
        <v>45108.153331481481</v>
      </c>
      <c r="W25" s="158" t="s">
        <v>116</v>
      </c>
      <c r="X25" s="158" t="s">
        <v>116</v>
      </c>
      <c r="Y25" s="160">
        <v>45139</v>
      </c>
      <c r="Z25" s="160">
        <v>45170</v>
      </c>
      <c r="AA25" s="160">
        <v>45174.415146030093</v>
      </c>
      <c r="AB25" s="158" t="s">
        <v>118</v>
      </c>
      <c r="AC25" s="158" t="s">
        <v>116</v>
      </c>
    </row>
    <row r="26" spans="1:29" s="143" customFormat="1" hidden="1" outlineLevel="7" collapsed="1" x14ac:dyDescent="0.25">
      <c r="A26" s="166" t="s">
        <v>116</v>
      </c>
      <c r="B26" s="140">
        <v>154543.00734000001</v>
      </c>
      <c r="C26" s="140">
        <v>11151512.45142</v>
      </c>
      <c r="D26" s="140">
        <v>0</v>
      </c>
      <c r="E26" s="140">
        <v>0</v>
      </c>
      <c r="F26" s="140">
        <v>154543.00734000001</v>
      </c>
      <c r="G26" s="140">
        <v>11151512.45142</v>
      </c>
      <c r="H26" s="139" t="s">
        <v>120</v>
      </c>
      <c r="I26" s="139" t="s">
        <v>123</v>
      </c>
      <c r="J26" s="139" t="s">
        <v>116</v>
      </c>
      <c r="K26" s="140">
        <v>72.157987885445294</v>
      </c>
      <c r="L26" s="140">
        <v>0</v>
      </c>
      <c r="M26" s="139" t="s">
        <v>122</v>
      </c>
      <c r="N26" s="139" t="s">
        <v>119</v>
      </c>
      <c r="O26" s="139" t="s">
        <v>121</v>
      </c>
      <c r="P26" s="141">
        <v>45139</v>
      </c>
      <c r="Q26" s="141">
        <v>45140</v>
      </c>
      <c r="R26" s="140">
        <v>0</v>
      </c>
      <c r="S26" s="139" t="s">
        <v>116</v>
      </c>
      <c r="T26" s="139" t="s">
        <v>116</v>
      </c>
      <c r="U26" s="139" t="s">
        <v>142</v>
      </c>
      <c r="V26" s="142">
        <v>45108.153331481481</v>
      </c>
      <c r="W26" s="139" t="s">
        <v>116</v>
      </c>
      <c r="X26" s="139" t="s">
        <v>116</v>
      </c>
      <c r="Y26" s="142">
        <v>45139</v>
      </c>
      <c r="Z26" s="142">
        <v>45170</v>
      </c>
      <c r="AA26" s="142">
        <v>45174.415146030093</v>
      </c>
      <c r="AB26" s="139" t="s">
        <v>118</v>
      </c>
      <c r="AC26" s="139" t="s">
        <v>116</v>
      </c>
    </row>
    <row r="27" spans="1:29" s="184" customFormat="1" hidden="1" outlineLevel="2" collapsed="1" x14ac:dyDescent="0.25">
      <c r="A27" s="179" t="s">
        <v>127</v>
      </c>
      <c r="B27" s="180">
        <v>0</v>
      </c>
      <c r="C27" s="180">
        <v>0</v>
      </c>
      <c r="D27" s="180">
        <v>0</v>
      </c>
      <c r="E27" s="180">
        <v>0</v>
      </c>
      <c r="F27" s="180">
        <v>0</v>
      </c>
      <c r="G27" s="180">
        <v>0</v>
      </c>
      <c r="H27" s="181" t="s">
        <v>120</v>
      </c>
      <c r="I27" s="181" t="s">
        <v>128</v>
      </c>
      <c r="J27" s="181" t="s">
        <v>116</v>
      </c>
      <c r="K27" s="180">
        <v>0</v>
      </c>
      <c r="L27" s="180">
        <v>0</v>
      </c>
      <c r="M27" s="181" t="s">
        <v>127</v>
      </c>
      <c r="N27" s="181" t="s">
        <v>119</v>
      </c>
      <c r="O27" s="181" t="s">
        <v>121</v>
      </c>
      <c r="P27" s="182">
        <v>45139</v>
      </c>
      <c r="Q27" s="182">
        <v>45140</v>
      </c>
      <c r="R27" s="180">
        <v>0</v>
      </c>
      <c r="S27" s="181" t="s">
        <v>116</v>
      </c>
      <c r="T27" s="181" t="s">
        <v>116</v>
      </c>
      <c r="U27" s="181" t="s">
        <v>142</v>
      </c>
      <c r="V27" s="183">
        <v>45108.153331481481</v>
      </c>
      <c r="W27" s="181" t="s">
        <v>116</v>
      </c>
      <c r="X27" s="181" t="s">
        <v>116</v>
      </c>
      <c r="Y27" s="183">
        <v>45139</v>
      </c>
      <c r="Z27" s="183">
        <v>45170</v>
      </c>
      <c r="AA27" s="183">
        <v>45174.415146030093</v>
      </c>
      <c r="AB27" s="181" t="s">
        <v>118</v>
      </c>
      <c r="AC27" s="181" t="s">
        <v>116</v>
      </c>
    </row>
    <row r="28" spans="1:29" s="161" customFormat="1" hidden="1" outlineLevel="3" collapsed="1" x14ac:dyDescent="0.25">
      <c r="A28" s="156" t="s">
        <v>121</v>
      </c>
      <c r="B28" s="157">
        <v>0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  <c r="H28" s="158" t="s">
        <v>120</v>
      </c>
      <c r="I28" s="158" t="s">
        <v>128</v>
      </c>
      <c r="J28" s="158" t="s">
        <v>116</v>
      </c>
      <c r="K28" s="157">
        <v>0</v>
      </c>
      <c r="L28" s="157">
        <v>0</v>
      </c>
      <c r="M28" s="158" t="s">
        <v>127</v>
      </c>
      <c r="N28" s="158" t="s">
        <v>119</v>
      </c>
      <c r="O28" s="158" t="s">
        <v>121</v>
      </c>
      <c r="P28" s="159">
        <v>45139</v>
      </c>
      <c r="Q28" s="159">
        <v>45140</v>
      </c>
      <c r="R28" s="157">
        <v>0</v>
      </c>
      <c r="S28" s="158" t="s">
        <v>116</v>
      </c>
      <c r="T28" s="158" t="s">
        <v>116</v>
      </c>
      <c r="U28" s="158" t="s">
        <v>142</v>
      </c>
      <c r="V28" s="160">
        <v>45108.153331481481</v>
      </c>
      <c r="W28" s="158" t="s">
        <v>116</v>
      </c>
      <c r="X28" s="158" t="s">
        <v>116</v>
      </c>
      <c r="Y28" s="160">
        <v>45139</v>
      </c>
      <c r="Z28" s="160">
        <v>45170</v>
      </c>
      <c r="AA28" s="160">
        <v>45174.415146030093</v>
      </c>
      <c r="AB28" s="158" t="s">
        <v>118</v>
      </c>
      <c r="AC28" s="158" t="s">
        <v>116</v>
      </c>
    </row>
    <row r="29" spans="1:29" s="143" customFormat="1" hidden="1" outlineLevel="4" collapsed="1" x14ac:dyDescent="0.25">
      <c r="A29" s="162" t="s">
        <v>116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39" t="s">
        <v>120</v>
      </c>
      <c r="I29" s="139" t="s">
        <v>128</v>
      </c>
      <c r="J29" s="139" t="s">
        <v>116</v>
      </c>
      <c r="K29" s="140">
        <v>0</v>
      </c>
      <c r="L29" s="140">
        <v>0</v>
      </c>
      <c r="M29" s="139" t="s">
        <v>127</v>
      </c>
      <c r="N29" s="139" t="s">
        <v>119</v>
      </c>
      <c r="O29" s="139" t="s">
        <v>121</v>
      </c>
      <c r="P29" s="141">
        <v>45139</v>
      </c>
      <c r="Q29" s="141">
        <v>45140</v>
      </c>
      <c r="R29" s="140">
        <v>0</v>
      </c>
      <c r="S29" s="139" t="s">
        <v>116</v>
      </c>
      <c r="T29" s="139" t="s">
        <v>116</v>
      </c>
      <c r="U29" s="139" t="s">
        <v>142</v>
      </c>
      <c r="V29" s="142">
        <v>45108.153331481481</v>
      </c>
      <c r="W29" s="139" t="s">
        <v>116</v>
      </c>
      <c r="X29" s="139" t="s">
        <v>116</v>
      </c>
      <c r="Y29" s="142">
        <v>45139</v>
      </c>
      <c r="Z29" s="142">
        <v>45170</v>
      </c>
      <c r="AA29" s="142">
        <v>45174.415146030093</v>
      </c>
      <c r="AB29" s="139" t="s">
        <v>118</v>
      </c>
      <c r="AC29" s="139" t="s">
        <v>116</v>
      </c>
    </row>
    <row r="30" spans="1:29" s="149" customFormat="1" hidden="1" outlineLevel="5" collapsed="1" x14ac:dyDescent="0.25">
      <c r="A30" s="163" t="s">
        <v>128</v>
      </c>
      <c r="B30" s="145">
        <v>0</v>
      </c>
      <c r="C30" s="145">
        <v>0</v>
      </c>
      <c r="D30" s="145">
        <v>0</v>
      </c>
      <c r="E30" s="145">
        <v>0</v>
      </c>
      <c r="F30" s="145">
        <v>0</v>
      </c>
      <c r="G30" s="145">
        <v>0</v>
      </c>
      <c r="H30" s="146" t="s">
        <v>120</v>
      </c>
      <c r="I30" s="146" t="s">
        <v>128</v>
      </c>
      <c r="J30" s="146" t="s">
        <v>116</v>
      </c>
      <c r="K30" s="145">
        <v>0</v>
      </c>
      <c r="L30" s="145">
        <v>0</v>
      </c>
      <c r="M30" s="146" t="s">
        <v>127</v>
      </c>
      <c r="N30" s="146" t="s">
        <v>119</v>
      </c>
      <c r="O30" s="146" t="s">
        <v>121</v>
      </c>
      <c r="P30" s="147">
        <v>45139</v>
      </c>
      <c r="Q30" s="147">
        <v>45140</v>
      </c>
      <c r="R30" s="145">
        <v>0</v>
      </c>
      <c r="S30" s="146" t="s">
        <v>116</v>
      </c>
      <c r="T30" s="146" t="s">
        <v>116</v>
      </c>
      <c r="U30" s="146" t="s">
        <v>142</v>
      </c>
      <c r="V30" s="148">
        <v>45108.153331481481</v>
      </c>
      <c r="W30" s="146" t="s">
        <v>116</v>
      </c>
      <c r="X30" s="146" t="s">
        <v>116</v>
      </c>
      <c r="Y30" s="148">
        <v>45139</v>
      </c>
      <c r="Z30" s="148">
        <v>45170</v>
      </c>
      <c r="AA30" s="148">
        <v>45174.415146030093</v>
      </c>
      <c r="AB30" s="146" t="s">
        <v>118</v>
      </c>
      <c r="AC30" s="146" t="s">
        <v>116</v>
      </c>
    </row>
    <row r="31" spans="1:29" s="155" customFormat="1" hidden="1" outlineLevel="6" collapsed="1" x14ac:dyDescent="0.25">
      <c r="A31" s="164" t="s">
        <v>116</v>
      </c>
      <c r="B31" s="151">
        <v>0</v>
      </c>
      <c r="C31" s="151">
        <v>0</v>
      </c>
      <c r="D31" s="151">
        <v>0</v>
      </c>
      <c r="E31" s="151">
        <v>0</v>
      </c>
      <c r="F31" s="151">
        <v>0</v>
      </c>
      <c r="G31" s="151">
        <v>0</v>
      </c>
      <c r="H31" s="152" t="s">
        <v>120</v>
      </c>
      <c r="I31" s="152" t="s">
        <v>128</v>
      </c>
      <c r="J31" s="152" t="s">
        <v>116</v>
      </c>
      <c r="K31" s="151">
        <v>0</v>
      </c>
      <c r="L31" s="151">
        <v>0</v>
      </c>
      <c r="M31" s="152" t="s">
        <v>127</v>
      </c>
      <c r="N31" s="152" t="s">
        <v>119</v>
      </c>
      <c r="O31" s="152" t="s">
        <v>121</v>
      </c>
      <c r="P31" s="153">
        <v>45139</v>
      </c>
      <c r="Q31" s="153">
        <v>45140</v>
      </c>
      <c r="R31" s="151">
        <v>0</v>
      </c>
      <c r="S31" s="152" t="s">
        <v>116</v>
      </c>
      <c r="T31" s="152" t="s">
        <v>116</v>
      </c>
      <c r="U31" s="152" t="s">
        <v>142</v>
      </c>
      <c r="V31" s="154">
        <v>45108.153331481481</v>
      </c>
      <c r="W31" s="152" t="s">
        <v>116</v>
      </c>
      <c r="X31" s="152" t="s">
        <v>116</v>
      </c>
      <c r="Y31" s="154">
        <v>45139</v>
      </c>
      <c r="Z31" s="154">
        <v>45170</v>
      </c>
      <c r="AA31" s="154">
        <v>45174.415146030093</v>
      </c>
      <c r="AB31" s="152" t="s">
        <v>118</v>
      </c>
      <c r="AC31" s="152" t="s">
        <v>116</v>
      </c>
    </row>
    <row r="32" spans="1:29" s="161" customFormat="1" hidden="1" outlineLevel="7" collapsed="1" x14ac:dyDescent="0.25">
      <c r="A32" s="165" t="s">
        <v>129</v>
      </c>
      <c r="B32" s="157">
        <v>-654733.24899999995</v>
      </c>
      <c r="C32" s="157">
        <v>-38986635.830080003</v>
      </c>
      <c r="D32" s="157">
        <v>0</v>
      </c>
      <c r="E32" s="157">
        <v>0</v>
      </c>
      <c r="F32" s="157">
        <v>-654733.24899999995</v>
      </c>
      <c r="G32" s="157">
        <v>-38986635.830080003</v>
      </c>
      <c r="H32" s="158" t="s">
        <v>120</v>
      </c>
      <c r="I32" s="158" t="s">
        <v>128</v>
      </c>
      <c r="J32" s="158" t="s">
        <v>116</v>
      </c>
      <c r="K32" s="157">
        <v>59.545831664461602</v>
      </c>
      <c r="L32" s="157">
        <v>0</v>
      </c>
      <c r="M32" s="158" t="s">
        <v>127</v>
      </c>
      <c r="N32" s="158" t="s">
        <v>119</v>
      </c>
      <c r="O32" s="158" t="s">
        <v>121</v>
      </c>
      <c r="P32" s="159">
        <v>45139</v>
      </c>
      <c r="Q32" s="159">
        <v>45140</v>
      </c>
      <c r="R32" s="157">
        <v>0</v>
      </c>
      <c r="S32" s="158" t="s">
        <v>116</v>
      </c>
      <c r="T32" s="158" t="s">
        <v>116</v>
      </c>
      <c r="U32" s="158" t="s">
        <v>142</v>
      </c>
      <c r="V32" s="160">
        <v>45108.153331481481</v>
      </c>
      <c r="W32" s="158" t="s">
        <v>116</v>
      </c>
      <c r="X32" s="158" t="s">
        <v>116</v>
      </c>
      <c r="Y32" s="160">
        <v>45139</v>
      </c>
      <c r="Z32" s="160">
        <v>45170</v>
      </c>
      <c r="AA32" s="160">
        <v>45174.415146030093</v>
      </c>
      <c r="AB32" s="158" t="s">
        <v>118</v>
      </c>
      <c r="AC32" s="158" t="s">
        <v>116</v>
      </c>
    </row>
    <row r="33" spans="1:29" s="143" customFormat="1" hidden="1" outlineLevel="7" collapsed="1" x14ac:dyDescent="0.25">
      <c r="A33" s="166" t="s">
        <v>116</v>
      </c>
      <c r="B33" s="140">
        <v>-654733.24899999995</v>
      </c>
      <c r="C33" s="140">
        <v>-38986635.830080003</v>
      </c>
      <c r="D33" s="140">
        <v>0</v>
      </c>
      <c r="E33" s="140">
        <v>0</v>
      </c>
      <c r="F33" s="140">
        <v>-654733.24899999995</v>
      </c>
      <c r="G33" s="140">
        <v>-38986635.830080003</v>
      </c>
      <c r="H33" s="139" t="s">
        <v>120</v>
      </c>
      <c r="I33" s="139" t="s">
        <v>128</v>
      </c>
      <c r="J33" s="139" t="s">
        <v>116</v>
      </c>
      <c r="K33" s="140">
        <v>59.545831664461602</v>
      </c>
      <c r="L33" s="140">
        <v>0</v>
      </c>
      <c r="M33" s="139" t="s">
        <v>127</v>
      </c>
      <c r="N33" s="139" t="s">
        <v>119</v>
      </c>
      <c r="O33" s="139" t="s">
        <v>121</v>
      </c>
      <c r="P33" s="141">
        <v>45139</v>
      </c>
      <c r="Q33" s="141">
        <v>45140</v>
      </c>
      <c r="R33" s="140">
        <v>0</v>
      </c>
      <c r="S33" s="139" t="s">
        <v>116</v>
      </c>
      <c r="T33" s="139" t="s">
        <v>116</v>
      </c>
      <c r="U33" s="139" t="s">
        <v>142</v>
      </c>
      <c r="V33" s="142">
        <v>45108.153331481481</v>
      </c>
      <c r="W33" s="139" t="s">
        <v>116</v>
      </c>
      <c r="X33" s="139" t="s">
        <v>116</v>
      </c>
      <c r="Y33" s="142">
        <v>45139</v>
      </c>
      <c r="Z33" s="142">
        <v>45170</v>
      </c>
      <c r="AA33" s="142">
        <v>45174.415146030093</v>
      </c>
      <c r="AB33" s="139" t="s">
        <v>118</v>
      </c>
      <c r="AC33" s="139" t="s">
        <v>116</v>
      </c>
    </row>
    <row r="34" spans="1:29" s="172" customFormat="1" hidden="1" outlineLevel="7" collapsed="1" x14ac:dyDescent="0.25">
      <c r="A34" s="167" t="s">
        <v>130</v>
      </c>
      <c r="B34" s="168">
        <v>-233652.24299999999</v>
      </c>
      <c r="C34" s="168">
        <v>-18710392.24016</v>
      </c>
      <c r="D34" s="168">
        <v>0</v>
      </c>
      <c r="E34" s="168">
        <v>0</v>
      </c>
      <c r="F34" s="168">
        <v>-233652.24299999999</v>
      </c>
      <c r="G34" s="168">
        <v>-18710392.24016</v>
      </c>
      <c r="H34" s="169" t="s">
        <v>120</v>
      </c>
      <c r="I34" s="169" t="s">
        <v>128</v>
      </c>
      <c r="J34" s="169" t="s">
        <v>116</v>
      </c>
      <c r="K34" s="168">
        <v>80.077948321514697</v>
      </c>
      <c r="L34" s="168">
        <v>0</v>
      </c>
      <c r="M34" s="169" t="s">
        <v>127</v>
      </c>
      <c r="N34" s="169" t="s">
        <v>119</v>
      </c>
      <c r="O34" s="169" t="s">
        <v>121</v>
      </c>
      <c r="P34" s="170">
        <v>45139</v>
      </c>
      <c r="Q34" s="170">
        <v>45140</v>
      </c>
      <c r="R34" s="168">
        <v>0</v>
      </c>
      <c r="S34" s="169" t="s">
        <v>116</v>
      </c>
      <c r="T34" s="169" t="s">
        <v>116</v>
      </c>
      <c r="U34" s="169" t="s">
        <v>142</v>
      </c>
      <c r="V34" s="171">
        <v>45108.153331481481</v>
      </c>
      <c r="W34" s="169" t="s">
        <v>116</v>
      </c>
      <c r="X34" s="169" t="s">
        <v>116</v>
      </c>
      <c r="Y34" s="171">
        <v>45139</v>
      </c>
      <c r="Z34" s="171">
        <v>45170</v>
      </c>
      <c r="AA34" s="171">
        <v>45174.415146030093</v>
      </c>
      <c r="AB34" s="169" t="s">
        <v>118</v>
      </c>
      <c r="AC34" s="169" t="s">
        <v>116</v>
      </c>
    </row>
    <row r="35" spans="1:29" s="143" customFormat="1" hidden="1" outlineLevel="7" collapsed="1" x14ac:dyDescent="0.25">
      <c r="A35" s="166" t="s">
        <v>116</v>
      </c>
      <c r="B35" s="140">
        <v>-233652.24299999999</v>
      </c>
      <c r="C35" s="140">
        <v>-18710392.24016</v>
      </c>
      <c r="D35" s="140">
        <v>0</v>
      </c>
      <c r="E35" s="140">
        <v>0</v>
      </c>
      <c r="F35" s="140">
        <v>-233652.24299999999</v>
      </c>
      <c r="G35" s="140">
        <v>-18710392.24016</v>
      </c>
      <c r="H35" s="139" t="s">
        <v>120</v>
      </c>
      <c r="I35" s="139" t="s">
        <v>128</v>
      </c>
      <c r="J35" s="139" t="s">
        <v>116</v>
      </c>
      <c r="K35" s="140">
        <v>80.077948321514697</v>
      </c>
      <c r="L35" s="140">
        <v>0</v>
      </c>
      <c r="M35" s="139" t="s">
        <v>127</v>
      </c>
      <c r="N35" s="139" t="s">
        <v>119</v>
      </c>
      <c r="O35" s="139" t="s">
        <v>121</v>
      </c>
      <c r="P35" s="141">
        <v>45139</v>
      </c>
      <c r="Q35" s="141">
        <v>45140</v>
      </c>
      <c r="R35" s="140">
        <v>0</v>
      </c>
      <c r="S35" s="139" t="s">
        <v>116</v>
      </c>
      <c r="T35" s="139" t="s">
        <v>116</v>
      </c>
      <c r="U35" s="139" t="s">
        <v>142</v>
      </c>
      <c r="V35" s="142">
        <v>45108.153331481481</v>
      </c>
      <c r="W35" s="139" t="s">
        <v>116</v>
      </c>
      <c r="X35" s="139" t="s">
        <v>116</v>
      </c>
      <c r="Y35" s="142">
        <v>45139</v>
      </c>
      <c r="Z35" s="142">
        <v>45170</v>
      </c>
      <c r="AA35" s="142">
        <v>45174.415146030093</v>
      </c>
      <c r="AB35" s="139" t="s">
        <v>118</v>
      </c>
      <c r="AC35" s="139" t="s">
        <v>116</v>
      </c>
    </row>
    <row r="36" spans="1:29" s="161" customFormat="1" hidden="1" outlineLevel="7" collapsed="1" x14ac:dyDescent="0.25">
      <c r="A36" s="165" t="s">
        <v>131</v>
      </c>
      <c r="B36" s="157">
        <v>-17773.1901</v>
      </c>
      <c r="C36" s="157">
        <v>-1149168.2384800001</v>
      </c>
      <c r="D36" s="157">
        <v>0</v>
      </c>
      <c r="E36" s="157">
        <v>0</v>
      </c>
      <c r="F36" s="157">
        <v>-17773.1901</v>
      </c>
      <c r="G36" s="157">
        <v>-1149168.2384800001</v>
      </c>
      <c r="H36" s="158" t="s">
        <v>120</v>
      </c>
      <c r="I36" s="158" t="s">
        <v>128</v>
      </c>
      <c r="J36" s="158" t="s">
        <v>116</v>
      </c>
      <c r="K36" s="157">
        <v>64.657398700754399</v>
      </c>
      <c r="L36" s="157">
        <v>0</v>
      </c>
      <c r="M36" s="158" t="s">
        <v>127</v>
      </c>
      <c r="N36" s="158" t="s">
        <v>119</v>
      </c>
      <c r="O36" s="158" t="s">
        <v>121</v>
      </c>
      <c r="P36" s="159">
        <v>45139</v>
      </c>
      <c r="Q36" s="159">
        <v>45140</v>
      </c>
      <c r="R36" s="157">
        <v>0</v>
      </c>
      <c r="S36" s="158" t="s">
        <v>116</v>
      </c>
      <c r="T36" s="158" t="s">
        <v>116</v>
      </c>
      <c r="U36" s="158" t="s">
        <v>142</v>
      </c>
      <c r="V36" s="160">
        <v>45108.153331481481</v>
      </c>
      <c r="W36" s="158" t="s">
        <v>116</v>
      </c>
      <c r="X36" s="158" t="s">
        <v>116</v>
      </c>
      <c r="Y36" s="160">
        <v>45139</v>
      </c>
      <c r="Z36" s="160">
        <v>45170</v>
      </c>
      <c r="AA36" s="160">
        <v>45174.415146030093</v>
      </c>
      <c r="AB36" s="158" t="s">
        <v>118</v>
      </c>
      <c r="AC36" s="158" t="s">
        <v>116</v>
      </c>
    </row>
    <row r="37" spans="1:29" s="143" customFormat="1" hidden="1" outlineLevel="7" collapsed="1" x14ac:dyDescent="0.25">
      <c r="A37" s="166" t="s">
        <v>116</v>
      </c>
      <c r="B37" s="140">
        <v>-17773.1901</v>
      </c>
      <c r="C37" s="140">
        <v>-1149168.2384800001</v>
      </c>
      <c r="D37" s="140">
        <v>0</v>
      </c>
      <c r="E37" s="140">
        <v>0</v>
      </c>
      <c r="F37" s="140">
        <v>-17773.1901</v>
      </c>
      <c r="G37" s="140">
        <v>-1149168.2384800001</v>
      </c>
      <c r="H37" s="139" t="s">
        <v>120</v>
      </c>
      <c r="I37" s="139" t="s">
        <v>128</v>
      </c>
      <c r="J37" s="139" t="s">
        <v>116</v>
      </c>
      <c r="K37" s="140">
        <v>64.657398700754399</v>
      </c>
      <c r="L37" s="140">
        <v>0</v>
      </c>
      <c r="M37" s="139" t="s">
        <v>127</v>
      </c>
      <c r="N37" s="139" t="s">
        <v>119</v>
      </c>
      <c r="O37" s="139" t="s">
        <v>121</v>
      </c>
      <c r="P37" s="141">
        <v>45139</v>
      </c>
      <c r="Q37" s="141">
        <v>45140</v>
      </c>
      <c r="R37" s="140">
        <v>0</v>
      </c>
      <c r="S37" s="139" t="s">
        <v>116</v>
      </c>
      <c r="T37" s="139" t="s">
        <v>116</v>
      </c>
      <c r="U37" s="139" t="s">
        <v>142</v>
      </c>
      <c r="V37" s="142">
        <v>45108.153331481481</v>
      </c>
      <c r="W37" s="139" t="s">
        <v>116</v>
      </c>
      <c r="X37" s="139" t="s">
        <v>116</v>
      </c>
      <c r="Y37" s="142">
        <v>45139</v>
      </c>
      <c r="Z37" s="142">
        <v>45170</v>
      </c>
      <c r="AA37" s="142">
        <v>45174.415146030093</v>
      </c>
      <c r="AB37" s="139" t="s">
        <v>118</v>
      </c>
      <c r="AC37" s="139" t="s">
        <v>116</v>
      </c>
    </row>
    <row r="38" spans="1:29" s="172" customFormat="1" hidden="1" outlineLevel="7" collapsed="1" x14ac:dyDescent="0.25">
      <c r="A38" s="167" t="s">
        <v>132</v>
      </c>
      <c r="B38" s="168">
        <v>109347.0851</v>
      </c>
      <c r="C38" s="168">
        <v>8872906.1885899995</v>
      </c>
      <c r="D38" s="168">
        <v>0</v>
      </c>
      <c r="E38" s="168">
        <v>0</v>
      </c>
      <c r="F38" s="168">
        <v>109347.0851</v>
      </c>
      <c r="G38" s="168">
        <v>8872906.1885899995</v>
      </c>
      <c r="H38" s="169" t="s">
        <v>120</v>
      </c>
      <c r="I38" s="169" t="s">
        <v>128</v>
      </c>
      <c r="J38" s="169" t="s">
        <v>116</v>
      </c>
      <c r="K38" s="168">
        <v>81.144423561684903</v>
      </c>
      <c r="L38" s="168">
        <v>0</v>
      </c>
      <c r="M38" s="169" t="s">
        <v>127</v>
      </c>
      <c r="N38" s="169" t="s">
        <v>119</v>
      </c>
      <c r="O38" s="169" t="s">
        <v>121</v>
      </c>
      <c r="P38" s="170">
        <v>45139</v>
      </c>
      <c r="Q38" s="170">
        <v>45140</v>
      </c>
      <c r="R38" s="168">
        <v>0</v>
      </c>
      <c r="S38" s="169" t="s">
        <v>116</v>
      </c>
      <c r="T38" s="169" t="s">
        <v>116</v>
      </c>
      <c r="U38" s="169" t="s">
        <v>142</v>
      </c>
      <c r="V38" s="171">
        <v>45108.153331481481</v>
      </c>
      <c r="W38" s="169" t="s">
        <v>116</v>
      </c>
      <c r="X38" s="169" t="s">
        <v>116</v>
      </c>
      <c r="Y38" s="171">
        <v>45139</v>
      </c>
      <c r="Z38" s="171">
        <v>45170</v>
      </c>
      <c r="AA38" s="171">
        <v>45174.415146030093</v>
      </c>
      <c r="AB38" s="169" t="s">
        <v>118</v>
      </c>
      <c r="AC38" s="169" t="s">
        <v>116</v>
      </c>
    </row>
    <row r="39" spans="1:29" s="143" customFormat="1" hidden="1" outlineLevel="7" collapsed="1" x14ac:dyDescent="0.25">
      <c r="A39" s="166" t="s">
        <v>116</v>
      </c>
      <c r="B39" s="140">
        <v>109347.0851</v>
      </c>
      <c r="C39" s="140">
        <v>8872906.1885899995</v>
      </c>
      <c r="D39" s="140">
        <v>0</v>
      </c>
      <c r="E39" s="140">
        <v>0</v>
      </c>
      <c r="F39" s="140">
        <v>109347.0851</v>
      </c>
      <c r="G39" s="140">
        <v>8872906.1885899995</v>
      </c>
      <c r="H39" s="139" t="s">
        <v>120</v>
      </c>
      <c r="I39" s="139" t="s">
        <v>128</v>
      </c>
      <c r="J39" s="139" t="s">
        <v>116</v>
      </c>
      <c r="K39" s="140">
        <v>81.144423561684903</v>
      </c>
      <c r="L39" s="140">
        <v>0</v>
      </c>
      <c r="M39" s="139" t="s">
        <v>127</v>
      </c>
      <c r="N39" s="139" t="s">
        <v>119</v>
      </c>
      <c r="O39" s="139" t="s">
        <v>121</v>
      </c>
      <c r="P39" s="141">
        <v>45139</v>
      </c>
      <c r="Q39" s="141">
        <v>45140</v>
      </c>
      <c r="R39" s="140">
        <v>0</v>
      </c>
      <c r="S39" s="139" t="s">
        <v>116</v>
      </c>
      <c r="T39" s="139" t="s">
        <v>116</v>
      </c>
      <c r="U39" s="139" t="s">
        <v>142</v>
      </c>
      <c r="V39" s="142">
        <v>45108.153331481481</v>
      </c>
      <c r="W39" s="139" t="s">
        <v>116</v>
      </c>
      <c r="X39" s="139" t="s">
        <v>116</v>
      </c>
      <c r="Y39" s="142">
        <v>45139</v>
      </c>
      <c r="Z39" s="142">
        <v>45170</v>
      </c>
      <c r="AA39" s="142">
        <v>45174.415146030093</v>
      </c>
      <c r="AB39" s="139" t="s">
        <v>118</v>
      </c>
      <c r="AC39" s="139" t="s">
        <v>116</v>
      </c>
    </row>
    <row r="40" spans="1:29" s="161" customFormat="1" hidden="1" outlineLevel="7" collapsed="1" x14ac:dyDescent="0.25">
      <c r="A40" s="165" t="s">
        <v>133</v>
      </c>
      <c r="B40" s="157">
        <v>209254.09</v>
      </c>
      <c r="C40" s="157">
        <v>12472407.47954</v>
      </c>
      <c r="D40" s="157">
        <v>0</v>
      </c>
      <c r="E40" s="157">
        <v>0</v>
      </c>
      <c r="F40" s="157">
        <v>209254.09</v>
      </c>
      <c r="G40" s="157">
        <v>12472407.47954</v>
      </c>
      <c r="H40" s="158" t="s">
        <v>120</v>
      </c>
      <c r="I40" s="158" t="s">
        <v>128</v>
      </c>
      <c r="J40" s="158" t="s">
        <v>116</v>
      </c>
      <c r="K40" s="157">
        <v>59.604127592153603</v>
      </c>
      <c r="L40" s="157">
        <v>0</v>
      </c>
      <c r="M40" s="158" t="s">
        <v>127</v>
      </c>
      <c r="N40" s="158" t="s">
        <v>119</v>
      </c>
      <c r="O40" s="158" t="s">
        <v>121</v>
      </c>
      <c r="P40" s="159">
        <v>45139</v>
      </c>
      <c r="Q40" s="159">
        <v>45140</v>
      </c>
      <c r="R40" s="157">
        <v>0</v>
      </c>
      <c r="S40" s="158" t="s">
        <v>116</v>
      </c>
      <c r="T40" s="158" t="s">
        <v>116</v>
      </c>
      <c r="U40" s="158" t="s">
        <v>142</v>
      </c>
      <c r="V40" s="160">
        <v>45108.153331481481</v>
      </c>
      <c r="W40" s="158" t="s">
        <v>116</v>
      </c>
      <c r="X40" s="158" t="s">
        <v>116</v>
      </c>
      <c r="Y40" s="160">
        <v>45139</v>
      </c>
      <c r="Z40" s="160">
        <v>45170</v>
      </c>
      <c r="AA40" s="160">
        <v>45174.415146030093</v>
      </c>
      <c r="AB40" s="158" t="s">
        <v>118</v>
      </c>
      <c r="AC40" s="158" t="s">
        <v>116</v>
      </c>
    </row>
    <row r="41" spans="1:29" s="143" customFormat="1" hidden="1" outlineLevel="7" collapsed="1" x14ac:dyDescent="0.25">
      <c r="A41" s="166" t="s">
        <v>116</v>
      </c>
      <c r="B41" s="140">
        <v>209254.09</v>
      </c>
      <c r="C41" s="140">
        <v>12472407.47954</v>
      </c>
      <c r="D41" s="140">
        <v>0</v>
      </c>
      <c r="E41" s="140">
        <v>0</v>
      </c>
      <c r="F41" s="140">
        <v>209254.09</v>
      </c>
      <c r="G41" s="140">
        <v>12472407.47954</v>
      </c>
      <c r="H41" s="139" t="s">
        <v>120</v>
      </c>
      <c r="I41" s="139" t="s">
        <v>128</v>
      </c>
      <c r="J41" s="139" t="s">
        <v>116</v>
      </c>
      <c r="K41" s="140">
        <v>59.604127592153603</v>
      </c>
      <c r="L41" s="140">
        <v>0</v>
      </c>
      <c r="M41" s="139" t="s">
        <v>127</v>
      </c>
      <c r="N41" s="139" t="s">
        <v>119</v>
      </c>
      <c r="O41" s="139" t="s">
        <v>121</v>
      </c>
      <c r="P41" s="141">
        <v>45139</v>
      </c>
      <c r="Q41" s="141">
        <v>45140</v>
      </c>
      <c r="R41" s="140">
        <v>0</v>
      </c>
      <c r="S41" s="139" t="s">
        <v>116</v>
      </c>
      <c r="T41" s="139" t="s">
        <v>116</v>
      </c>
      <c r="U41" s="139" t="s">
        <v>142</v>
      </c>
      <c r="V41" s="142">
        <v>45108.153331481481</v>
      </c>
      <c r="W41" s="139" t="s">
        <v>116</v>
      </c>
      <c r="X41" s="139" t="s">
        <v>116</v>
      </c>
      <c r="Y41" s="142">
        <v>45139</v>
      </c>
      <c r="Z41" s="142">
        <v>45170</v>
      </c>
      <c r="AA41" s="142">
        <v>45174.415146030093</v>
      </c>
      <c r="AB41" s="139" t="s">
        <v>118</v>
      </c>
      <c r="AC41" s="139" t="s">
        <v>116</v>
      </c>
    </row>
    <row r="42" spans="1:29" s="172" customFormat="1" hidden="1" outlineLevel="7" collapsed="1" x14ac:dyDescent="0.25">
      <c r="A42" s="167" t="s">
        <v>134</v>
      </c>
      <c r="B42" s="168">
        <v>587557.50699999998</v>
      </c>
      <c r="C42" s="168">
        <v>37500882.640589997</v>
      </c>
      <c r="D42" s="168">
        <v>0</v>
      </c>
      <c r="E42" s="168">
        <v>0</v>
      </c>
      <c r="F42" s="168">
        <v>587557.50699999998</v>
      </c>
      <c r="G42" s="168">
        <v>37500882.640589997</v>
      </c>
      <c r="H42" s="169" t="s">
        <v>120</v>
      </c>
      <c r="I42" s="169" t="s">
        <v>128</v>
      </c>
      <c r="J42" s="169" t="s">
        <v>116</v>
      </c>
      <c r="K42" s="168">
        <v>63.825042134284203</v>
      </c>
      <c r="L42" s="168">
        <v>0</v>
      </c>
      <c r="M42" s="169" t="s">
        <v>127</v>
      </c>
      <c r="N42" s="169" t="s">
        <v>119</v>
      </c>
      <c r="O42" s="169" t="s">
        <v>121</v>
      </c>
      <c r="P42" s="170">
        <v>45139</v>
      </c>
      <c r="Q42" s="170">
        <v>45140</v>
      </c>
      <c r="R42" s="168">
        <v>0</v>
      </c>
      <c r="S42" s="169" t="s">
        <v>116</v>
      </c>
      <c r="T42" s="169" t="s">
        <v>116</v>
      </c>
      <c r="U42" s="169" t="s">
        <v>142</v>
      </c>
      <c r="V42" s="171">
        <v>45108.153331481481</v>
      </c>
      <c r="W42" s="169" t="s">
        <v>116</v>
      </c>
      <c r="X42" s="169" t="s">
        <v>116</v>
      </c>
      <c r="Y42" s="171">
        <v>45139</v>
      </c>
      <c r="Z42" s="171">
        <v>45170</v>
      </c>
      <c r="AA42" s="171">
        <v>45174.415146030093</v>
      </c>
      <c r="AB42" s="169" t="s">
        <v>118</v>
      </c>
      <c r="AC42" s="169" t="s">
        <v>116</v>
      </c>
    </row>
    <row r="43" spans="1:29" s="143" customFormat="1" hidden="1" outlineLevel="7" collapsed="1" x14ac:dyDescent="0.25">
      <c r="A43" s="166" t="s">
        <v>116</v>
      </c>
      <c r="B43" s="140">
        <v>587557.50699999998</v>
      </c>
      <c r="C43" s="140">
        <v>37500882.640589997</v>
      </c>
      <c r="D43" s="140">
        <v>0</v>
      </c>
      <c r="E43" s="140">
        <v>0</v>
      </c>
      <c r="F43" s="140">
        <v>587557.50699999998</v>
      </c>
      <c r="G43" s="140">
        <v>37500882.640589997</v>
      </c>
      <c r="H43" s="139" t="s">
        <v>120</v>
      </c>
      <c r="I43" s="139" t="s">
        <v>128</v>
      </c>
      <c r="J43" s="139" t="s">
        <v>116</v>
      </c>
      <c r="K43" s="140">
        <v>63.825042134284203</v>
      </c>
      <c r="L43" s="140">
        <v>0</v>
      </c>
      <c r="M43" s="139" t="s">
        <v>127</v>
      </c>
      <c r="N43" s="139" t="s">
        <v>119</v>
      </c>
      <c r="O43" s="139" t="s">
        <v>121</v>
      </c>
      <c r="P43" s="141">
        <v>45139</v>
      </c>
      <c r="Q43" s="141">
        <v>45140</v>
      </c>
      <c r="R43" s="140">
        <v>0</v>
      </c>
      <c r="S43" s="139" t="s">
        <v>116</v>
      </c>
      <c r="T43" s="139" t="s">
        <v>116</v>
      </c>
      <c r="U43" s="139" t="s">
        <v>142</v>
      </c>
      <c r="V43" s="142">
        <v>45108.153331481481</v>
      </c>
      <c r="W43" s="139" t="s">
        <v>116</v>
      </c>
      <c r="X43" s="139" t="s">
        <v>116</v>
      </c>
      <c r="Y43" s="142">
        <v>45139</v>
      </c>
      <c r="Z43" s="142">
        <v>45170</v>
      </c>
      <c r="AA43" s="142">
        <v>45174.415146030093</v>
      </c>
      <c r="AB43" s="139" t="s">
        <v>118</v>
      </c>
      <c r="AC43" s="139" t="s">
        <v>116</v>
      </c>
    </row>
    <row r="44" spans="1:29" s="190" customFormat="1" outlineLevel="1" x14ac:dyDescent="0.25">
      <c r="A44" s="185" t="s">
        <v>135</v>
      </c>
      <c r="B44" s="186">
        <v>390458.76949999999</v>
      </c>
      <c r="C44" s="186">
        <v>39346573.917553999</v>
      </c>
      <c r="D44" s="186">
        <v>0</v>
      </c>
      <c r="E44" s="186">
        <v>0</v>
      </c>
      <c r="F44" s="186">
        <v>390458.76949999999</v>
      </c>
      <c r="G44" s="186">
        <v>39346573.917553999</v>
      </c>
      <c r="H44" s="187" t="s">
        <v>116</v>
      </c>
      <c r="I44" s="187" t="s">
        <v>116</v>
      </c>
      <c r="J44" s="187" t="s">
        <v>116</v>
      </c>
      <c r="K44" s="186">
        <v>100.770111958144</v>
      </c>
      <c r="L44" s="186">
        <v>0</v>
      </c>
      <c r="M44" s="187" t="s">
        <v>116</v>
      </c>
      <c r="N44" s="187" t="s">
        <v>135</v>
      </c>
      <c r="O44" s="187" t="s">
        <v>116</v>
      </c>
      <c r="P44" s="188" t="s">
        <v>116</v>
      </c>
      <c r="Q44" s="188" t="s">
        <v>116</v>
      </c>
      <c r="R44" s="186">
        <v>0</v>
      </c>
      <c r="S44" s="187" t="s">
        <v>116</v>
      </c>
      <c r="T44" s="187" t="s">
        <v>116</v>
      </c>
      <c r="U44" s="187" t="s">
        <v>116</v>
      </c>
      <c r="V44" s="187" t="s">
        <v>116</v>
      </c>
      <c r="W44" s="187" t="s">
        <v>116</v>
      </c>
      <c r="X44" s="187" t="s">
        <v>116</v>
      </c>
      <c r="Y44" s="189">
        <v>45139</v>
      </c>
      <c r="Z44" s="189">
        <v>45170</v>
      </c>
      <c r="AA44" s="189">
        <v>45174.415146030093</v>
      </c>
      <c r="AB44" s="187" t="s">
        <v>118</v>
      </c>
      <c r="AC44" s="187" t="s">
        <v>116</v>
      </c>
    </row>
    <row r="45" spans="1:29" s="155" customFormat="1" outlineLevel="2" collapsed="1" x14ac:dyDescent="0.25">
      <c r="A45" s="150" t="s">
        <v>136</v>
      </c>
      <c r="B45" s="151">
        <v>-34600</v>
      </c>
      <c r="C45" s="151">
        <v>-3110874.4</v>
      </c>
      <c r="D45" s="151">
        <v>0</v>
      </c>
      <c r="E45" s="151">
        <v>0</v>
      </c>
      <c r="F45" s="151">
        <v>-34600</v>
      </c>
      <c r="G45" s="151">
        <v>-3110874.4</v>
      </c>
      <c r="H45" s="152" t="s">
        <v>292</v>
      </c>
      <c r="I45" s="152" t="s">
        <v>180</v>
      </c>
      <c r="J45" s="152" t="s">
        <v>367</v>
      </c>
      <c r="K45" s="151">
        <v>89.909664739884406</v>
      </c>
      <c r="L45" s="151">
        <v>0</v>
      </c>
      <c r="M45" s="152" t="s">
        <v>136</v>
      </c>
      <c r="N45" s="152" t="s">
        <v>135</v>
      </c>
      <c r="O45" s="152" t="s">
        <v>111</v>
      </c>
      <c r="P45" s="153" t="s">
        <v>116</v>
      </c>
      <c r="Q45" s="153" t="s">
        <v>116</v>
      </c>
      <c r="R45" s="151">
        <v>0</v>
      </c>
      <c r="S45" s="152" t="s">
        <v>140</v>
      </c>
      <c r="T45" s="152" t="s">
        <v>141</v>
      </c>
      <c r="U45" s="152" t="s">
        <v>114</v>
      </c>
      <c r="V45" s="154">
        <v>45170.695279016203</v>
      </c>
      <c r="W45" s="152" t="s">
        <v>115</v>
      </c>
      <c r="X45" s="154">
        <v>45170.695509456018</v>
      </c>
      <c r="Y45" s="154">
        <v>45139</v>
      </c>
      <c r="Z45" s="154">
        <v>45170</v>
      </c>
      <c r="AA45" s="154">
        <v>45174.415146030093</v>
      </c>
      <c r="AB45" s="152" t="s">
        <v>118</v>
      </c>
      <c r="AC45" s="152" t="s">
        <v>116</v>
      </c>
    </row>
    <row r="46" spans="1:29" s="161" customFormat="1" hidden="1" outlineLevel="3" collapsed="1" x14ac:dyDescent="0.25">
      <c r="A46" s="156" t="s">
        <v>111</v>
      </c>
      <c r="B46" s="157">
        <v>-34600</v>
      </c>
      <c r="C46" s="157">
        <v>-3110874.4</v>
      </c>
      <c r="D46" s="157">
        <v>0</v>
      </c>
      <c r="E46" s="157">
        <v>0</v>
      </c>
      <c r="F46" s="157">
        <v>-34600</v>
      </c>
      <c r="G46" s="157">
        <v>-3110874.4</v>
      </c>
      <c r="H46" s="158" t="s">
        <v>292</v>
      </c>
      <c r="I46" s="158" t="s">
        <v>180</v>
      </c>
      <c r="J46" s="158" t="s">
        <v>367</v>
      </c>
      <c r="K46" s="157">
        <v>89.909664739884406</v>
      </c>
      <c r="L46" s="157">
        <v>0</v>
      </c>
      <c r="M46" s="158" t="s">
        <v>136</v>
      </c>
      <c r="N46" s="158" t="s">
        <v>135</v>
      </c>
      <c r="O46" s="158" t="s">
        <v>111</v>
      </c>
      <c r="P46" s="159" t="s">
        <v>116</v>
      </c>
      <c r="Q46" s="159" t="s">
        <v>116</v>
      </c>
      <c r="R46" s="157">
        <v>0</v>
      </c>
      <c r="S46" s="158" t="s">
        <v>140</v>
      </c>
      <c r="T46" s="158" t="s">
        <v>141</v>
      </c>
      <c r="U46" s="158" t="s">
        <v>114</v>
      </c>
      <c r="V46" s="160">
        <v>45170.695279016203</v>
      </c>
      <c r="W46" s="158" t="s">
        <v>115</v>
      </c>
      <c r="X46" s="160">
        <v>45170.695509456018</v>
      </c>
      <c r="Y46" s="160">
        <v>45139</v>
      </c>
      <c r="Z46" s="160">
        <v>45170</v>
      </c>
      <c r="AA46" s="160">
        <v>45174.415146030093</v>
      </c>
      <c r="AB46" s="158" t="s">
        <v>118</v>
      </c>
      <c r="AC46" s="158" t="s">
        <v>116</v>
      </c>
    </row>
    <row r="47" spans="1:29" s="143" customFormat="1" hidden="1" outlineLevel="4" collapsed="1" x14ac:dyDescent="0.25">
      <c r="A47" s="162" t="s">
        <v>116</v>
      </c>
      <c r="B47" s="140">
        <v>-34600</v>
      </c>
      <c r="C47" s="140">
        <v>-3110874.4</v>
      </c>
      <c r="D47" s="140">
        <v>0</v>
      </c>
      <c r="E47" s="140">
        <v>0</v>
      </c>
      <c r="F47" s="140">
        <v>-34600</v>
      </c>
      <c r="G47" s="140">
        <v>-3110874.4</v>
      </c>
      <c r="H47" s="139" t="s">
        <v>292</v>
      </c>
      <c r="I47" s="139" t="s">
        <v>180</v>
      </c>
      <c r="J47" s="139" t="s">
        <v>367</v>
      </c>
      <c r="K47" s="140">
        <v>89.909664739884406</v>
      </c>
      <c r="L47" s="140">
        <v>0</v>
      </c>
      <c r="M47" s="139" t="s">
        <v>136</v>
      </c>
      <c r="N47" s="139" t="s">
        <v>135</v>
      </c>
      <c r="O47" s="139" t="s">
        <v>111</v>
      </c>
      <c r="P47" s="141" t="s">
        <v>116</v>
      </c>
      <c r="Q47" s="141" t="s">
        <v>116</v>
      </c>
      <c r="R47" s="140">
        <v>0</v>
      </c>
      <c r="S47" s="139" t="s">
        <v>140</v>
      </c>
      <c r="T47" s="139" t="s">
        <v>141</v>
      </c>
      <c r="U47" s="139" t="s">
        <v>114</v>
      </c>
      <c r="V47" s="142">
        <v>45170.695279016203</v>
      </c>
      <c r="W47" s="139" t="s">
        <v>115</v>
      </c>
      <c r="X47" s="142">
        <v>45170.695509456018</v>
      </c>
      <c r="Y47" s="142">
        <v>45139</v>
      </c>
      <c r="Z47" s="142">
        <v>45170</v>
      </c>
      <c r="AA47" s="142">
        <v>45174.415146030093</v>
      </c>
      <c r="AB47" s="139" t="s">
        <v>118</v>
      </c>
      <c r="AC47" s="139" t="s">
        <v>116</v>
      </c>
    </row>
    <row r="48" spans="1:29" s="149" customFormat="1" hidden="1" outlineLevel="5" collapsed="1" x14ac:dyDescent="0.25">
      <c r="A48" s="163" t="s">
        <v>180</v>
      </c>
      <c r="B48" s="145">
        <v>-34600</v>
      </c>
      <c r="C48" s="145">
        <v>-3110874.4</v>
      </c>
      <c r="D48" s="145">
        <v>0</v>
      </c>
      <c r="E48" s="145">
        <v>0</v>
      </c>
      <c r="F48" s="145">
        <v>-34600</v>
      </c>
      <c r="G48" s="145">
        <v>-3110874.4</v>
      </c>
      <c r="H48" s="146" t="s">
        <v>292</v>
      </c>
      <c r="I48" s="146" t="s">
        <v>180</v>
      </c>
      <c r="J48" s="146" t="s">
        <v>367</v>
      </c>
      <c r="K48" s="145">
        <v>89.909664739884406</v>
      </c>
      <c r="L48" s="145">
        <v>0</v>
      </c>
      <c r="M48" s="146" t="s">
        <v>136</v>
      </c>
      <c r="N48" s="146" t="s">
        <v>135</v>
      </c>
      <c r="O48" s="146" t="s">
        <v>111</v>
      </c>
      <c r="P48" s="147" t="s">
        <v>116</v>
      </c>
      <c r="Q48" s="147" t="s">
        <v>116</v>
      </c>
      <c r="R48" s="145">
        <v>0</v>
      </c>
      <c r="S48" s="146" t="s">
        <v>140</v>
      </c>
      <c r="T48" s="146" t="s">
        <v>141</v>
      </c>
      <c r="U48" s="146" t="s">
        <v>114</v>
      </c>
      <c r="V48" s="148">
        <v>45170.695279016203</v>
      </c>
      <c r="W48" s="146" t="s">
        <v>115</v>
      </c>
      <c r="X48" s="148">
        <v>45170.695509456018</v>
      </c>
      <c r="Y48" s="148">
        <v>45139</v>
      </c>
      <c r="Z48" s="148">
        <v>45170</v>
      </c>
      <c r="AA48" s="148">
        <v>45174.415146030093</v>
      </c>
      <c r="AB48" s="146" t="s">
        <v>118</v>
      </c>
      <c r="AC48" s="146" t="s">
        <v>116</v>
      </c>
    </row>
    <row r="49" spans="1:29" s="155" customFormat="1" hidden="1" outlineLevel="6" collapsed="1" x14ac:dyDescent="0.25">
      <c r="A49" s="164" t="s">
        <v>367</v>
      </c>
      <c r="B49" s="151">
        <v>-34600</v>
      </c>
      <c r="C49" s="151">
        <v>-3110874.4</v>
      </c>
      <c r="D49" s="151">
        <v>0</v>
      </c>
      <c r="E49" s="151">
        <v>0</v>
      </c>
      <c r="F49" s="151">
        <v>-34600</v>
      </c>
      <c r="G49" s="151">
        <v>-3110874.4</v>
      </c>
      <c r="H49" s="152" t="s">
        <v>292</v>
      </c>
      <c r="I49" s="152" t="s">
        <v>180</v>
      </c>
      <c r="J49" s="152" t="s">
        <v>367</v>
      </c>
      <c r="K49" s="151">
        <v>89.909664739884406</v>
      </c>
      <c r="L49" s="151">
        <v>0</v>
      </c>
      <c r="M49" s="152" t="s">
        <v>136</v>
      </c>
      <c r="N49" s="152" t="s">
        <v>135</v>
      </c>
      <c r="O49" s="152" t="s">
        <v>111</v>
      </c>
      <c r="P49" s="153" t="s">
        <v>116</v>
      </c>
      <c r="Q49" s="153" t="s">
        <v>116</v>
      </c>
      <c r="R49" s="151">
        <v>0</v>
      </c>
      <c r="S49" s="152" t="s">
        <v>140</v>
      </c>
      <c r="T49" s="152" t="s">
        <v>141</v>
      </c>
      <c r="U49" s="152" t="s">
        <v>114</v>
      </c>
      <c r="V49" s="154">
        <v>45170.695279016203</v>
      </c>
      <c r="W49" s="152" t="s">
        <v>115</v>
      </c>
      <c r="X49" s="154">
        <v>45170.695509456018</v>
      </c>
      <c r="Y49" s="154">
        <v>45139</v>
      </c>
      <c r="Z49" s="154">
        <v>45170</v>
      </c>
      <c r="AA49" s="154">
        <v>45174.415146030093</v>
      </c>
      <c r="AB49" s="152" t="s">
        <v>118</v>
      </c>
      <c r="AC49" s="152" t="s">
        <v>116</v>
      </c>
    </row>
    <row r="50" spans="1:29" s="161" customFormat="1" hidden="1" outlineLevel="7" collapsed="1" x14ac:dyDescent="0.25">
      <c r="A50" s="165" t="s">
        <v>368</v>
      </c>
      <c r="B50" s="157">
        <v>-17134</v>
      </c>
      <c r="C50" s="157">
        <v>-1540871.45</v>
      </c>
      <c r="D50" s="157">
        <v>0</v>
      </c>
      <c r="E50" s="157">
        <v>0</v>
      </c>
      <c r="F50" s="157">
        <v>-17134</v>
      </c>
      <c r="G50" s="157">
        <v>-1540871.45</v>
      </c>
      <c r="H50" s="158" t="s">
        <v>292</v>
      </c>
      <c r="I50" s="158" t="s">
        <v>180</v>
      </c>
      <c r="J50" s="158" t="s">
        <v>367</v>
      </c>
      <c r="K50" s="157">
        <v>89.930632076572905</v>
      </c>
      <c r="L50" s="157">
        <v>0</v>
      </c>
      <c r="M50" s="158" t="s">
        <v>136</v>
      </c>
      <c r="N50" s="158" t="s">
        <v>135</v>
      </c>
      <c r="O50" s="158" t="s">
        <v>111</v>
      </c>
      <c r="P50" s="159" t="s">
        <v>116</v>
      </c>
      <c r="Q50" s="159" t="s">
        <v>116</v>
      </c>
      <c r="R50" s="157">
        <v>0</v>
      </c>
      <c r="S50" s="158" t="s">
        <v>140</v>
      </c>
      <c r="T50" s="158" t="s">
        <v>141</v>
      </c>
      <c r="U50" s="158" t="s">
        <v>114</v>
      </c>
      <c r="V50" s="160">
        <v>45170.695279016203</v>
      </c>
      <c r="W50" s="158" t="s">
        <v>115</v>
      </c>
      <c r="X50" s="160">
        <v>45170.695509456018</v>
      </c>
      <c r="Y50" s="160">
        <v>45139</v>
      </c>
      <c r="Z50" s="160">
        <v>45170</v>
      </c>
      <c r="AA50" s="160">
        <v>45174.415146030093</v>
      </c>
      <c r="AB50" s="158" t="s">
        <v>118</v>
      </c>
      <c r="AC50" s="158" t="s">
        <v>116</v>
      </c>
    </row>
    <row r="51" spans="1:29" s="143" customFormat="1" hidden="1" outlineLevel="7" collapsed="1" x14ac:dyDescent="0.25">
      <c r="A51" s="166" t="s">
        <v>116</v>
      </c>
      <c r="B51" s="140">
        <v>-2969</v>
      </c>
      <c r="C51" s="140">
        <v>-267004.05</v>
      </c>
      <c r="D51" s="140">
        <v>0</v>
      </c>
      <c r="E51" s="140">
        <v>0</v>
      </c>
      <c r="F51" s="140">
        <v>-2969</v>
      </c>
      <c r="G51" s="140">
        <v>-267004.05</v>
      </c>
      <c r="H51" s="139" t="s">
        <v>292</v>
      </c>
      <c r="I51" s="139" t="s">
        <v>180</v>
      </c>
      <c r="J51" s="139" t="s">
        <v>367</v>
      </c>
      <c r="K51" s="140">
        <v>89.930633209834994</v>
      </c>
      <c r="L51" s="140">
        <v>0</v>
      </c>
      <c r="M51" s="139" t="s">
        <v>136</v>
      </c>
      <c r="N51" s="139" t="s">
        <v>135</v>
      </c>
      <c r="O51" s="139" t="s">
        <v>111</v>
      </c>
      <c r="P51" s="141">
        <v>45161</v>
      </c>
      <c r="Q51" s="141">
        <v>45161.000694444447</v>
      </c>
      <c r="R51" s="140">
        <v>0</v>
      </c>
      <c r="S51" s="139" t="s">
        <v>140</v>
      </c>
      <c r="T51" s="139" t="s">
        <v>141</v>
      </c>
      <c r="U51" s="139" t="s">
        <v>114</v>
      </c>
      <c r="V51" s="142">
        <v>45170.695279016203</v>
      </c>
      <c r="W51" s="139" t="s">
        <v>115</v>
      </c>
      <c r="X51" s="142">
        <v>45170.695509456018</v>
      </c>
      <c r="Y51" s="142">
        <v>45139</v>
      </c>
      <c r="Z51" s="142">
        <v>45170</v>
      </c>
      <c r="AA51" s="142">
        <v>45174.415146030093</v>
      </c>
      <c r="AB51" s="139" t="s">
        <v>118</v>
      </c>
      <c r="AC51" s="139" t="s">
        <v>116</v>
      </c>
    </row>
    <row r="52" spans="1:29" s="178" customFormat="1" hidden="1" outlineLevel="7" collapsed="1" x14ac:dyDescent="0.25">
      <c r="A52" s="173" t="s">
        <v>116</v>
      </c>
      <c r="B52" s="174">
        <v>-2778</v>
      </c>
      <c r="C52" s="174">
        <v>-249827.3</v>
      </c>
      <c r="D52" s="174">
        <v>0</v>
      </c>
      <c r="E52" s="174">
        <v>0</v>
      </c>
      <c r="F52" s="174">
        <v>-2778</v>
      </c>
      <c r="G52" s="174">
        <v>-249827.3</v>
      </c>
      <c r="H52" s="175" t="s">
        <v>292</v>
      </c>
      <c r="I52" s="175" t="s">
        <v>180</v>
      </c>
      <c r="J52" s="175" t="s">
        <v>367</v>
      </c>
      <c r="K52" s="174">
        <v>89.930633549316099</v>
      </c>
      <c r="L52" s="174">
        <v>0</v>
      </c>
      <c r="M52" s="175" t="s">
        <v>136</v>
      </c>
      <c r="N52" s="175" t="s">
        <v>135</v>
      </c>
      <c r="O52" s="175" t="s">
        <v>111</v>
      </c>
      <c r="P52" s="176">
        <v>45159</v>
      </c>
      <c r="Q52" s="176">
        <v>45159.000694444447</v>
      </c>
      <c r="R52" s="174">
        <v>0</v>
      </c>
      <c r="S52" s="175" t="s">
        <v>140</v>
      </c>
      <c r="T52" s="175" t="s">
        <v>141</v>
      </c>
      <c r="U52" s="175" t="s">
        <v>114</v>
      </c>
      <c r="V52" s="177">
        <v>45170.695279016203</v>
      </c>
      <c r="W52" s="175" t="s">
        <v>115</v>
      </c>
      <c r="X52" s="177">
        <v>45170.695509456018</v>
      </c>
      <c r="Y52" s="177">
        <v>45139</v>
      </c>
      <c r="Z52" s="177">
        <v>45170</v>
      </c>
      <c r="AA52" s="177">
        <v>45174.415146030093</v>
      </c>
      <c r="AB52" s="175" t="s">
        <v>118</v>
      </c>
      <c r="AC52" s="175" t="s">
        <v>116</v>
      </c>
    </row>
    <row r="53" spans="1:29" s="143" customFormat="1" hidden="1" outlineLevel="7" collapsed="1" x14ac:dyDescent="0.25">
      <c r="A53" s="166" t="s">
        <v>116</v>
      </c>
      <c r="B53" s="140">
        <v>-2200</v>
      </c>
      <c r="C53" s="140">
        <v>-197847.39</v>
      </c>
      <c r="D53" s="140">
        <v>0</v>
      </c>
      <c r="E53" s="140">
        <v>0</v>
      </c>
      <c r="F53" s="140">
        <v>-2200</v>
      </c>
      <c r="G53" s="140">
        <v>-197847.39</v>
      </c>
      <c r="H53" s="139" t="s">
        <v>292</v>
      </c>
      <c r="I53" s="139" t="s">
        <v>180</v>
      </c>
      <c r="J53" s="139" t="s">
        <v>367</v>
      </c>
      <c r="K53" s="140">
        <v>89.930631818181794</v>
      </c>
      <c r="L53" s="140">
        <v>0</v>
      </c>
      <c r="M53" s="139" t="s">
        <v>136</v>
      </c>
      <c r="N53" s="139" t="s">
        <v>135</v>
      </c>
      <c r="O53" s="139" t="s">
        <v>111</v>
      </c>
      <c r="P53" s="141">
        <v>45155</v>
      </c>
      <c r="Q53" s="141">
        <v>45155.000694444447</v>
      </c>
      <c r="R53" s="140">
        <v>0</v>
      </c>
      <c r="S53" s="139" t="s">
        <v>140</v>
      </c>
      <c r="T53" s="139" t="s">
        <v>141</v>
      </c>
      <c r="U53" s="139" t="s">
        <v>114</v>
      </c>
      <c r="V53" s="142">
        <v>45170.695279016203</v>
      </c>
      <c r="W53" s="139" t="s">
        <v>115</v>
      </c>
      <c r="X53" s="142">
        <v>45170.695509456018</v>
      </c>
      <c r="Y53" s="142">
        <v>45139</v>
      </c>
      <c r="Z53" s="142">
        <v>45170</v>
      </c>
      <c r="AA53" s="142">
        <v>45174.415146030093</v>
      </c>
      <c r="AB53" s="139" t="s">
        <v>118</v>
      </c>
      <c r="AC53" s="139" t="s">
        <v>116</v>
      </c>
    </row>
    <row r="54" spans="1:29" s="178" customFormat="1" hidden="1" outlineLevel="7" collapsed="1" x14ac:dyDescent="0.25">
      <c r="A54" s="173" t="s">
        <v>116</v>
      </c>
      <c r="B54" s="174">
        <v>-2026</v>
      </c>
      <c r="C54" s="174">
        <v>-182199.46</v>
      </c>
      <c r="D54" s="174">
        <v>0</v>
      </c>
      <c r="E54" s="174">
        <v>0</v>
      </c>
      <c r="F54" s="174">
        <v>-2026</v>
      </c>
      <c r="G54" s="174">
        <v>-182199.46</v>
      </c>
      <c r="H54" s="175" t="s">
        <v>292</v>
      </c>
      <c r="I54" s="175" t="s">
        <v>180</v>
      </c>
      <c r="J54" s="175" t="s">
        <v>367</v>
      </c>
      <c r="K54" s="174">
        <v>89.930631786771997</v>
      </c>
      <c r="L54" s="174">
        <v>0</v>
      </c>
      <c r="M54" s="175" t="s">
        <v>136</v>
      </c>
      <c r="N54" s="175" t="s">
        <v>135</v>
      </c>
      <c r="O54" s="175" t="s">
        <v>111</v>
      </c>
      <c r="P54" s="176">
        <v>45162</v>
      </c>
      <c r="Q54" s="176">
        <v>45162.000694444447</v>
      </c>
      <c r="R54" s="174">
        <v>0</v>
      </c>
      <c r="S54" s="175" t="s">
        <v>140</v>
      </c>
      <c r="T54" s="175" t="s">
        <v>141</v>
      </c>
      <c r="U54" s="175" t="s">
        <v>114</v>
      </c>
      <c r="V54" s="177">
        <v>45170.695279016203</v>
      </c>
      <c r="W54" s="175" t="s">
        <v>115</v>
      </c>
      <c r="X54" s="177">
        <v>45170.695509456018</v>
      </c>
      <c r="Y54" s="177">
        <v>45139</v>
      </c>
      <c r="Z54" s="177">
        <v>45170</v>
      </c>
      <c r="AA54" s="177">
        <v>45174.415146030093</v>
      </c>
      <c r="AB54" s="175" t="s">
        <v>118</v>
      </c>
      <c r="AC54" s="175" t="s">
        <v>116</v>
      </c>
    </row>
    <row r="55" spans="1:29" s="143" customFormat="1" hidden="1" outlineLevel="7" collapsed="1" x14ac:dyDescent="0.25">
      <c r="A55" s="166" t="s">
        <v>116</v>
      </c>
      <c r="B55" s="140">
        <v>-1950</v>
      </c>
      <c r="C55" s="140">
        <v>-175364.73</v>
      </c>
      <c r="D55" s="140">
        <v>0</v>
      </c>
      <c r="E55" s="140">
        <v>0</v>
      </c>
      <c r="F55" s="140">
        <v>-1950</v>
      </c>
      <c r="G55" s="140">
        <v>-175364.73</v>
      </c>
      <c r="H55" s="139" t="s">
        <v>292</v>
      </c>
      <c r="I55" s="139" t="s">
        <v>180</v>
      </c>
      <c r="J55" s="139" t="s">
        <v>367</v>
      </c>
      <c r="K55" s="140">
        <v>89.930630769230802</v>
      </c>
      <c r="L55" s="140">
        <v>0</v>
      </c>
      <c r="M55" s="139" t="s">
        <v>136</v>
      </c>
      <c r="N55" s="139" t="s">
        <v>135</v>
      </c>
      <c r="O55" s="139" t="s">
        <v>111</v>
      </c>
      <c r="P55" s="141">
        <v>45158</v>
      </c>
      <c r="Q55" s="141">
        <v>45158.000694444447</v>
      </c>
      <c r="R55" s="140">
        <v>0</v>
      </c>
      <c r="S55" s="139" t="s">
        <v>140</v>
      </c>
      <c r="T55" s="139" t="s">
        <v>141</v>
      </c>
      <c r="U55" s="139" t="s">
        <v>114</v>
      </c>
      <c r="V55" s="142">
        <v>45170.695279016203</v>
      </c>
      <c r="W55" s="139" t="s">
        <v>115</v>
      </c>
      <c r="X55" s="142">
        <v>45170.695509456018</v>
      </c>
      <c r="Y55" s="142">
        <v>45139</v>
      </c>
      <c r="Z55" s="142">
        <v>45170</v>
      </c>
      <c r="AA55" s="142">
        <v>45174.415146030093</v>
      </c>
      <c r="AB55" s="139" t="s">
        <v>118</v>
      </c>
      <c r="AC55" s="139" t="s">
        <v>116</v>
      </c>
    </row>
    <row r="56" spans="1:29" s="178" customFormat="1" hidden="1" outlineLevel="7" collapsed="1" x14ac:dyDescent="0.25">
      <c r="A56" s="173" t="s">
        <v>116</v>
      </c>
      <c r="B56" s="174">
        <v>-1868</v>
      </c>
      <c r="C56" s="174">
        <v>-167990.42</v>
      </c>
      <c r="D56" s="174">
        <v>0</v>
      </c>
      <c r="E56" s="174">
        <v>0</v>
      </c>
      <c r="F56" s="174">
        <v>-1868</v>
      </c>
      <c r="G56" s="174">
        <v>-167990.42</v>
      </c>
      <c r="H56" s="175" t="s">
        <v>292</v>
      </c>
      <c r="I56" s="175" t="s">
        <v>180</v>
      </c>
      <c r="J56" s="175" t="s">
        <v>367</v>
      </c>
      <c r="K56" s="174">
        <v>89.930631691648799</v>
      </c>
      <c r="L56" s="174">
        <v>0</v>
      </c>
      <c r="M56" s="175" t="s">
        <v>136</v>
      </c>
      <c r="N56" s="175" t="s">
        <v>135</v>
      </c>
      <c r="O56" s="175" t="s">
        <v>111</v>
      </c>
      <c r="P56" s="176">
        <v>45156</v>
      </c>
      <c r="Q56" s="176">
        <v>45156.000694444447</v>
      </c>
      <c r="R56" s="174">
        <v>0</v>
      </c>
      <c r="S56" s="175" t="s">
        <v>140</v>
      </c>
      <c r="T56" s="175" t="s">
        <v>141</v>
      </c>
      <c r="U56" s="175" t="s">
        <v>114</v>
      </c>
      <c r="V56" s="177">
        <v>45170.695279016203</v>
      </c>
      <c r="W56" s="175" t="s">
        <v>115</v>
      </c>
      <c r="X56" s="177">
        <v>45170.695509456018</v>
      </c>
      <c r="Y56" s="177">
        <v>45139</v>
      </c>
      <c r="Z56" s="177">
        <v>45170</v>
      </c>
      <c r="AA56" s="177">
        <v>45174.415146030093</v>
      </c>
      <c r="AB56" s="175" t="s">
        <v>118</v>
      </c>
      <c r="AC56" s="175" t="s">
        <v>116</v>
      </c>
    </row>
    <row r="57" spans="1:29" s="143" customFormat="1" hidden="1" outlineLevel="7" collapsed="1" x14ac:dyDescent="0.25">
      <c r="A57" s="166" t="s">
        <v>116</v>
      </c>
      <c r="B57" s="140">
        <v>-1671</v>
      </c>
      <c r="C57" s="140">
        <v>-150274.09</v>
      </c>
      <c r="D57" s="140">
        <v>0</v>
      </c>
      <c r="E57" s="140">
        <v>0</v>
      </c>
      <c r="F57" s="140">
        <v>-1671</v>
      </c>
      <c r="G57" s="140">
        <v>-150274.09</v>
      </c>
      <c r="H57" s="139" t="s">
        <v>292</v>
      </c>
      <c r="I57" s="139" t="s">
        <v>180</v>
      </c>
      <c r="J57" s="139" t="s">
        <v>367</v>
      </c>
      <c r="K57" s="140">
        <v>89.930634350688194</v>
      </c>
      <c r="L57" s="140">
        <v>0</v>
      </c>
      <c r="M57" s="139" t="s">
        <v>136</v>
      </c>
      <c r="N57" s="139" t="s">
        <v>135</v>
      </c>
      <c r="O57" s="139" t="s">
        <v>111</v>
      </c>
      <c r="P57" s="141">
        <v>45160</v>
      </c>
      <c r="Q57" s="141">
        <v>45160.000694444447</v>
      </c>
      <c r="R57" s="140">
        <v>0</v>
      </c>
      <c r="S57" s="139" t="s">
        <v>140</v>
      </c>
      <c r="T57" s="139" t="s">
        <v>141</v>
      </c>
      <c r="U57" s="139" t="s">
        <v>114</v>
      </c>
      <c r="V57" s="142">
        <v>45170.695279016203</v>
      </c>
      <c r="W57" s="139" t="s">
        <v>115</v>
      </c>
      <c r="X57" s="142">
        <v>45170.695509456018</v>
      </c>
      <c r="Y57" s="142">
        <v>45139</v>
      </c>
      <c r="Z57" s="142">
        <v>45170</v>
      </c>
      <c r="AA57" s="142">
        <v>45174.415146030093</v>
      </c>
      <c r="AB57" s="139" t="s">
        <v>118</v>
      </c>
      <c r="AC57" s="139" t="s">
        <v>116</v>
      </c>
    </row>
    <row r="58" spans="1:29" s="178" customFormat="1" hidden="1" outlineLevel="7" collapsed="1" x14ac:dyDescent="0.25">
      <c r="A58" s="173" t="s">
        <v>116</v>
      </c>
      <c r="B58" s="174">
        <v>-985</v>
      </c>
      <c r="C58" s="174">
        <v>-88581.67</v>
      </c>
      <c r="D58" s="174">
        <v>0</v>
      </c>
      <c r="E58" s="174">
        <v>0</v>
      </c>
      <c r="F58" s="174">
        <v>-985</v>
      </c>
      <c r="G58" s="174">
        <v>-88581.67</v>
      </c>
      <c r="H58" s="175" t="s">
        <v>292</v>
      </c>
      <c r="I58" s="175" t="s">
        <v>180</v>
      </c>
      <c r="J58" s="175" t="s">
        <v>367</v>
      </c>
      <c r="K58" s="174">
        <v>89.930629441624404</v>
      </c>
      <c r="L58" s="174">
        <v>0</v>
      </c>
      <c r="M58" s="175" t="s">
        <v>136</v>
      </c>
      <c r="N58" s="175" t="s">
        <v>135</v>
      </c>
      <c r="O58" s="175" t="s">
        <v>111</v>
      </c>
      <c r="P58" s="176">
        <v>45163</v>
      </c>
      <c r="Q58" s="176">
        <v>45163.000694444447</v>
      </c>
      <c r="R58" s="174">
        <v>0</v>
      </c>
      <c r="S58" s="175" t="s">
        <v>140</v>
      </c>
      <c r="T58" s="175" t="s">
        <v>141</v>
      </c>
      <c r="U58" s="175" t="s">
        <v>114</v>
      </c>
      <c r="V58" s="177">
        <v>45170.695279016203</v>
      </c>
      <c r="W58" s="175" t="s">
        <v>115</v>
      </c>
      <c r="X58" s="177">
        <v>45170.695509456018</v>
      </c>
      <c r="Y58" s="177">
        <v>45139</v>
      </c>
      <c r="Z58" s="177">
        <v>45170</v>
      </c>
      <c r="AA58" s="177">
        <v>45174.415146030093</v>
      </c>
      <c r="AB58" s="175" t="s">
        <v>118</v>
      </c>
      <c r="AC58" s="175" t="s">
        <v>116</v>
      </c>
    </row>
    <row r="59" spans="1:29" s="143" customFormat="1" hidden="1" outlineLevel="7" collapsed="1" x14ac:dyDescent="0.25">
      <c r="A59" s="166" t="s">
        <v>116</v>
      </c>
      <c r="B59" s="140">
        <v>-687</v>
      </c>
      <c r="C59" s="140">
        <v>-61782.34</v>
      </c>
      <c r="D59" s="140">
        <v>0</v>
      </c>
      <c r="E59" s="140">
        <v>0</v>
      </c>
      <c r="F59" s="140">
        <v>-687</v>
      </c>
      <c r="G59" s="140">
        <v>-61782.34</v>
      </c>
      <c r="H59" s="139" t="s">
        <v>292</v>
      </c>
      <c r="I59" s="139" t="s">
        <v>180</v>
      </c>
      <c r="J59" s="139" t="s">
        <v>367</v>
      </c>
      <c r="K59" s="140">
        <v>89.930625909752493</v>
      </c>
      <c r="L59" s="140">
        <v>0</v>
      </c>
      <c r="M59" s="139" t="s">
        <v>136</v>
      </c>
      <c r="N59" s="139" t="s">
        <v>135</v>
      </c>
      <c r="O59" s="139" t="s">
        <v>111</v>
      </c>
      <c r="P59" s="141">
        <v>45157</v>
      </c>
      <c r="Q59" s="141">
        <v>45157.000694444447</v>
      </c>
      <c r="R59" s="140">
        <v>0</v>
      </c>
      <c r="S59" s="139" t="s">
        <v>140</v>
      </c>
      <c r="T59" s="139" t="s">
        <v>141</v>
      </c>
      <c r="U59" s="139" t="s">
        <v>114</v>
      </c>
      <c r="V59" s="142">
        <v>45170.695279016203</v>
      </c>
      <c r="W59" s="139" t="s">
        <v>115</v>
      </c>
      <c r="X59" s="142">
        <v>45170.695509456018</v>
      </c>
      <c r="Y59" s="142">
        <v>45139</v>
      </c>
      <c r="Z59" s="142">
        <v>45170</v>
      </c>
      <c r="AA59" s="142">
        <v>45174.415146030093</v>
      </c>
      <c r="AB59" s="139" t="s">
        <v>118</v>
      </c>
      <c r="AC59" s="139" t="s">
        <v>116</v>
      </c>
    </row>
    <row r="60" spans="1:29" s="172" customFormat="1" hidden="1" outlineLevel="7" collapsed="1" x14ac:dyDescent="0.25">
      <c r="A60" s="167" t="s">
        <v>369</v>
      </c>
      <c r="B60" s="168">
        <v>-16836</v>
      </c>
      <c r="C60" s="168">
        <v>-1513324.51</v>
      </c>
      <c r="D60" s="168">
        <v>0</v>
      </c>
      <c r="E60" s="168">
        <v>0</v>
      </c>
      <c r="F60" s="168">
        <v>-16836</v>
      </c>
      <c r="G60" s="168">
        <v>-1513324.51</v>
      </c>
      <c r="H60" s="169" t="s">
        <v>292</v>
      </c>
      <c r="I60" s="169" t="s">
        <v>180</v>
      </c>
      <c r="J60" s="169" t="s">
        <v>367</v>
      </c>
      <c r="K60" s="168">
        <v>89.886226538370195</v>
      </c>
      <c r="L60" s="168">
        <v>0</v>
      </c>
      <c r="M60" s="169" t="s">
        <v>136</v>
      </c>
      <c r="N60" s="169" t="s">
        <v>135</v>
      </c>
      <c r="O60" s="169" t="s">
        <v>111</v>
      </c>
      <c r="P60" s="170" t="s">
        <v>116</v>
      </c>
      <c r="Q60" s="170" t="s">
        <v>116</v>
      </c>
      <c r="R60" s="168">
        <v>0</v>
      </c>
      <c r="S60" s="169" t="s">
        <v>140</v>
      </c>
      <c r="T60" s="169" t="s">
        <v>141</v>
      </c>
      <c r="U60" s="169" t="s">
        <v>114</v>
      </c>
      <c r="V60" s="171">
        <v>45170.695279016203</v>
      </c>
      <c r="W60" s="169" t="s">
        <v>115</v>
      </c>
      <c r="X60" s="171">
        <v>45170.695509456018</v>
      </c>
      <c r="Y60" s="171">
        <v>45139</v>
      </c>
      <c r="Z60" s="171">
        <v>45170</v>
      </c>
      <c r="AA60" s="171">
        <v>45174.415146030093</v>
      </c>
      <c r="AB60" s="169" t="s">
        <v>118</v>
      </c>
      <c r="AC60" s="169" t="s">
        <v>116</v>
      </c>
    </row>
    <row r="61" spans="1:29" s="143" customFormat="1" hidden="1" outlineLevel="7" collapsed="1" x14ac:dyDescent="0.25">
      <c r="A61" s="166" t="s">
        <v>116</v>
      </c>
      <c r="B61" s="140">
        <v>-2439</v>
      </c>
      <c r="C61" s="140">
        <v>-219232.51</v>
      </c>
      <c r="D61" s="140">
        <v>0</v>
      </c>
      <c r="E61" s="140">
        <v>0</v>
      </c>
      <c r="F61" s="140">
        <v>-2439</v>
      </c>
      <c r="G61" s="140">
        <v>-219232.51</v>
      </c>
      <c r="H61" s="139" t="s">
        <v>292</v>
      </c>
      <c r="I61" s="139" t="s">
        <v>180</v>
      </c>
      <c r="J61" s="139" t="s">
        <v>367</v>
      </c>
      <c r="K61" s="140">
        <v>89.886227962279605</v>
      </c>
      <c r="L61" s="140">
        <v>0</v>
      </c>
      <c r="M61" s="139" t="s">
        <v>136</v>
      </c>
      <c r="N61" s="139" t="s">
        <v>135</v>
      </c>
      <c r="O61" s="139" t="s">
        <v>111</v>
      </c>
      <c r="P61" s="141">
        <v>45152</v>
      </c>
      <c r="Q61" s="141">
        <v>45152.000694444447</v>
      </c>
      <c r="R61" s="140">
        <v>0</v>
      </c>
      <c r="S61" s="139" t="s">
        <v>140</v>
      </c>
      <c r="T61" s="139" t="s">
        <v>141</v>
      </c>
      <c r="U61" s="139" t="s">
        <v>114</v>
      </c>
      <c r="V61" s="142">
        <v>45170.695279016203</v>
      </c>
      <c r="W61" s="139" t="s">
        <v>115</v>
      </c>
      <c r="X61" s="142">
        <v>45170.695509456018</v>
      </c>
      <c r="Y61" s="142">
        <v>45139</v>
      </c>
      <c r="Z61" s="142">
        <v>45170</v>
      </c>
      <c r="AA61" s="142">
        <v>45174.415146030093</v>
      </c>
      <c r="AB61" s="139" t="s">
        <v>118</v>
      </c>
      <c r="AC61" s="139" t="s">
        <v>116</v>
      </c>
    </row>
    <row r="62" spans="1:29" s="178" customFormat="1" hidden="1" outlineLevel="7" collapsed="1" x14ac:dyDescent="0.25">
      <c r="A62" s="173" t="s">
        <v>116</v>
      </c>
      <c r="B62" s="174">
        <v>-2336</v>
      </c>
      <c r="C62" s="174">
        <v>-209974.23</v>
      </c>
      <c r="D62" s="174">
        <v>0</v>
      </c>
      <c r="E62" s="174">
        <v>0</v>
      </c>
      <c r="F62" s="174">
        <v>-2336</v>
      </c>
      <c r="G62" s="174">
        <v>-209974.23</v>
      </c>
      <c r="H62" s="175" t="s">
        <v>292</v>
      </c>
      <c r="I62" s="175" t="s">
        <v>180</v>
      </c>
      <c r="J62" s="175" t="s">
        <v>367</v>
      </c>
      <c r="K62" s="174">
        <v>89.886228595890401</v>
      </c>
      <c r="L62" s="174">
        <v>0</v>
      </c>
      <c r="M62" s="175" t="s">
        <v>136</v>
      </c>
      <c r="N62" s="175" t="s">
        <v>135</v>
      </c>
      <c r="O62" s="175" t="s">
        <v>111</v>
      </c>
      <c r="P62" s="176">
        <v>45150</v>
      </c>
      <c r="Q62" s="176">
        <v>45150.000694444447</v>
      </c>
      <c r="R62" s="174">
        <v>0</v>
      </c>
      <c r="S62" s="175" t="s">
        <v>140</v>
      </c>
      <c r="T62" s="175" t="s">
        <v>141</v>
      </c>
      <c r="U62" s="175" t="s">
        <v>114</v>
      </c>
      <c r="V62" s="177">
        <v>45170.695279016203</v>
      </c>
      <c r="W62" s="175" t="s">
        <v>115</v>
      </c>
      <c r="X62" s="177">
        <v>45170.695509456018</v>
      </c>
      <c r="Y62" s="177">
        <v>45139</v>
      </c>
      <c r="Z62" s="177">
        <v>45170</v>
      </c>
      <c r="AA62" s="177">
        <v>45174.415146030093</v>
      </c>
      <c r="AB62" s="175" t="s">
        <v>118</v>
      </c>
      <c r="AC62" s="175" t="s">
        <v>116</v>
      </c>
    </row>
    <row r="63" spans="1:29" s="143" customFormat="1" hidden="1" outlineLevel="7" collapsed="1" x14ac:dyDescent="0.25">
      <c r="A63" s="166" t="s">
        <v>116</v>
      </c>
      <c r="B63" s="140">
        <v>-2262</v>
      </c>
      <c r="C63" s="140">
        <v>-203322.64</v>
      </c>
      <c r="D63" s="140">
        <v>0</v>
      </c>
      <c r="E63" s="140">
        <v>0</v>
      </c>
      <c r="F63" s="140">
        <v>-2262</v>
      </c>
      <c r="G63" s="140">
        <v>-203322.64</v>
      </c>
      <c r="H63" s="139" t="s">
        <v>292</v>
      </c>
      <c r="I63" s="139" t="s">
        <v>180</v>
      </c>
      <c r="J63" s="139" t="s">
        <v>367</v>
      </c>
      <c r="K63" s="140">
        <v>89.886224580017696</v>
      </c>
      <c r="L63" s="140">
        <v>0</v>
      </c>
      <c r="M63" s="139" t="s">
        <v>136</v>
      </c>
      <c r="N63" s="139" t="s">
        <v>135</v>
      </c>
      <c r="O63" s="139" t="s">
        <v>111</v>
      </c>
      <c r="P63" s="141">
        <v>45153</v>
      </c>
      <c r="Q63" s="141">
        <v>45153.000694444447</v>
      </c>
      <c r="R63" s="140">
        <v>0</v>
      </c>
      <c r="S63" s="139" t="s">
        <v>140</v>
      </c>
      <c r="T63" s="139" t="s">
        <v>141</v>
      </c>
      <c r="U63" s="139" t="s">
        <v>114</v>
      </c>
      <c r="V63" s="142">
        <v>45170.695279016203</v>
      </c>
      <c r="W63" s="139" t="s">
        <v>115</v>
      </c>
      <c r="X63" s="142">
        <v>45170.695509456018</v>
      </c>
      <c r="Y63" s="142">
        <v>45139</v>
      </c>
      <c r="Z63" s="142">
        <v>45170</v>
      </c>
      <c r="AA63" s="142">
        <v>45174.415146030093</v>
      </c>
      <c r="AB63" s="139" t="s">
        <v>118</v>
      </c>
      <c r="AC63" s="139" t="s">
        <v>116</v>
      </c>
    </row>
    <row r="64" spans="1:29" s="178" customFormat="1" hidden="1" outlineLevel="7" collapsed="1" x14ac:dyDescent="0.25">
      <c r="A64" s="173" t="s">
        <v>116</v>
      </c>
      <c r="B64" s="174">
        <v>-2131</v>
      </c>
      <c r="C64" s="174">
        <v>-191547.55</v>
      </c>
      <c r="D64" s="174">
        <v>0</v>
      </c>
      <c r="E64" s="174">
        <v>0</v>
      </c>
      <c r="F64" s="174">
        <v>-2131</v>
      </c>
      <c r="G64" s="174">
        <v>-191547.55</v>
      </c>
      <c r="H64" s="175" t="s">
        <v>292</v>
      </c>
      <c r="I64" s="175" t="s">
        <v>180</v>
      </c>
      <c r="J64" s="175" t="s">
        <v>367</v>
      </c>
      <c r="K64" s="174">
        <v>89.886227123416205</v>
      </c>
      <c r="L64" s="174">
        <v>0</v>
      </c>
      <c r="M64" s="175" t="s">
        <v>136</v>
      </c>
      <c r="N64" s="175" t="s">
        <v>135</v>
      </c>
      <c r="O64" s="175" t="s">
        <v>111</v>
      </c>
      <c r="P64" s="176">
        <v>45154</v>
      </c>
      <c r="Q64" s="176">
        <v>45154.000694444447</v>
      </c>
      <c r="R64" s="174">
        <v>0</v>
      </c>
      <c r="S64" s="175" t="s">
        <v>140</v>
      </c>
      <c r="T64" s="175" t="s">
        <v>141</v>
      </c>
      <c r="U64" s="175" t="s">
        <v>114</v>
      </c>
      <c r="V64" s="177">
        <v>45170.695279016203</v>
      </c>
      <c r="W64" s="175" t="s">
        <v>115</v>
      </c>
      <c r="X64" s="177">
        <v>45170.695509456018</v>
      </c>
      <c r="Y64" s="177">
        <v>45139</v>
      </c>
      <c r="Z64" s="177">
        <v>45170</v>
      </c>
      <c r="AA64" s="177">
        <v>45174.415146030093</v>
      </c>
      <c r="AB64" s="175" t="s">
        <v>118</v>
      </c>
      <c r="AC64" s="175" t="s">
        <v>116</v>
      </c>
    </row>
    <row r="65" spans="1:29" s="143" customFormat="1" hidden="1" outlineLevel="7" collapsed="1" x14ac:dyDescent="0.25">
      <c r="A65" s="166" t="s">
        <v>116</v>
      </c>
      <c r="B65" s="140">
        <v>-2079</v>
      </c>
      <c r="C65" s="140">
        <v>-186873.46</v>
      </c>
      <c r="D65" s="140">
        <v>0</v>
      </c>
      <c r="E65" s="140">
        <v>0</v>
      </c>
      <c r="F65" s="140">
        <v>-2079</v>
      </c>
      <c r="G65" s="140">
        <v>-186873.46</v>
      </c>
      <c r="H65" s="139" t="s">
        <v>292</v>
      </c>
      <c r="I65" s="139" t="s">
        <v>180</v>
      </c>
      <c r="J65" s="139" t="s">
        <v>367</v>
      </c>
      <c r="K65" s="140">
        <v>89.886224146224095</v>
      </c>
      <c r="L65" s="140">
        <v>0</v>
      </c>
      <c r="M65" s="139" t="s">
        <v>136</v>
      </c>
      <c r="N65" s="139" t="s">
        <v>135</v>
      </c>
      <c r="O65" s="139" t="s">
        <v>111</v>
      </c>
      <c r="P65" s="141">
        <v>45151</v>
      </c>
      <c r="Q65" s="141">
        <v>45151.000694444447</v>
      </c>
      <c r="R65" s="140">
        <v>0</v>
      </c>
      <c r="S65" s="139" t="s">
        <v>140</v>
      </c>
      <c r="T65" s="139" t="s">
        <v>141</v>
      </c>
      <c r="U65" s="139" t="s">
        <v>114</v>
      </c>
      <c r="V65" s="142">
        <v>45170.695279016203</v>
      </c>
      <c r="W65" s="139" t="s">
        <v>115</v>
      </c>
      <c r="X65" s="142">
        <v>45170.695509456018</v>
      </c>
      <c r="Y65" s="142">
        <v>45139</v>
      </c>
      <c r="Z65" s="142">
        <v>45170</v>
      </c>
      <c r="AA65" s="142">
        <v>45174.415146030093</v>
      </c>
      <c r="AB65" s="139" t="s">
        <v>118</v>
      </c>
      <c r="AC65" s="139" t="s">
        <v>116</v>
      </c>
    </row>
    <row r="66" spans="1:29" s="178" customFormat="1" hidden="1" outlineLevel="7" collapsed="1" x14ac:dyDescent="0.25">
      <c r="A66" s="173" t="s">
        <v>116</v>
      </c>
      <c r="B66" s="174">
        <v>-2024</v>
      </c>
      <c r="C66" s="174">
        <v>-181929.72</v>
      </c>
      <c r="D66" s="174">
        <v>0</v>
      </c>
      <c r="E66" s="174">
        <v>0</v>
      </c>
      <c r="F66" s="174">
        <v>-2024</v>
      </c>
      <c r="G66" s="174">
        <v>-181929.72</v>
      </c>
      <c r="H66" s="175" t="s">
        <v>292</v>
      </c>
      <c r="I66" s="175" t="s">
        <v>180</v>
      </c>
      <c r="J66" s="175" t="s">
        <v>367</v>
      </c>
      <c r="K66" s="174">
        <v>89.886225296442703</v>
      </c>
      <c r="L66" s="174">
        <v>0</v>
      </c>
      <c r="M66" s="175" t="s">
        <v>136</v>
      </c>
      <c r="N66" s="175" t="s">
        <v>135</v>
      </c>
      <c r="O66" s="175" t="s">
        <v>111</v>
      </c>
      <c r="P66" s="176">
        <v>45149</v>
      </c>
      <c r="Q66" s="176">
        <v>45149.000694444447</v>
      </c>
      <c r="R66" s="174">
        <v>0</v>
      </c>
      <c r="S66" s="175" t="s">
        <v>140</v>
      </c>
      <c r="T66" s="175" t="s">
        <v>141</v>
      </c>
      <c r="U66" s="175" t="s">
        <v>114</v>
      </c>
      <c r="V66" s="177">
        <v>45170.695279016203</v>
      </c>
      <c r="W66" s="175" t="s">
        <v>115</v>
      </c>
      <c r="X66" s="177">
        <v>45170.695509456018</v>
      </c>
      <c r="Y66" s="177">
        <v>45139</v>
      </c>
      <c r="Z66" s="177">
        <v>45170</v>
      </c>
      <c r="AA66" s="177">
        <v>45174.415146030093</v>
      </c>
      <c r="AB66" s="175" t="s">
        <v>118</v>
      </c>
      <c r="AC66" s="175" t="s">
        <v>116</v>
      </c>
    </row>
    <row r="67" spans="1:29" s="143" customFormat="1" hidden="1" outlineLevel="7" collapsed="1" x14ac:dyDescent="0.25">
      <c r="A67" s="166" t="s">
        <v>116</v>
      </c>
      <c r="B67" s="140">
        <v>-1823</v>
      </c>
      <c r="C67" s="140">
        <v>-163862.59</v>
      </c>
      <c r="D67" s="140">
        <v>0</v>
      </c>
      <c r="E67" s="140">
        <v>0</v>
      </c>
      <c r="F67" s="140">
        <v>-1823</v>
      </c>
      <c r="G67" s="140">
        <v>-163862.59</v>
      </c>
      <c r="H67" s="139" t="s">
        <v>292</v>
      </c>
      <c r="I67" s="139" t="s">
        <v>180</v>
      </c>
      <c r="J67" s="139" t="s">
        <v>367</v>
      </c>
      <c r="K67" s="140">
        <v>89.8862260010971</v>
      </c>
      <c r="L67" s="140">
        <v>0</v>
      </c>
      <c r="M67" s="139" t="s">
        <v>136</v>
      </c>
      <c r="N67" s="139" t="s">
        <v>135</v>
      </c>
      <c r="O67" s="139" t="s">
        <v>111</v>
      </c>
      <c r="P67" s="141">
        <v>45147</v>
      </c>
      <c r="Q67" s="141">
        <v>45147.000694444447</v>
      </c>
      <c r="R67" s="140">
        <v>0</v>
      </c>
      <c r="S67" s="139" t="s">
        <v>140</v>
      </c>
      <c r="T67" s="139" t="s">
        <v>141</v>
      </c>
      <c r="U67" s="139" t="s">
        <v>114</v>
      </c>
      <c r="V67" s="142">
        <v>45170.695279016203</v>
      </c>
      <c r="W67" s="139" t="s">
        <v>115</v>
      </c>
      <c r="X67" s="142">
        <v>45170.695509456018</v>
      </c>
      <c r="Y67" s="142">
        <v>45139</v>
      </c>
      <c r="Z67" s="142">
        <v>45170</v>
      </c>
      <c r="AA67" s="142">
        <v>45174.415146030093</v>
      </c>
      <c r="AB67" s="139" t="s">
        <v>118</v>
      </c>
      <c r="AC67" s="139" t="s">
        <v>116</v>
      </c>
    </row>
    <row r="68" spans="1:29" s="178" customFormat="1" hidden="1" outlineLevel="7" collapsed="1" x14ac:dyDescent="0.25">
      <c r="A68" s="173" t="s">
        <v>116</v>
      </c>
      <c r="B68" s="174">
        <v>-1742</v>
      </c>
      <c r="C68" s="174">
        <v>-156581.81</v>
      </c>
      <c r="D68" s="174">
        <v>0</v>
      </c>
      <c r="E68" s="174">
        <v>0</v>
      </c>
      <c r="F68" s="174">
        <v>-1742</v>
      </c>
      <c r="G68" s="174">
        <v>-156581.81</v>
      </c>
      <c r="H68" s="175" t="s">
        <v>292</v>
      </c>
      <c r="I68" s="175" t="s">
        <v>180</v>
      </c>
      <c r="J68" s="175" t="s">
        <v>367</v>
      </c>
      <c r="K68" s="174">
        <v>89.8862284730195</v>
      </c>
      <c r="L68" s="174">
        <v>0</v>
      </c>
      <c r="M68" s="175" t="s">
        <v>136</v>
      </c>
      <c r="N68" s="175" t="s">
        <v>135</v>
      </c>
      <c r="O68" s="175" t="s">
        <v>111</v>
      </c>
      <c r="P68" s="176">
        <v>45148</v>
      </c>
      <c r="Q68" s="176">
        <v>45148.000694444447</v>
      </c>
      <c r="R68" s="174">
        <v>0</v>
      </c>
      <c r="S68" s="175" t="s">
        <v>140</v>
      </c>
      <c r="T68" s="175" t="s">
        <v>141</v>
      </c>
      <c r="U68" s="175" t="s">
        <v>114</v>
      </c>
      <c r="V68" s="177">
        <v>45170.695279016203</v>
      </c>
      <c r="W68" s="175" t="s">
        <v>115</v>
      </c>
      <c r="X68" s="177">
        <v>45170.695509456018</v>
      </c>
      <c r="Y68" s="177">
        <v>45139</v>
      </c>
      <c r="Z68" s="177">
        <v>45170</v>
      </c>
      <c r="AA68" s="177">
        <v>45174.415146030093</v>
      </c>
      <c r="AB68" s="175" t="s">
        <v>118</v>
      </c>
      <c r="AC68" s="175" t="s">
        <v>116</v>
      </c>
    </row>
    <row r="69" spans="1:29" s="161" customFormat="1" hidden="1" outlineLevel="7" collapsed="1" x14ac:dyDescent="0.25">
      <c r="A69" s="165" t="s">
        <v>370</v>
      </c>
      <c r="B69" s="157">
        <v>-630</v>
      </c>
      <c r="C69" s="157">
        <v>-56678.44</v>
      </c>
      <c r="D69" s="157">
        <v>0</v>
      </c>
      <c r="E69" s="157">
        <v>0</v>
      </c>
      <c r="F69" s="157">
        <v>-630</v>
      </c>
      <c r="G69" s="157">
        <v>-56678.44</v>
      </c>
      <c r="H69" s="158" t="s">
        <v>292</v>
      </c>
      <c r="I69" s="158" t="s">
        <v>180</v>
      </c>
      <c r="J69" s="158" t="s">
        <v>367</v>
      </c>
      <c r="K69" s="157">
        <v>89.965777777777802</v>
      </c>
      <c r="L69" s="157">
        <v>0</v>
      </c>
      <c r="M69" s="158" t="s">
        <v>136</v>
      </c>
      <c r="N69" s="158" t="s">
        <v>135</v>
      </c>
      <c r="O69" s="158" t="s">
        <v>111</v>
      </c>
      <c r="P69" s="159">
        <v>45164</v>
      </c>
      <c r="Q69" s="159">
        <v>45164.000694444447</v>
      </c>
      <c r="R69" s="157">
        <v>0</v>
      </c>
      <c r="S69" s="158" t="s">
        <v>140</v>
      </c>
      <c r="T69" s="158" t="s">
        <v>141</v>
      </c>
      <c r="U69" s="158" t="s">
        <v>114</v>
      </c>
      <c r="V69" s="160">
        <v>45170.695279016203</v>
      </c>
      <c r="W69" s="158" t="s">
        <v>115</v>
      </c>
      <c r="X69" s="160">
        <v>45170.695509456018</v>
      </c>
      <c r="Y69" s="160">
        <v>45139</v>
      </c>
      <c r="Z69" s="160">
        <v>45170</v>
      </c>
      <c r="AA69" s="160">
        <v>45174.415146030093</v>
      </c>
      <c r="AB69" s="158" t="s">
        <v>118</v>
      </c>
      <c r="AC69" s="158" t="s">
        <v>116</v>
      </c>
    </row>
    <row r="70" spans="1:29" s="143" customFormat="1" hidden="1" outlineLevel="7" collapsed="1" x14ac:dyDescent="0.25">
      <c r="A70" s="166" t="s">
        <v>116</v>
      </c>
      <c r="B70" s="140">
        <v>-630</v>
      </c>
      <c r="C70" s="140">
        <v>-56678.44</v>
      </c>
      <c r="D70" s="140">
        <v>0</v>
      </c>
      <c r="E70" s="140">
        <v>0</v>
      </c>
      <c r="F70" s="140">
        <v>-630</v>
      </c>
      <c r="G70" s="140">
        <v>-56678.44</v>
      </c>
      <c r="H70" s="139" t="s">
        <v>292</v>
      </c>
      <c r="I70" s="139" t="s">
        <v>180</v>
      </c>
      <c r="J70" s="139" t="s">
        <v>367</v>
      </c>
      <c r="K70" s="140">
        <v>89.965777777777802</v>
      </c>
      <c r="L70" s="140">
        <v>0</v>
      </c>
      <c r="M70" s="139" t="s">
        <v>136</v>
      </c>
      <c r="N70" s="139" t="s">
        <v>135</v>
      </c>
      <c r="O70" s="139" t="s">
        <v>111</v>
      </c>
      <c r="P70" s="141">
        <v>45164</v>
      </c>
      <c r="Q70" s="141">
        <v>45164.000694444447</v>
      </c>
      <c r="R70" s="140">
        <v>0</v>
      </c>
      <c r="S70" s="139" t="s">
        <v>140</v>
      </c>
      <c r="T70" s="139" t="s">
        <v>141</v>
      </c>
      <c r="U70" s="139" t="s">
        <v>114</v>
      </c>
      <c r="V70" s="142">
        <v>45170.695279016203</v>
      </c>
      <c r="W70" s="139" t="s">
        <v>115</v>
      </c>
      <c r="X70" s="142">
        <v>45170.695509456018</v>
      </c>
      <c r="Y70" s="142">
        <v>45139</v>
      </c>
      <c r="Z70" s="142">
        <v>45170</v>
      </c>
      <c r="AA70" s="142">
        <v>45174.415146030093</v>
      </c>
      <c r="AB70" s="139" t="s">
        <v>118</v>
      </c>
      <c r="AC70" s="139" t="s">
        <v>116</v>
      </c>
    </row>
    <row r="71" spans="1:29" s="184" customFormat="1" outlineLevel="2" x14ac:dyDescent="0.25">
      <c r="A71" s="179" t="s">
        <v>122</v>
      </c>
      <c r="B71" s="180">
        <v>425058.76949999999</v>
      </c>
      <c r="C71" s="180">
        <v>42457448.317553997</v>
      </c>
      <c r="D71" s="180">
        <v>0</v>
      </c>
      <c r="E71" s="180">
        <v>0</v>
      </c>
      <c r="F71" s="180">
        <v>425058.76949999999</v>
      </c>
      <c r="G71" s="180">
        <v>42457448.317553997</v>
      </c>
      <c r="H71" s="181" t="s">
        <v>116</v>
      </c>
      <c r="I71" s="181" t="s">
        <v>116</v>
      </c>
      <c r="J71" s="181" t="s">
        <v>116</v>
      </c>
      <c r="K71" s="180">
        <v>99.886066031520798</v>
      </c>
      <c r="L71" s="180">
        <v>0</v>
      </c>
      <c r="M71" s="181" t="s">
        <v>122</v>
      </c>
      <c r="N71" s="181" t="s">
        <v>135</v>
      </c>
      <c r="O71" s="181" t="s">
        <v>116</v>
      </c>
      <c r="P71" s="182" t="s">
        <v>116</v>
      </c>
      <c r="Q71" s="182" t="s">
        <v>116</v>
      </c>
      <c r="R71" s="180">
        <v>0</v>
      </c>
      <c r="S71" s="181" t="s">
        <v>116</v>
      </c>
      <c r="T71" s="181" t="s">
        <v>116</v>
      </c>
      <c r="U71" s="181" t="s">
        <v>116</v>
      </c>
      <c r="V71" s="181" t="s">
        <v>116</v>
      </c>
      <c r="W71" s="181" t="s">
        <v>116</v>
      </c>
      <c r="X71" s="181" t="s">
        <v>116</v>
      </c>
      <c r="Y71" s="183">
        <v>45139</v>
      </c>
      <c r="Z71" s="183">
        <v>45170</v>
      </c>
      <c r="AA71" s="183">
        <v>45174.415146030093</v>
      </c>
      <c r="AB71" s="181" t="s">
        <v>118</v>
      </c>
      <c r="AC71" s="181" t="s">
        <v>116</v>
      </c>
    </row>
    <row r="72" spans="1:29" s="161" customFormat="1" outlineLevel="3" collapsed="1" x14ac:dyDescent="0.25">
      <c r="A72" s="156" t="s">
        <v>145</v>
      </c>
      <c r="B72" s="157">
        <v>1E-4</v>
      </c>
      <c r="C72" s="157">
        <v>-6429.84</v>
      </c>
      <c r="D72" s="157">
        <v>0</v>
      </c>
      <c r="E72" s="157">
        <v>0</v>
      </c>
      <c r="F72" s="157">
        <v>1E-4</v>
      </c>
      <c r="G72" s="157">
        <v>-6429.84</v>
      </c>
      <c r="H72" s="158" t="s">
        <v>116</v>
      </c>
      <c r="I72" s="158" t="s">
        <v>147</v>
      </c>
      <c r="J72" s="158" t="s">
        <v>116</v>
      </c>
      <c r="K72" s="157">
        <v>-64298400</v>
      </c>
      <c r="L72" s="157">
        <v>0</v>
      </c>
      <c r="M72" s="158" t="s">
        <v>122</v>
      </c>
      <c r="N72" s="158" t="s">
        <v>135</v>
      </c>
      <c r="O72" s="158" t="s">
        <v>145</v>
      </c>
      <c r="P72" s="159">
        <v>45169</v>
      </c>
      <c r="Q72" s="159">
        <v>45170</v>
      </c>
      <c r="R72" s="157">
        <v>0</v>
      </c>
      <c r="S72" s="158" t="s">
        <v>371</v>
      </c>
      <c r="T72" s="158" t="s">
        <v>141</v>
      </c>
      <c r="U72" s="158" t="s">
        <v>142</v>
      </c>
      <c r="V72" s="160">
        <v>45174.388370023153</v>
      </c>
      <c r="W72" s="158" t="s">
        <v>142</v>
      </c>
      <c r="X72" s="160">
        <v>45174.388371493056</v>
      </c>
      <c r="Y72" s="160">
        <v>45139</v>
      </c>
      <c r="Z72" s="160">
        <v>45170</v>
      </c>
      <c r="AA72" s="160">
        <v>45174.415146030093</v>
      </c>
      <c r="AB72" s="158" t="s">
        <v>118</v>
      </c>
      <c r="AC72" s="158" t="s">
        <v>116</v>
      </c>
    </row>
    <row r="73" spans="1:29" s="143" customFormat="1" hidden="1" outlineLevel="4" collapsed="1" x14ac:dyDescent="0.25">
      <c r="A73" s="162" t="s">
        <v>149</v>
      </c>
      <c r="B73" s="140">
        <v>0</v>
      </c>
      <c r="C73" s="140">
        <v>-6429.84</v>
      </c>
      <c r="D73" s="140">
        <v>0</v>
      </c>
      <c r="E73" s="140">
        <v>0</v>
      </c>
      <c r="F73" s="140">
        <v>0</v>
      </c>
      <c r="G73" s="140">
        <v>-6429.84</v>
      </c>
      <c r="H73" s="139" t="s">
        <v>149</v>
      </c>
      <c r="I73" s="139" t="s">
        <v>147</v>
      </c>
      <c r="J73" s="139" t="s">
        <v>116</v>
      </c>
      <c r="K73" s="140">
        <v>0</v>
      </c>
      <c r="L73" s="140">
        <v>0</v>
      </c>
      <c r="M73" s="139" t="s">
        <v>122</v>
      </c>
      <c r="N73" s="139" t="s">
        <v>135</v>
      </c>
      <c r="O73" s="139" t="s">
        <v>145</v>
      </c>
      <c r="P73" s="141">
        <v>45169</v>
      </c>
      <c r="Q73" s="141">
        <v>45170</v>
      </c>
      <c r="R73" s="140">
        <v>0</v>
      </c>
      <c r="S73" s="139" t="s">
        <v>371</v>
      </c>
      <c r="T73" s="139" t="s">
        <v>141</v>
      </c>
      <c r="U73" s="139" t="s">
        <v>142</v>
      </c>
      <c r="V73" s="142">
        <v>45174.388370023153</v>
      </c>
      <c r="W73" s="139" t="s">
        <v>142</v>
      </c>
      <c r="X73" s="142">
        <v>45174.388371493056</v>
      </c>
      <c r="Y73" s="142">
        <v>45139</v>
      </c>
      <c r="Z73" s="142">
        <v>45170</v>
      </c>
      <c r="AA73" s="142">
        <v>45174.415146030093</v>
      </c>
      <c r="AB73" s="139" t="s">
        <v>118</v>
      </c>
      <c r="AC73" s="139" t="s">
        <v>149</v>
      </c>
    </row>
    <row r="74" spans="1:29" s="149" customFormat="1" hidden="1" outlineLevel="5" collapsed="1" x14ac:dyDescent="0.25">
      <c r="A74" s="163" t="s">
        <v>147</v>
      </c>
      <c r="B74" s="145">
        <v>0</v>
      </c>
      <c r="C74" s="145">
        <v>-6429.84</v>
      </c>
      <c r="D74" s="145">
        <v>0</v>
      </c>
      <c r="E74" s="145">
        <v>0</v>
      </c>
      <c r="F74" s="145">
        <v>0</v>
      </c>
      <c r="G74" s="145">
        <v>-6429.84</v>
      </c>
      <c r="H74" s="146" t="s">
        <v>149</v>
      </c>
      <c r="I74" s="146" t="s">
        <v>147</v>
      </c>
      <c r="J74" s="146" t="s">
        <v>116</v>
      </c>
      <c r="K74" s="145">
        <v>0</v>
      </c>
      <c r="L74" s="145">
        <v>0</v>
      </c>
      <c r="M74" s="146" t="s">
        <v>122</v>
      </c>
      <c r="N74" s="146" t="s">
        <v>135</v>
      </c>
      <c r="O74" s="146" t="s">
        <v>145</v>
      </c>
      <c r="P74" s="147">
        <v>45169</v>
      </c>
      <c r="Q74" s="147">
        <v>45170</v>
      </c>
      <c r="R74" s="145">
        <v>0</v>
      </c>
      <c r="S74" s="146" t="s">
        <v>371</v>
      </c>
      <c r="T74" s="146" t="s">
        <v>141</v>
      </c>
      <c r="U74" s="146" t="s">
        <v>142</v>
      </c>
      <c r="V74" s="148">
        <v>45174.388370023153</v>
      </c>
      <c r="W74" s="146" t="s">
        <v>142</v>
      </c>
      <c r="X74" s="148">
        <v>45174.388371493056</v>
      </c>
      <c r="Y74" s="148">
        <v>45139</v>
      </c>
      <c r="Z74" s="148">
        <v>45170</v>
      </c>
      <c r="AA74" s="148">
        <v>45174.415146030093</v>
      </c>
      <c r="AB74" s="146" t="s">
        <v>118</v>
      </c>
      <c r="AC74" s="146" t="s">
        <v>149</v>
      </c>
    </row>
    <row r="75" spans="1:29" s="155" customFormat="1" hidden="1" outlineLevel="6" collapsed="1" x14ac:dyDescent="0.25">
      <c r="A75" s="164" t="s">
        <v>116</v>
      </c>
      <c r="B75" s="151">
        <v>0</v>
      </c>
      <c r="C75" s="151">
        <v>-6429.84</v>
      </c>
      <c r="D75" s="151">
        <v>0</v>
      </c>
      <c r="E75" s="151">
        <v>0</v>
      </c>
      <c r="F75" s="151">
        <v>0</v>
      </c>
      <c r="G75" s="151">
        <v>-6429.84</v>
      </c>
      <c r="H75" s="152" t="s">
        <v>149</v>
      </c>
      <c r="I75" s="152" t="s">
        <v>147</v>
      </c>
      <c r="J75" s="152" t="s">
        <v>116</v>
      </c>
      <c r="K75" s="151">
        <v>0</v>
      </c>
      <c r="L75" s="151">
        <v>0</v>
      </c>
      <c r="M75" s="152" t="s">
        <v>122</v>
      </c>
      <c r="N75" s="152" t="s">
        <v>135</v>
      </c>
      <c r="O75" s="152" t="s">
        <v>145</v>
      </c>
      <c r="P75" s="153">
        <v>45169</v>
      </c>
      <c r="Q75" s="153">
        <v>45170</v>
      </c>
      <c r="R75" s="151">
        <v>0</v>
      </c>
      <c r="S75" s="152" t="s">
        <v>371</v>
      </c>
      <c r="T75" s="152" t="s">
        <v>141</v>
      </c>
      <c r="U75" s="152" t="s">
        <v>142</v>
      </c>
      <c r="V75" s="154">
        <v>45174.388370023153</v>
      </c>
      <c r="W75" s="152" t="s">
        <v>142</v>
      </c>
      <c r="X75" s="154">
        <v>45174.388371493056</v>
      </c>
      <c r="Y75" s="154">
        <v>45139</v>
      </c>
      <c r="Z75" s="154">
        <v>45170</v>
      </c>
      <c r="AA75" s="154">
        <v>45174.415146030093</v>
      </c>
      <c r="AB75" s="152" t="s">
        <v>118</v>
      </c>
      <c r="AC75" s="152" t="s">
        <v>149</v>
      </c>
    </row>
    <row r="76" spans="1:29" s="161" customFormat="1" hidden="1" outlineLevel="7" collapsed="1" x14ac:dyDescent="0.25">
      <c r="A76" s="165" t="s">
        <v>372</v>
      </c>
      <c r="B76" s="157">
        <v>0</v>
      </c>
      <c r="C76" s="157">
        <v>-6429.84</v>
      </c>
      <c r="D76" s="157">
        <v>0</v>
      </c>
      <c r="E76" s="157">
        <v>0</v>
      </c>
      <c r="F76" s="157">
        <v>0</v>
      </c>
      <c r="G76" s="157">
        <v>-6429.84</v>
      </c>
      <c r="H76" s="158" t="s">
        <v>149</v>
      </c>
      <c r="I76" s="158" t="s">
        <v>147</v>
      </c>
      <c r="J76" s="158" t="s">
        <v>116</v>
      </c>
      <c r="K76" s="157">
        <v>0</v>
      </c>
      <c r="L76" s="157">
        <v>0</v>
      </c>
      <c r="M76" s="158" t="s">
        <v>122</v>
      </c>
      <c r="N76" s="158" t="s">
        <v>135</v>
      </c>
      <c r="O76" s="158" t="s">
        <v>145</v>
      </c>
      <c r="P76" s="159">
        <v>45169</v>
      </c>
      <c r="Q76" s="159">
        <v>45170</v>
      </c>
      <c r="R76" s="157">
        <v>0</v>
      </c>
      <c r="S76" s="158" t="s">
        <v>371</v>
      </c>
      <c r="T76" s="158" t="s">
        <v>141</v>
      </c>
      <c r="U76" s="158" t="s">
        <v>142</v>
      </c>
      <c r="V76" s="160">
        <v>45174.388370023153</v>
      </c>
      <c r="W76" s="158" t="s">
        <v>142</v>
      </c>
      <c r="X76" s="160">
        <v>45174.388371493056</v>
      </c>
      <c r="Y76" s="160">
        <v>45139</v>
      </c>
      <c r="Z76" s="160">
        <v>45170</v>
      </c>
      <c r="AA76" s="160">
        <v>45174.415146030093</v>
      </c>
      <c r="AB76" s="158" t="s">
        <v>118</v>
      </c>
      <c r="AC76" s="158" t="s">
        <v>149</v>
      </c>
    </row>
    <row r="77" spans="1:29" s="143" customFormat="1" hidden="1" outlineLevel="7" collapsed="1" x14ac:dyDescent="0.25">
      <c r="A77" s="166" t="s">
        <v>116</v>
      </c>
      <c r="B77" s="140">
        <v>0</v>
      </c>
      <c r="C77" s="140">
        <v>-6429.84</v>
      </c>
      <c r="D77" s="140">
        <v>0</v>
      </c>
      <c r="E77" s="140">
        <v>0</v>
      </c>
      <c r="F77" s="140">
        <v>0</v>
      </c>
      <c r="G77" s="140">
        <v>-6429.84</v>
      </c>
      <c r="H77" s="139" t="s">
        <v>149</v>
      </c>
      <c r="I77" s="139" t="s">
        <v>147</v>
      </c>
      <c r="J77" s="139" t="s">
        <v>116</v>
      </c>
      <c r="K77" s="140">
        <v>0</v>
      </c>
      <c r="L77" s="140">
        <v>0</v>
      </c>
      <c r="M77" s="139" t="s">
        <v>122</v>
      </c>
      <c r="N77" s="139" t="s">
        <v>135</v>
      </c>
      <c r="O77" s="139" t="s">
        <v>145</v>
      </c>
      <c r="P77" s="141">
        <v>45169</v>
      </c>
      <c r="Q77" s="141">
        <v>45170</v>
      </c>
      <c r="R77" s="140">
        <v>0</v>
      </c>
      <c r="S77" s="139" t="s">
        <v>371</v>
      </c>
      <c r="T77" s="139" t="s">
        <v>141</v>
      </c>
      <c r="U77" s="139" t="s">
        <v>142</v>
      </c>
      <c r="V77" s="142">
        <v>45174.388370023153</v>
      </c>
      <c r="W77" s="139" t="s">
        <v>142</v>
      </c>
      <c r="X77" s="142">
        <v>45174.388371493056</v>
      </c>
      <c r="Y77" s="142">
        <v>45139</v>
      </c>
      <c r="Z77" s="142">
        <v>45170</v>
      </c>
      <c r="AA77" s="142">
        <v>45174.415146030093</v>
      </c>
      <c r="AB77" s="139" t="s">
        <v>118</v>
      </c>
      <c r="AC77" s="139" t="s">
        <v>149</v>
      </c>
    </row>
    <row r="78" spans="1:29" s="178" customFormat="1" hidden="1" outlineLevel="4" collapsed="1" x14ac:dyDescent="0.25">
      <c r="A78" s="193" t="s">
        <v>116</v>
      </c>
      <c r="B78" s="174">
        <v>1E-4</v>
      </c>
      <c r="C78" s="174">
        <v>0</v>
      </c>
      <c r="D78" s="174">
        <v>0</v>
      </c>
      <c r="E78" s="174">
        <v>0</v>
      </c>
      <c r="F78" s="174">
        <v>1E-4</v>
      </c>
      <c r="G78" s="174">
        <v>0</v>
      </c>
      <c r="H78" s="175" t="s">
        <v>151</v>
      </c>
      <c r="I78" s="175" t="s">
        <v>147</v>
      </c>
      <c r="J78" s="175" t="s">
        <v>116</v>
      </c>
      <c r="K78" s="174">
        <v>0</v>
      </c>
      <c r="L78" s="174">
        <v>0</v>
      </c>
      <c r="M78" s="175" t="s">
        <v>122</v>
      </c>
      <c r="N78" s="175" t="s">
        <v>135</v>
      </c>
      <c r="O78" s="175" t="s">
        <v>145</v>
      </c>
      <c r="P78" s="176">
        <v>45169</v>
      </c>
      <c r="Q78" s="176">
        <v>45170</v>
      </c>
      <c r="R78" s="174">
        <v>0</v>
      </c>
      <c r="S78" s="175" t="s">
        <v>371</v>
      </c>
      <c r="T78" s="175" t="s">
        <v>141</v>
      </c>
      <c r="U78" s="175" t="s">
        <v>142</v>
      </c>
      <c r="V78" s="177">
        <v>45174.388370023153</v>
      </c>
      <c r="W78" s="175" t="s">
        <v>142</v>
      </c>
      <c r="X78" s="177">
        <v>45174.388371493056</v>
      </c>
      <c r="Y78" s="177">
        <v>45139</v>
      </c>
      <c r="Z78" s="177">
        <v>45170</v>
      </c>
      <c r="AA78" s="177">
        <v>45174.415146030093</v>
      </c>
      <c r="AB78" s="175" t="s">
        <v>118</v>
      </c>
      <c r="AC78" s="175" t="s">
        <v>116</v>
      </c>
    </row>
    <row r="79" spans="1:29" s="149" customFormat="1" hidden="1" outlineLevel="5" collapsed="1" x14ac:dyDescent="0.25">
      <c r="A79" s="163" t="s">
        <v>147</v>
      </c>
      <c r="B79" s="145">
        <v>1E-4</v>
      </c>
      <c r="C79" s="145">
        <v>0</v>
      </c>
      <c r="D79" s="145">
        <v>0</v>
      </c>
      <c r="E79" s="145">
        <v>0</v>
      </c>
      <c r="F79" s="145">
        <v>1E-4</v>
      </c>
      <c r="G79" s="145">
        <v>0</v>
      </c>
      <c r="H79" s="146" t="s">
        <v>151</v>
      </c>
      <c r="I79" s="146" t="s">
        <v>147</v>
      </c>
      <c r="J79" s="146" t="s">
        <v>116</v>
      </c>
      <c r="K79" s="145">
        <v>0</v>
      </c>
      <c r="L79" s="145">
        <v>0</v>
      </c>
      <c r="M79" s="146" t="s">
        <v>122</v>
      </c>
      <c r="N79" s="146" t="s">
        <v>135</v>
      </c>
      <c r="O79" s="146" t="s">
        <v>145</v>
      </c>
      <c r="P79" s="147">
        <v>45169</v>
      </c>
      <c r="Q79" s="147">
        <v>45170</v>
      </c>
      <c r="R79" s="145">
        <v>0</v>
      </c>
      <c r="S79" s="146" t="s">
        <v>371</v>
      </c>
      <c r="T79" s="146" t="s">
        <v>141</v>
      </c>
      <c r="U79" s="146" t="s">
        <v>142</v>
      </c>
      <c r="V79" s="148">
        <v>45174.388370023153</v>
      </c>
      <c r="W79" s="146" t="s">
        <v>142</v>
      </c>
      <c r="X79" s="148">
        <v>45174.388371493056</v>
      </c>
      <c r="Y79" s="148">
        <v>45139</v>
      </c>
      <c r="Z79" s="148">
        <v>45170</v>
      </c>
      <c r="AA79" s="148">
        <v>45174.415146030093</v>
      </c>
      <c r="AB79" s="146" t="s">
        <v>118</v>
      </c>
      <c r="AC79" s="146" t="s">
        <v>116</v>
      </c>
    </row>
    <row r="80" spans="1:29" s="155" customFormat="1" hidden="1" outlineLevel="6" collapsed="1" x14ac:dyDescent="0.25">
      <c r="A80" s="164" t="s">
        <v>116</v>
      </c>
      <c r="B80" s="151">
        <v>1E-4</v>
      </c>
      <c r="C80" s="151">
        <v>0</v>
      </c>
      <c r="D80" s="151">
        <v>0</v>
      </c>
      <c r="E80" s="151">
        <v>0</v>
      </c>
      <c r="F80" s="151">
        <v>1E-4</v>
      </c>
      <c r="G80" s="151">
        <v>0</v>
      </c>
      <c r="H80" s="152" t="s">
        <v>151</v>
      </c>
      <c r="I80" s="152" t="s">
        <v>147</v>
      </c>
      <c r="J80" s="152" t="s">
        <v>116</v>
      </c>
      <c r="K80" s="151">
        <v>0</v>
      </c>
      <c r="L80" s="151">
        <v>0</v>
      </c>
      <c r="M80" s="152" t="s">
        <v>122</v>
      </c>
      <c r="N80" s="152" t="s">
        <v>135</v>
      </c>
      <c r="O80" s="152" t="s">
        <v>145</v>
      </c>
      <c r="P80" s="153">
        <v>45169</v>
      </c>
      <c r="Q80" s="153">
        <v>45170</v>
      </c>
      <c r="R80" s="151">
        <v>0</v>
      </c>
      <c r="S80" s="152" t="s">
        <v>371</v>
      </c>
      <c r="T80" s="152" t="s">
        <v>141</v>
      </c>
      <c r="U80" s="152" t="s">
        <v>142</v>
      </c>
      <c r="V80" s="154">
        <v>45174.388370023153</v>
      </c>
      <c r="W80" s="152" t="s">
        <v>142</v>
      </c>
      <c r="X80" s="154">
        <v>45174.388371493056</v>
      </c>
      <c r="Y80" s="154">
        <v>45139</v>
      </c>
      <c r="Z80" s="154">
        <v>45170</v>
      </c>
      <c r="AA80" s="154">
        <v>45174.415146030093</v>
      </c>
      <c r="AB80" s="152" t="s">
        <v>118</v>
      </c>
      <c r="AC80" s="152" t="s">
        <v>116</v>
      </c>
    </row>
    <row r="81" spans="1:29" s="161" customFormat="1" hidden="1" outlineLevel="7" collapsed="1" x14ac:dyDescent="0.25">
      <c r="A81" s="165" t="s">
        <v>152</v>
      </c>
      <c r="B81" s="157">
        <v>1E-4</v>
      </c>
      <c r="C81" s="157">
        <v>0</v>
      </c>
      <c r="D81" s="157">
        <v>0</v>
      </c>
      <c r="E81" s="157">
        <v>0</v>
      </c>
      <c r="F81" s="157">
        <v>1E-4</v>
      </c>
      <c r="G81" s="157">
        <v>0</v>
      </c>
      <c r="H81" s="158" t="s">
        <v>151</v>
      </c>
      <c r="I81" s="158" t="s">
        <v>147</v>
      </c>
      <c r="J81" s="158" t="s">
        <v>116</v>
      </c>
      <c r="K81" s="157">
        <v>0</v>
      </c>
      <c r="L81" s="157">
        <v>0</v>
      </c>
      <c r="M81" s="158" t="s">
        <v>122</v>
      </c>
      <c r="N81" s="158" t="s">
        <v>135</v>
      </c>
      <c r="O81" s="158" t="s">
        <v>145</v>
      </c>
      <c r="P81" s="159">
        <v>45169</v>
      </c>
      <c r="Q81" s="159">
        <v>45170</v>
      </c>
      <c r="R81" s="157">
        <v>0</v>
      </c>
      <c r="S81" s="158" t="s">
        <v>371</v>
      </c>
      <c r="T81" s="158" t="s">
        <v>141</v>
      </c>
      <c r="U81" s="158" t="s">
        <v>142</v>
      </c>
      <c r="V81" s="160">
        <v>45174.388370023153</v>
      </c>
      <c r="W81" s="158" t="s">
        <v>142</v>
      </c>
      <c r="X81" s="160">
        <v>45174.388371493056</v>
      </c>
      <c r="Y81" s="160">
        <v>45139</v>
      </c>
      <c r="Z81" s="160">
        <v>45170</v>
      </c>
      <c r="AA81" s="160">
        <v>45174.415146030093</v>
      </c>
      <c r="AB81" s="158" t="s">
        <v>118</v>
      </c>
      <c r="AC81" s="158" t="s">
        <v>116</v>
      </c>
    </row>
    <row r="82" spans="1:29" s="143" customFormat="1" hidden="1" outlineLevel="7" collapsed="1" x14ac:dyDescent="0.25">
      <c r="A82" s="166" t="s">
        <v>116</v>
      </c>
      <c r="B82" s="140">
        <v>1E-4</v>
      </c>
      <c r="C82" s="140">
        <v>0</v>
      </c>
      <c r="D82" s="140">
        <v>0</v>
      </c>
      <c r="E82" s="140">
        <v>0</v>
      </c>
      <c r="F82" s="140">
        <v>1E-4</v>
      </c>
      <c r="G82" s="140">
        <v>0</v>
      </c>
      <c r="H82" s="139" t="s">
        <v>151</v>
      </c>
      <c r="I82" s="139" t="s">
        <v>147</v>
      </c>
      <c r="J82" s="139" t="s">
        <v>116</v>
      </c>
      <c r="K82" s="140">
        <v>0</v>
      </c>
      <c r="L82" s="140">
        <v>0</v>
      </c>
      <c r="M82" s="139" t="s">
        <v>122</v>
      </c>
      <c r="N82" s="139" t="s">
        <v>135</v>
      </c>
      <c r="O82" s="139" t="s">
        <v>145</v>
      </c>
      <c r="P82" s="141">
        <v>45169</v>
      </c>
      <c r="Q82" s="141">
        <v>45170</v>
      </c>
      <c r="R82" s="140">
        <v>0</v>
      </c>
      <c r="S82" s="139" t="s">
        <v>371</v>
      </c>
      <c r="T82" s="139" t="s">
        <v>141</v>
      </c>
      <c r="U82" s="139" t="s">
        <v>142</v>
      </c>
      <c r="V82" s="142">
        <v>45174.388370023153</v>
      </c>
      <c r="W82" s="139" t="s">
        <v>142</v>
      </c>
      <c r="X82" s="142">
        <v>45174.388371493056</v>
      </c>
      <c r="Y82" s="142">
        <v>45139</v>
      </c>
      <c r="Z82" s="142">
        <v>45170</v>
      </c>
      <c r="AA82" s="142">
        <v>45174.415146030093</v>
      </c>
      <c r="AB82" s="139" t="s">
        <v>118</v>
      </c>
      <c r="AC82" s="139" t="s">
        <v>116</v>
      </c>
    </row>
    <row r="83" spans="1:29" s="172" customFormat="1" outlineLevel="3" collapsed="1" x14ac:dyDescent="0.25">
      <c r="A83" s="194" t="s">
        <v>121</v>
      </c>
      <c r="B83" s="168">
        <v>374185.32140000002</v>
      </c>
      <c r="C83" s="168">
        <v>37866121.005510002</v>
      </c>
      <c r="D83" s="168">
        <v>0</v>
      </c>
      <c r="E83" s="168">
        <v>0</v>
      </c>
      <c r="F83" s="168">
        <v>374185.32140000002</v>
      </c>
      <c r="G83" s="168">
        <v>37866121.005510002</v>
      </c>
      <c r="H83" s="169" t="s">
        <v>120</v>
      </c>
      <c r="I83" s="169" t="s">
        <v>116</v>
      </c>
      <c r="J83" s="169" t="s">
        <v>116</v>
      </c>
      <c r="K83" s="168">
        <v>101.196168956696</v>
      </c>
      <c r="L83" s="168">
        <v>0</v>
      </c>
      <c r="M83" s="169" t="s">
        <v>122</v>
      </c>
      <c r="N83" s="169" t="s">
        <v>135</v>
      </c>
      <c r="O83" s="169" t="s">
        <v>121</v>
      </c>
      <c r="P83" s="170">
        <v>45139</v>
      </c>
      <c r="Q83" s="170">
        <v>45140</v>
      </c>
      <c r="R83" s="168">
        <v>0</v>
      </c>
      <c r="S83" s="169" t="s">
        <v>116</v>
      </c>
      <c r="T83" s="169" t="s">
        <v>116</v>
      </c>
      <c r="U83" s="169" t="s">
        <v>142</v>
      </c>
      <c r="V83" s="171">
        <v>45108.153331481481</v>
      </c>
      <c r="W83" s="169" t="s">
        <v>116</v>
      </c>
      <c r="X83" s="169" t="s">
        <v>116</v>
      </c>
      <c r="Y83" s="171">
        <v>45139</v>
      </c>
      <c r="Z83" s="171">
        <v>45170</v>
      </c>
      <c r="AA83" s="171">
        <v>45174.415146030093</v>
      </c>
      <c r="AB83" s="169" t="s">
        <v>118</v>
      </c>
      <c r="AC83" s="169" t="s">
        <v>116</v>
      </c>
    </row>
    <row r="84" spans="1:29" s="143" customFormat="1" hidden="1" outlineLevel="4" collapsed="1" x14ac:dyDescent="0.25">
      <c r="A84" s="162" t="s">
        <v>116</v>
      </c>
      <c r="B84" s="140">
        <v>374185.32140000002</v>
      </c>
      <c r="C84" s="140">
        <v>37866121.005510002</v>
      </c>
      <c r="D84" s="140">
        <v>0</v>
      </c>
      <c r="E84" s="140">
        <v>0</v>
      </c>
      <c r="F84" s="140">
        <v>374185.32140000002</v>
      </c>
      <c r="G84" s="140">
        <v>37866121.005510002</v>
      </c>
      <c r="H84" s="139" t="s">
        <v>120</v>
      </c>
      <c r="I84" s="139" t="s">
        <v>116</v>
      </c>
      <c r="J84" s="139" t="s">
        <v>116</v>
      </c>
      <c r="K84" s="140">
        <v>101.196168956696</v>
      </c>
      <c r="L84" s="140">
        <v>0</v>
      </c>
      <c r="M84" s="139" t="s">
        <v>122</v>
      </c>
      <c r="N84" s="139" t="s">
        <v>135</v>
      </c>
      <c r="O84" s="139" t="s">
        <v>121</v>
      </c>
      <c r="P84" s="141">
        <v>45139</v>
      </c>
      <c r="Q84" s="141">
        <v>45140</v>
      </c>
      <c r="R84" s="140">
        <v>0</v>
      </c>
      <c r="S84" s="139" t="s">
        <v>116</v>
      </c>
      <c r="T84" s="139" t="s">
        <v>116</v>
      </c>
      <c r="U84" s="139" t="s">
        <v>142</v>
      </c>
      <c r="V84" s="142">
        <v>45108.153331481481</v>
      </c>
      <c r="W84" s="139" t="s">
        <v>116</v>
      </c>
      <c r="X84" s="139" t="s">
        <v>116</v>
      </c>
      <c r="Y84" s="142">
        <v>45139</v>
      </c>
      <c r="Z84" s="142">
        <v>45170</v>
      </c>
      <c r="AA84" s="142">
        <v>45174.415146030093</v>
      </c>
      <c r="AB84" s="139" t="s">
        <v>118</v>
      </c>
      <c r="AC84" s="139" t="s">
        <v>116</v>
      </c>
    </row>
    <row r="85" spans="1:29" s="149" customFormat="1" hidden="1" outlineLevel="5" collapsed="1" x14ac:dyDescent="0.25">
      <c r="A85" s="163" t="s">
        <v>157</v>
      </c>
      <c r="B85" s="145">
        <v>0</v>
      </c>
      <c r="C85" s="145">
        <v>0</v>
      </c>
      <c r="D85" s="145">
        <v>0</v>
      </c>
      <c r="E85" s="145">
        <v>0</v>
      </c>
      <c r="F85" s="145">
        <v>0</v>
      </c>
      <c r="G85" s="145">
        <v>0</v>
      </c>
      <c r="H85" s="146" t="s">
        <v>120</v>
      </c>
      <c r="I85" s="146" t="s">
        <v>157</v>
      </c>
      <c r="J85" s="146" t="s">
        <v>116</v>
      </c>
      <c r="K85" s="145">
        <v>0</v>
      </c>
      <c r="L85" s="145">
        <v>0</v>
      </c>
      <c r="M85" s="146" t="s">
        <v>122</v>
      </c>
      <c r="N85" s="146" t="s">
        <v>135</v>
      </c>
      <c r="O85" s="146" t="s">
        <v>121</v>
      </c>
      <c r="P85" s="147">
        <v>45139</v>
      </c>
      <c r="Q85" s="147">
        <v>45140</v>
      </c>
      <c r="R85" s="145">
        <v>0</v>
      </c>
      <c r="S85" s="146" t="s">
        <v>116</v>
      </c>
      <c r="T85" s="146" t="s">
        <v>116</v>
      </c>
      <c r="U85" s="146" t="s">
        <v>142</v>
      </c>
      <c r="V85" s="148">
        <v>45108.153331481481</v>
      </c>
      <c r="W85" s="146" t="s">
        <v>116</v>
      </c>
      <c r="X85" s="146" t="s">
        <v>116</v>
      </c>
      <c r="Y85" s="148">
        <v>45139</v>
      </c>
      <c r="Z85" s="148">
        <v>45170</v>
      </c>
      <c r="AA85" s="148">
        <v>45174.415146030093</v>
      </c>
      <c r="AB85" s="146" t="s">
        <v>118</v>
      </c>
      <c r="AC85" s="146" t="s">
        <v>116</v>
      </c>
    </row>
    <row r="86" spans="1:29" s="155" customFormat="1" hidden="1" outlineLevel="6" collapsed="1" x14ac:dyDescent="0.25">
      <c r="A86" s="164" t="s">
        <v>116</v>
      </c>
      <c r="B86" s="151">
        <v>0</v>
      </c>
      <c r="C86" s="151">
        <v>0</v>
      </c>
      <c r="D86" s="151">
        <v>0</v>
      </c>
      <c r="E86" s="151">
        <v>0</v>
      </c>
      <c r="F86" s="151">
        <v>0</v>
      </c>
      <c r="G86" s="151">
        <v>0</v>
      </c>
      <c r="H86" s="152" t="s">
        <v>120</v>
      </c>
      <c r="I86" s="152" t="s">
        <v>157</v>
      </c>
      <c r="J86" s="152" t="s">
        <v>116</v>
      </c>
      <c r="K86" s="151">
        <v>0</v>
      </c>
      <c r="L86" s="151">
        <v>0</v>
      </c>
      <c r="M86" s="152" t="s">
        <v>122</v>
      </c>
      <c r="N86" s="152" t="s">
        <v>135</v>
      </c>
      <c r="O86" s="152" t="s">
        <v>121</v>
      </c>
      <c r="P86" s="153">
        <v>45139</v>
      </c>
      <c r="Q86" s="153">
        <v>45140</v>
      </c>
      <c r="R86" s="151">
        <v>0</v>
      </c>
      <c r="S86" s="152" t="s">
        <v>116</v>
      </c>
      <c r="T86" s="152" t="s">
        <v>116</v>
      </c>
      <c r="U86" s="152" t="s">
        <v>142</v>
      </c>
      <c r="V86" s="154">
        <v>45108.153331481481</v>
      </c>
      <c r="W86" s="152" t="s">
        <v>116</v>
      </c>
      <c r="X86" s="152" t="s">
        <v>116</v>
      </c>
      <c r="Y86" s="154">
        <v>45139</v>
      </c>
      <c r="Z86" s="154">
        <v>45170</v>
      </c>
      <c r="AA86" s="154">
        <v>45174.415146030093</v>
      </c>
      <c r="AB86" s="152" t="s">
        <v>118</v>
      </c>
      <c r="AC86" s="152" t="s">
        <v>116</v>
      </c>
    </row>
    <row r="87" spans="1:29" s="161" customFormat="1" hidden="1" outlineLevel="7" collapsed="1" x14ac:dyDescent="0.25">
      <c r="A87" s="165" t="s">
        <v>152</v>
      </c>
      <c r="B87" s="157">
        <v>0</v>
      </c>
      <c r="C87" s="157">
        <v>0</v>
      </c>
      <c r="D87" s="157">
        <v>0</v>
      </c>
      <c r="E87" s="157">
        <v>0</v>
      </c>
      <c r="F87" s="157">
        <v>0</v>
      </c>
      <c r="G87" s="157">
        <v>0</v>
      </c>
      <c r="H87" s="158" t="s">
        <v>120</v>
      </c>
      <c r="I87" s="158" t="s">
        <v>157</v>
      </c>
      <c r="J87" s="158" t="s">
        <v>116</v>
      </c>
      <c r="K87" s="157">
        <v>0</v>
      </c>
      <c r="L87" s="157">
        <v>0</v>
      </c>
      <c r="M87" s="158" t="s">
        <v>122</v>
      </c>
      <c r="N87" s="158" t="s">
        <v>135</v>
      </c>
      <c r="O87" s="158" t="s">
        <v>121</v>
      </c>
      <c r="P87" s="159">
        <v>45139</v>
      </c>
      <c r="Q87" s="159">
        <v>45140</v>
      </c>
      <c r="R87" s="157">
        <v>0</v>
      </c>
      <c r="S87" s="158" t="s">
        <v>116</v>
      </c>
      <c r="T87" s="158" t="s">
        <v>116</v>
      </c>
      <c r="U87" s="158" t="s">
        <v>142</v>
      </c>
      <c r="V87" s="160">
        <v>45108.153331481481</v>
      </c>
      <c r="W87" s="158" t="s">
        <v>116</v>
      </c>
      <c r="X87" s="158" t="s">
        <v>116</v>
      </c>
      <c r="Y87" s="160">
        <v>45139</v>
      </c>
      <c r="Z87" s="160">
        <v>45170</v>
      </c>
      <c r="AA87" s="160">
        <v>45174.415146030093</v>
      </c>
      <c r="AB87" s="158" t="s">
        <v>118</v>
      </c>
      <c r="AC87" s="158" t="s">
        <v>116</v>
      </c>
    </row>
    <row r="88" spans="1:29" s="143" customFormat="1" hidden="1" outlineLevel="7" collapsed="1" x14ac:dyDescent="0.25">
      <c r="A88" s="166" t="s">
        <v>116</v>
      </c>
      <c r="B88" s="140">
        <v>0</v>
      </c>
      <c r="C88" s="140">
        <v>-14067.49898</v>
      </c>
      <c r="D88" s="140">
        <v>0</v>
      </c>
      <c r="E88" s="140">
        <v>0</v>
      </c>
      <c r="F88" s="140">
        <v>0</v>
      </c>
      <c r="G88" s="140">
        <v>-14067.49898</v>
      </c>
      <c r="H88" s="139" t="s">
        <v>120</v>
      </c>
      <c r="I88" s="139" t="s">
        <v>157</v>
      </c>
      <c r="J88" s="139" t="s">
        <v>116</v>
      </c>
      <c r="K88" s="140">
        <v>0</v>
      </c>
      <c r="L88" s="140">
        <v>0</v>
      </c>
      <c r="M88" s="139" t="s">
        <v>122</v>
      </c>
      <c r="N88" s="139" t="s">
        <v>135</v>
      </c>
      <c r="O88" s="139" t="s">
        <v>121</v>
      </c>
      <c r="P88" s="141">
        <v>45139</v>
      </c>
      <c r="Q88" s="141">
        <v>45140</v>
      </c>
      <c r="R88" s="140">
        <v>0</v>
      </c>
      <c r="S88" s="139" t="s">
        <v>116</v>
      </c>
      <c r="T88" s="139" t="s">
        <v>116</v>
      </c>
      <c r="U88" s="139" t="s">
        <v>142</v>
      </c>
      <c r="V88" s="142">
        <v>45108.153331481481</v>
      </c>
      <c r="W88" s="139" t="s">
        <v>116</v>
      </c>
      <c r="X88" s="139" t="s">
        <v>116</v>
      </c>
      <c r="Y88" s="142">
        <v>45139</v>
      </c>
      <c r="Z88" s="142">
        <v>45170</v>
      </c>
      <c r="AA88" s="142">
        <v>45174.415146030093</v>
      </c>
      <c r="AB88" s="139" t="s">
        <v>118</v>
      </c>
      <c r="AC88" s="139" t="s">
        <v>116</v>
      </c>
    </row>
    <row r="89" spans="1:29" s="178" customFormat="1" hidden="1" outlineLevel="7" collapsed="1" x14ac:dyDescent="0.25">
      <c r="A89" s="173" t="s">
        <v>116</v>
      </c>
      <c r="B89" s="174">
        <v>0</v>
      </c>
      <c r="C89" s="174">
        <v>14067.49898</v>
      </c>
      <c r="D89" s="174">
        <v>0</v>
      </c>
      <c r="E89" s="174">
        <v>0</v>
      </c>
      <c r="F89" s="174">
        <v>0</v>
      </c>
      <c r="G89" s="174">
        <v>14067.49898</v>
      </c>
      <c r="H89" s="175" t="s">
        <v>120</v>
      </c>
      <c r="I89" s="175" t="s">
        <v>157</v>
      </c>
      <c r="J89" s="175" t="s">
        <v>116</v>
      </c>
      <c r="K89" s="174">
        <v>0</v>
      </c>
      <c r="L89" s="174">
        <v>0</v>
      </c>
      <c r="M89" s="175" t="s">
        <v>122</v>
      </c>
      <c r="N89" s="175" t="s">
        <v>135</v>
      </c>
      <c r="O89" s="175" t="s">
        <v>121</v>
      </c>
      <c r="P89" s="176">
        <v>45139</v>
      </c>
      <c r="Q89" s="176">
        <v>45140</v>
      </c>
      <c r="R89" s="174">
        <v>0</v>
      </c>
      <c r="S89" s="175" t="s">
        <v>116</v>
      </c>
      <c r="T89" s="175" t="s">
        <v>116</v>
      </c>
      <c r="U89" s="175" t="s">
        <v>142</v>
      </c>
      <c r="V89" s="177">
        <v>45108.153331481481</v>
      </c>
      <c r="W89" s="175" t="s">
        <v>116</v>
      </c>
      <c r="X89" s="175" t="s">
        <v>116</v>
      </c>
      <c r="Y89" s="177">
        <v>45139</v>
      </c>
      <c r="Z89" s="177">
        <v>45170</v>
      </c>
      <c r="AA89" s="177">
        <v>45174.415146030093</v>
      </c>
      <c r="AB89" s="175" t="s">
        <v>118</v>
      </c>
      <c r="AC89" s="175" t="s">
        <v>116</v>
      </c>
    </row>
    <row r="90" spans="1:29" s="190" customFormat="1" hidden="1" outlineLevel="5" collapsed="1" x14ac:dyDescent="0.25">
      <c r="A90" s="191" t="s">
        <v>158</v>
      </c>
      <c r="B90" s="186">
        <v>0</v>
      </c>
      <c r="C90" s="186">
        <v>0</v>
      </c>
      <c r="D90" s="186">
        <v>0</v>
      </c>
      <c r="E90" s="186">
        <v>0</v>
      </c>
      <c r="F90" s="186">
        <v>0</v>
      </c>
      <c r="G90" s="186">
        <v>0</v>
      </c>
      <c r="H90" s="187" t="s">
        <v>120</v>
      </c>
      <c r="I90" s="187" t="s">
        <v>158</v>
      </c>
      <c r="J90" s="187" t="s">
        <v>116</v>
      </c>
      <c r="K90" s="186">
        <v>0</v>
      </c>
      <c r="L90" s="186">
        <v>0</v>
      </c>
      <c r="M90" s="187" t="s">
        <v>122</v>
      </c>
      <c r="N90" s="187" t="s">
        <v>135</v>
      </c>
      <c r="O90" s="187" t="s">
        <v>121</v>
      </c>
      <c r="P90" s="188">
        <v>45139</v>
      </c>
      <c r="Q90" s="188">
        <v>45140</v>
      </c>
      <c r="R90" s="186">
        <v>0</v>
      </c>
      <c r="S90" s="187" t="s">
        <v>116</v>
      </c>
      <c r="T90" s="187" t="s">
        <v>116</v>
      </c>
      <c r="U90" s="187" t="s">
        <v>142</v>
      </c>
      <c r="V90" s="189">
        <v>45108.153331481481</v>
      </c>
      <c r="W90" s="187" t="s">
        <v>116</v>
      </c>
      <c r="X90" s="187" t="s">
        <v>116</v>
      </c>
      <c r="Y90" s="189">
        <v>45139</v>
      </c>
      <c r="Z90" s="189">
        <v>45170</v>
      </c>
      <c r="AA90" s="189">
        <v>45174.415146030093</v>
      </c>
      <c r="AB90" s="187" t="s">
        <v>118</v>
      </c>
      <c r="AC90" s="187" t="s">
        <v>116</v>
      </c>
    </row>
    <row r="91" spans="1:29" s="155" customFormat="1" hidden="1" outlineLevel="6" collapsed="1" x14ac:dyDescent="0.25">
      <c r="A91" s="164" t="s">
        <v>116</v>
      </c>
      <c r="B91" s="151">
        <v>0</v>
      </c>
      <c r="C91" s="151">
        <v>0</v>
      </c>
      <c r="D91" s="151">
        <v>0</v>
      </c>
      <c r="E91" s="151">
        <v>0</v>
      </c>
      <c r="F91" s="151">
        <v>0</v>
      </c>
      <c r="G91" s="151">
        <v>0</v>
      </c>
      <c r="H91" s="152" t="s">
        <v>120</v>
      </c>
      <c r="I91" s="152" t="s">
        <v>158</v>
      </c>
      <c r="J91" s="152" t="s">
        <v>116</v>
      </c>
      <c r="K91" s="151">
        <v>0</v>
      </c>
      <c r="L91" s="151">
        <v>0</v>
      </c>
      <c r="M91" s="152" t="s">
        <v>122</v>
      </c>
      <c r="N91" s="152" t="s">
        <v>135</v>
      </c>
      <c r="O91" s="152" t="s">
        <v>121</v>
      </c>
      <c r="P91" s="153">
        <v>45139</v>
      </c>
      <c r="Q91" s="153">
        <v>45140</v>
      </c>
      <c r="R91" s="151">
        <v>0</v>
      </c>
      <c r="S91" s="152" t="s">
        <v>116</v>
      </c>
      <c r="T91" s="152" t="s">
        <v>116</v>
      </c>
      <c r="U91" s="152" t="s">
        <v>142</v>
      </c>
      <c r="V91" s="154">
        <v>45108.153331481481</v>
      </c>
      <c r="W91" s="152" t="s">
        <v>116</v>
      </c>
      <c r="X91" s="152" t="s">
        <v>116</v>
      </c>
      <c r="Y91" s="154">
        <v>45139</v>
      </c>
      <c r="Z91" s="154">
        <v>45170</v>
      </c>
      <c r="AA91" s="154">
        <v>45174.415146030093</v>
      </c>
      <c r="AB91" s="152" t="s">
        <v>118</v>
      </c>
      <c r="AC91" s="152" t="s">
        <v>116</v>
      </c>
    </row>
    <row r="92" spans="1:29" s="161" customFormat="1" hidden="1" outlineLevel="7" collapsed="1" x14ac:dyDescent="0.25">
      <c r="A92" s="165" t="s">
        <v>159</v>
      </c>
      <c r="B92" s="157">
        <v>-362609.08</v>
      </c>
      <c r="C92" s="157">
        <v>-30034550.565250002</v>
      </c>
      <c r="D92" s="157">
        <v>0</v>
      </c>
      <c r="E92" s="157">
        <v>0</v>
      </c>
      <c r="F92" s="157">
        <v>-362609.08</v>
      </c>
      <c r="G92" s="157">
        <v>-30034550.565250002</v>
      </c>
      <c r="H92" s="158" t="s">
        <v>120</v>
      </c>
      <c r="I92" s="158" t="s">
        <v>158</v>
      </c>
      <c r="J92" s="158" t="s">
        <v>116</v>
      </c>
      <c r="K92" s="157">
        <v>82.829008488287201</v>
      </c>
      <c r="L92" s="157">
        <v>0</v>
      </c>
      <c r="M92" s="158" t="s">
        <v>122</v>
      </c>
      <c r="N92" s="158" t="s">
        <v>135</v>
      </c>
      <c r="O92" s="158" t="s">
        <v>121</v>
      </c>
      <c r="P92" s="159">
        <v>45139</v>
      </c>
      <c r="Q92" s="159">
        <v>45140</v>
      </c>
      <c r="R92" s="157">
        <v>0</v>
      </c>
      <c r="S92" s="158" t="s">
        <v>116</v>
      </c>
      <c r="T92" s="158" t="s">
        <v>116</v>
      </c>
      <c r="U92" s="158" t="s">
        <v>142</v>
      </c>
      <c r="V92" s="160">
        <v>45108.153331481481</v>
      </c>
      <c r="W92" s="158" t="s">
        <v>116</v>
      </c>
      <c r="X92" s="158" t="s">
        <v>116</v>
      </c>
      <c r="Y92" s="160">
        <v>45139</v>
      </c>
      <c r="Z92" s="160">
        <v>45170</v>
      </c>
      <c r="AA92" s="160">
        <v>45174.415146030093</v>
      </c>
      <c r="AB92" s="158" t="s">
        <v>118</v>
      </c>
      <c r="AC92" s="158" t="s">
        <v>116</v>
      </c>
    </row>
    <row r="93" spans="1:29" s="143" customFormat="1" hidden="1" outlineLevel="7" collapsed="1" x14ac:dyDescent="0.25">
      <c r="A93" s="166" t="s">
        <v>116</v>
      </c>
      <c r="B93" s="140">
        <v>-362609.08</v>
      </c>
      <c r="C93" s="140">
        <v>-30034550.565250002</v>
      </c>
      <c r="D93" s="140">
        <v>0</v>
      </c>
      <c r="E93" s="140">
        <v>0</v>
      </c>
      <c r="F93" s="140">
        <v>-362609.08</v>
      </c>
      <c r="G93" s="140">
        <v>-30034550.565250002</v>
      </c>
      <c r="H93" s="139" t="s">
        <v>120</v>
      </c>
      <c r="I93" s="139" t="s">
        <v>158</v>
      </c>
      <c r="J93" s="139" t="s">
        <v>116</v>
      </c>
      <c r="K93" s="140">
        <v>82.829008488287201</v>
      </c>
      <c r="L93" s="140">
        <v>0</v>
      </c>
      <c r="M93" s="139" t="s">
        <v>122</v>
      </c>
      <c r="N93" s="139" t="s">
        <v>135</v>
      </c>
      <c r="O93" s="139" t="s">
        <v>121</v>
      </c>
      <c r="P93" s="141">
        <v>45139</v>
      </c>
      <c r="Q93" s="141">
        <v>45140</v>
      </c>
      <c r="R93" s="140">
        <v>0</v>
      </c>
      <c r="S93" s="139" t="s">
        <v>116</v>
      </c>
      <c r="T93" s="139" t="s">
        <v>116</v>
      </c>
      <c r="U93" s="139" t="s">
        <v>142</v>
      </c>
      <c r="V93" s="142">
        <v>45108.153331481481</v>
      </c>
      <c r="W93" s="139" t="s">
        <v>116</v>
      </c>
      <c r="X93" s="139" t="s">
        <v>116</v>
      </c>
      <c r="Y93" s="142">
        <v>45139</v>
      </c>
      <c r="Z93" s="142">
        <v>45170</v>
      </c>
      <c r="AA93" s="142">
        <v>45174.415146030093</v>
      </c>
      <c r="AB93" s="139" t="s">
        <v>118</v>
      </c>
      <c r="AC93" s="139" t="s">
        <v>116</v>
      </c>
    </row>
    <row r="94" spans="1:29" s="172" customFormat="1" hidden="1" outlineLevel="7" collapsed="1" x14ac:dyDescent="0.25">
      <c r="A94" s="167" t="s">
        <v>160</v>
      </c>
      <c r="B94" s="168">
        <v>-14931.42</v>
      </c>
      <c r="C94" s="168">
        <v>-1008401.74</v>
      </c>
      <c r="D94" s="168">
        <v>0</v>
      </c>
      <c r="E94" s="168">
        <v>0</v>
      </c>
      <c r="F94" s="168">
        <v>-14931.42</v>
      </c>
      <c r="G94" s="168">
        <v>-1008401.74</v>
      </c>
      <c r="H94" s="169" t="s">
        <v>120</v>
      </c>
      <c r="I94" s="169" t="s">
        <v>158</v>
      </c>
      <c r="J94" s="169" t="s">
        <v>116</v>
      </c>
      <c r="K94" s="168">
        <v>67.535555225156102</v>
      </c>
      <c r="L94" s="168">
        <v>0</v>
      </c>
      <c r="M94" s="169" t="s">
        <v>122</v>
      </c>
      <c r="N94" s="169" t="s">
        <v>135</v>
      </c>
      <c r="O94" s="169" t="s">
        <v>121</v>
      </c>
      <c r="P94" s="170">
        <v>45139</v>
      </c>
      <c r="Q94" s="170">
        <v>45140</v>
      </c>
      <c r="R94" s="168">
        <v>0</v>
      </c>
      <c r="S94" s="169" t="s">
        <v>116</v>
      </c>
      <c r="T94" s="169" t="s">
        <v>116</v>
      </c>
      <c r="U94" s="169" t="s">
        <v>142</v>
      </c>
      <c r="V94" s="171">
        <v>45108.153331481481</v>
      </c>
      <c r="W94" s="169" t="s">
        <v>116</v>
      </c>
      <c r="X94" s="169" t="s">
        <v>116</v>
      </c>
      <c r="Y94" s="171">
        <v>45139</v>
      </c>
      <c r="Z94" s="171">
        <v>45170</v>
      </c>
      <c r="AA94" s="171">
        <v>45174.415146030093</v>
      </c>
      <c r="AB94" s="169" t="s">
        <v>118</v>
      </c>
      <c r="AC94" s="169" t="s">
        <v>116</v>
      </c>
    </row>
    <row r="95" spans="1:29" s="143" customFormat="1" hidden="1" outlineLevel="7" collapsed="1" x14ac:dyDescent="0.25">
      <c r="A95" s="166" t="s">
        <v>116</v>
      </c>
      <c r="B95" s="140">
        <v>-14931.42</v>
      </c>
      <c r="C95" s="140">
        <v>-1008401.74</v>
      </c>
      <c r="D95" s="140">
        <v>0</v>
      </c>
      <c r="E95" s="140">
        <v>0</v>
      </c>
      <c r="F95" s="140">
        <v>-14931.42</v>
      </c>
      <c r="G95" s="140">
        <v>-1008401.74</v>
      </c>
      <c r="H95" s="139" t="s">
        <v>120</v>
      </c>
      <c r="I95" s="139" t="s">
        <v>158</v>
      </c>
      <c r="J95" s="139" t="s">
        <v>116</v>
      </c>
      <c r="K95" s="140">
        <v>67.535555225156102</v>
      </c>
      <c r="L95" s="140">
        <v>0</v>
      </c>
      <c r="M95" s="139" t="s">
        <v>122</v>
      </c>
      <c r="N95" s="139" t="s">
        <v>135</v>
      </c>
      <c r="O95" s="139" t="s">
        <v>121</v>
      </c>
      <c r="P95" s="141">
        <v>45139</v>
      </c>
      <c r="Q95" s="141">
        <v>45140</v>
      </c>
      <c r="R95" s="140">
        <v>0</v>
      </c>
      <c r="S95" s="139" t="s">
        <v>116</v>
      </c>
      <c r="T95" s="139" t="s">
        <v>116</v>
      </c>
      <c r="U95" s="139" t="s">
        <v>142</v>
      </c>
      <c r="V95" s="142">
        <v>45108.153331481481</v>
      </c>
      <c r="W95" s="139" t="s">
        <v>116</v>
      </c>
      <c r="X95" s="139" t="s">
        <v>116</v>
      </c>
      <c r="Y95" s="142">
        <v>45139</v>
      </c>
      <c r="Z95" s="142">
        <v>45170</v>
      </c>
      <c r="AA95" s="142">
        <v>45174.415146030093</v>
      </c>
      <c r="AB95" s="139" t="s">
        <v>118</v>
      </c>
      <c r="AC95" s="139" t="s">
        <v>116</v>
      </c>
    </row>
    <row r="96" spans="1:29" s="161" customFormat="1" hidden="1" outlineLevel="7" collapsed="1" x14ac:dyDescent="0.25">
      <c r="A96" s="165" t="s">
        <v>161</v>
      </c>
      <c r="B96" s="157">
        <v>35519</v>
      </c>
      <c r="C96" s="157">
        <v>2975768.75293</v>
      </c>
      <c r="D96" s="157">
        <v>0</v>
      </c>
      <c r="E96" s="157">
        <v>0</v>
      </c>
      <c r="F96" s="157">
        <v>35519</v>
      </c>
      <c r="G96" s="157">
        <v>2975768.75293</v>
      </c>
      <c r="H96" s="158" t="s">
        <v>120</v>
      </c>
      <c r="I96" s="158" t="s">
        <v>158</v>
      </c>
      <c r="J96" s="158" t="s">
        <v>116</v>
      </c>
      <c r="K96" s="157">
        <v>83.779632110419797</v>
      </c>
      <c r="L96" s="157">
        <v>0</v>
      </c>
      <c r="M96" s="158" t="s">
        <v>122</v>
      </c>
      <c r="N96" s="158" t="s">
        <v>135</v>
      </c>
      <c r="O96" s="158" t="s">
        <v>121</v>
      </c>
      <c r="P96" s="159">
        <v>45139</v>
      </c>
      <c r="Q96" s="159">
        <v>45140</v>
      </c>
      <c r="R96" s="157">
        <v>0</v>
      </c>
      <c r="S96" s="158" t="s">
        <v>116</v>
      </c>
      <c r="T96" s="158" t="s">
        <v>116</v>
      </c>
      <c r="U96" s="158" t="s">
        <v>142</v>
      </c>
      <c r="V96" s="160">
        <v>45108.153331481481</v>
      </c>
      <c r="W96" s="158" t="s">
        <v>116</v>
      </c>
      <c r="X96" s="158" t="s">
        <v>116</v>
      </c>
      <c r="Y96" s="160">
        <v>45139</v>
      </c>
      <c r="Z96" s="160">
        <v>45170</v>
      </c>
      <c r="AA96" s="160">
        <v>45174.415146030093</v>
      </c>
      <c r="AB96" s="158" t="s">
        <v>118</v>
      </c>
      <c r="AC96" s="158" t="s">
        <v>116</v>
      </c>
    </row>
    <row r="97" spans="1:29" s="143" customFormat="1" hidden="1" outlineLevel="7" collapsed="1" x14ac:dyDescent="0.25">
      <c r="A97" s="166" t="s">
        <v>116</v>
      </c>
      <c r="B97" s="140">
        <v>35519</v>
      </c>
      <c r="C97" s="140">
        <v>2975768.75293</v>
      </c>
      <c r="D97" s="140">
        <v>0</v>
      </c>
      <c r="E97" s="140">
        <v>0</v>
      </c>
      <c r="F97" s="140">
        <v>35519</v>
      </c>
      <c r="G97" s="140">
        <v>2975768.75293</v>
      </c>
      <c r="H97" s="139" t="s">
        <v>120</v>
      </c>
      <c r="I97" s="139" t="s">
        <v>158</v>
      </c>
      <c r="J97" s="139" t="s">
        <v>116</v>
      </c>
      <c r="K97" s="140">
        <v>83.779632110419797</v>
      </c>
      <c r="L97" s="140">
        <v>0</v>
      </c>
      <c r="M97" s="139" t="s">
        <v>122</v>
      </c>
      <c r="N97" s="139" t="s">
        <v>135</v>
      </c>
      <c r="O97" s="139" t="s">
        <v>121</v>
      </c>
      <c r="P97" s="141">
        <v>45139</v>
      </c>
      <c r="Q97" s="141">
        <v>45140</v>
      </c>
      <c r="R97" s="140">
        <v>0</v>
      </c>
      <c r="S97" s="139" t="s">
        <v>116</v>
      </c>
      <c r="T97" s="139" t="s">
        <v>116</v>
      </c>
      <c r="U97" s="139" t="s">
        <v>142</v>
      </c>
      <c r="V97" s="142">
        <v>45108.153331481481</v>
      </c>
      <c r="W97" s="139" t="s">
        <v>116</v>
      </c>
      <c r="X97" s="139" t="s">
        <v>116</v>
      </c>
      <c r="Y97" s="142">
        <v>45139</v>
      </c>
      <c r="Z97" s="142">
        <v>45170</v>
      </c>
      <c r="AA97" s="142">
        <v>45174.415146030093</v>
      </c>
      <c r="AB97" s="139" t="s">
        <v>118</v>
      </c>
      <c r="AC97" s="139" t="s">
        <v>116</v>
      </c>
    </row>
    <row r="98" spans="1:29" s="172" customFormat="1" hidden="1" outlineLevel="7" collapsed="1" x14ac:dyDescent="0.25">
      <c r="A98" s="167" t="s">
        <v>162</v>
      </c>
      <c r="B98" s="168">
        <v>342021.5</v>
      </c>
      <c r="C98" s="168">
        <v>28067183.55232</v>
      </c>
      <c r="D98" s="168">
        <v>0</v>
      </c>
      <c r="E98" s="168">
        <v>0</v>
      </c>
      <c r="F98" s="168">
        <v>342021.5</v>
      </c>
      <c r="G98" s="168">
        <v>28067183.55232</v>
      </c>
      <c r="H98" s="169" t="s">
        <v>120</v>
      </c>
      <c r="I98" s="169" t="s">
        <v>158</v>
      </c>
      <c r="J98" s="169" t="s">
        <v>116</v>
      </c>
      <c r="K98" s="168">
        <v>82.062629256698798</v>
      </c>
      <c r="L98" s="168">
        <v>0</v>
      </c>
      <c r="M98" s="169" t="s">
        <v>122</v>
      </c>
      <c r="N98" s="169" t="s">
        <v>135</v>
      </c>
      <c r="O98" s="169" t="s">
        <v>121</v>
      </c>
      <c r="P98" s="170">
        <v>45139</v>
      </c>
      <c r="Q98" s="170">
        <v>45140</v>
      </c>
      <c r="R98" s="168">
        <v>0</v>
      </c>
      <c r="S98" s="169" t="s">
        <v>116</v>
      </c>
      <c r="T98" s="169" t="s">
        <v>116</v>
      </c>
      <c r="U98" s="169" t="s">
        <v>142</v>
      </c>
      <c r="V98" s="171">
        <v>45108.153331481481</v>
      </c>
      <c r="W98" s="169" t="s">
        <v>116</v>
      </c>
      <c r="X98" s="169" t="s">
        <v>116</v>
      </c>
      <c r="Y98" s="171">
        <v>45139</v>
      </c>
      <c r="Z98" s="171">
        <v>45170</v>
      </c>
      <c r="AA98" s="171">
        <v>45174.415146030093</v>
      </c>
      <c r="AB98" s="169" t="s">
        <v>118</v>
      </c>
      <c r="AC98" s="169" t="s">
        <v>116</v>
      </c>
    </row>
    <row r="99" spans="1:29" s="143" customFormat="1" hidden="1" outlineLevel="7" collapsed="1" x14ac:dyDescent="0.25">
      <c r="A99" s="166" t="s">
        <v>116</v>
      </c>
      <c r="B99" s="140">
        <v>342021.5</v>
      </c>
      <c r="C99" s="140">
        <v>28067183.55232</v>
      </c>
      <c r="D99" s="140">
        <v>0</v>
      </c>
      <c r="E99" s="140">
        <v>0</v>
      </c>
      <c r="F99" s="140">
        <v>342021.5</v>
      </c>
      <c r="G99" s="140">
        <v>28067183.55232</v>
      </c>
      <c r="H99" s="139" t="s">
        <v>120</v>
      </c>
      <c r="I99" s="139" t="s">
        <v>158</v>
      </c>
      <c r="J99" s="139" t="s">
        <v>116</v>
      </c>
      <c r="K99" s="140">
        <v>82.062629256698798</v>
      </c>
      <c r="L99" s="140">
        <v>0</v>
      </c>
      <c r="M99" s="139" t="s">
        <v>122</v>
      </c>
      <c r="N99" s="139" t="s">
        <v>135</v>
      </c>
      <c r="O99" s="139" t="s">
        <v>121</v>
      </c>
      <c r="P99" s="141">
        <v>45139</v>
      </c>
      <c r="Q99" s="141">
        <v>45140</v>
      </c>
      <c r="R99" s="140">
        <v>0</v>
      </c>
      <c r="S99" s="139" t="s">
        <v>116</v>
      </c>
      <c r="T99" s="139" t="s">
        <v>116</v>
      </c>
      <c r="U99" s="139" t="s">
        <v>142</v>
      </c>
      <c r="V99" s="142">
        <v>45108.153331481481</v>
      </c>
      <c r="W99" s="139" t="s">
        <v>116</v>
      </c>
      <c r="X99" s="139" t="s">
        <v>116</v>
      </c>
      <c r="Y99" s="142">
        <v>45139</v>
      </c>
      <c r="Z99" s="142">
        <v>45170</v>
      </c>
      <c r="AA99" s="142">
        <v>45174.415146030093</v>
      </c>
      <c r="AB99" s="139" t="s">
        <v>118</v>
      </c>
      <c r="AC99" s="139" t="s">
        <v>116</v>
      </c>
    </row>
    <row r="100" spans="1:29" s="149" customFormat="1" hidden="1" outlineLevel="5" collapsed="1" x14ac:dyDescent="0.25">
      <c r="A100" s="163" t="s">
        <v>168</v>
      </c>
      <c r="B100" s="145">
        <v>0</v>
      </c>
      <c r="C100" s="145">
        <v>0</v>
      </c>
      <c r="D100" s="145">
        <v>0</v>
      </c>
      <c r="E100" s="145">
        <v>0</v>
      </c>
      <c r="F100" s="145">
        <v>0</v>
      </c>
      <c r="G100" s="145">
        <v>0</v>
      </c>
      <c r="H100" s="146" t="s">
        <v>120</v>
      </c>
      <c r="I100" s="146" t="s">
        <v>168</v>
      </c>
      <c r="J100" s="146" t="s">
        <v>116</v>
      </c>
      <c r="K100" s="145">
        <v>0</v>
      </c>
      <c r="L100" s="145">
        <v>0</v>
      </c>
      <c r="M100" s="146" t="s">
        <v>122</v>
      </c>
      <c r="N100" s="146" t="s">
        <v>135</v>
      </c>
      <c r="O100" s="146" t="s">
        <v>121</v>
      </c>
      <c r="P100" s="147">
        <v>45139</v>
      </c>
      <c r="Q100" s="147">
        <v>45140</v>
      </c>
      <c r="R100" s="145">
        <v>0</v>
      </c>
      <c r="S100" s="146" t="s">
        <v>116</v>
      </c>
      <c r="T100" s="146" t="s">
        <v>116</v>
      </c>
      <c r="U100" s="146" t="s">
        <v>142</v>
      </c>
      <c r="V100" s="148">
        <v>45108.153331481481</v>
      </c>
      <c r="W100" s="146" t="s">
        <v>116</v>
      </c>
      <c r="X100" s="146" t="s">
        <v>116</v>
      </c>
      <c r="Y100" s="148">
        <v>45139</v>
      </c>
      <c r="Z100" s="148">
        <v>45170</v>
      </c>
      <c r="AA100" s="148">
        <v>45174.415146030093</v>
      </c>
      <c r="AB100" s="146" t="s">
        <v>118</v>
      </c>
      <c r="AC100" s="146" t="s">
        <v>116</v>
      </c>
    </row>
    <row r="101" spans="1:29" s="155" customFormat="1" hidden="1" outlineLevel="6" collapsed="1" x14ac:dyDescent="0.25">
      <c r="A101" s="164" t="s">
        <v>116</v>
      </c>
      <c r="B101" s="151">
        <v>0</v>
      </c>
      <c r="C101" s="151">
        <v>0</v>
      </c>
      <c r="D101" s="151">
        <v>0</v>
      </c>
      <c r="E101" s="151">
        <v>0</v>
      </c>
      <c r="F101" s="151">
        <v>0</v>
      </c>
      <c r="G101" s="151">
        <v>0</v>
      </c>
      <c r="H101" s="152" t="s">
        <v>120</v>
      </c>
      <c r="I101" s="152" t="s">
        <v>168</v>
      </c>
      <c r="J101" s="152" t="s">
        <v>116</v>
      </c>
      <c r="K101" s="151">
        <v>0</v>
      </c>
      <c r="L101" s="151">
        <v>0</v>
      </c>
      <c r="M101" s="152" t="s">
        <v>122</v>
      </c>
      <c r="N101" s="152" t="s">
        <v>135</v>
      </c>
      <c r="O101" s="152" t="s">
        <v>121</v>
      </c>
      <c r="P101" s="153">
        <v>45139</v>
      </c>
      <c r="Q101" s="153">
        <v>45140</v>
      </c>
      <c r="R101" s="151">
        <v>0</v>
      </c>
      <c r="S101" s="152" t="s">
        <v>116</v>
      </c>
      <c r="T101" s="152" t="s">
        <v>116</v>
      </c>
      <c r="U101" s="152" t="s">
        <v>142</v>
      </c>
      <c r="V101" s="154">
        <v>45108.153331481481</v>
      </c>
      <c r="W101" s="152" t="s">
        <v>116</v>
      </c>
      <c r="X101" s="152" t="s">
        <v>116</v>
      </c>
      <c r="Y101" s="154">
        <v>45139</v>
      </c>
      <c r="Z101" s="154">
        <v>45170</v>
      </c>
      <c r="AA101" s="154">
        <v>45174.415146030093</v>
      </c>
      <c r="AB101" s="152" t="s">
        <v>118</v>
      </c>
      <c r="AC101" s="152" t="s">
        <v>116</v>
      </c>
    </row>
    <row r="102" spans="1:29" s="161" customFormat="1" hidden="1" outlineLevel="7" collapsed="1" x14ac:dyDescent="0.25">
      <c r="A102" s="165" t="s">
        <v>169</v>
      </c>
      <c r="B102" s="157">
        <v>-38695.870000000003</v>
      </c>
      <c r="C102" s="157">
        <v>-3004052.6472700001</v>
      </c>
      <c r="D102" s="157">
        <v>0</v>
      </c>
      <c r="E102" s="157">
        <v>0</v>
      </c>
      <c r="F102" s="157">
        <v>-38695.870000000003</v>
      </c>
      <c r="G102" s="157">
        <v>-3004052.6472700001</v>
      </c>
      <c r="H102" s="158" t="s">
        <v>120</v>
      </c>
      <c r="I102" s="158" t="s">
        <v>168</v>
      </c>
      <c r="J102" s="158" t="s">
        <v>116</v>
      </c>
      <c r="K102" s="157">
        <v>77.632384212320304</v>
      </c>
      <c r="L102" s="157">
        <v>0</v>
      </c>
      <c r="M102" s="158" t="s">
        <v>122</v>
      </c>
      <c r="N102" s="158" t="s">
        <v>135</v>
      </c>
      <c r="O102" s="158" t="s">
        <v>121</v>
      </c>
      <c r="P102" s="159">
        <v>45139</v>
      </c>
      <c r="Q102" s="159">
        <v>45140</v>
      </c>
      <c r="R102" s="157">
        <v>0</v>
      </c>
      <c r="S102" s="158" t="s">
        <v>116</v>
      </c>
      <c r="T102" s="158" t="s">
        <v>116</v>
      </c>
      <c r="U102" s="158" t="s">
        <v>142</v>
      </c>
      <c r="V102" s="160">
        <v>45108.153331481481</v>
      </c>
      <c r="W102" s="158" t="s">
        <v>116</v>
      </c>
      <c r="X102" s="158" t="s">
        <v>116</v>
      </c>
      <c r="Y102" s="160">
        <v>45139</v>
      </c>
      <c r="Z102" s="160">
        <v>45170</v>
      </c>
      <c r="AA102" s="160">
        <v>45174.415146030093</v>
      </c>
      <c r="AB102" s="158" t="s">
        <v>118</v>
      </c>
      <c r="AC102" s="158" t="s">
        <v>116</v>
      </c>
    </row>
    <row r="103" spans="1:29" s="143" customFormat="1" hidden="1" outlineLevel="7" collapsed="1" x14ac:dyDescent="0.25">
      <c r="A103" s="166" t="s">
        <v>116</v>
      </c>
      <c r="B103" s="140">
        <v>-38695.870000000003</v>
      </c>
      <c r="C103" s="140">
        <v>-3004052.6472700001</v>
      </c>
      <c r="D103" s="140">
        <v>0</v>
      </c>
      <c r="E103" s="140">
        <v>0</v>
      </c>
      <c r="F103" s="140">
        <v>-38695.870000000003</v>
      </c>
      <c r="G103" s="140">
        <v>-3004052.6472700001</v>
      </c>
      <c r="H103" s="139" t="s">
        <v>120</v>
      </c>
      <c r="I103" s="139" t="s">
        <v>168</v>
      </c>
      <c r="J103" s="139" t="s">
        <v>116</v>
      </c>
      <c r="K103" s="140">
        <v>77.632384212320304</v>
      </c>
      <c r="L103" s="140">
        <v>0</v>
      </c>
      <c r="M103" s="139" t="s">
        <v>122</v>
      </c>
      <c r="N103" s="139" t="s">
        <v>135</v>
      </c>
      <c r="O103" s="139" t="s">
        <v>121</v>
      </c>
      <c r="P103" s="141">
        <v>45139</v>
      </c>
      <c r="Q103" s="141">
        <v>45140</v>
      </c>
      <c r="R103" s="140">
        <v>0</v>
      </c>
      <c r="S103" s="139" t="s">
        <v>116</v>
      </c>
      <c r="T103" s="139" t="s">
        <v>116</v>
      </c>
      <c r="U103" s="139" t="s">
        <v>142</v>
      </c>
      <c r="V103" s="142">
        <v>45108.153331481481</v>
      </c>
      <c r="W103" s="139" t="s">
        <v>116</v>
      </c>
      <c r="X103" s="139" t="s">
        <v>116</v>
      </c>
      <c r="Y103" s="142">
        <v>45139</v>
      </c>
      <c r="Z103" s="142">
        <v>45170</v>
      </c>
      <c r="AA103" s="142">
        <v>45174.415146030093</v>
      </c>
      <c r="AB103" s="139" t="s">
        <v>118</v>
      </c>
      <c r="AC103" s="139" t="s">
        <v>116</v>
      </c>
    </row>
    <row r="104" spans="1:29" s="172" customFormat="1" hidden="1" outlineLevel="7" collapsed="1" x14ac:dyDescent="0.25">
      <c r="A104" s="167" t="s">
        <v>170</v>
      </c>
      <c r="B104" s="168">
        <v>2322.87</v>
      </c>
      <c r="C104" s="168">
        <v>155284.51381</v>
      </c>
      <c r="D104" s="168">
        <v>0</v>
      </c>
      <c r="E104" s="168">
        <v>0</v>
      </c>
      <c r="F104" s="168">
        <v>2322.87</v>
      </c>
      <c r="G104" s="168">
        <v>155284.51381</v>
      </c>
      <c r="H104" s="169" t="s">
        <v>120</v>
      </c>
      <c r="I104" s="169" t="s">
        <v>168</v>
      </c>
      <c r="J104" s="169" t="s">
        <v>116</v>
      </c>
      <c r="K104" s="168">
        <v>66.850281681712701</v>
      </c>
      <c r="L104" s="168">
        <v>0</v>
      </c>
      <c r="M104" s="169" t="s">
        <v>122</v>
      </c>
      <c r="N104" s="169" t="s">
        <v>135</v>
      </c>
      <c r="O104" s="169" t="s">
        <v>121</v>
      </c>
      <c r="P104" s="170">
        <v>45139</v>
      </c>
      <c r="Q104" s="170">
        <v>45140</v>
      </c>
      <c r="R104" s="168">
        <v>0</v>
      </c>
      <c r="S104" s="169" t="s">
        <v>116</v>
      </c>
      <c r="T104" s="169" t="s">
        <v>116</v>
      </c>
      <c r="U104" s="169" t="s">
        <v>142</v>
      </c>
      <c r="V104" s="171">
        <v>45108.153331481481</v>
      </c>
      <c r="W104" s="169" t="s">
        <v>116</v>
      </c>
      <c r="X104" s="169" t="s">
        <v>116</v>
      </c>
      <c r="Y104" s="171">
        <v>45139</v>
      </c>
      <c r="Z104" s="171">
        <v>45170</v>
      </c>
      <c r="AA104" s="171">
        <v>45174.415146030093</v>
      </c>
      <c r="AB104" s="169" t="s">
        <v>118</v>
      </c>
      <c r="AC104" s="169" t="s">
        <v>116</v>
      </c>
    </row>
    <row r="105" spans="1:29" s="143" customFormat="1" hidden="1" outlineLevel="7" collapsed="1" x14ac:dyDescent="0.25">
      <c r="A105" s="166" t="s">
        <v>116</v>
      </c>
      <c r="B105" s="140">
        <v>2322.87</v>
      </c>
      <c r="C105" s="140">
        <v>155284.51381</v>
      </c>
      <c r="D105" s="140">
        <v>0</v>
      </c>
      <c r="E105" s="140">
        <v>0</v>
      </c>
      <c r="F105" s="140">
        <v>2322.87</v>
      </c>
      <c r="G105" s="140">
        <v>155284.51381</v>
      </c>
      <c r="H105" s="139" t="s">
        <v>120</v>
      </c>
      <c r="I105" s="139" t="s">
        <v>168</v>
      </c>
      <c r="J105" s="139" t="s">
        <v>116</v>
      </c>
      <c r="K105" s="140">
        <v>66.850281681712701</v>
      </c>
      <c r="L105" s="140">
        <v>0</v>
      </c>
      <c r="M105" s="139" t="s">
        <v>122</v>
      </c>
      <c r="N105" s="139" t="s">
        <v>135</v>
      </c>
      <c r="O105" s="139" t="s">
        <v>121</v>
      </c>
      <c r="P105" s="141">
        <v>45139</v>
      </c>
      <c r="Q105" s="141">
        <v>45140</v>
      </c>
      <c r="R105" s="140">
        <v>0</v>
      </c>
      <c r="S105" s="139" t="s">
        <v>116</v>
      </c>
      <c r="T105" s="139" t="s">
        <v>116</v>
      </c>
      <c r="U105" s="139" t="s">
        <v>142</v>
      </c>
      <c r="V105" s="142">
        <v>45108.153331481481</v>
      </c>
      <c r="W105" s="139" t="s">
        <v>116</v>
      </c>
      <c r="X105" s="139" t="s">
        <v>116</v>
      </c>
      <c r="Y105" s="142">
        <v>45139</v>
      </c>
      <c r="Z105" s="142">
        <v>45170</v>
      </c>
      <c r="AA105" s="142">
        <v>45174.415146030093</v>
      </c>
      <c r="AB105" s="139" t="s">
        <v>118</v>
      </c>
      <c r="AC105" s="139" t="s">
        <v>116</v>
      </c>
    </row>
    <row r="106" spans="1:29" s="161" customFormat="1" hidden="1" outlineLevel="7" collapsed="1" x14ac:dyDescent="0.25">
      <c r="A106" s="165" t="s">
        <v>171</v>
      </c>
      <c r="B106" s="157">
        <v>36373</v>
      </c>
      <c r="C106" s="157">
        <v>2848768.1334600002</v>
      </c>
      <c r="D106" s="157">
        <v>0</v>
      </c>
      <c r="E106" s="157">
        <v>0</v>
      </c>
      <c r="F106" s="157">
        <v>36373</v>
      </c>
      <c r="G106" s="157">
        <v>2848768.1334600002</v>
      </c>
      <c r="H106" s="158" t="s">
        <v>120</v>
      </c>
      <c r="I106" s="158" t="s">
        <v>168</v>
      </c>
      <c r="J106" s="158" t="s">
        <v>116</v>
      </c>
      <c r="K106" s="157">
        <v>78.320956023973807</v>
      </c>
      <c r="L106" s="157">
        <v>0</v>
      </c>
      <c r="M106" s="158" t="s">
        <v>122</v>
      </c>
      <c r="N106" s="158" t="s">
        <v>135</v>
      </c>
      <c r="O106" s="158" t="s">
        <v>121</v>
      </c>
      <c r="P106" s="159">
        <v>45139</v>
      </c>
      <c r="Q106" s="159">
        <v>45140</v>
      </c>
      <c r="R106" s="157">
        <v>0</v>
      </c>
      <c r="S106" s="158" t="s">
        <v>116</v>
      </c>
      <c r="T106" s="158" t="s">
        <v>116</v>
      </c>
      <c r="U106" s="158" t="s">
        <v>142</v>
      </c>
      <c r="V106" s="160">
        <v>45108.153331481481</v>
      </c>
      <c r="W106" s="158" t="s">
        <v>116</v>
      </c>
      <c r="X106" s="158" t="s">
        <v>116</v>
      </c>
      <c r="Y106" s="160">
        <v>45139</v>
      </c>
      <c r="Z106" s="160">
        <v>45170</v>
      </c>
      <c r="AA106" s="160">
        <v>45174.415146030093</v>
      </c>
      <c r="AB106" s="158" t="s">
        <v>118</v>
      </c>
      <c r="AC106" s="158" t="s">
        <v>116</v>
      </c>
    </row>
    <row r="107" spans="1:29" s="143" customFormat="1" hidden="1" outlineLevel="7" collapsed="1" x14ac:dyDescent="0.25">
      <c r="A107" s="166" t="s">
        <v>116</v>
      </c>
      <c r="B107" s="140">
        <v>36373</v>
      </c>
      <c r="C107" s="140">
        <v>2848768.1334600002</v>
      </c>
      <c r="D107" s="140">
        <v>0</v>
      </c>
      <c r="E107" s="140">
        <v>0</v>
      </c>
      <c r="F107" s="140">
        <v>36373</v>
      </c>
      <c r="G107" s="140">
        <v>2848768.1334600002</v>
      </c>
      <c r="H107" s="139" t="s">
        <v>120</v>
      </c>
      <c r="I107" s="139" t="s">
        <v>168</v>
      </c>
      <c r="J107" s="139" t="s">
        <v>116</v>
      </c>
      <c r="K107" s="140">
        <v>78.320956023973807</v>
      </c>
      <c r="L107" s="140">
        <v>0</v>
      </c>
      <c r="M107" s="139" t="s">
        <v>122</v>
      </c>
      <c r="N107" s="139" t="s">
        <v>135</v>
      </c>
      <c r="O107" s="139" t="s">
        <v>121</v>
      </c>
      <c r="P107" s="141">
        <v>45139</v>
      </c>
      <c r="Q107" s="141">
        <v>45140</v>
      </c>
      <c r="R107" s="140">
        <v>0</v>
      </c>
      <c r="S107" s="139" t="s">
        <v>116</v>
      </c>
      <c r="T107" s="139" t="s">
        <v>116</v>
      </c>
      <c r="U107" s="139" t="s">
        <v>142</v>
      </c>
      <c r="V107" s="142">
        <v>45108.153331481481</v>
      </c>
      <c r="W107" s="139" t="s">
        <v>116</v>
      </c>
      <c r="X107" s="139" t="s">
        <v>116</v>
      </c>
      <c r="Y107" s="142">
        <v>45139</v>
      </c>
      <c r="Z107" s="142">
        <v>45170</v>
      </c>
      <c r="AA107" s="142">
        <v>45174.415146030093</v>
      </c>
      <c r="AB107" s="139" t="s">
        <v>118</v>
      </c>
      <c r="AC107" s="139" t="s">
        <v>116</v>
      </c>
    </row>
    <row r="108" spans="1:29" s="190" customFormat="1" hidden="1" outlineLevel="5" collapsed="1" x14ac:dyDescent="0.25">
      <c r="A108" s="191" t="s">
        <v>176</v>
      </c>
      <c r="B108" s="186">
        <v>0</v>
      </c>
      <c r="C108" s="186">
        <v>0</v>
      </c>
      <c r="D108" s="186">
        <v>0</v>
      </c>
      <c r="E108" s="186">
        <v>0</v>
      </c>
      <c r="F108" s="186">
        <v>0</v>
      </c>
      <c r="G108" s="186">
        <v>0</v>
      </c>
      <c r="H108" s="187" t="s">
        <v>120</v>
      </c>
      <c r="I108" s="187" t="s">
        <v>176</v>
      </c>
      <c r="J108" s="187" t="s">
        <v>116</v>
      </c>
      <c r="K108" s="186">
        <v>0</v>
      </c>
      <c r="L108" s="186">
        <v>0</v>
      </c>
      <c r="M108" s="187" t="s">
        <v>122</v>
      </c>
      <c r="N108" s="187" t="s">
        <v>135</v>
      </c>
      <c r="O108" s="187" t="s">
        <v>121</v>
      </c>
      <c r="P108" s="188">
        <v>45139</v>
      </c>
      <c r="Q108" s="188">
        <v>45140</v>
      </c>
      <c r="R108" s="186">
        <v>0</v>
      </c>
      <c r="S108" s="187" t="s">
        <v>116</v>
      </c>
      <c r="T108" s="187" t="s">
        <v>116</v>
      </c>
      <c r="U108" s="187" t="s">
        <v>142</v>
      </c>
      <c r="V108" s="189">
        <v>45108.153331481481</v>
      </c>
      <c r="W108" s="187" t="s">
        <v>116</v>
      </c>
      <c r="X108" s="187" t="s">
        <v>116</v>
      </c>
      <c r="Y108" s="189">
        <v>45139</v>
      </c>
      <c r="Z108" s="189">
        <v>45170</v>
      </c>
      <c r="AA108" s="189">
        <v>45174.415146030093</v>
      </c>
      <c r="AB108" s="187" t="s">
        <v>118</v>
      </c>
      <c r="AC108" s="187" t="s">
        <v>116</v>
      </c>
    </row>
    <row r="109" spans="1:29" s="155" customFormat="1" hidden="1" outlineLevel="6" collapsed="1" x14ac:dyDescent="0.25">
      <c r="A109" s="164" t="s">
        <v>116</v>
      </c>
      <c r="B109" s="151">
        <v>0</v>
      </c>
      <c r="C109" s="151">
        <v>0</v>
      </c>
      <c r="D109" s="151">
        <v>0</v>
      </c>
      <c r="E109" s="151">
        <v>0</v>
      </c>
      <c r="F109" s="151">
        <v>0</v>
      </c>
      <c r="G109" s="151">
        <v>0</v>
      </c>
      <c r="H109" s="152" t="s">
        <v>120</v>
      </c>
      <c r="I109" s="152" t="s">
        <v>176</v>
      </c>
      <c r="J109" s="152" t="s">
        <v>116</v>
      </c>
      <c r="K109" s="151">
        <v>0</v>
      </c>
      <c r="L109" s="151">
        <v>0</v>
      </c>
      <c r="M109" s="152" t="s">
        <v>122</v>
      </c>
      <c r="N109" s="152" t="s">
        <v>135</v>
      </c>
      <c r="O109" s="152" t="s">
        <v>121</v>
      </c>
      <c r="P109" s="153">
        <v>45139</v>
      </c>
      <c r="Q109" s="153">
        <v>45140</v>
      </c>
      <c r="R109" s="151">
        <v>0</v>
      </c>
      <c r="S109" s="152" t="s">
        <v>116</v>
      </c>
      <c r="T109" s="152" t="s">
        <v>116</v>
      </c>
      <c r="U109" s="152" t="s">
        <v>142</v>
      </c>
      <c r="V109" s="154">
        <v>45108.153331481481</v>
      </c>
      <c r="W109" s="152" t="s">
        <v>116</v>
      </c>
      <c r="X109" s="152" t="s">
        <v>116</v>
      </c>
      <c r="Y109" s="154">
        <v>45139</v>
      </c>
      <c r="Z109" s="154">
        <v>45170</v>
      </c>
      <c r="AA109" s="154">
        <v>45174.415146030093</v>
      </c>
      <c r="AB109" s="152" t="s">
        <v>118</v>
      </c>
      <c r="AC109" s="152" t="s">
        <v>116</v>
      </c>
    </row>
    <row r="110" spans="1:29" s="161" customFormat="1" hidden="1" outlineLevel="7" collapsed="1" x14ac:dyDescent="0.25">
      <c r="A110" s="165" t="s">
        <v>177</v>
      </c>
      <c r="B110" s="157">
        <v>-655462.11</v>
      </c>
      <c r="C110" s="157">
        <v>-50995005.500799999</v>
      </c>
      <c r="D110" s="157">
        <v>0</v>
      </c>
      <c r="E110" s="157">
        <v>0</v>
      </c>
      <c r="F110" s="157">
        <v>-655462.11</v>
      </c>
      <c r="G110" s="157">
        <v>-50995005.500799999</v>
      </c>
      <c r="H110" s="158" t="s">
        <v>120</v>
      </c>
      <c r="I110" s="158" t="s">
        <v>176</v>
      </c>
      <c r="J110" s="158" t="s">
        <v>116</v>
      </c>
      <c r="K110" s="157">
        <v>77.800081381973399</v>
      </c>
      <c r="L110" s="157">
        <v>0</v>
      </c>
      <c r="M110" s="158" t="s">
        <v>122</v>
      </c>
      <c r="N110" s="158" t="s">
        <v>135</v>
      </c>
      <c r="O110" s="158" t="s">
        <v>121</v>
      </c>
      <c r="P110" s="159">
        <v>45139</v>
      </c>
      <c r="Q110" s="159">
        <v>45140</v>
      </c>
      <c r="R110" s="157">
        <v>0</v>
      </c>
      <c r="S110" s="158" t="s">
        <v>116</v>
      </c>
      <c r="T110" s="158" t="s">
        <v>116</v>
      </c>
      <c r="U110" s="158" t="s">
        <v>142</v>
      </c>
      <c r="V110" s="160">
        <v>45108.153331481481</v>
      </c>
      <c r="W110" s="158" t="s">
        <v>116</v>
      </c>
      <c r="X110" s="158" t="s">
        <v>116</v>
      </c>
      <c r="Y110" s="160">
        <v>45139</v>
      </c>
      <c r="Z110" s="160">
        <v>45170</v>
      </c>
      <c r="AA110" s="160">
        <v>45174.415146030093</v>
      </c>
      <c r="AB110" s="158" t="s">
        <v>118</v>
      </c>
      <c r="AC110" s="158" t="s">
        <v>116</v>
      </c>
    </row>
    <row r="111" spans="1:29" s="143" customFormat="1" hidden="1" outlineLevel="7" collapsed="1" x14ac:dyDescent="0.25">
      <c r="A111" s="166" t="s">
        <v>116</v>
      </c>
      <c r="B111" s="140">
        <v>-655462.11</v>
      </c>
      <c r="C111" s="140">
        <v>-50995005.500799999</v>
      </c>
      <c r="D111" s="140">
        <v>0</v>
      </c>
      <c r="E111" s="140">
        <v>0</v>
      </c>
      <c r="F111" s="140">
        <v>-655462.11</v>
      </c>
      <c r="G111" s="140">
        <v>-50995005.500799999</v>
      </c>
      <c r="H111" s="139" t="s">
        <v>120</v>
      </c>
      <c r="I111" s="139" t="s">
        <v>176</v>
      </c>
      <c r="J111" s="139" t="s">
        <v>116</v>
      </c>
      <c r="K111" s="140">
        <v>77.800081381973399</v>
      </c>
      <c r="L111" s="140">
        <v>0</v>
      </c>
      <c r="M111" s="139" t="s">
        <v>122</v>
      </c>
      <c r="N111" s="139" t="s">
        <v>135</v>
      </c>
      <c r="O111" s="139" t="s">
        <v>121</v>
      </c>
      <c r="P111" s="141">
        <v>45139</v>
      </c>
      <c r="Q111" s="141">
        <v>45140</v>
      </c>
      <c r="R111" s="140">
        <v>0</v>
      </c>
      <c r="S111" s="139" t="s">
        <v>116</v>
      </c>
      <c r="T111" s="139" t="s">
        <v>116</v>
      </c>
      <c r="U111" s="139" t="s">
        <v>142</v>
      </c>
      <c r="V111" s="142">
        <v>45108.153331481481</v>
      </c>
      <c r="W111" s="139" t="s">
        <v>116</v>
      </c>
      <c r="X111" s="139" t="s">
        <v>116</v>
      </c>
      <c r="Y111" s="142">
        <v>45139</v>
      </c>
      <c r="Z111" s="142">
        <v>45170</v>
      </c>
      <c r="AA111" s="142">
        <v>45174.415146030093</v>
      </c>
      <c r="AB111" s="139" t="s">
        <v>118</v>
      </c>
      <c r="AC111" s="139" t="s">
        <v>116</v>
      </c>
    </row>
    <row r="112" spans="1:29" s="172" customFormat="1" hidden="1" outlineLevel="7" collapsed="1" x14ac:dyDescent="0.25">
      <c r="A112" s="167" t="s">
        <v>178</v>
      </c>
      <c r="B112" s="168">
        <v>26281.65</v>
      </c>
      <c r="C112" s="168">
        <v>1912218.38</v>
      </c>
      <c r="D112" s="168">
        <v>0</v>
      </c>
      <c r="E112" s="168">
        <v>0</v>
      </c>
      <c r="F112" s="168">
        <v>26281.65</v>
      </c>
      <c r="G112" s="168">
        <v>1912218.38</v>
      </c>
      <c r="H112" s="169" t="s">
        <v>120</v>
      </c>
      <c r="I112" s="169" t="s">
        <v>176</v>
      </c>
      <c r="J112" s="169" t="s">
        <v>116</v>
      </c>
      <c r="K112" s="168">
        <v>72.758688286313799</v>
      </c>
      <c r="L112" s="168">
        <v>0</v>
      </c>
      <c r="M112" s="169" t="s">
        <v>122</v>
      </c>
      <c r="N112" s="169" t="s">
        <v>135</v>
      </c>
      <c r="O112" s="169" t="s">
        <v>121</v>
      </c>
      <c r="P112" s="170">
        <v>45139</v>
      </c>
      <c r="Q112" s="170">
        <v>45140</v>
      </c>
      <c r="R112" s="168">
        <v>0</v>
      </c>
      <c r="S112" s="169" t="s">
        <v>116</v>
      </c>
      <c r="T112" s="169" t="s">
        <v>116</v>
      </c>
      <c r="U112" s="169" t="s">
        <v>142</v>
      </c>
      <c r="V112" s="171">
        <v>45108.153331481481</v>
      </c>
      <c r="W112" s="169" t="s">
        <v>116</v>
      </c>
      <c r="X112" s="169" t="s">
        <v>116</v>
      </c>
      <c r="Y112" s="171">
        <v>45139</v>
      </c>
      <c r="Z112" s="171">
        <v>45170</v>
      </c>
      <c r="AA112" s="171">
        <v>45174.415146030093</v>
      </c>
      <c r="AB112" s="169" t="s">
        <v>118</v>
      </c>
      <c r="AC112" s="169" t="s">
        <v>116</v>
      </c>
    </row>
    <row r="113" spans="1:29" s="143" customFormat="1" hidden="1" outlineLevel="7" collapsed="1" x14ac:dyDescent="0.25">
      <c r="A113" s="166" t="s">
        <v>116</v>
      </c>
      <c r="B113" s="140">
        <v>26281.65</v>
      </c>
      <c r="C113" s="140">
        <v>1912218.38</v>
      </c>
      <c r="D113" s="140">
        <v>0</v>
      </c>
      <c r="E113" s="140">
        <v>0</v>
      </c>
      <c r="F113" s="140">
        <v>26281.65</v>
      </c>
      <c r="G113" s="140">
        <v>1912218.38</v>
      </c>
      <c r="H113" s="139" t="s">
        <v>120</v>
      </c>
      <c r="I113" s="139" t="s">
        <v>176</v>
      </c>
      <c r="J113" s="139" t="s">
        <v>116</v>
      </c>
      <c r="K113" s="140">
        <v>72.758688286313799</v>
      </c>
      <c r="L113" s="140">
        <v>0</v>
      </c>
      <c r="M113" s="139" t="s">
        <v>122</v>
      </c>
      <c r="N113" s="139" t="s">
        <v>135</v>
      </c>
      <c r="O113" s="139" t="s">
        <v>121</v>
      </c>
      <c r="P113" s="141">
        <v>45139</v>
      </c>
      <c r="Q113" s="141">
        <v>45140</v>
      </c>
      <c r="R113" s="140">
        <v>0</v>
      </c>
      <c r="S113" s="139" t="s">
        <v>116</v>
      </c>
      <c r="T113" s="139" t="s">
        <v>116</v>
      </c>
      <c r="U113" s="139" t="s">
        <v>142</v>
      </c>
      <c r="V113" s="142">
        <v>45108.153331481481</v>
      </c>
      <c r="W113" s="139" t="s">
        <v>116</v>
      </c>
      <c r="X113" s="139" t="s">
        <v>116</v>
      </c>
      <c r="Y113" s="142">
        <v>45139</v>
      </c>
      <c r="Z113" s="142">
        <v>45170</v>
      </c>
      <c r="AA113" s="142">
        <v>45174.415146030093</v>
      </c>
      <c r="AB113" s="139" t="s">
        <v>118</v>
      </c>
      <c r="AC113" s="139" t="s">
        <v>116</v>
      </c>
    </row>
    <row r="114" spans="1:29" s="161" customFormat="1" hidden="1" outlineLevel="7" collapsed="1" x14ac:dyDescent="0.25">
      <c r="A114" s="165" t="s">
        <v>179</v>
      </c>
      <c r="B114" s="157">
        <v>629180.46</v>
      </c>
      <c r="C114" s="157">
        <v>49082787.120800003</v>
      </c>
      <c r="D114" s="157">
        <v>0</v>
      </c>
      <c r="E114" s="157">
        <v>0</v>
      </c>
      <c r="F114" s="157">
        <v>629180.46</v>
      </c>
      <c r="G114" s="157">
        <v>49082787.120800003</v>
      </c>
      <c r="H114" s="158" t="s">
        <v>120</v>
      </c>
      <c r="I114" s="158" t="s">
        <v>176</v>
      </c>
      <c r="J114" s="158" t="s">
        <v>116</v>
      </c>
      <c r="K114" s="157">
        <v>78.010666638948095</v>
      </c>
      <c r="L114" s="157">
        <v>0</v>
      </c>
      <c r="M114" s="158" t="s">
        <v>122</v>
      </c>
      <c r="N114" s="158" t="s">
        <v>135</v>
      </c>
      <c r="O114" s="158" t="s">
        <v>121</v>
      </c>
      <c r="P114" s="159">
        <v>45139</v>
      </c>
      <c r="Q114" s="159">
        <v>45140</v>
      </c>
      <c r="R114" s="157">
        <v>0</v>
      </c>
      <c r="S114" s="158" t="s">
        <v>116</v>
      </c>
      <c r="T114" s="158" t="s">
        <v>116</v>
      </c>
      <c r="U114" s="158" t="s">
        <v>142</v>
      </c>
      <c r="V114" s="160">
        <v>45108.153331481481</v>
      </c>
      <c r="W114" s="158" t="s">
        <v>116</v>
      </c>
      <c r="X114" s="158" t="s">
        <v>116</v>
      </c>
      <c r="Y114" s="160">
        <v>45139</v>
      </c>
      <c r="Z114" s="160">
        <v>45170</v>
      </c>
      <c r="AA114" s="160">
        <v>45174.415146030093</v>
      </c>
      <c r="AB114" s="158" t="s">
        <v>118</v>
      </c>
      <c r="AC114" s="158" t="s">
        <v>116</v>
      </c>
    </row>
    <row r="115" spans="1:29" s="143" customFormat="1" hidden="1" outlineLevel="7" collapsed="1" x14ac:dyDescent="0.25">
      <c r="A115" s="166" t="s">
        <v>116</v>
      </c>
      <c r="B115" s="140">
        <v>629180.46</v>
      </c>
      <c r="C115" s="140">
        <v>49082787.120800003</v>
      </c>
      <c r="D115" s="140">
        <v>0</v>
      </c>
      <c r="E115" s="140">
        <v>0</v>
      </c>
      <c r="F115" s="140">
        <v>629180.46</v>
      </c>
      <c r="G115" s="140">
        <v>49082787.120800003</v>
      </c>
      <c r="H115" s="139" t="s">
        <v>120</v>
      </c>
      <c r="I115" s="139" t="s">
        <v>176</v>
      </c>
      <c r="J115" s="139" t="s">
        <v>116</v>
      </c>
      <c r="K115" s="140">
        <v>78.010666638948095</v>
      </c>
      <c r="L115" s="140">
        <v>0</v>
      </c>
      <c r="M115" s="139" t="s">
        <v>122</v>
      </c>
      <c r="N115" s="139" t="s">
        <v>135</v>
      </c>
      <c r="O115" s="139" t="s">
        <v>121</v>
      </c>
      <c r="P115" s="141">
        <v>45139</v>
      </c>
      <c r="Q115" s="141">
        <v>45140</v>
      </c>
      <c r="R115" s="140">
        <v>0</v>
      </c>
      <c r="S115" s="139" t="s">
        <v>116</v>
      </c>
      <c r="T115" s="139" t="s">
        <v>116</v>
      </c>
      <c r="U115" s="139" t="s">
        <v>142</v>
      </c>
      <c r="V115" s="142">
        <v>45108.153331481481</v>
      </c>
      <c r="W115" s="139" t="s">
        <v>116</v>
      </c>
      <c r="X115" s="139" t="s">
        <v>116</v>
      </c>
      <c r="Y115" s="142">
        <v>45139</v>
      </c>
      <c r="Z115" s="142">
        <v>45170</v>
      </c>
      <c r="AA115" s="142">
        <v>45174.415146030093</v>
      </c>
      <c r="AB115" s="139" t="s">
        <v>118</v>
      </c>
      <c r="AC115" s="139" t="s">
        <v>116</v>
      </c>
    </row>
    <row r="116" spans="1:29" s="149" customFormat="1" hidden="1" outlineLevel="5" collapsed="1" x14ac:dyDescent="0.25">
      <c r="A116" s="163" t="s">
        <v>187</v>
      </c>
      <c r="B116" s="145">
        <v>0</v>
      </c>
      <c r="C116" s="145">
        <v>0</v>
      </c>
      <c r="D116" s="145">
        <v>0</v>
      </c>
      <c r="E116" s="145">
        <v>0</v>
      </c>
      <c r="F116" s="145">
        <v>0</v>
      </c>
      <c r="G116" s="145">
        <v>0</v>
      </c>
      <c r="H116" s="146" t="s">
        <v>120</v>
      </c>
      <c r="I116" s="146" t="s">
        <v>187</v>
      </c>
      <c r="J116" s="146" t="s">
        <v>116</v>
      </c>
      <c r="K116" s="145">
        <v>0</v>
      </c>
      <c r="L116" s="145">
        <v>0</v>
      </c>
      <c r="M116" s="146" t="s">
        <v>122</v>
      </c>
      <c r="N116" s="146" t="s">
        <v>135</v>
      </c>
      <c r="O116" s="146" t="s">
        <v>121</v>
      </c>
      <c r="P116" s="147">
        <v>45139</v>
      </c>
      <c r="Q116" s="147">
        <v>45140</v>
      </c>
      <c r="R116" s="145">
        <v>0</v>
      </c>
      <c r="S116" s="146" t="s">
        <v>116</v>
      </c>
      <c r="T116" s="146" t="s">
        <v>116</v>
      </c>
      <c r="U116" s="146" t="s">
        <v>142</v>
      </c>
      <c r="V116" s="148">
        <v>45108.153331481481</v>
      </c>
      <c r="W116" s="146" t="s">
        <v>116</v>
      </c>
      <c r="X116" s="146" t="s">
        <v>116</v>
      </c>
      <c r="Y116" s="148">
        <v>45139</v>
      </c>
      <c r="Z116" s="148">
        <v>45170</v>
      </c>
      <c r="AA116" s="148">
        <v>45174.415146030093</v>
      </c>
      <c r="AB116" s="146" t="s">
        <v>118</v>
      </c>
      <c r="AC116" s="146" t="s">
        <v>116</v>
      </c>
    </row>
    <row r="117" spans="1:29" s="155" customFormat="1" hidden="1" outlineLevel="6" collapsed="1" x14ac:dyDescent="0.25">
      <c r="A117" s="164" t="s">
        <v>116</v>
      </c>
      <c r="B117" s="151">
        <v>0</v>
      </c>
      <c r="C117" s="151">
        <v>0</v>
      </c>
      <c r="D117" s="151">
        <v>0</v>
      </c>
      <c r="E117" s="151">
        <v>0</v>
      </c>
      <c r="F117" s="151">
        <v>0</v>
      </c>
      <c r="G117" s="151">
        <v>0</v>
      </c>
      <c r="H117" s="152" t="s">
        <v>120</v>
      </c>
      <c r="I117" s="152" t="s">
        <v>187</v>
      </c>
      <c r="J117" s="152" t="s">
        <v>116</v>
      </c>
      <c r="K117" s="151">
        <v>0</v>
      </c>
      <c r="L117" s="151">
        <v>0</v>
      </c>
      <c r="M117" s="152" t="s">
        <v>122</v>
      </c>
      <c r="N117" s="152" t="s">
        <v>135</v>
      </c>
      <c r="O117" s="152" t="s">
        <v>121</v>
      </c>
      <c r="P117" s="153">
        <v>45139</v>
      </c>
      <c r="Q117" s="153">
        <v>45140</v>
      </c>
      <c r="R117" s="151">
        <v>0</v>
      </c>
      <c r="S117" s="152" t="s">
        <v>116</v>
      </c>
      <c r="T117" s="152" t="s">
        <v>116</v>
      </c>
      <c r="U117" s="152" t="s">
        <v>142</v>
      </c>
      <c r="V117" s="154">
        <v>45108.153331481481</v>
      </c>
      <c r="W117" s="152" t="s">
        <v>116</v>
      </c>
      <c r="X117" s="152" t="s">
        <v>116</v>
      </c>
      <c r="Y117" s="154">
        <v>45139</v>
      </c>
      <c r="Z117" s="154">
        <v>45170</v>
      </c>
      <c r="AA117" s="154">
        <v>45174.415146030093</v>
      </c>
      <c r="AB117" s="152" t="s">
        <v>118</v>
      </c>
      <c r="AC117" s="152" t="s">
        <v>116</v>
      </c>
    </row>
    <row r="118" spans="1:29" s="161" customFormat="1" hidden="1" outlineLevel="7" collapsed="1" x14ac:dyDescent="0.25">
      <c r="A118" s="165" t="s">
        <v>188</v>
      </c>
      <c r="B118" s="157">
        <v>-212057.56899999999</v>
      </c>
      <c r="C118" s="157">
        <v>-14637270.957040001</v>
      </c>
      <c r="D118" s="157">
        <v>0</v>
      </c>
      <c r="E118" s="157">
        <v>0</v>
      </c>
      <c r="F118" s="157">
        <v>-212057.56899999999</v>
      </c>
      <c r="G118" s="157">
        <v>-14637270.957040001</v>
      </c>
      <c r="H118" s="158" t="s">
        <v>120</v>
      </c>
      <c r="I118" s="158" t="s">
        <v>187</v>
      </c>
      <c r="J118" s="158" t="s">
        <v>116</v>
      </c>
      <c r="K118" s="157">
        <v>69.024987063960893</v>
      </c>
      <c r="L118" s="157">
        <v>0</v>
      </c>
      <c r="M118" s="158" t="s">
        <v>122</v>
      </c>
      <c r="N118" s="158" t="s">
        <v>135</v>
      </c>
      <c r="O118" s="158" t="s">
        <v>121</v>
      </c>
      <c r="P118" s="159">
        <v>45139</v>
      </c>
      <c r="Q118" s="159">
        <v>45140</v>
      </c>
      <c r="R118" s="157">
        <v>0</v>
      </c>
      <c r="S118" s="158" t="s">
        <v>116</v>
      </c>
      <c r="T118" s="158" t="s">
        <v>116</v>
      </c>
      <c r="U118" s="158" t="s">
        <v>142</v>
      </c>
      <c r="V118" s="160">
        <v>45108.153331481481</v>
      </c>
      <c r="W118" s="158" t="s">
        <v>116</v>
      </c>
      <c r="X118" s="158" t="s">
        <v>116</v>
      </c>
      <c r="Y118" s="160">
        <v>45139</v>
      </c>
      <c r="Z118" s="160">
        <v>45170</v>
      </c>
      <c r="AA118" s="160">
        <v>45174.415146030093</v>
      </c>
      <c r="AB118" s="158" t="s">
        <v>118</v>
      </c>
      <c r="AC118" s="158" t="s">
        <v>116</v>
      </c>
    </row>
    <row r="119" spans="1:29" s="143" customFormat="1" hidden="1" outlineLevel="7" collapsed="1" x14ac:dyDescent="0.25">
      <c r="A119" s="166" t="s">
        <v>116</v>
      </c>
      <c r="B119" s="140">
        <v>-212057.56899999999</v>
      </c>
      <c r="C119" s="140">
        <v>-14637270.957040001</v>
      </c>
      <c r="D119" s="140">
        <v>0</v>
      </c>
      <c r="E119" s="140">
        <v>0</v>
      </c>
      <c r="F119" s="140">
        <v>-212057.56899999999</v>
      </c>
      <c r="G119" s="140">
        <v>-14637270.957040001</v>
      </c>
      <c r="H119" s="139" t="s">
        <v>120</v>
      </c>
      <c r="I119" s="139" t="s">
        <v>187</v>
      </c>
      <c r="J119" s="139" t="s">
        <v>116</v>
      </c>
      <c r="K119" s="140">
        <v>69.024987063960893</v>
      </c>
      <c r="L119" s="140">
        <v>0</v>
      </c>
      <c r="M119" s="139" t="s">
        <v>122</v>
      </c>
      <c r="N119" s="139" t="s">
        <v>135</v>
      </c>
      <c r="O119" s="139" t="s">
        <v>121</v>
      </c>
      <c r="P119" s="141">
        <v>45139</v>
      </c>
      <c r="Q119" s="141">
        <v>45140</v>
      </c>
      <c r="R119" s="140">
        <v>0</v>
      </c>
      <c r="S119" s="139" t="s">
        <v>116</v>
      </c>
      <c r="T119" s="139" t="s">
        <v>116</v>
      </c>
      <c r="U119" s="139" t="s">
        <v>142</v>
      </c>
      <c r="V119" s="142">
        <v>45108.153331481481</v>
      </c>
      <c r="W119" s="139" t="s">
        <v>116</v>
      </c>
      <c r="X119" s="139" t="s">
        <v>116</v>
      </c>
      <c r="Y119" s="142">
        <v>45139</v>
      </c>
      <c r="Z119" s="142">
        <v>45170</v>
      </c>
      <c r="AA119" s="142">
        <v>45174.415146030093</v>
      </c>
      <c r="AB119" s="139" t="s">
        <v>118</v>
      </c>
      <c r="AC119" s="139" t="s">
        <v>116</v>
      </c>
    </row>
    <row r="120" spans="1:29" s="172" customFormat="1" hidden="1" outlineLevel="7" collapsed="1" x14ac:dyDescent="0.25">
      <c r="A120" s="167" t="s">
        <v>189</v>
      </c>
      <c r="B120" s="168">
        <v>84601.495999999999</v>
      </c>
      <c r="C120" s="168">
        <v>5894825.7536899997</v>
      </c>
      <c r="D120" s="168">
        <v>0</v>
      </c>
      <c r="E120" s="168">
        <v>0</v>
      </c>
      <c r="F120" s="168">
        <v>84601.495999999999</v>
      </c>
      <c r="G120" s="168">
        <v>5894825.7536899997</v>
      </c>
      <c r="H120" s="169" t="s">
        <v>120</v>
      </c>
      <c r="I120" s="169" t="s">
        <v>187</v>
      </c>
      <c r="J120" s="169" t="s">
        <v>116</v>
      </c>
      <c r="K120" s="168">
        <v>69.677559291504707</v>
      </c>
      <c r="L120" s="168">
        <v>0</v>
      </c>
      <c r="M120" s="169" t="s">
        <v>122</v>
      </c>
      <c r="N120" s="169" t="s">
        <v>135</v>
      </c>
      <c r="O120" s="169" t="s">
        <v>121</v>
      </c>
      <c r="P120" s="170">
        <v>45139</v>
      </c>
      <c r="Q120" s="170">
        <v>45140</v>
      </c>
      <c r="R120" s="168">
        <v>0</v>
      </c>
      <c r="S120" s="169" t="s">
        <v>116</v>
      </c>
      <c r="T120" s="169" t="s">
        <v>116</v>
      </c>
      <c r="U120" s="169" t="s">
        <v>142</v>
      </c>
      <c r="V120" s="171">
        <v>45108.153331481481</v>
      </c>
      <c r="W120" s="169" t="s">
        <v>116</v>
      </c>
      <c r="X120" s="169" t="s">
        <v>116</v>
      </c>
      <c r="Y120" s="171">
        <v>45139</v>
      </c>
      <c r="Z120" s="171">
        <v>45170</v>
      </c>
      <c r="AA120" s="171">
        <v>45174.415146030093</v>
      </c>
      <c r="AB120" s="169" t="s">
        <v>118</v>
      </c>
      <c r="AC120" s="169" t="s">
        <v>116</v>
      </c>
    </row>
    <row r="121" spans="1:29" s="143" customFormat="1" hidden="1" outlineLevel="7" collapsed="1" x14ac:dyDescent="0.25">
      <c r="A121" s="166" t="s">
        <v>116</v>
      </c>
      <c r="B121" s="140">
        <v>84601.495999999999</v>
      </c>
      <c r="C121" s="140">
        <v>5894825.7536899997</v>
      </c>
      <c r="D121" s="140">
        <v>0</v>
      </c>
      <c r="E121" s="140">
        <v>0</v>
      </c>
      <c r="F121" s="140">
        <v>84601.495999999999</v>
      </c>
      <c r="G121" s="140">
        <v>5894825.7536899997</v>
      </c>
      <c r="H121" s="139" t="s">
        <v>120</v>
      </c>
      <c r="I121" s="139" t="s">
        <v>187</v>
      </c>
      <c r="J121" s="139" t="s">
        <v>116</v>
      </c>
      <c r="K121" s="140">
        <v>69.677559291504707</v>
      </c>
      <c r="L121" s="140">
        <v>0</v>
      </c>
      <c r="M121" s="139" t="s">
        <v>122</v>
      </c>
      <c r="N121" s="139" t="s">
        <v>135</v>
      </c>
      <c r="O121" s="139" t="s">
        <v>121</v>
      </c>
      <c r="P121" s="141">
        <v>45139</v>
      </c>
      <c r="Q121" s="141">
        <v>45140</v>
      </c>
      <c r="R121" s="140">
        <v>0</v>
      </c>
      <c r="S121" s="139" t="s">
        <v>116</v>
      </c>
      <c r="T121" s="139" t="s">
        <v>116</v>
      </c>
      <c r="U121" s="139" t="s">
        <v>142</v>
      </c>
      <c r="V121" s="142">
        <v>45108.153331481481</v>
      </c>
      <c r="W121" s="139" t="s">
        <v>116</v>
      </c>
      <c r="X121" s="139" t="s">
        <v>116</v>
      </c>
      <c r="Y121" s="142">
        <v>45139</v>
      </c>
      <c r="Z121" s="142">
        <v>45170</v>
      </c>
      <c r="AA121" s="142">
        <v>45174.415146030093</v>
      </c>
      <c r="AB121" s="139" t="s">
        <v>118</v>
      </c>
      <c r="AC121" s="139" t="s">
        <v>116</v>
      </c>
    </row>
    <row r="122" spans="1:29" s="161" customFormat="1" hidden="1" outlineLevel="7" collapsed="1" x14ac:dyDescent="0.25">
      <c r="A122" s="165" t="s">
        <v>190</v>
      </c>
      <c r="B122" s="157">
        <v>127456.073</v>
      </c>
      <c r="C122" s="157">
        <v>8742445.2033500001</v>
      </c>
      <c r="D122" s="157">
        <v>0</v>
      </c>
      <c r="E122" s="157">
        <v>0</v>
      </c>
      <c r="F122" s="157">
        <v>127456.073</v>
      </c>
      <c r="G122" s="157">
        <v>8742445.2033500001</v>
      </c>
      <c r="H122" s="158" t="s">
        <v>120</v>
      </c>
      <c r="I122" s="158" t="s">
        <v>187</v>
      </c>
      <c r="J122" s="158" t="s">
        <v>116</v>
      </c>
      <c r="K122" s="157">
        <v>68.591829306948796</v>
      </c>
      <c r="L122" s="157">
        <v>0</v>
      </c>
      <c r="M122" s="158" t="s">
        <v>122</v>
      </c>
      <c r="N122" s="158" t="s">
        <v>135</v>
      </c>
      <c r="O122" s="158" t="s">
        <v>121</v>
      </c>
      <c r="P122" s="159">
        <v>45139</v>
      </c>
      <c r="Q122" s="159">
        <v>45140</v>
      </c>
      <c r="R122" s="157">
        <v>0</v>
      </c>
      <c r="S122" s="158" t="s">
        <v>116</v>
      </c>
      <c r="T122" s="158" t="s">
        <v>116</v>
      </c>
      <c r="U122" s="158" t="s">
        <v>142</v>
      </c>
      <c r="V122" s="160">
        <v>45108.153331481481</v>
      </c>
      <c r="W122" s="158" t="s">
        <v>116</v>
      </c>
      <c r="X122" s="158" t="s">
        <v>116</v>
      </c>
      <c r="Y122" s="160">
        <v>45139</v>
      </c>
      <c r="Z122" s="160">
        <v>45170</v>
      </c>
      <c r="AA122" s="160">
        <v>45174.415146030093</v>
      </c>
      <c r="AB122" s="158" t="s">
        <v>118</v>
      </c>
      <c r="AC122" s="158" t="s">
        <v>116</v>
      </c>
    </row>
    <row r="123" spans="1:29" s="143" customFormat="1" hidden="1" outlineLevel="7" collapsed="1" x14ac:dyDescent="0.25">
      <c r="A123" s="166" t="s">
        <v>116</v>
      </c>
      <c r="B123" s="140">
        <v>127456.073</v>
      </c>
      <c r="C123" s="140">
        <v>8742445.2033500001</v>
      </c>
      <c r="D123" s="140">
        <v>0</v>
      </c>
      <c r="E123" s="140">
        <v>0</v>
      </c>
      <c r="F123" s="140">
        <v>127456.073</v>
      </c>
      <c r="G123" s="140">
        <v>8742445.2033500001</v>
      </c>
      <c r="H123" s="139" t="s">
        <v>120</v>
      </c>
      <c r="I123" s="139" t="s">
        <v>187</v>
      </c>
      <c r="J123" s="139" t="s">
        <v>116</v>
      </c>
      <c r="K123" s="140">
        <v>68.591829306948796</v>
      </c>
      <c r="L123" s="140">
        <v>0</v>
      </c>
      <c r="M123" s="139" t="s">
        <v>122</v>
      </c>
      <c r="N123" s="139" t="s">
        <v>135</v>
      </c>
      <c r="O123" s="139" t="s">
        <v>121</v>
      </c>
      <c r="P123" s="141">
        <v>45139</v>
      </c>
      <c r="Q123" s="141">
        <v>45140</v>
      </c>
      <c r="R123" s="140">
        <v>0</v>
      </c>
      <c r="S123" s="139" t="s">
        <v>116</v>
      </c>
      <c r="T123" s="139" t="s">
        <v>116</v>
      </c>
      <c r="U123" s="139" t="s">
        <v>142</v>
      </c>
      <c r="V123" s="142">
        <v>45108.153331481481</v>
      </c>
      <c r="W123" s="139" t="s">
        <v>116</v>
      </c>
      <c r="X123" s="139" t="s">
        <v>116</v>
      </c>
      <c r="Y123" s="142">
        <v>45139</v>
      </c>
      <c r="Z123" s="142">
        <v>45170</v>
      </c>
      <c r="AA123" s="142">
        <v>45174.415146030093</v>
      </c>
      <c r="AB123" s="139" t="s">
        <v>118</v>
      </c>
      <c r="AC123" s="139" t="s">
        <v>116</v>
      </c>
    </row>
    <row r="124" spans="1:29" s="190" customFormat="1" hidden="1" outlineLevel="5" collapsed="1" x14ac:dyDescent="0.25">
      <c r="A124" s="191" t="s">
        <v>147</v>
      </c>
      <c r="B124" s="186">
        <v>30000</v>
      </c>
      <c r="C124" s="186">
        <v>2649300</v>
      </c>
      <c r="D124" s="186">
        <v>0</v>
      </c>
      <c r="E124" s="186">
        <v>0</v>
      </c>
      <c r="F124" s="186">
        <v>30000</v>
      </c>
      <c r="G124" s="186">
        <v>2649300</v>
      </c>
      <c r="H124" s="187" t="s">
        <v>120</v>
      </c>
      <c r="I124" s="187" t="s">
        <v>147</v>
      </c>
      <c r="J124" s="187" t="s">
        <v>116</v>
      </c>
      <c r="K124" s="186">
        <v>88.31</v>
      </c>
      <c r="L124" s="186">
        <v>0</v>
      </c>
      <c r="M124" s="187" t="s">
        <v>122</v>
      </c>
      <c r="N124" s="187" t="s">
        <v>135</v>
      </c>
      <c r="O124" s="187" t="s">
        <v>121</v>
      </c>
      <c r="P124" s="188">
        <v>45139</v>
      </c>
      <c r="Q124" s="188">
        <v>45140</v>
      </c>
      <c r="R124" s="186">
        <v>0</v>
      </c>
      <c r="S124" s="187" t="s">
        <v>116</v>
      </c>
      <c r="T124" s="187" t="s">
        <v>116</v>
      </c>
      <c r="U124" s="187" t="s">
        <v>142</v>
      </c>
      <c r="V124" s="189">
        <v>45108.153331481481</v>
      </c>
      <c r="W124" s="187" t="s">
        <v>116</v>
      </c>
      <c r="X124" s="187" t="s">
        <v>116</v>
      </c>
      <c r="Y124" s="189">
        <v>45139</v>
      </c>
      <c r="Z124" s="189">
        <v>45170</v>
      </c>
      <c r="AA124" s="189">
        <v>45174.415146030093</v>
      </c>
      <c r="AB124" s="187" t="s">
        <v>118</v>
      </c>
      <c r="AC124" s="187" t="s">
        <v>116</v>
      </c>
    </row>
    <row r="125" spans="1:29" s="155" customFormat="1" hidden="1" outlineLevel="6" collapsed="1" x14ac:dyDescent="0.25">
      <c r="A125" s="164" t="s">
        <v>116</v>
      </c>
      <c r="B125" s="151">
        <v>30000</v>
      </c>
      <c r="C125" s="151">
        <v>2649300</v>
      </c>
      <c r="D125" s="151">
        <v>0</v>
      </c>
      <c r="E125" s="151">
        <v>0</v>
      </c>
      <c r="F125" s="151">
        <v>30000</v>
      </c>
      <c r="G125" s="151">
        <v>2649300</v>
      </c>
      <c r="H125" s="152" t="s">
        <v>120</v>
      </c>
      <c r="I125" s="152" t="s">
        <v>147</v>
      </c>
      <c r="J125" s="152" t="s">
        <v>116</v>
      </c>
      <c r="K125" s="151">
        <v>88.31</v>
      </c>
      <c r="L125" s="151">
        <v>0</v>
      </c>
      <c r="M125" s="152" t="s">
        <v>122</v>
      </c>
      <c r="N125" s="152" t="s">
        <v>135</v>
      </c>
      <c r="O125" s="152" t="s">
        <v>121</v>
      </c>
      <c r="P125" s="153">
        <v>45139</v>
      </c>
      <c r="Q125" s="153">
        <v>45140</v>
      </c>
      <c r="R125" s="151">
        <v>0</v>
      </c>
      <c r="S125" s="152" t="s">
        <v>116</v>
      </c>
      <c r="T125" s="152" t="s">
        <v>116</v>
      </c>
      <c r="U125" s="152" t="s">
        <v>142</v>
      </c>
      <c r="V125" s="154">
        <v>45108.153331481481</v>
      </c>
      <c r="W125" s="152" t="s">
        <v>116</v>
      </c>
      <c r="X125" s="152" t="s">
        <v>116</v>
      </c>
      <c r="Y125" s="154">
        <v>45139</v>
      </c>
      <c r="Z125" s="154">
        <v>45170</v>
      </c>
      <c r="AA125" s="154">
        <v>45174.415146030093</v>
      </c>
      <c r="AB125" s="152" t="s">
        <v>118</v>
      </c>
      <c r="AC125" s="152" t="s">
        <v>116</v>
      </c>
    </row>
    <row r="126" spans="1:29" s="161" customFormat="1" hidden="1" outlineLevel="7" collapsed="1" x14ac:dyDescent="0.25">
      <c r="A126" s="165" t="s">
        <v>373</v>
      </c>
      <c r="B126" s="157">
        <v>-41820.519</v>
      </c>
      <c r="C126" s="157">
        <v>-2884252.4868999999</v>
      </c>
      <c r="D126" s="157">
        <v>0</v>
      </c>
      <c r="E126" s="157">
        <v>0</v>
      </c>
      <c r="F126" s="157">
        <v>-41820.519</v>
      </c>
      <c r="G126" s="157">
        <v>-2884252.4868999999</v>
      </c>
      <c r="H126" s="158" t="s">
        <v>120</v>
      </c>
      <c r="I126" s="158" t="s">
        <v>147</v>
      </c>
      <c r="J126" s="158" t="s">
        <v>116</v>
      </c>
      <c r="K126" s="157">
        <v>68.967400593474196</v>
      </c>
      <c r="L126" s="157">
        <v>0</v>
      </c>
      <c r="M126" s="158" t="s">
        <v>122</v>
      </c>
      <c r="N126" s="158" t="s">
        <v>135</v>
      </c>
      <c r="O126" s="158" t="s">
        <v>121</v>
      </c>
      <c r="P126" s="159">
        <v>45139</v>
      </c>
      <c r="Q126" s="159">
        <v>45140</v>
      </c>
      <c r="R126" s="157">
        <v>0</v>
      </c>
      <c r="S126" s="158" t="s">
        <v>116</v>
      </c>
      <c r="T126" s="158" t="s">
        <v>116</v>
      </c>
      <c r="U126" s="158" t="s">
        <v>142</v>
      </c>
      <c r="V126" s="160">
        <v>45108.153331481481</v>
      </c>
      <c r="W126" s="158" t="s">
        <v>116</v>
      </c>
      <c r="X126" s="158" t="s">
        <v>116</v>
      </c>
      <c r="Y126" s="160">
        <v>45139</v>
      </c>
      <c r="Z126" s="160">
        <v>45170</v>
      </c>
      <c r="AA126" s="160">
        <v>45174.415146030093</v>
      </c>
      <c r="AB126" s="158" t="s">
        <v>118</v>
      </c>
      <c r="AC126" s="158" t="s">
        <v>116</v>
      </c>
    </row>
    <row r="127" spans="1:29" s="143" customFormat="1" hidden="1" outlineLevel="7" collapsed="1" x14ac:dyDescent="0.25">
      <c r="A127" s="166" t="s">
        <v>116</v>
      </c>
      <c r="B127" s="140">
        <v>-41820.519</v>
      </c>
      <c r="C127" s="140">
        <v>-2884252.4868999999</v>
      </c>
      <c r="D127" s="140">
        <v>0</v>
      </c>
      <c r="E127" s="140">
        <v>0</v>
      </c>
      <c r="F127" s="140">
        <v>-41820.519</v>
      </c>
      <c r="G127" s="140">
        <v>-2884252.4868999999</v>
      </c>
      <c r="H127" s="139" t="s">
        <v>120</v>
      </c>
      <c r="I127" s="139" t="s">
        <v>147</v>
      </c>
      <c r="J127" s="139" t="s">
        <v>116</v>
      </c>
      <c r="K127" s="140">
        <v>68.967400593474196</v>
      </c>
      <c r="L127" s="140">
        <v>0</v>
      </c>
      <c r="M127" s="139" t="s">
        <v>122</v>
      </c>
      <c r="N127" s="139" t="s">
        <v>135</v>
      </c>
      <c r="O127" s="139" t="s">
        <v>121</v>
      </c>
      <c r="P127" s="141">
        <v>45139</v>
      </c>
      <c r="Q127" s="141">
        <v>45140</v>
      </c>
      <c r="R127" s="140">
        <v>0</v>
      </c>
      <c r="S127" s="139" t="s">
        <v>116</v>
      </c>
      <c r="T127" s="139" t="s">
        <v>116</v>
      </c>
      <c r="U127" s="139" t="s">
        <v>142</v>
      </c>
      <c r="V127" s="142">
        <v>45108.153331481481</v>
      </c>
      <c r="W127" s="139" t="s">
        <v>116</v>
      </c>
      <c r="X127" s="139" t="s">
        <v>116</v>
      </c>
      <c r="Y127" s="142">
        <v>45139</v>
      </c>
      <c r="Z127" s="142">
        <v>45170</v>
      </c>
      <c r="AA127" s="142">
        <v>45174.415146030093</v>
      </c>
      <c r="AB127" s="139" t="s">
        <v>118</v>
      </c>
      <c r="AC127" s="139" t="s">
        <v>116</v>
      </c>
    </row>
    <row r="128" spans="1:29" s="172" customFormat="1" hidden="1" outlineLevel="7" collapsed="1" x14ac:dyDescent="0.25">
      <c r="A128" s="167" t="s">
        <v>164</v>
      </c>
      <c r="B128" s="168">
        <v>9450</v>
      </c>
      <c r="C128" s="168">
        <v>521719.62933999998</v>
      </c>
      <c r="D128" s="168">
        <v>0</v>
      </c>
      <c r="E128" s="168">
        <v>0</v>
      </c>
      <c r="F128" s="168">
        <v>9450</v>
      </c>
      <c r="G128" s="168">
        <v>521719.62933999998</v>
      </c>
      <c r="H128" s="169" t="s">
        <v>120</v>
      </c>
      <c r="I128" s="169" t="s">
        <v>147</v>
      </c>
      <c r="J128" s="169" t="s">
        <v>116</v>
      </c>
      <c r="K128" s="168">
        <v>55.208426385185199</v>
      </c>
      <c r="L128" s="168">
        <v>0</v>
      </c>
      <c r="M128" s="169" t="s">
        <v>122</v>
      </c>
      <c r="N128" s="169" t="s">
        <v>135</v>
      </c>
      <c r="O128" s="169" t="s">
        <v>121</v>
      </c>
      <c r="P128" s="170">
        <v>45139</v>
      </c>
      <c r="Q128" s="170">
        <v>45140</v>
      </c>
      <c r="R128" s="168">
        <v>0</v>
      </c>
      <c r="S128" s="169" t="s">
        <v>116</v>
      </c>
      <c r="T128" s="169" t="s">
        <v>116</v>
      </c>
      <c r="U128" s="169" t="s">
        <v>142</v>
      </c>
      <c r="V128" s="171">
        <v>45108.153331481481</v>
      </c>
      <c r="W128" s="169" t="s">
        <v>116</v>
      </c>
      <c r="X128" s="169" t="s">
        <v>116</v>
      </c>
      <c r="Y128" s="171">
        <v>45139</v>
      </c>
      <c r="Z128" s="171">
        <v>45170</v>
      </c>
      <c r="AA128" s="171">
        <v>45174.415146030093</v>
      </c>
      <c r="AB128" s="169" t="s">
        <v>118</v>
      </c>
      <c r="AC128" s="169" t="s">
        <v>116</v>
      </c>
    </row>
    <row r="129" spans="1:29" s="143" customFormat="1" hidden="1" outlineLevel="7" collapsed="1" x14ac:dyDescent="0.25">
      <c r="A129" s="166" t="s">
        <v>116</v>
      </c>
      <c r="B129" s="140">
        <v>9450</v>
      </c>
      <c r="C129" s="140">
        <v>521719.62933999998</v>
      </c>
      <c r="D129" s="140">
        <v>0</v>
      </c>
      <c r="E129" s="140">
        <v>0</v>
      </c>
      <c r="F129" s="140">
        <v>9450</v>
      </c>
      <c r="G129" s="140">
        <v>521719.62933999998</v>
      </c>
      <c r="H129" s="139" t="s">
        <v>120</v>
      </c>
      <c r="I129" s="139" t="s">
        <v>147</v>
      </c>
      <c r="J129" s="139" t="s">
        <v>116</v>
      </c>
      <c r="K129" s="140">
        <v>55.208426385185199</v>
      </c>
      <c r="L129" s="140">
        <v>0</v>
      </c>
      <c r="M129" s="139" t="s">
        <v>122</v>
      </c>
      <c r="N129" s="139" t="s">
        <v>135</v>
      </c>
      <c r="O129" s="139" t="s">
        <v>121</v>
      </c>
      <c r="P129" s="141">
        <v>45139</v>
      </c>
      <c r="Q129" s="141">
        <v>45140</v>
      </c>
      <c r="R129" s="140">
        <v>0</v>
      </c>
      <c r="S129" s="139" t="s">
        <v>116</v>
      </c>
      <c r="T129" s="139" t="s">
        <v>116</v>
      </c>
      <c r="U129" s="139" t="s">
        <v>142</v>
      </c>
      <c r="V129" s="142">
        <v>45108.153331481481</v>
      </c>
      <c r="W129" s="139" t="s">
        <v>116</v>
      </c>
      <c r="X129" s="139" t="s">
        <v>116</v>
      </c>
      <c r="Y129" s="142">
        <v>45139</v>
      </c>
      <c r="Z129" s="142">
        <v>45170</v>
      </c>
      <c r="AA129" s="142">
        <v>45174.415146030093</v>
      </c>
      <c r="AB129" s="139" t="s">
        <v>118</v>
      </c>
      <c r="AC129" s="139" t="s">
        <v>116</v>
      </c>
    </row>
    <row r="130" spans="1:29" s="161" customFormat="1" hidden="1" outlineLevel="7" collapsed="1" x14ac:dyDescent="0.25">
      <c r="A130" s="165" t="s">
        <v>165</v>
      </c>
      <c r="B130" s="157">
        <v>9925.3490000000002</v>
      </c>
      <c r="C130" s="157">
        <v>631859.12068000005</v>
      </c>
      <c r="D130" s="157">
        <v>0</v>
      </c>
      <c r="E130" s="157">
        <v>0</v>
      </c>
      <c r="F130" s="157">
        <v>9925.3490000000002</v>
      </c>
      <c r="G130" s="157">
        <v>631859.12068000005</v>
      </c>
      <c r="H130" s="158" t="s">
        <v>120</v>
      </c>
      <c r="I130" s="158" t="s">
        <v>147</v>
      </c>
      <c r="J130" s="158" t="s">
        <v>116</v>
      </c>
      <c r="K130" s="157">
        <v>63.661148910733502</v>
      </c>
      <c r="L130" s="157">
        <v>0</v>
      </c>
      <c r="M130" s="158" t="s">
        <v>122</v>
      </c>
      <c r="N130" s="158" t="s">
        <v>135</v>
      </c>
      <c r="O130" s="158" t="s">
        <v>121</v>
      </c>
      <c r="P130" s="159">
        <v>45139</v>
      </c>
      <c r="Q130" s="159">
        <v>45140</v>
      </c>
      <c r="R130" s="157">
        <v>0</v>
      </c>
      <c r="S130" s="158" t="s">
        <v>116</v>
      </c>
      <c r="T130" s="158" t="s">
        <v>116</v>
      </c>
      <c r="U130" s="158" t="s">
        <v>142</v>
      </c>
      <c r="V130" s="160">
        <v>45108.153331481481</v>
      </c>
      <c r="W130" s="158" t="s">
        <v>116</v>
      </c>
      <c r="X130" s="158" t="s">
        <v>116</v>
      </c>
      <c r="Y130" s="160">
        <v>45139</v>
      </c>
      <c r="Z130" s="160">
        <v>45170</v>
      </c>
      <c r="AA130" s="160">
        <v>45174.415146030093</v>
      </c>
      <c r="AB130" s="158" t="s">
        <v>118</v>
      </c>
      <c r="AC130" s="158" t="s">
        <v>116</v>
      </c>
    </row>
    <row r="131" spans="1:29" s="143" customFormat="1" hidden="1" outlineLevel="7" collapsed="1" x14ac:dyDescent="0.25">
      <c r="A131" s="166" t="s">
        <v>116</v>
      </c>
      <c r="B131" s="140">
        <v>9925.3490000000002</v>
      </c>
      <c r="C131" s="140">
        <v>631859.12068000005</v>
      </c>
      <c r="D131" s="140">
        <v>0</v>
      </c>
      <c r="E131" s="140">
        <v>0</v>
      </c>
      <c r="F131" s="140">
        <v>9925.3490000000002</v>
      </c>
      <c r="G131" s="140">
        <v>631859.12068000005</v>
      </c>
      <c r="H131" s="139" t="s">
        <v>120</v>
      </c>
      <c r="I131" s="139" t="s">
        <v>147</v>
      </c>
      <c r="J131" s="139" t="s">
        <v>116</v>
      </c>
      <c r="K131" s="140">
        <v>63.661148910733502</v>
      </c>
      <c r="L131" s="140">
        <v>0</v>
      </c>
      <c r="M131" s="139" t="s">
        <v>122</v>
      </c>
      <c r="N131" s="139" t="s">
        <v>135</v>
      </c>
      <c r="O131" s="139" t="s">
        <v>121</v>
      </c>
      <c r="P131" s="141">
        <v>45139</v>
      </c>
      <c r="Q131" s="141">
        <v>45140</v>
      </c>
      <c r="R131" s="140">
        <v>0</v>
      </c>
      <c r="S131" s="139" t="s">
        <v>116</v>
      </c>
      <c r="T131" s="139" t="s">
        <v>116</v>
      </c>
      <c r="U131" s="139" t="s">
        <v>142</v>
      </c>
      <c r="V131" s="142">
        <v>45108.153331481481</v>
      </c>
      <c r="W131" s="139" t="s">
        <v>116</v>
      </c>
      <c r="X131" s="139" t="s">
        <v>116</v>
      </c>
      <c r="Y131" s="142">
        <v>45139</v>
      </c>
      <c r="Z131" s="142">
        <v>45170</v>
      </c>
      <c r="AA131" s="142">
        <v>45174.415146030093</v>
      </c>
      <c r="AB131" s="139" t="s">
        <v>118</v>
      </c>
      <c r="AC131" s="139" t="s">
        <v>116</v>
      </c>
    </row>
    <row r="132" spans="1:29" s="172" customFormat="1" hidden="1" outlineLevel="7" collapsed="1" x14ac:dyDescent="0.25">
      <c r="A132" s="167" t="s">
        <v>166</v>
      </c>
      <c r="B132" s="168">
        <v>23152.71</v>
      </c>
      <c r="C132" s="168">
        <v>1774894.98688</v>
      </c>
      <c r="D132" s="168">
        <v>0</v>
      </c>
      <c r="E132" s="168">
        <v>0</v>
      </c>
      <c r="F132" s="168">
        <v>23152.71</v>
      </c>
      <c r="G132" s="168">
        <v>1774894.98688</v>
      </c>
      <c r="H132" s="169" t="s">
        <v>120</v>
      </c>
      <c r="I132" s="169" t="s">
        <v>147</v>
      </c>
      <c r="J132" s="169" t="s">
        <v>116</v>
      </c>
      <c r="K132" s="168">
        <v>76.660355823573099</v>
      </c>
      <c r="L132" s="168">
        <v>0</v>
      </c>
      <c r="M132" s="169" t="s">
        <v>122</v>
      </c>
      <c r="N132" s="169" t="s">
        <v>135</v>
      </c>
      <c r="O132" s="169" t="s">
        <v>121</v>
      </c>
      <c r="P132" s="170">
        <v>45139</v>
      </c>
      <c r="Q132" s="170">
        <v>45140</v>
      </c>
      <c r="R132" s="168">
        <v>0</v>
      </c>
      <c r="S132" s="169" t="s">
        <v>116</v>
      </c>
      <c r="T132" s="169" t="s">
        <v>116</v>
      </c>
      <c r="U132" s="169" t="s">
        <v>142</v>
      </c>
      <c r="V132" s="171">
        <v>45108.153331481481</v>
      </c>
      <c r="W132" s="169" t="s">
        <v>116</v>
      </c>
      <c r="X132" s="169" t="s">
        <v>116</v>
      </c>
      <c r="Y132" s="171">
        <v>45139</v>
      </c>
      <c r="Z132" s="171">
        <v>45170</v>
      </c>
      <c r="AA132" s="171">
        <v>45174.415146030093</v>
      </c>
      <c r="AB132" s="169" t="s">
        <v>118</v>
      </c>
      <c r="AC132" s="169" t="s">
        <v>116</v>
      </c>
    </row>
    <row r="133" spans="1:29" s="143" customFormat="1" hidden="1" outlineLevel="7" collapsed="1" x14ac:dyDescent="0.25">
      <c r="A133" s="166" t="s">
        <v>116</v>
      </c>
      <c r="B133" s="140">
        <v>23152.71</v>
      </c>
      <c r="C133" s="140">
        <v>1774894.98688</v>
      </c>
      <c r="D133" s="140">
        <v>0</v>
      </c>
      <c r="E133" s="140">
        <v>0</v>
      </c>
      <c r="F133" s="140">
        <v>23152.71</v>
      </c>
      <c r="G133" s="140">
        <v>1774894.98688</v>
      </c>
      <c r="H133" s="139" t="s">
        <v>120</v>
      </c>
      <c r="I133" s="139" t="s">
        <v>147</v>
      </c>
      <c r="J133" s="139" t="s">
        <v>116</v>
      </c>
      <c r="K133" s="140">
        <v>76.660355823573099</v>
      </c>
      <c r="L133" s="140">
        <v>0</v>
      </c>
      <c r="M133" s="139" t="s">
        <v>122</v>
      </c>
      <c r="N133" s="139" t="s">
        <v>135</v>
      </c>
      <c r="O133" s="139" t="s">
        <v>121</v>
      </c>
      <c r="P133" s="141">
        <v>45139</v>
      </c>
      <c r="Q133" s="141">
        <v>45140</v>
      </c>
      <c r="R133" s="140">
        <v>0</v>
      </c>
      <c r="S133" s="139" t="s">
        <v>116</v>
      </c>
      <c r="T133" s="139" t="s">
        <v>116</v>
      </c>
      <c r="U133" s="139" t="s">
        <v>142</v>
      </c>
      <c r="V133" s="142">
        <v>45108.153331481481</v>
      </c>
      <c r="W133" s="139" t="s">
        <v>116</v>
      </c>
      <c r="X133" s="139" t="s">
        <v>116</v>
      </c>
      <c r="Y133" s="142">
        <v>45139</v>
      </c>
      <c r="Z133" s="142">
        <v>45170</v>
      </c>
      <c r="AA133" s="142">
        <v>45174.415146030093</v>
      </c>
      <c r="AB133" s="139" t="s">
        <v>118</v>
      </c>
      <c r="AC133" s="139" t="s">
        <v>116</v>
      </c>
    </row>
    <row r="134" spans="1:29" s="161" customFormat="1" hidden="1" outlineLevel="7" collapsed="1" x14ac:dyDescent="0.25">
      <c r="A134" s="165" t="s">
        <v>374</v>
      </c>
      <c r="B134" s="157">
        <v>29292.46</v>
      </c>
      <c r="C134" s="157">
        <v>2605078.75</v>
      </c>
      <c r="D134" s="157">
        <v>0</v>
      </c>
      <c r="E134" s="157">
        <v>0</v>
      </c>
      <c r="F134" s="157">
        <v>29292.46</v>
      </c>
      <c r="G134" s="157">
        <v>2605078.75</v>
      </c>
      <c r="H134" s="158" t="s">
        <v>120</v>
      </c>
      <c r="I134" s="158" t="s">
        <v>147</v>
      </c>
      <c r="J134" s="158" t="s">
        <v>116</v>
      </c>
      <c r="K134" s="157">
        <v>88.933423481674097</v>
      </c>
      <c r="L134" s="157">
        <v>0</v>
      </c>
      <c r="M134" s="158" t="s">
        <v>122</v>
      </c>
      <c r="N134" s="158" t="s">
        <v>135</v>
      </c>
      <c r="O134" s="158" t="s">
        <v>121</v>
      </c>
      <c r="P134" s="159">
        <v>45139</v>
      </c>
      <c r="Q134" s="159">
        <v>45140</v>
      </c>
      <c r="R134" s="157">
        <v>0</v>
      </c>
      <c r="S134" s="158" t="s">
        <v>116</v>
      </c>
      <c r="T134" s="158" t="s">
        <v>116</v>
      </c>
      <c r="U134" s="158" t="s">
        <v>142</v>
      </c>
      <c r="V134" s="160">
        <v>45108.153331481481</v>
      </c>
      <c r="W134" s="158" t="s">
        <v>142</v>
      </c>
      <c r="X134" s="160">
        <v>45112.348183645838</v>
      </c>
      <c r="Y134" s="160">
        <v>45139</v>
      </c>
      <c r="Z134" s="160">
        <v>45170</v>
      </c>
      <c r="AA134" s="160">
        <v>45174.415146030093</v>
      </c>
      <c r="AB134" s="158" t="s">
        <v>118</v>
      </c>
      <c r="AC134" s="158" t="s">
        <v>116</v>
      </c>
    </row>
    <row r="135" spans="1:29" s="143" customFormat="1" hidden="1" outlineLevel="7" collapsed="1" x14ac:dyDescent="0.25">
      <c r="A135" s="166" t="s">
        <v>116</v>
      </c>
      <c r="B135" s="140">
        <v>29292.46</v>
      </c>
      <c r="C135" s="140">
        <v>2605078.75</v>
      </c>
      <c r="D135" s="140">
        <v>0</v>
      </c>
      <c r="E135" s="140">
        <v>0</v>
      </c>
      <c r="F135" s="140">
        <v>29292.46</v>
      </c>
      <c r="G135" s="140">
        <v>2605078.75</v>
      </c>
      <c r="H135" s="139" t="s">
        <v>120</v>
      </c>
      <c r="I135" s="139" t="s">
        <v>147</v>
      </c>
      <c r="J135" s="139" t="s">
        <v>116</v>
      </c>
      <c r="K135" s="140">
        <v>88.933423481674097</v>
      </c>
      <c r="L135" s="140">
        <v>0</v>
      </c>
      <c r="M135" s="139" t="s">
        <v>122</v>
      </c>
      <c r="N135" s="139" t="s">
        <v>135</v>
      </c>
      <c r="O135" s="139" t="s">
        <v>121</v>
      </c>
      <c r="P135" s="141">
        <v>45139</v>
      </c>
      <c r="Q135" s="141">
        <v>45140</v>
      </c>
      <c r="R135" s="140">
        <v>0</v>
      </c>
      <c r="S135" s="139" t="s">
        <v>116</v>
      </c>
      <c r="T135" s="139" t="s">
        <v>116</v>
      </c>
      <c r="U135" s="139" t="s">
        <v>142</v>
      </c>
      <c r="V135" s="142">
        <v>45108.153331481481</v>
      </c>
      <c r="W135" s="139" t="s">
        <v>142</v>
      </c>
      <c r="X135" s="142">
        <v>45112.348183645838</v>
      </c>
      <c r="Y135" s="142">
        <v>45139</v>
      </c>
      <c r="Z135" s="142">
        <v>45170</v>
      </c>
      <c r="AA135" s="142">
        <v>45174.415146030093</v>
      </c>
      <c r="AB135" s="139" t="s">
        <v>118</v>
      </c>
      <c r="AC135" s="139" t="s">
        <v>116</v>
      </c>
    </row>
    <row r="136" spans="1:29" s="149" customFormat="1" hidden="1" outlineLevel="5" collapsed="1" x14ac:dyDescent="0.25">
      <c r="A136" s="163" t="s">
        <v>138</v>
      </c>
      <c r="B136" s="145">
        <v>166136.38939999999</v>
      </c>
      <c r="C136" s="145">
        <v>19217358.05139</v>
      </c>
      <c r="D136" s="145">
        <v>0</v>
      </c>
      <c r="E136" s="145">
        <v>0</v>
      </c>
      <c r="F136" s="145">
        <v>166136.38939999999</v>
      </c>
      <c r="G136" s="145">
        <v>19217358.05139</v>
      </c>
      <c r="H136" s="146" t="s">
        <v>120</v>
      </c>
      <c r="I136" s="146" t="s">
        <v>138</v>
      </c>
      <c r="J136" s="146" t="s">
        <v>116</v>
      </c>
      <c r="K136" s="145">
        <v>115.67217826746599</v>
      </c>
      <c r="L136" s="145">
        <v>0</v>
      </c>
      <c r="M136" s="146" t="s">
        <v>122</v>
      </c>
      <c r="N136" s="146" t="s">
        <v>135</v>
      </c>
      <c r="O136" s="146" t="s">
        <v>121</v>
      </c>
      <c r="P136" s="147">
        <v>45139</v>
      </c>
      <c r="Q136" s="147">
        <v>45140</v>
      </c>
      <c r="R136" s="145">
        <v>0</v>
      </c>
      <c r="S136" s="146" t="s">
        <v>116</v>
      </c>
      <c r="T136" s="146" t="s">
        <v>116</v>
      </c>
      <c r="U136" s="146" t="s">
        <v>142</v>
      </c>
      <c r="V136" s="148">
        <v>45108.153331481481</v>
      </c>
      <c r="W136" s="146" t="s">
        <v>116</v>
      </c>
      <c r="X136" s="146" t="s">
        <v>116</v>
      </c>
      <c r="Y136" s="148">
        <v>45139</v>
      </c>
      <c r="Z136" s="148">
        <v>45170</v>
      </c>
      <c r="AA136" s="148">
        <v>45174.415146030093</v>
      </c>
      <c r="AB136" s="146" t="s">
        <v>118</v>
      </c>
      <c r="AC136" s="146" t="s">
        <v>116</v>
      </c>
    </row>
    <row r="137" spans="1:29" s="155" customFormat="1" hidden="1" outlineLevel="6" collapsed="1" x14ac:dyDescent="0.25">
      <c r="A137" s="164" t="s">
        <v>116</v>
      </c>
      <c r="B137" s="151">
        <v>166136.38939999999</v>
      </c>
      <c r="C137" s="151">
        <v>19217358.05139</v>
      </c>
      <c r="D137" s="151">
        <v>0</v>
      </c>
      <c r="E137" s="151">
        <v>0</v>
      </c>
      <c r="F137" s="151">
        <v>166136.38939999999</v>
      </c>
      <c r="G137" s="151">
        <v>19217358.05139</v>
      </c>
      <c r="H137" s="152" t="s">
        <v>120</v>
      </c>
      <c r="I137" s="152" t="s">
        <v>138</v>
      </c>
      <c r="J137" s="152" t="s">
        <v>116</v>
      </c>
      <c r="K137" s="151">
        <v>115.67217826746599</v>
      </c>
      <c r="L137" s="151">
        <v>0</v>
      </c>
      <c r="M137" s="152" t="s">
        <v>122</v>
      </c>
      <c r="N137" s="152" t="s">
        <v>135</v>
      </c>
      <c r="O137" s="152" t="s">
        <v>121</v>
      </c>
      <c r="P137" s="153">
        <v>45139</v>
      </c>
      <c r="Q137" s="153">
        <v>45140</v>
      </c>
      <c r="R137" s="151">
        <v>0</v>
      </c>
      <c r="S137" s="152" t="s">
        <v>116</v>
      </c>
      <c r="T137" s="152" t="s">
        <v>116</v>
      </c>
      <c r="U137" s="152" t="s">
        <v>142</v>
      </c>
      <c r="V137" s="154">
        <v>45108.153331481481</v>
      </c>
      <c r="W137" s="152" t="s">
        <v>116</v>
      </c>
      <c r="X137" s="152" t="s">
        <v>116</v>
      </c>
      <c r="Y137" s="154">
        <v>45139</v>
      </c>
      <c r="Z137" s="154">
        <v>45170</v>
      </c>
      <c r="AA137" s="154">
        <v>45174.415146030093</v>
      </c>
      <c r="AB137" s="152" t="s">
        <v>118</v>
      </c>
      <c r="AC137" s="152" t="s">
        <v>116</v>
      </c>
    </row>
    <row r="138" spans="1:29" s="161" customFormat="1" hidden="1" outlineLevel="7" collapsed="1" x14ac:dyDescent="0.25">
      <c r="A138" s="165" t="s">
        <v>291</v>
      </c>
      <c r="B138" s="157">
        <v>-1853787.26</v>
      </c>
      <c r="C138" s="157">
        <v>-135977244.65028</v>
      </c>
      <c r="D138" s="157">
        <v>0</v>
      </c>
      <c r="E138" s="157">
        <v>0</v>
      </c>
      <c r="F138" s="157">
        <v>-1853787.26</v>
      </c>
      <c r="G138" s="157">
        <v>-135977244.65028</v>
      </c>
      <c r="H138" s="158" t="s">
        <v>120</v>
      </c>
      <c r="I138" s="158" t="s">
        <v>138</v>
      </c>
      <c r="J138" s="158" t="s">
        <v>116</v>
      </c>
      <c r="K138" s="157">
        <v>73.351051430939293</v>
      </c>
      <c r="L138" s="157">
        <v>0</v>
      </c>
      <c r="M138" s="158" t="s">
        <v>122</v>
      </c>
      <c r="N138" s="158" t="s">
        <v>135</v>
      </c>
      <c r="O138" s="158" t="s">
        <v>121</v>
      </c>
      <c r="P138" s="159">
        <v>45139</v>
      </c>
      <c r="Q138" s="159">
        <v>45140</v>
      </c>
      <c r="R138" s="157">
        <v>0</v>
      </c>
      <c r="S138" s="158" t="s">
        <v>116</v>
      </c>
      <c r="T138" s="158" t="s">
        <v>116</v>
      </c>
      <c r="U138" s="158" t="s">
        <v>142</v>
      </c>
      <c r="V138" s="160">
        <v>45108.153331481481</v>
      </c>
      <c r="W138" s="158" t="s">
        <v>142</v>
      </c>
      <c r="X138" s="160">
        <v>45139.561347187497</v>
      </c>
      <c r="Y138" s="160">
        <v>45139</v>
      </c>
      <c r="Z138" s="160">
        <v>45170</v>
      </c>
      <c r="AA138" s="160">
        <v>45174.415146030093</v>
      </c>
      <c r="AB138" s="158" t="s">
        <v>118</v>
      </c>
      <c r="AC138" s="158" t="s">
        <v>116</v>
      </c>
    </row>
    <row r="139" spans="1:29" s="143" customFormat="1" hidden="1" outlineLevel="7" collapsed="1" x14ac:dyDescent="0.25">
      <c r="A139" s="166" t="s">
        <v>116</v>
      </c>
      <c r="B139" s="140">
        <v>-1853787.26</v>
      </c>
      <c r="C139" s="140">
        <v>-135977244.65028</v>
      </c>
      <c r="D139" s="140">
        <v>0</v>
      </c>
      <c r="E139" s="140">
        <v>0</v>
      </c>
      <c r="F139" s="140">
        <v>-1853787.26</v>
      </c>
      <c r="G139" s="140">
        <v>-135977244.65028</v>
      </c>
      <c r="H139" s="139" t="s">
        <v>120</v>
      </c>
      <c r="I139" s="139" t="s">
        <v>138</v>
      </c>
      <c r="J139" s="139" t="s">
        <v>116</v>
      </c>
      <c r="K139" s="140">
        <v>73.351051430939293</v>
      </c>
      <c r="L139" s="140">
        <v>0</v>
      </c>
      <c r="M139" s="139" t="s">
        <v>122</v>
      </c>
      <c r="N139" s="139" t="s">
        <v>135</v>
      </c>
      <c r="O139" s="139" t="s">
        <v>121</v>
      </c>
      <c r="P139" s="141">
        <v>45139</v>
      </c>
      <c r="Q139" s="141">
        <v>45140</v>
      </c>
      <c r="R139" s="140">
        <v>0</v>
      </c>
      <c r="S139" s="139" t="s">
        <v>116</v>
      </c>
      <c r="T139" s="139" t="s">
        <v>116</v>
      </c>
      <c r="U139" s="139" t="s">
        <v>142</v>
      </c>
      <c r="V139" s="142">
        <v>45108.153331481481</v>
      </c>
      <c r="W139" s="139" t="s">
        <v>142</v>
      </c>
      <c r="X139" s="142">
        <v>45139.561347187497</v>
      </c>
      <c r="Y139" s="142">
        <v>45139</v>
      </c>
      <c r="Z139" s="142">
        <v>45170</v>
      </c>
      <c r="AA139" s="142">
        <v>45174.415146030093</v>
      </c>
      <c r="AB139" s="139" t="s">
        <v>118</v>
      </c>
      <c r="AC139" s="139" t="s">
        <v>116</v>
      </c>
    </row>
    <row r="140" spans="1:29" s="172" customFormat="1" hidden="1" outlineLevel="7" collapsed="1" x14ac:dyDescent="0.25">
      <c r="A140" s="167" t="s">
        <v>173</v>
      </c>
      <c r="B140" s="168">
        <v>-25683.869699999999</v>
      </c>
      <c r="C140" s="168">
        <v>-806693.79</v>
      </c>
      <c r="D140" s="168">
        <v>0</v>
      </c>
      <c r="E140" s="168">
        <v>0</v>
      </c>
      <c r="F140" s="168">
        <v>-25683.869699999999</v>
      </c>
      <c r="G140" s="168">
        <v>-806693.79</v>
      </c>
      <c r="H140" s="169" t="s">
        <v>120</v>
      </c>
      <c r="I140" s="169" t="s">
        <v>138</v>
      </c>
      <c r="J140" s="169" t="s">
        <v>116</v>
      </c>
      <c r="K140" s="168">
        <v>31.408576644507701</v>
      </c>
      <c r="L140" s="168">
        <v>0</v>
      </c>
      <c r="M140" s="169" t="s">
        <v>122</v>
      </c>
      <c r="N140" s="169" t="s">
        <v>135</v>
      </c>
      <c r="O140" s="169" t="s">
        <v>121</v>
      </c>
      <c r="P140" s="170">
        <v>45139</v>
      </c>
      <c r="Q140" s="170">
        <v>45140</v>
      </c>
      <c r="R140" s="168">
        <v>0</v>
      </c>
      <c r="S140" s="169" t="s">
        <v>116</v>
      </c>
      <c r="T140" s="169" t="s">
        <v>116</v>
      </c>
      <c r="U140" s="169" t="s">
        <v>142</v>
      </c>
      <c r="V140" s="171">
        <v>45108.153331481481</v>
      </c>
      <c r="W140" s="169" t="s">
        <v>116</v>
      </c>
      <c r="X140" s="169" t="s">
        <v>116</v>
      </c>
      <c r="Y140" s="171">
        <v>45139</v>
      </c>
      <c r="Z140" s="171">
        <v>45170</v>
      </c>
      <c r="AA140" s="171">
        <v>45174.415146030093</v>
      </c>
      <c r="AB140" s="169" t="s">
        <v>118</v>
      </c>
      <c r="AC140" s="169" t="s">
        <v>116</v>
      </c>
    </row>
    <row r="141" spans="1:29" s="143" customFormat="1" hidden="1" outlineLevel="7" collapsed="1" x14ac:dyDescent="0.25">
      <c r="A141" s="166" t="s">
        <v>116</v>
      </c>
      <c r="B141" s="140">
        <v>-25683.869699999999</v>
      </c>
      <c r="C141" s="140">
        <v>-806693.79</v>
      </c>
      <c r="D141" s="140">
        <v>0</v>
      </c>
      <c r="E141" s="140">
        <v>0</v>
      </c>
      <c r="F141" s="140">
        <v>-25683.869699999999</v>
      </c>
      <c r="G141" s="140">
        <v>-806693.79</v>
      </c>
      <c r="H141" s="139" t="s">
        <v>120</v>
      </c>
      <c r="I141" s="139" t="s">
        <v>138</v>
      </c>
      <c r="J141" s="139" t="s">
        <v>116</v>
      </c>
      <c r="K141" s="140">
        <v>31.408576644507701</v>
      </c>
      <c r="L141" s="140">
        <v>0</v>
      </c>
      <c r="M141" s="139" t="s">
        <v>122</v>
      </c>
      <c r="N141" s="139" t="s">
        <v>135</v>
      </c>
      <c r="O141" s="139" t="s">
        <v>121</v>
      </c>
      <c r="P141" s="141">
        <v>45139</v>
      </c>
      <c r="Q141" s="141">
        <v>45140</v>
      </c>
      <c r="R141" s="140">
        <v>0</v>
      </c>
      <c r="S141" s="139" t="s">
        <v>116</v>
      </c>
      <c r="T141" s="139" t="s">
        <v>116</v>
      </c>
      <c r="U141" s="139" t="s">
        <v>142</v>
      </c>
      <c r="V141" s="142">
        <v>45108.153331481481</v>
      </c>
      <c r="W141" s="139" t="s">
        <v>116</v>
      </c>
      <c r="X141" s="139" t="s">
        <v>116</v>
      </c>
      <c r="Y141" s="142">
        <v>45139</v>
      </c>
      <c r="Z141" s="142">
        <v>45170</v>
      </c>
      <c r="AA141" s="142">
        <v>45174.415146030093</v>
      </c>
      <c r="AB141" s="139" t="s">
        <v>118</v>
      </c>
      <c r="AC141" s="139" t="s">
        <v>116</v>
      </c>
    </row>
    <row r="142" spans="1:29" s="161" customFormat="1" hidden="1" outlineLevel="7" collapsed="1" x14ac:dyDescent="0.25">
      <c r="A142" s="165" t="s">
        <v>174</v>
      </c>
      <c r="B142" s="157">
        <v>45429.773999999998</v>
      </c>
      <c r="C142" s="157">
        <v>3567363.8042700002</v>
      </c>
      <c r="D142" s="157">
        <v>0</v>
      </c>
      <c r="E142" s="157">
        <v>0</v>
      </c>
      <c r="F142" s="157">
        <v>45429.773999999998</v>
      </c>
      <c r="G142" s="157">
        <v>3567363.8042700002</v>
      </c>
      <c r="H142" s="158" t="s">
        <v>120</v>
      </c>
      <c r="I142" s="158" t="s">
        <v>138</v>
      </c>
      <c r="J142" s="158" t="s">
        <v>116</v>
      </c>
      <c r="K142" s="157">
        <v>78.5247975098886</v>
      </c>
      <c r="L142" s="157">
        <v>0</v>
      </c>
      <c r="M142" s="158" t="s">
        <v>122</v>
      </c>
      <c r="N142" s="158" t="s">
        <v>135</v>
      </c>
      <c r="O142" s="158" t="s">
        <v>121</v>
      </c>
      <c r="P142" s="159">
        <v>45139</v>
      </c>
      <c r="Q142" s="159">
        <v>45140</v>
      </c>
      <c r="R142" s="157">
        <v>0</v>
      </c>
      <c r="S142" s="158" t="s">
        <v>116</v>
      </c>
      <c r="T142" s="158" t="s">
        <v>116</v>
      </c>
      <c r="U142" s="158" t="s">
        <v>142</v>
      </c>
      <c r="V142" s="160">
        <v>45108.153331481481</v>
      </c>
      <c r="W142" s="158" t="s">
        <v>116</v>
      </c>
      <c r="X142" s="158" t="s">
        <v>116</v>
      </c>
      <c r="Y142" s="160">
        <v>45139</v>
      </c>
      <c r="Z142" s="160">
        <v>45170</v>
      </c>
      <c r="AA142" s="160">
        <v>45174.415146030093</v>
      </c>
      <c r="AB142" s="158" t="s">
        <v>118</v>
      </c>
      <c r="AC142" s="158" t="s">
        <v>116</v>
      </c>
    </row>
    <row r="143" spans="1:29" s="143" customFormat="1" hidden="1" outlineLevel="7" collapsed="1" x14ac:dyDescent="0.25">
      <c r="A143" s="166" t="s">
        <v>116</v>
      </c>
      <c r="B143" s="140">
        <v>45429.773999999998</v>
      </c>
      <c r="C143" s="140">
        <v>3567363.8042700002</v>
      </c>
      <c r="D143" s="140">
        <v>0</v>
      </c>
      <c r="E143" s="140">
        <v>0</v>
      </c>
      <c r="F143" s="140">
        <v>45429.773999999998</v>
      </c>
      <c r="G143" s="140">
        <v>3567363.8042700002</v>
      </c>
      <c r="H143" s="139" t="s">
        <v>120</v>
      </c>
      <c r="I143" s="139" t="s">
        <v>138</v>
      </c>
      <c r="J143" s="139" t="s">
        <v>116</v>
      </c>
      <c r="K143" s="140">
        <v>78.5247975098886</v>
      </c>
      <c r="L143" s="140">
        <v>0</v>
      </c>
      <c r="M143" s="139" t="s">
        <v>122</v>
      </c>
      <c r="N143" s="139" t="s">
        <v>135</v>
      </c>
      <c r="O143" s="139" t="s">
        <v>121</v>
      </c>
      <c r="P143" s="141">
        <v>45139</v>
      </c>
      <c r="Q143" s="141">
        <v>45140</v>
      </c>
      <c r="R143" s="140">
        <v>0</v>
      </c>
      <c r="S143" s="139" t="s">
        <v>116</v>
      </c>
      <c r="T143" s="139" t="s">
        <v>116</v>
      </c>
      <c r="U143" s="139" t="s">
        <v>142</v>
      </c>
      <c r="V143" s="142">
        <v>45108.153331481481</v>
      </c>
      <c r="W143" s="139" t="s">
        <v>116</v>
      </c>
      <c r="X143" s="139" t="s">
        <v>116</v>
      </c>
      <c r="Y143" s="142">
        <v>45139</v>
      </c>
      <c r="Z143" s="142">
        <v>45170</v>
      </c>
      <c r="AA143" s="142">
        <v>45174.415146030093</v>
      </c>
      <c r="AB143" s="139" t="s">
        <v>118</v>
      </c>
      <c r="AC143" s="139" t="s">
        <v>116</v>
      </c>
    </row>
    <row r="144" spans="1:29" s="172" customFormat="1" hidden="1" outlineLevel="7" collapsed="1" x14ac:dyDescent="0.25">
      <c r="A144" s="167" t="s">
        <v>175</v>
      </c>
      <c r="B144" s="168">
        <v>2000177.7450999999</v>
      </c>
      <c r="C144" s="168">
        <v>152433932.68740001</v>
      </c>
      <c r="D144" s="168">
        <v>0</v>
      </c>
      <c r="E144" s="168">
        <v>0</v>
      </c>
      <c r="F144" s="168">
        <v>2000177.7450999999</v>
      </c>
      <c r="G144" s="168">
        <v>152433932.68740001</v>
      </c>
      <c r="H144" s="169" t="s">
        <v>120</v>
      </c>
      <c r="I144" s="169" t="s">
        <v>138</v>
      </c>
      <c r="J144" s="169" t="s">
        <v>116</v>
      </c>
      <c r="K144" s="168">
        <v>76.210193349481003</v>
      </c>
      <c r="L144" s="168">
        <v>0</v>
      </c>
      <c r="M144" s="169" t="s">
        <v>122</v>
      </c>
      <c r="N144" s="169" t="s">
        <v>135</v>
      </c>
      <c r="O144" s="169" t="s">
        <v>121</v>
      </c>
      <c r="P144" s="170">
        <v>45139</v>
      </c>
      <c r="Q144" s="170">
        <v>45140</v>
      </c>
      <c r="R144" s="168">
        <v>0</v>
      </c>
      <c r="S144" s="169" t="s">
        <v>116</v>
      </c>
      <c r="T144" s="169" t="s">
        <v>116</v>
      </c>
      <c r="U144" s="169" t="s">
        <v>142</v>
      </c>
      <c r="V144" s="171">
        <v>45108.153331481481</v>
      </c>
      <c r="W144" s="169" t="s">
        <v>116</v>
      </c>
      <c r="X144" s="169" t="s">
        <v>116</v>
      </c>
      <c r="Y144" s="171">
        <v>45139</v>
      </c>
      <c r="Z144" s="171">
        <v>45170</v>
      </c>
      <c r="AA144" s="171">
        <v>45174.415146030093</v>
      </c>
      <c r="AB144" s="169" t="s">
        <v>118</v>
      </c>
      <c r="AC144" s="169" t="s">
        <v>116</v>
      </c>
    </row>
    <row r="145" spans="1:29" s="143" customFormat="1" hidden="1" outlineLevel="7" collapsed="1" x14ac:dyDescent="0.25">
      <c r="A145" s="166" t="s">
        <v>116</v>
      </c>
      <c r="B145" s="140">
        <v>2000177.7450999999</v>
      </c>
      <c r="C145" s="140">
        <v>152433932.68740001</v>
      </c>
      <c r="D145" s="140">
        <v>0</v>
      </c>
      <c r="E145" s="140">
        <v>0</v>
      </c>
      <c r="F145" s="140">
        <v>2000177.7450999999</v>
      </c>
      <c r="G145" s="140">
        <v>152433932.68740001</v>
      </c>
      <c r="H145" s="139" t="s">
        <v>120</v>
      </c>
      <c r="I145" s="139" t="s">
        <v>138</v>
      </c>
      <c r="J145" s="139" t="s">
        <v>116</v>
      </c>
      <c r="K145" s="140">
        <v>76.210193349481003</v>
      </c>
      <c r="L145" s="140">
        <v>0</v>
      </c>
      <c r="M145" s="139" t="s">
        <v>122</v>
      </c>
      <c r="N145" s="139" t="s">
        <v>135</v>
      </c>
      <c r="O145" s="139" t="s">
        <v>121</v>
      </c>
      <c r="P145" s="141">
        <v>45139</v>
      </c>
      <c r="Q145" s="141">
        <v>45140</v>
      </c>
      <c r="R145" s="140">
        <v>0</v>
      </c>
      <c r="S145" s="139" t="s">
        <v>116</v>
      </c>
      <c r="T145" s="139" t="s">
        <v>116</v>
      </c>
      <c r="U145" s="139" t="s">
        <v>142</v>
      </c>
      <c r="V145" s="142">
        <v>45108.153331481481</v>
      </c>
      <c r="W145" s="139" t="s">
        <v>116</v>
      </c>
      <c r="X145" s="139" t="s">
        <v>116</v>
      </c>
      <c r="Y145" s="142">
        <v>45139</v>
      </c>
      <c r="Z145" s="142">
        <v>45170</v>
      </c>
      <c r="AA145" s="142">
        <v>45174.415146030093</v>
      </c>
      <c r="AB145" s="139" t="s">
        <v>118</v>
      </c>
      <c r="AC145" s="139" t="s">
        <v>116</v>
      </c>
    </row>
    <row r="146" spans="1:29" s="190" customFormat="1" hidden="1" outlineLevel="5" collapsed="1" x14ac:dyDescent="0.25">
      <c r="A146" s="191" t="s">
        <v>180</v>
      </c>
      <c r="B146" s="186">
        <v>178048.932</v>
      </c>
      <c r="C146" s="186">
        <v>15999462.954120001</v>
      </c>
      <c r="D146" s="186">
        <v>0</v>
      </c>
      <c r="E146" s="186">
        <v>0</v>
      </c>
      <c r="F146" s="186">
        <v>178048.932</v>
      </c>
      <c r="G146" s="186">
        <v>15999462.954120001</v>
      </c>
      <c r="H146" s="187" t="s">
        <v>120</v>
      </c>
      <c r="I146" s="187" t="s">
        <v>180</v>
      </c>
      <c r="J146" s="187" t="s">
        <v>116</v>
      </c>
      <c r="K146" s="186">
        <v>89.859920946450799</v>
      </c>
      <c r="L146" s="186">
        <v>0</v>
      </c>
      <c r="M146" s="187" t="s">
        <v>122</v>
      </c>
      <c r="N146" s="187" t="s">
        <v>135</v>
      </c>
      <c r="O146" s="187" t="s">
        <v>121</v>
      </c>
      <c r="P146" s="188">
        <v>45139</v>
      </c>
      <c r="Q146" s="188">
        <v>45140</v>
      </c>
      <c r="R146" s="186">
        <v>0</v>
      </c>
      <c r="S146" s="187" t="s">
        <v>116</v>
      </c>
      <c r="T146" s="187" t="s">
        <v>116</v>
      </c>
      <c r="U146" s="187" t="s">
        <v>142</v>
      </c>
      <c r="V146" s="189">
        <v>45108.153331481481</v>
      </c>
      <c r="W146" s="187" t="s">
        <v>116</v>
      </c>
      <c r="X146" s="187" t="s">
        <v>116</v>
      </c>
      <c r="Y146" s="189">
        <v>45139</v>
      </c>
      <c r="Z146" s="189">
        <v>45170</v>
      </c>
      <c r="AA146" s="189">
        <v>45174.415146030093</v>
      </c>
      <c r="AB146" s="187" t="s">
        <v>118</v>
      </c>
      <c r="AC146" s="187" t="s">
        <v>116</v>
      </c>
    </row>
    <row r="147" spans="1:29" s="155" customFormat="1" hidden="1" outlineLevel="6" collapsed="1" x14ac:dyDescent="0.25">
      <c r="A147" s="164" t="s">
        <v>116</v>
      </c>
      <c r="B147" s="151">
        <v>178048.932</v>
      </c>
      <c r="C147" s="151">
        <v>15999462.954120001</v>
      </c>
      <c r="D147" s="151">
        <v>0</v>
      </c>
      <c r="E147" s="151">
        <v>0</v>
      </c>
      <c r="F147" s="151">
        <v>178048.932</v>
      </c>
      <c r="G147" s="151">
        <v>15999462.954120001</v>
      </c>
      <c r="H147" s="152" t="s">
        <v>120</v>
      </c>
      <c r="I147" s="152" t="s">
        <v>180</v>
      </c>
      <c r="J147" s="152" t="s">
        <v>116</v>
      </c>
      <c r="K147" s="151">
        <v>89.859920946450799</v>
      </c>
      <c r="L147" s="151">
        <v>0</v>
      </c>
      <c r="M147" s="152" t="s">
        <v>122</v>
      </c>
      <c r="N147" s="152" t="s">
        <v>135</v>
      </c>
      <c r="O147" s="152" t="s">
        <v>121</v>
      </c>
      <c r="P147" s="153">
        <v>45139</v>
      </c>
      <c r="Q147" s="153">
        <v>45140</v>
      </c>
      <c r="R147" s="151">
        <v>0</v>
      </c>
      <c r="S147" s="152" t="s">
        <v>116</v>
      </c>
      <c r="T147" s="152" t="s">
        <v>116</v>
      </c>
      <c r="U147" s="152" t="s">
        <v>142</v>
      </c>
      <c r="V147" s="154">
        <v>45108.153331481481</v>
      </c>
      <c r="W147" s="152" t="s">
        <v>116</v>
      </c>
      <c r="X147" s="152" t="s">
        <v>116</v>
      </c>
      <c r="Y147" s="154">
        <v>45139</v>
      </c>
      <c r="Z147" s="154">
        <v>45170</v>
      </c>
      <c r="AA147" s="154">
        <v>45174.415146030093</v>
      </c>
      <c r="AB147" s="152" t="s">
        <v>118</v>
      </c>
      <c r="AC147" s="152" t="s">
        <v>116</v>
      </c>
    </row>
    <row r="148" spans="1:29" s="161" customFormat="1" hidden="1" outlineLevel="7" collapsed="1" x14ac:dyDescent="0.25">
      <c r="A148" s="165" t="s">
        <v>375</v>
      </c>
      <c r="B148" s="157">
        <v>-4197161.9274000004</v>
      </c>
      <c r="C148" s="157">
        <v>-286886422.27693999</v>
      </c>
      <c r="D148" s="157">
        <v>0</v>
      </c>
      <c r="E148" s="157">
        <v>0</v>
      </c>
      <c r="F148" s="157">
        <v>-4197161.9274000004</v>
      </c>
      <c r="G148" s="157">
        <v>-286886422.27693999</v>
      </c>
      <c r="H148" s="158" t="s">
        <v>120</v>
      </c>
      <c r="I148" s="158" t="s">
        <v>180</v>
      </c>
      <c r="J148" s="158" t="s">
        <v>116</v>
      </c>
      <c r="K148" s="157">
        <v>68.352478946328503</v>
      </c>
      <c r="L148" s="157">
        <v>0</v>
      </c>
      <c r="M148" s="158" t="s">
        <v>122</v>
      </c>
      <c r="N148" s="158" t="s">
        <v>135</v>
      </c>
      <c r="O148" s="158" t="s">
        <v>121</v>
      </c>
      <c r="P148" s="159">
        <v>45139</v>
      </c>
      <c r="Q148" s="159">
        <v>45140</v>
      </c>
      <c r="R148" s="157">
        <v>0</v>
      </c>
      <c r="S148" s="158" t="s">
        <v>116</v>
      </c>
      <c r="T148" s="158" t="s">
        <v>116</v>
      </c>
      <c r="U148" s="158" t="s">
        <v>142</v>
      </c>
      <c r="V148" s="160">
        <v>45108.153331481481</v>
      </c>
      <c r="W148" s="158" t="s">
        <v>142</v>
      </c>
      <c r="X148" s="160">
        <v>45149.154615162035</v>
      </c>
      <c r="Y148" s="160">
        <v>45139</v>
      </c>
      <c r="Z148" s="160">
        <v>45170</v>
      </c>
      <c r="AA148" s="160">
        <v>45174.415146030093</v>
      </c>
      <c r="AB148" s="158" t="s">
        <v>118</v>
      </c>
      <c r="AC148" s="158" t="s">
        <v>116</v>
      </c>
    </row>
    <row r="149" spans="1:29" s="143" customFormat="1" hidden="1" outlineLevel="7" collapsed="1" x14ac:dyDescent="0.25">
      <c r="A149" s="166" t="s">
        <v>116</v>
      </c>
      <c r="B149" s="140">
        <v>-4197161.9274000004</v>
      </c>
      <c r="C149" s="140">
        <v>-286886422.27693999</v>
      </c>
      <c r="D149" s="140">
        <v>0</v>
      </c>
      <c r="E149" s="140">
        <v>0</v>
      </c>
      <c r="F149" s="140">
        <v>-4197161.9274000004</v>
      </c>
      <c r="G149" s="140">
        <v>-286886422.27693999</v>
      </c>
      <c r="H149" s="139" t="s">
        <v>120</v>
      </c>
      <c r="I149" s="139" t="s">
        <v>180</v>
      </c>
      <c r="J149" s="139" t="s">
        <v>116</v>
      </c>
      <c r="K149" s="140">
        <v>68.352478946328503</v>
      </c>
      <c r="L149" s="140">
        <v>0</v>
      </c>
      <c r="M149" s="139" t="s">
        <v>122</v>
      </c>
      <c r="N149" s="139" t="s">
        <v>135</v>
      </c>
      <c r="O149" s="139" t="s">
        <v>121</v>
      </c>
      <c r="P149" s="141">
        <v>45139</v>
      </c>
      <c r="Q149" s="141">
        <v>45140</v>
      </c>
      <c r="R149" s="140">
        <v>0</v>
      </c>
      <c r="S149" s="139" t="s">
        <v>116</v>
      </c>
      <c r="T149" s="139" t="s">
        <v>116</v>
      </c>
      <c r="U149" s="139" t="s">
        <v>142</v>
      </c>
      <c r="V149" s="142">
        <v>45108.153331481481</v>
      </c>
      <c r="W149" s="139" t="s">
        <v>142</v>
      </c>
      <c r="X149" s="142">
        <v>45149.154615162035</v>
      </c>
      <c r="Y149" s="142">
        <v>45139</v>
      </c>
      <c r="Z149" s="142">
        <v>45170</v>
      </c>
      <c r="AA149" s="142">
        <v>45174.415146030093</v>
      </c>
      <c r="AB149" s="139" t="s">
        <v>118</v>
      </c>
      <c r="AC149" s="139" t="s">
        <v>116</v>
      </c>
    </row>
    <row r="150" spans="1:29" s="172" customFormat="1" hidden="1" outlineLevel="7" collapsed="1" x14ac:dyDescent="0.25">
      <c r="A150" s="167" t="s">
        <v>182</v>
      </c>
      <c r="B150" s="168">
        <v>-55854.682800000002</v>
      </c>
      <c r="C150" s="168">
        <v>-5314712.9392299997</v>
      </c>
      <c r="D150" s="168">
        <v>0</v>
      </c>
      <c r="E150" s="168">
        <v>0</v>
      </c>
      <c r="F150" s="168">
        <v>-55854.682800000002</v>
      </c>
      <c r="G150" s="168">
        <v>-5314712.9392299997</v>
      </c>
      <c r="H150" s="169" t="s">
        <v>120</v>
      </c>
      <c r="I150" s="169" t="s">
        <v>180</v>
      </c>
      <c r="J150" s="169" t="s">
        <v>116</v>
      </c>
      <c r="K150" s="168">
        <v>95.152504191286894</v>
      </c>
      <c r="L150" s="168">
        <v>0</v>
      </c>
      <c r="M150" s="169" t="s">
        <v>122</v>
      </c>
      <c r="N150" s="169" t="s">
        <v>135</v>
      </c>
      <c r="O150" s="169" t="s">
        <v>121</v>
      </c>
      <c r="P150" s="170">
        <v>45139</v>
      </c>
      <c r="Q150" s="170">
        <v>45140</v>
      </c>
      <c r="R150" s="168">
        <v>0</v>
      </c>
      <c r="S150" s="169" t="s">
        <v>116</v>
      </c>
      <c r="T150" s="169" t="s">
        <v>116</v>
      </c>
      <c r="U150" s="169" t="s">
        <v>142</v>
      </c>
      <c r="V150" s="171">
        <v>45108.153331481481</v>
      </c>
      <c r="W150" s="169" t="s">
        <v>142</v>
      </c>
      <c r="X150" s="171">
        <v>45135.155565046291</v>
      </c>
      <c r="Y150" s="171">
        <v>45139</v>
      </c>
      <c r="Z150" s="171">
        <v>45170</v>
      </c>
      <c r="AA150" s="171">
        <v>45174.415146030093</v>
      </c>
      <c r="AB150" s="169" t="s">
        <v>118</v>
      </c>
      <c r="AC150" s="169" t="s">
        <v>116</v>
      </c>
    </row>
    <row r="151" spans="1:29" s="143" customFormat="1" hidden="1" outlineLevel="7" collapsed="1" x14ac:dyDescent="0.25">
      <c r="A151" s="166" t="s">
        <v>116</v>
      </c>
      <c r="B151" s="140">
        <v>-55854.682800000002</v>
      </c>
      <c r="C151" s="140">
        <v>-5314712.9392299997</v>
      </c>
      <c r="D151" s="140">
        <v>0</v>
      </c>
      <c r="E151" s="140">
        <v>0</v>
      </c>
      <c r="F151" s="140">
        <v>-55854.682800000002</v>
      </c>
      <c r="G151" s="140">
        <v>-5314712.9392299997</v>
      </c>
      <c r="H151" s="139" t="s">
        <v>120</v>
      </c>
      <c r="I151" s="139" t="s">
        <v>180</v>
      </c>
      <c r="J151" s="139" t="s">
        <v>116</v>
      </c>
      <c r="K151" s="140">
        <v>95.152504191286894</v>
      </c>
      <c r="L151" s="140">
        <v>0</v>
      </c>
      <c r="M151" s="139" t="s">
        <v>122</v>
      </c>
      <c r="N151" s="139" t="s">
        <v>135</v>
      </c>
      <c r="O151" s="139" t="s">
        <v>121</v>
      </c>
      <c r="P151" s="141">
        <v>45139</v>
      </c>
      <c r="Q151" s="141">
        <v>45140</v>
      </c>
      <c r="R151" s="140">
        <v>0</v>
      </c>
      <c r="S151" s="139" t="s">
        <v>116</v>
      </c>
      <c r="T151" s="139" t="s">
        <v>116</v>
      </c>
      <c r="U151" s="139" t="s">
        <v>142</v>
      </c>
      <c r="V151" s="142">
        <v>45108.153331481481</v>
      </c>
      <c r="W151" s="139" t="s">
        <v>142</v>
      </c>
      <c r="X151" s="142">
        <v>45135.155565046291</v>
      </c>
      <c r="Y151" s="142">
        <v>45139</v>
      </c>
      <c r="Z151" s="142">
        <v>45170</v>
      </c>
      <c r="AA151" s="142">
        <v>45174.415146030093</v>
      </c>
      <c r="AB151" s="139" t="s">
        <v>118</v>
      </c>
      <c r="AC151" s="139" t="s">
        <v>116</v>
      </c>
    </row>
    <row r="152" spans="1:29" s="161" customFormat="1" hidden="1" outlineLevel="7" collapsed="1" x14ac:dyDescent="0.25">
      <c r="A152" s="165" t="s">
        <v>183</v>
      </c>
      <c r="B152" s="157">
        <v>19839.11</v>
      </c>
      <c r="C152" s="157">
        <v>1296858.2593100001</v>
      </c>
      <c r="D152" s="157">
        <v>0</v>
      </c>
      <c r="E152" s="157">
        <v>0</v>
      </c>
      <c r="F152" s="157">
        <v>19839.11</v>
      </c>
      <c r="G152" s="157">
        <v>1296858.2593100001</v>
      </c>
      <c r="H152" s="158" t="s">
        <v>120</v>
      </c>
      <c r="I152" s="158" t="s">
        <v>180</v>
      </c>
      <c r="J152" s="158" t="s">
        <v>116</v>
      </c>
      <c r="K152" s="157">
        <v>65.368772052274494</v>
      </c>
      <c r="L152" s="157">
        <v>0</v>
      </c>
      <c r="M152" s="158" t="s">
        <v>122</v>
      </c>
      <c r="N152" s="158" t="s">
        <v>135</v>
      </c>
      <c r="O152" s="158" t="s">
        <v>121</v>
      </c>
      <c r="P152" s="159">
        <v>45139</v>
      </c>
      <c r="Q152" s="159">
        <v>45140</v>
      </c>
      <c r="R152" s="157">
        <v>0</v>
      </c>
      <c r="S152" s="158" t="s">
        <v>116</v>
      </c>
      <c r="T152" s="158" t="s">
        <v>116</v>
      </c>
      <c r="U152" s="158" t="s">
        <v>142</v>
      </c>
      <c r="V152" s="160">
        <v>45108.153331481481</v>
      </c>
      <c r="W152" s="158" t="s">
        <v>116</v>
      </c>
      <c r="X152" s="158" t="s">
        <v>116</v>
      </c>
      <c r="Y152" s="160">
        <v>45139</v>
      </c>
      <c r="Z152" s="160">
        <v>45170</v>
      </c>
      <c r="AA152" s="160">
        <v>45174.415146030093</v>
      </c>
      <c r="AB152" s="158" t="s">
        <v>118</v>
      </c>
      <c r="AC152" s="158" t="s">
        <v>116</v>
      </c>
    </row>
    <row r="153" spans="1:29" s="143" customFormat="1" hidden="1" outlineLevel="7" collapsed="1" x14ac:dyDescent="0.25">
      <c r="A153" s="166" t="s">
        <v>116</v>
      </c>
      <c r="B153" s="140">
        <v>19839.11</v>
      </c>
      <c r="C153" s="140">
        <v>1296858.2593100001</v>
      </c>
      <c r="D153" s="140">
        <v>0</v>
      </c>
      <c r="E153" s="140">
        <v>0</v>
      </c>
      <c r="F153" s="140">
        <v>19839.11</v>
      </c>
      <c r="G153" s="140">
        <v>1296858.2593100001</v>
      </c>
      <c r="H153" s="139" t="s">
        <v>120</v>
      </c>
      <c r="I153" s="139" t="s">
        <v>180</v>
      </c>
      <c r="J153" s="139" t="s">
        <v>116</v>
      </c>
      <c r="K153" s="140">
        <v>65.368772052274494</v>
      </c>
      <c r="L153" s="140">
        <v>0</v>
      </c>
      <c r="M153" s="139" t="s">
        <v>122</v>
      </c>
      <c r="N153" s="139" t="s">
        <v>135</v>
      </c>
      <c r="O153" s="139" t="s">
        <v>121</v>
      </c>
      <c r="P153" s="141">
        <v>45139</v>
      </c>
      <c r="Q153" s="141">
        <v>45140</v>
      </c>
      <c r="R153" s="140">
        <v>0</v>
      </c>
      <c r="S153" s="139" t="s">
        <v>116</v>
      </c>
      <c r="T153" s="139" t="s">
        <v>116</v>
      </c>
      <c r="U153" s="139" t="s">
        <v>142</v>
      </c>
      <c r="V153" s="142">
        <v>45108.153331481481</v>
      </c>
      <c r="W153" s="139" t="s">
        <v>116</v>
      </c>
      <c r="X153" s="139" t="s">
        <v>116</v>
      </c>
      <c r="Y153" s="142">
        <v>45139</v>
      </c>
      <c r="Z153" s="142">
        <v>45170</v>
      </c>
      <c r="AA153" s="142">
        <v>45174.415146030093</v>
      </c>
      <c r="AB153" s="139" t="s">
        <v>118</v>
      </c>
      <c r="AC153" s="139" t="s">
        <v>116</v>
      </c>
    </row>
    <row r="154" spans="1:29" s="172" customFormat="1" hidden="1" outlineLevel="7" collapsed="1" x14ac:dyDescent="0.25">
      <c r="A154" s="167" t="s">
        <v>184</v>
      </c>
      <c r="B154" s="168">
        <v>840724.41799999995</v>
      </c>
      <c r="C154" s="168">
        <v>59819156.729379997</v>
      </c>
      <c r="D154" s="168">
        <v>0</v>
      </c>
      <c r="E154" s="168">
        <v>0</v>
      </c>
      <c r="F154" s="168">
        <v>840724.41799999995</v>
      </c>
      <c r="G154" s="168">
        <v>59819156.729379997</v>
      </c>
      <c r="H154" s="169" t="s">
        <v>120</v>
      </c>
      <c r="I154" s="169" t="s">
        <v>180</v>
      </c>
      <c r="J154" s="169" t="s">
        <v>116</v>
      </c>
      <c r="K154" s="168">
        <v>71.151920235270197</v>
      </c>
      <c r="L154" s="168">
        <v>0</v>
      </c>
      <c r="M154" s="169" t="s">
        <v>122</v>
      </c>
      <c r="N154" s="169" t="s">
        <v>135</v>
      </c>
      <c r="O154" s="169" t="s">
        <v>121</v>
      </c>
      <c r="P154" s="170">
        <v>45139</v>
      </c>
      <c r="Q154" s="170">
        <v>45140</v>
      </c>
      <c r="R154" s="168">
        <v>0</v>
      </c>
      <c r="S154" s="169" t="s">
        <v>116</v>
      </c>
      <c r="T154" s="169" t="s">
        <v>116</v>
      </c>
      <c r="U154" s="169" t="s">
        <v>142</v>
      </c>
      <c r="V154" s="171">
        <v>45108.153331481481</v>
      </c>
      <c r="W154" s="169" t="s">
        <v>116</v>
      </c>
      <c r="X154" s="169" t="s">
        <v>116</v>
      </c>
      <c r="Y154" s="171">
        <v>45139</v>
      </c>
      <c r="Z154" s="171">
        <v>45170</v>
      </c>
      <c r="AA154" s="171">
        <v>45174.415146030093</v>
      </c>
      <c r="AB154" s="169" t="s">
        <v>118</v>
      </c>
      <c r="AC154" s="169" t="s">
        <v>116</v>
      </c>
    </row>
    <row r="155" spans="1:29" s="143" customFormat="1" hidden="1" outlineLevel="7" collapsed="1" x14ac:dyDescent="0.25">
      <c r="A155" s="166" t="s">
        <v>116</v>
      </c>
      <c r="B155" s="140">
        <v>840724.41799999995</v>
      </c>
      <c r="C155" s="140">
        <v>59819156.729379997</v>
      </c>
      <c r="D155" s="140">
        <v>0</v>
      </c>
      <c r="E155" s="140">
        <v>0</v>
      </c>
      <c r="F155" s="140">
        <v>840724.41799999995</v>
      </c>
      <c r="G155" s="140">
        <v>59819156.729379997</v>
      </c>
      <c r="H155" s="139" t="s">
        <v>120</v>
      </c>
      <c r="I155" s="139" t="s">
        <v>180</v>
      </c>
      <c r="J155" s="139" t="s">
        <v>116</v>
      </c>
      <c r="K155" s="140">
        <v>71.151920235270197</v>
      </c>
      <c r="L155" s="140">
        <v>0</v>
      </c>
      <c r="M155" s="139" t="s">
        <v>122</v>
      </c>
      <c r="N155" s="139" t="s">
        <v>135</v>
      </c>
      <c r="O155" s="139" t="s">
        <v>121</v>
      </c>
      <c r="P155" s="141">
        <v>45139</v>
      </c>
      <c r="Q155" s="141">
        <v>45140</v>
      </c>
      <c r="R155" s="140">
        <v>0</v>
      </c>
      <c r="S155" s="139" t="s">
        <v>116</v>
      </c>
      <c r="T155" s="139" t="s">
        <v>116</v>
      </c>
      <c r="U155" s="139" t="s">
        <v>142</v>
      </c>
      <c r="V155" s="142">
        <v>45108.153331481481</v>
      </c>
      <c r="W155" s="139" t="s">
        <v>116</v>
      </c>
      <c r="X155" s="139" t="s">
        <v>116</v>
      </c>
      <c r="Y155" s="142">
        <v>45139</v>
      </c>
      <c r="Z155" s="142">
        <v>45170</v>
      </c>
      <c r="AA155" s="142">
        <v>45174.415146030093</v>
      </c>
      <c r="AB155" s="139" t="s">
        <v>118</v>
      </c>
      <c r="AC155" s="139" t="s">
        <v>116</v>
      </c>
    </row>
    <row r="156" spans="1:29" s="161" customFormat="1" hidden="1" outlineLevel="7" collapsed="1" x14ac:dyDescent="0.25">
      <c r="A156" s="165" t="s">
        <v>376</v>
      </c>
      <c r="B156" s="157">
        <v>1733548.4782</v>
      </c>
      <c r="C156" s="157">
        <v>122047636.5777</v>
      </c>
      <c r="D156" s="157">
        <v>0</v>
      </c>
      <c r="E156" s="157">
        <v>0</v>
      </c>
      <c r="F156" s="157">
        <v>1733548.4782</v>
      </c>
      <c r="G156" s="157">
        <v>122047636.5777</v>
      </c>
      <c r="H156" s="158" t="s">
        <v>120</v>
      </c>
      <c r="I156" s="158" t="s">
        <v>180</v>
      </c>
      <c r="J156" s="158" t="s">
        <v>116</v>
      </c>
      <c r="K156" s="157">
        <v>70.403359417110806</v>
      </c>
      <c r="L156" s="157">
        <v>0</v>
      </c>
      <c r="M156" s="158" t="s">
        <v>122</v>
      </c>
      <c r="N156" s="158" t="s">
        <v>135</v>
      </c>
      <c r="O156" s="158" t="s">
        <v>121</v>
      </c>
      <c r="P156" s="159">
        <v>45139</v>
      </c>
      <c r="Q156" s="159">
        <v>45140</v>
      </c>
      <c r="R156" s="157">
        <v>0</v>
      </c>
      <c r="S156" s="158" t="s">
        <v>116</v>
      </c>
      <c r="T156" s="158" t="s">
        <v>116</v>
      </c>
      <c r="U156" s="158" t="s">
        <v>142</v>
      </c>
      <c r="V156" s="160">
        <v>45108.153331481481</v>
      </c>
      <c r="W156" s="158" t="s">
        <v>142</v>
      </c>
      <c r="X156" s="160">
        <v>45149.154615162035</v>
      </c>
      <c r="Y156" s="160">
        <v>45139</v>
      </c>
      <c r="Z156" s="160">
        <v>45170</v>
      </c>
      <c r="AA156" s="160">
        <v>45174.415146030093</v>
      </c>
      <c r="AB156" s="158" t="s">
        <v>118</v>
      </c>
      <c r="AC156" s="158" t="s">
        <v>116</v>
      </c>
    </row>
    <row r="157" spans="1:29" s="143" customFormat="1" hidden="1" outlineLevel="7" collapsed="1" x14ac:dyDescent="0.25">
      <c r="A157" s="166" t="s">
        <v>116</v>
      </c>
      <c r="B157" s="140">
        <v>1733548.4782</v>
      </c>
      <c r="C157" s="140">
        <v>122047636.5777</v>
      </c>
      <c r="D157" s="140">
        <v>0</v>
      </c>
      <c r="E157" s="140">
        <v>0</v>
      </c>
      <c r="F157" s="140">
        <v>1733548.4782</v>
      </c>
      <c r="G157" s="140">
        <v>122047636.5777</v>
      </c>
      <c r="H157" s="139" t="s">
        <v>120</v>
      </c>
      <c r="I157" s="139" t="s">
        <v>180</v>
      </c>
      <c r="J157" s="139" t="s">
        <v>116</v>
      </c>
      <c r="K157" s="140">
        <v>70.403359417110806</v>
      </c>
      <c r="L157" s="140">
        <v>0</v>
      </c>
      <c r="M157" s="139" t="s">
        <v>122</v>
      </c>
      <c r="N157" s="139" t="s">
        <v>135</v>
      </c>
      <c r="O157" s="139" t="s">
        <v>121</v>
      </c>
      <c r="P157" s="141">
        <v>45139</v>
      </c>
      <c r="Q157" s="141">
        <v>45140</v>
      </c>
      <c r="R157" s="140">
        <v>0</v>
      </c>
      <c r="S157" s="139" t="s">
        <v>116</v>
      </c>
      <c r="T157" s="139" t="s">
        <v>116</v>
      </c>
      <c r="U157" s="139" t="s">
        <v>142</v>
      </c>
      <c r="V157" s="142">
        <v>45108.153331481481</v>
      </c>
      <c r="W157" s="139" t="s">
        <v>142</v>
      </c>
      <c r="X157" s="142">
        <v>45149.154615162035</v>
      </c>
      <c r="Y157" s="142">
        <v>45139</v>
      </c>
      <c r="Z157" s="142">
        <v>45170</v>
      </c>
      <c r="AA157" s="142">
        <v>45174.415146030093</v>
      </c>
      <c r="AB157" s="139" t="s">
        <v>118</v>
      </c>
      <c r="AC157" s="139" t="s">
        <v>116</v>
      </c>
    </row>
    <row r="158" spans="1:29" s="172" customFormat="1" hidden="1" outlineLevel="7" collapsed="1" x14ac:dyDescent="0.25">
      <c r="A158" s="167" t="s">
        <v>185</v>
      </c>
      <c r="B158" s="168">
        <v>1836953.5360000001</v>
      </c>
      <c r="C158" s="168">
        <v>125036946.6039</v>
      </c>
      <c r="D158" s="168">
        <v>0</v>
      </c>
      <c r="E158" s="168">
        <v>0</v>
      </c>
      <c r="F158" s="168">
        <v>1836953.5360000001</v>
      </c>
      <c r="G158" s="168">
        <v>125036946.6039</v>
      </c>
      <c r="H158" s="169" t="s">
        <v>120</v>
      </c>
      <c r="I158" s="169" t="s">
        <v>180</v>
      </c>
      <c r="J158" s="169" t="s">
        <v>116</v>
      </c>
      <c r="K158" s="168">
        <v>68.0675608574021</v>
      </c>
      <c r="L158" s="168">
        <v>0</v>
      </c>
      <c r="M158" s="169" t="s">
        <v>122</v>
      </c>
      <c r="N158" s="169" t="s">
        <v>135</v>
      </c>
      <c r="O158" s="169" t="s">
        <v>121</v>
      </c>
      <c r="P158" s="170">
        <v>45139</v>
      </c>
      <c r="Q158" s="170">
        <v>45140</v>
      </c>
      <c r="R158" s="168">
        <v>0</v>
      </c>
      <c r="S158" s="169" t="s">
        <v>116</v>
      </c>
      <c r="T158" s="169" t="s">
        <v>116</v>
      </c>
      <c r="U158" s="169" t="s">
        <v>142</v>
      </c>
      <c r="V158" s="171">
        <v>45108.153331481481</v>
      </c>
      <c r="W158" s="169" t="s">
        <v>116</v>
      </c>
      <c r="X158" s="169" t="s">
        <v>116</v>
      </c>
      <c r="Y158" s="171">
        <v>45139</v>
      </c>
      <c r="Z158" s="171">
        <v>45170</v>
      </c>
      <c r="AA158" s="171">
        <v>45174.415146030093</v>
      </c>
      <c r="AB158" s="169" t="s">
        <v>118</v>
      </c>
      <c r="AC158" s="169" t="s">
        <v>116</v>
      </c>
    </row>
    <row r="159" spans="1:29" s="143" customFormat="1" hidden="1" outlineLevel="7" collapsed="1" x14ac:dyDescent="0.25">
      <c r="A159" s="166" t="s">
        <v>116</v>
      </c>
      <c r="B159" s="140">
        <v>1836953.5360000001</v>
      </c>
      <c r="C159" s="140">
        <v>125036946.6039</v>
      </c>
      <c r="D159" s="140">
        <v>0</v>
      </c>
      <c r="E159" s="140">
        <v>0</v>
      </c>
      <c r="F159" s="140">
        <v>1836953.5360000001</v>
      </c>
      <c r="G159" s="140">
        <v>125036946.6039</v>
      </c>
      <c r="H159" s="139" t="s">
        <v>120</v>
      </c>
      <c r="I159" s="139" t="s">
        <v>180</v>
      </c>
      <c r="J159" s="139" t="s">
        <v>116</v>
      </c>
      <c r="K159" s="140">
        <v>68.0675608574021</v>
      </c>
      <c r="L159" s="140">
        <v>0</v>
      </c>
      <c r="M159" s="139" t="s">
        <v>122</v>
      </c>
      <c r="N159" s="139" t="s">
        <v>135</v>
      </c>
      <c r="O159" s="139" t="s">
        <v>121</v>
      </c>
      <c r="P159" s="141">
        <v>45139</v>
      </c>
      <c r="Q159" s="141">
        <v>45140</v>
      </c>
      <c r="R159" s="140">
        <v>0</v>
      </c>
      <c r="S159" s="139" t="s">
        <v>116</v>
      </c>
      <c r="T159" s="139" t="s">
        <v>116</v>
      </c>
      <c r="U159" s="139" t="s">
        <v>142</v>
      </c>
      <c r="V159" s="142">
        <v>45108.153331481481</v>
      </c>
      <c r="W159" s="139" t="s">
        <v>116</v>
      </c>
      <c r="X159" s="139" t="s">
        <v>116</v>
      </c>
      <c r="Y159" s="142">
        <v>45139</v>
      </c>
      <c r="Z159" s="142">
        <v>45170</v>
      </c>
      <c r="AA159" s="142">
        <v>45174.415146030093</v>
      </c>
      <c r="AB159" s="139" t="s">
        <v>118</v>
      </c>
      <c r="AC159" s="139" t="s">
        <v>116</v>
      </c>
    </row>
    <row r="160" spans="1:29" s="161" customFormat="1" outlineLevel="3" collapsed="1" x14ac:dyDescent="0.25">
      <c r="A160" s="156" t="s">
        <v>191</v>
      </c>
      <c r="B160" s="157">
        <v>53240.017999999996</v>
      </c>
      <c r="C160" s="157">
        <v>4806685.1738080001</v>
      </c>
      <c r="D160" s="157">
        <v>0</v>
      </c>
      <c r="E160" s="157">
        <v>0</v>
      </c>
      <c r="F160" s="157">
        <v>53240.017999999996</v>
      </c>
      <c r="G160" s="157">
        <v>4806685.1738080001</v>
      </c>
      <c r="H160" s="158" t="s">
        <v>116</v>
      </c>
      <c r="I160" s="158" t="s">
        <v>180</v>
      </c>
      <c r="J160" s="158" t="s">
        <v>116</v>
      </c>
      <c r="K160" s="157">
        <v>90.2833123348681</v>
      </c>
      <c r="L160" s="157">
        <v>0</v>
      </c>
      <c r="M160" s="158" t="s">
        <v>122</v>
      </c>
      <c r="N160" s="158" t="s">
        <v>135</v>
      </c>
      <c r="O160" s="158" t="s">
        <v>191</v>
      </c>
      <c r="P160" s="159" t="s">
        <v>116</v>
      </c>
      <c r="Q160" s="159" t="s">
        <v>116</v>
      </c>
      <c r="R160" s="157">
        <v>0</v>
      </c>
      <c r="S160" s="158" t="s">
        <v>116</v>
      </c>
      <c r="T160" s="158" t="s">
        <v>141</v>
      </c>
      <c r="U160" s="158" t="s">
        <v>115</v>
      </c>
      <c r="V160" s="160">
        <v>45174.388374189817</v>
      </c>
      <c r="W160" s="158" t="s">
        <v>115</v>
      </c>
      <c r="X160" s="160">
        <v>45174.388377812502</v>
      </c>
      <c r="Y160" s="160">
        <v>45139</v>
      </c>
      <c r="Z160" s="160">
        <v>45170</v>
      </c>
      <c r="AA160" s="160">
        <v>45174.415146030093</v>
      </c>
      <c r="AB160" s="158" t="s">
        <v>118</v>
      </c>
      <c r="AC160" s="158" t="s">
        <v>116</v>
      </c>
    </row>
    <row r="161" spans="1:29" s="143" customFormat="1" hidden="1" outlineLevel="4" collapsed="1" x14ac:dyDescent="0.25">
      <c r="A161" s="162" t="s">
        <v>355</v>
      </c>
      <c r="B161" s="140">
        <v>0</v>
      </c>
      <c r="C161" s="140">
        <v>3281.93</v>
      </c>
      <c r="D161" s="140">
        <v>0</v>
      </c>
      <c r="E161" s="140">
        <v>0</v>
      </c>
      <c r="F161" s="140">
        <v>0</v>
      </c>
      <c r="G161" s="140">
        <v>3281.93</v>
      </c>
      <c r="H161" s="139" t="s">
        <v>355</v>
      </c>
      <c r="I161" s="139" t="s">
        <v>180</v>
      </c>
      <c r="J161" s="139" t="s">
        <v>377</v>
      </c>
      <c r="K161" s="140">
        <v>0</v>
      </c>
      <c r="L161" s="140">
        <v>0</v>
      </c>
      <c r="M161" s="139" t="s">
        <v>122</v>
      </c>
      <c r="N161" s="139" t="s">
        <v>135</v>
      </c>
      <c r="O161" s="139" t="s">
        <v>191</v>
      </c>
      <c r="P161" s="141">
        <v>45139</v>
      </c>
      <c r="Q161" s="141">
        <v>45139.000694444447</v>
      </c>
      <c r="R161" s="140">
        <v>0</v>
      </c>
      <c r="S161" s="139" t="s">
        <v>378</v>
      </c>
      <c r="T161" s="139" t="s">
        <v>141</v>
      </c>
      <c r="U161" s="139" t="s">
        <v>115</v>
      </c>
      <c r="V161" s="142">
        <v>45174.388374189817</v>
      </c>
      <c r="W161" s="139" t="s">
        <v>115</v>
      </c>
      <c r="X161" s="142">
        <v>45174.388377812502</v>
      </c>
      <c r="Y161" s="142">
        <v>45139</v>
      </c>
      <c r="Z161" s="142">
        <v>45170</v>
      </c>
      <c r="AA161" s="142">
        <v>45174.415146030093</v>
      </c>
      <c r="AB161" s="139" t="s">
        <v>118</v>
      </c>
      <c r="AC161" s="139" t="s">
        <v>355</v>
      </c>
    </row>
    <row r="162" spans="1:29" s="149" customFormat="1" hidden="1" outlineLevel="5" collapsed="1" x14ac:dyDescent="0.25">
      <c r="A162" s="163" t="s">
        <v>180</v>
      </c>
      <c r="B162" s="145">
        <v>0</v>
      </c>
      <c r="C162" s="145">
        <v>3281.93</v>
      </c>
      <c r="D162" s="145">
        <v>0</v>
      </c>
      <c r="E162" s="145">
        <v>0</v>
      </c>
      <c r="F162" s="145">
        <v>0</v>
      </c>
      <c r="G162" s="145">
        <v>3281.93</v>
      </c>
      <c r="H162" s="146" t="s">
        <v>355</v>
      </c>
      <c r="I162" s="146" t="s">
        <v>180</v>
      </c>
      <c r="J162" s="146" t="s">
        <v>377</v>
      </c>
      <c r="K162" s="145">
        <v>0</v>
      </c>
      <c r="L162" s="145">
        <v>0</v>
      </c>
      <c r="M162" s="146" t="s">
        <v>122</v>
      </c>
      <c r="N162" s="146" t="s">
        <v>135</v>
      </c>
      <c r="O162" s="146" t="s">
        <v>191</v>
      </c>
      <c r="P162" s="147">
        <v>45139</v>
      </c>
      <c r="Q162" s="147">
        <v>45139.000694444447</v>
      </c>
      <c r="R162" s="145">
        <v>0</v>
      </c>
      <c r="S162" s="146" t="s">
        <v>378</v>
      </c>
      <c r="T162" s="146" t="s">
        <v>141</v>
      </c>
      <c r="U162" s="146" t="s">
        <v>115</v>
      </c>
      <c r="V162" s="148">
        <v>45174.388374189817</v>
      </c>
      <c r="W162" s="146" t="s">
        <v>115</v>
      </c>
      <c r="X162" s="148">
        <v>45174.388377812502</v>
      </c>
      <c r="Y162" s="148">
        <v>45139</v>
      </c>
      <c r="Z162" s="148">
        <v>45170</v>
      </c>
      <c r="AA162" s="148">
        <v>45174.415146030093</v>
      </c>
      <c r="AB162" s="146" t="s">
        <v>118</v>
      </c>
      <c r="AC162" s="146" t="s">
        <v>355</v>
      </c>
    </row>
    <row r="163" spans="1:29" s="155" customFormat="1" hidden="1" outlineLevel="6" collapsed="1" x14ac:dyDescent="0.25">
      <c r="A163" s="164" t="s">
        <v>377</v>
      </c>
      <c r="B163" s="151">
        <v>0</v>
      </c>
      <c r="C163" s="151">
        <v>3281.93</v>
      </c>
      <c r="D163" s="151">
        <v>0</v>
      </c>
      <c r="E163" s="151">
        <v>0</v>
      </c>
      <c r="F163" s="151">
        <v>0</v>
      </c>
      <c r="G163" s="151">
        <v>3281.93</v>
      </c>
      <c r="H163" s="152" t="s">
        <v>355</v>
      </c>
      <c r="I163" s="152" t="s">
        <v>180</v>
      </c>
      <c r="J163" s="152" t="s">
        <v>377</v>
      </c>
      <c r="K163" s="151">
        <v>0</v>
      </c>
      <c r="L163" s="151">
        <v>0</v>
      </c>
      <c r="M163" s="152" t="s">
        <v>122</v>
      </c>
      <c r="N163" s="152" t="s">
        <v>135</v>
      </c>
      <c r="O163" s="152" t="s">
        <v>191</v>
      </c>
      <c r="P163" s="153">
        <v>45139</v>
      </c>
      <c r="Q163" s="153">
        <v>45139.000694444447</v>
      </c>
      <c r="R163" s="151">
        <v>0</v>
      </c>
      <c r="S163" s="152" t="s">
        <v>378</v>
      </c>
      <c r="T163" s="152" t="s">
        <v>141</v>
      </c>
      <c r="U163" s="152" t="s">
        <v>115</v>
      </c>
      <c r="V163" s="154">
        <v>45174.388374189817</v>
      </c>
      <c r="W163" s="152" t="s">
        <v>115</v>
      </c>
      <c r="X163" s="154">
        <v>45174.388377812502</v>
      </c>
      <c r="Y163" s="154">
        <v>45139</v>
      </c>
      <c r="Z163" s="154">
        <v>45170</v>
      </c>
      <c r="AA163" s="154">
        <v>45174.415146030093</v>
      </c>
      <c r="AB163" s="152" t="s">
        <v>118</v>
      </c>
      <c r="AC163" s="152" t="s">
        <v>355</v>
      </c>
    </row>
    <row r="164" spans="1:29" s="161" customFormat="1" hidden="1" outlineLevel="7" collapsed="1" x14ac:dyDescent="0.25">
      <c r="A164" s="165" t="s">
        <v>379</v>
      </c>
      <c r="B164" s="157">
        <v>0</v>
      </c>
      <c r="C164" s="157">
        <v>3281.93</v>
      </c>
      <c r="D164" s="157">
        <v>0</v>
      </c>
      <c r="E164" s="157">
        <v>0</v>
      </c>
      <c r="F164" s="157">
        <v>0</v>
      </c>
      <c r="G164" s="157">
        <v>3281.93</v>
      </c>
      <c r="H164" s="158" t="s">
        <v>355</v>
      </c>
      <c r="I164" s="158" t="s">
        <v>180</v>
      </c>
      <c r="J164" s="158" t="s">
        <v>377</v>
      </c>
      <c r="K164" s="157">
        <v>0</v>
      </c>
      <c r="L164" s="157">
        <v>0</v>
      </c>
      <c r="M164" s="158" t="s">
        <v>122</v>
      </c>
      <c r="N164" s="158" t="s">
        <v>135</v>
      </c>
      <c r="O164" s="158" t="s">
        <v>191</v>
      </c>
      <c r="P164" s="159">
        <v>45139</v>
      </c>
      <c r="Q164" s="159">
        <v>45139.000694444447</v>
      </c>
      <c r="R164" s="157">
        <v>0</v>
      </c>
      <c r="S164" s="158" t="s">
        <v>378</v>
      </c>
      <c r="T164" s="158" t="s">
        <v>141</v>
      </c>
      <c r="U164" s="158" t="s">
        <v>115</v>
      </c>
      <c r="V164" s="160">
        <v>45174.388374189817</v>
      </c>
      <c r="W164" s="158" t="s">
        <v>115</v>
      </c>
      <c r="X164" s="160">
        <v>45174.388377812502</v>
      </c>
      <c r="Y164" s="160">
        <v>45139</v>
      </c>
      <c r="Z164" s="160">
        <v>45170</v>
      </c>
      <c r="AA164" s="160">
        <v>45174.415146030093</v>
      </c>
      <c r="AB164" s="158" t="s">
        <v>118</v>
      </c>
      <c r="AC164" s="158" t="s">
        <v>355</v>
      </c>
    </row>
    <row r="165" spans="1:29" s="143" customFormat="1" hidden="1" outlineLevel="7" collapsed="1" x14ac:dyDescent="0.25">
      <c r="A165" s="166" t="s">
        <v>116</v>
      </c>
      <c r="B165" s="140">
        <v>0</v>
      </c>
      <c r="C165" s="140">
        <v>3281.93</v>
      </c>
      <c r="D165" s="140">
        <v>0</v>
      </c>
      <c r="E165" s="140">
        <v>0</v>
      </c>
      <c r="F165" s="140">
        <v>0</v>
      </c>
      <c r="G165" s="140">
        <v>3281.93</v>
      </c>
      <c r="H165" s="139" t="s">
        <v>355</v>
      </c>
      <c r="I165" s="139" t="s">
        <v>180</v>
      </c>
      <c r="J165" s="139" t="s">
        <v>377</v>
      </c>
      <c r="K165" s="140">
        <v>0</v>
      </c>
      <c r="L165" s="140">
        <v>0</v>
      </c>
      <c r="M165" s="139" t="s">
        <v>122</v>
      </c>
      <c r="N165" s="139" t="s">
        <v>135</v>
      </c>
      <c r="O165" s="139" t="s">
        <v>191</v>
      </c>
      <c r="P165" s="141">
        <v>45139</v>
      </c>
      <c r="Q165" s="141">
        <v>45139.000694444447</v>
      </c>
      <c r="R165" s="140">
        <v>0</v>
      </c>
      <c r="S165" s="139" t="s">
        <v>378</v>
      </c>
      <c r="T165" s="139" t="s">
        <v>141</v>
      </c>
      <c r="U165" s="139" t="s">
        <v>115</v>
      </c>
      <c r="V165" s="142">
        <v>45174.388374189817</v>
      </c>
      <c r="W165" s="139" t="s">
        <v>115</v>
      </c>
      <c r="X165" s="142">
        <v>45174.388377812502</v>
      </c>
      <c r="Y165" s="142">
        <v>45139</v>
      </c>
      <c r="Z165" s="142">
        <v>45170</v>
      </c>
      <c r="AA165" s="142">
        <v>45174.415146030093</v>
      </c>
      <c r="AB165" s="139" t="s">
        <v>118</v>
      </c>
      <c r="AC165" s="139" t="s">
        <v>355</v>
      </c>
    </row>
    <row r="166" spans="1:29" s="178" customFormat="1" hidden="1" outlineLevel="4" collapsed="1" x14ac:dyDescent="0.25">
      <c r="A166" s="193" t="s">
        <v>304</v>
      </c>
      <c r="B166" s="174">
        <v>0</v>
      </c>
      <c r="C166" s="174">
        <v>5895.7324500000004</v>
      </c>
      <c r="D166" s="174">
        <v>0</v>
      </c>
      <c r="E166" s="174">
        <v>0</v>
      </c>
      <c r="F166" s="174">
        <v>0</v>
      </c>
      <c r="G166" s="174">
        <v>5895.7324500000004</v>
      </c>
      <c r="H166" s="175" t="s">
        <v>304</v>
      </c>
      <c r="I166" s="175" t="s">
        <v>180</v>
      </c>
      <c r="J166" s="175" t="s">
        <v>116</v>
      </c>
      <c r="K166" s="174">
        <v>0</v>
      </c>
      <c r="L166" s="174">
        <v>0</v>
      </c>
      <c r="M166" s="175" t="s">
        <v>122</v>
      </c>
      <c r="N166" s="175" t="s">
        <v>135</v>
      </c>
      <c r="O166" s="175" t="s">
        <v>191</v>
      </c>
      <c r="P166" s="176" t="s">
        <v>116</v>
      </c>
      <c r="Q166" s="176" t="s">
        <v>116</v>
      </c>
      <c r="R166" s="174">
        <v>0</v>
      </c>
      <c r="S166" s="175" t="s">
        <v>116</v>
      </c>
      <c r="T166" s="175" t="s">
        <v>141</v>
      </c>
      <c r="U166" s="175" t="s">
        <v>115</v>
      </c>
      <c r="V166" s="177">
        <v>45174.388374189817</v>
      </c>
      <c r="W166" s="175" t="s">
        <v>115</v>
      </c>
      <c r="X166" s="177">
        <v>45174.388377812502</v>
      </c>
      <c r="Y166" s="177">
        <v>45139</v>
      </c>
      <c r="Z166" s="177">
        <v>45170</v>
      </c>
      <c r="AA166" s="177">
        <v>45174.415146030093</v>
      </c>
      <c r="AB166" s="175" t="s">
        <v>118</v>
      </c>
      <c r="AC166" s="175" t="s">
        <v>304</v>
      </c>
    </row>
    <row r="167" spans="1:29" s="149" customFormat="1" hidden="1" outlineLevel="5" collapsed="1" x14ac:dyDescent="0.25">
      <c r="A167" s="163" t="s">
        <v>180</v>
      </c>
      <c r="B167" s="145">
        <v>0</v>
      </c>
      <c r="C167" s="145">
        <v>5895.7324500000004</v>
      </c>
      <c r="D167" s="145">
        <v>0</v>
      </c>
      <c r="E167" s="145">
        <v>0</v>
      </c>
      <c r="F167" s="145">
        <v>0</v>
      </c>
      <c r="G167" s="145">
        <v>5895.7324500000004</v>
      </c>
      <c r="H167" s="146" t="s">
        <v>304</v>
      </c>
      <c r="I167" s="146" t="s">
        <v>180</v>
      </c>
      <c r="J167" s="146" t="s">
        <v>116</v>
      </c>
      <c r="K167" s="145">
        <v>0</v>
      </c>
      <c r="L167" s="145">
        <v>0</v>
      </c>
      <c r="M167" s="146" t="s">
        <v>122</v>
      </c>
      <c r="N167" s="146" t="s">
        <v>135</v>
      </c>
      <c r="O167" s="146" t="s">
        <v>191</v>
      </c>
      <c r="P167" s="147" t="s">
        <v>116</v>
      </c>
      <c r="Q167" s="147" t="s">
        <v>116</v>
      </c>
      <c r="R167" s="145">
        <v>0</v>
      </c>
      <c r="S167" s="146" t="s">
        <v>116</v>
      </c>
      <c r="T167" s="146" t="s">
        <v>141</v>
      </c>
      <c r="U167" s="146" t="s">
        <v>115</v>
      </c>
      <c r="V167" s="148">
        <v>45174.388374189817</v>
      </c>
      <c r="W167" s="146" t="s">
        <v>115</v>
      </c>
      <c r="X167" s="148">
        <v>45174.388377812502</v>
      </c>
      <c r="Y167" s="148">
        <v>45139</v>
      </c>
      <c r="Z167" s="148">
        <v>45170</v>
      </c>
      <c r="AA167" s="148">
        <v>45174.415146030093</v>
      </c>
      <c r="AB167" s="146" t="s">
        <v>118</v>
      </c>
      <c r="AC167" s="146" t="s">
        <v>304</v>
      </c>
    </row>
    <row r="168" spans="1:29" s="155" customFormat="1" hidden="1" outlineLevel="6" collapsed="1" x14ac:dyDescent="0.25">
      <c r="A168" s="164" t="s">
        <v>377</v>
      </c>
      <c r="B168" s="151">
        <v>0</v>
      </c>
      <c r="C168" s="151">
        <v>1629.7125599999999</v>
      </c>
      <c r="D168" s="151">
        <v>0</v>
      </c>
      <c r="E168" s="151">
        <v>0</v>
      </c>
      <c r="F168" s="151">
        <v>0</v>
      </c>
      <c r="G168" s="151">
        <v>1629.7125599999999</v>
      </c>
      <c r="H168" s="152" t="s">
        <v>304</v>
      </c>
      <c r="I168" s="152" t="s">
        <v>180</v>
      </c>
      <c r="J168" s="152" t="s">
        <v>377</v>
      </c>
      <c r="K168" s="151">
        <v>0</v>
      </c>
      <c r="L168" s="151">
        <v>0</v>
      </c>
      <c r="M168" s="152" t="s">
        <v>122</v>
      </c>
      <c r="N168" s="152" t="s">
        <v>135</v>
      </c>
      <c r="O168" s="152" t="s">
        <v>191</v>
      </c>
      <c r="P168" s="153">
        <v>45139</v>
      </c>
      <c r="Q168" s="153">
        <v>45139.000694444447</v>
      </c>
      <c r="R168" s="151">
        <v>0</v>
      </c>
      <c r="S168" s="152" t="s">
        <v>378</v>
      </c>
      <c r="T168" s="152" t="s">
        <v>141</v>
      </c>
      <c r="U168" s="152" t="s">
        <v>115</v>
      </c>
      <c r="V168" s="154">
        <v>45174.388374189817</v>
      </c>
      <c r="W168" s="152" t="s">
        <v>115</v>
      </c>
      <c r="X168" s="154">
        <v>45174.388377812502</v>
      </c>
      <c r="Y168" s="154">
        <v>45139</v>
      </c>
      <c r="Z168" s="154">
        <v>45170</v>
      </c>
      <c r="AA168" s="154">
        <v>45174.415146030093</v>
      </c>
      <c r="AB168" s="152" t="s">
        <v>118</v>
      </c>
      <c r="AC168" s="152" t="s">
        <v>304</v>
      </c>
    </row>
    <row r="169" spans="1:29" s="161" customFormat="1" hidden="1" outlineLevel="7" collapsed="1" x14ac:dyDescent="0.25">
      <c r="A169" s="165" t="s">
        <v>380</v>
      </c>
      <c r="B169" s="157">
        <v>0</v>
      </c>
      <c r="C169" s="157">
        <v>1629.7125599999999</v>
      </c>
      <c r="D169" s="157">
        <v>0</v>
      </c>
      <c r="E169" s="157">
        <v>0</v>
      </c>
      <c r="F169" s="157">
        <v>0</v>
      </c>
      <c r="G169" s="157">
        <v>1629.7125599999999</v>
      </c>
      <c r="H169" s="158" t="s">
        <v>304</v>
      </c>
      <c r="I169" s="158" t="s">
        <v>180</v>
      </c>
      <c r="J169" s="158" t="s">
        <v>377</v>
      </c>
      <c r="K169" s="157">
        <v>0</v>
      </c>
      <c r="L169" s="157">
        <v>0</v>
      </c>
      <c r="M169" s="158" t="s">
        <v>122</v>
      </c>
      <c r="N169" s="158" t="s">
        <v>135</v>
      </c>
      <c r="O169" s="158" t="s">
        <v>191</v>
      </c>
      <c r="P169" s="159">
        <v>45139</v>
      </c>
      <c r="Q169" s="159">
        <v>45139.000694444447</v>
      </c>
      <c r="R169" s="157">
        <v>0</v>
      </c>
      <c r="S169" s="158" t="s">
        <v>378</v>
      </c>
      <c r="T169" s="158" t="s">
        <v>141</v>
      </c>
      <c r="U169" s="158" t="s">
        <v>115</v>
      </c>
      <c r="V169" s="160">
        <v>45174.388374189817</v>
      </c>
      <c r="W169" s="158" t="s">
        <v>115</v>
      </c>
      <c r="X169" s="160">
        <v>45174.388377812502</v>
      </c>
      <c r="Y169" s="160">
        <v>45139</v>
      </c>
      <c r="Z169" s="160">
        <v>45170</v>
      </c>
      <c r="AA169" s="160">
        <v>45174.415146030093</v>
      </c>
      <c r="AB169" s="158" t="s">
        <v>118</v>
      </c>
      <c r="AC169" s="158" t="s">
        <v>304</v>
      </c>
    </row>
    <row r="170" spans="1:29" s="143" customFormat="1" hidden="1" outlineLevel="7" collapsed="1" x14ac:dyDescent="0.25">
      <c r="A170" s="166" t="s">
        <v>116</v>
      </c>
      <c r="B170" s="140">
        <v>0</v>
      </c>
      <c r="C170" s="140">
        <v>1629.7125599999999</v>
      </c>
      <c r="D170" s="140">
        <v>0</v>
      </c>
      <c r="E170" s="140">
        <v>0</v>
      </c>
      <c r="F170" s="140">
        <v>0</v>
      </c>
      <c r="G170" s="140">
        <v>1629.7125599999999</v>
      </c>
      <c r="H170" s="139" t="s">
        <v>304</v>
      </c>
      <c r="I170" s="139" t="s">
        <v>180</v>
      </c>
      <c r="J170" s="139" t="s">
        <v>377</v>
      </c>
      <c r="K170" s="140">
        <v>0</v>
      </c>
      <c r="L170" s="140">
        <v>0</v>
      </c>
      <c r="M170" s="139" t="s">
        <v>122</v>
      </c>
      <c r="N170" s="139" t="s">
        <v>135</v>
      </c>
      <c r="O170" s="139" t="s">
        <v>191</v>
      </c>
      <c r="P170" s="141">
        <v>45139</v>
      </c>
      <c r="Q170" s="141">
        <v>45139.000694444447</v>
      </c>
      <c r="R170" s="140">
        <v>0</v>
      </c>
      <c r="S170" s="139" t="s">
        <v>378</v>
      </c>
      <c r="T170" s="139" t="s">
        <v>141</v>
      </c>
      <c r="U170" s="139" t="s">
        <v>115</v>
      </c>
      <c r="V170" s="142">
        <v>45174.388374189817</v>
      </c>
      <c r="W170" s="139" t="s">
        <v>115</v>
      </c>
      <c r="X170" s="142">
        <v>45174.388377812502</v>
      </c>
      <c r="Y170" s="142">
        <v>45139</v>
      </c>
      <c r="Z170" s="142">
        <v>45170</v>
      </c>
      <c r="AA170" s="142">
        <v>45174.415146030093</v>
      </c>
      <c r="AB170" s="139" t="s">
        <v>118</v>
      </c>
      <c r="AC170" s="139" t="s">
        <v>304</v>
      </c>
    </row>
    <row r="171" spans="1:29" s="184" customFormat="1" hidden="1" outlineLevel="6" collapsed="1" x14ac:dyDescent="0.25">
      <c r="A171" s="192" t="s">
        <v>381</v>
      </c>
      <c r="B171" s="180">
        <v>0</v>
      </c>
      <c r="C171" s="180">
        <v>1043.0998999999999</v>
      </c>
      <c r="D171" s="180">
        <v>0</v>
      </c>
      <c r="E171" s="180">
        <v>0</v>
      </c>
      <c r="F171" s="180">
        <v>0</v>
      </c>
      <c r="G171" s="180">
        <v>1043.0998999999999</v>
      </c>
      <c r="H171" s="181" t="s">
        <v>304</v>
      </c>
      <c r="I171" s="181" t="s">
        <v>180</v>
      </c>
      <c r="J171" s="181" t="s">
        <v>381</v>
      </c>
      <c r="K171" s="180">
        <v>0</v>
      </c>
      <c r="L171" s="180">
        <v>0</v>
      </c>
      <c r="M171" s="181" t="s">
        <v>122</v>
      </c>
      <c r="N171" s="181" t="s">
        <v>135</v>
      </c>
      <c r="O171" s="181" t="s">
        <v>191</v>
      </c>
      <c r="P171" s="182">
        <v>45147</v>
      </c>
      <c r="Q171" s="182">
        <v>45147.000694444447</v>
      </c>
      <c r="R171" s="180">
        <v>0</v>
      </c>
      <c r="S171" s="181" t="s">
        <v>382</v>
      </c>
      <c r="T171" s="181" t="s">
        <v>141</v>
      </c>
      <c r="U171" s="181" t="s">
        <v>115</v>
      </c>
      <c r="V171" s="183">
        <v>45174.388374189817</v>
      </c>
      <c r="W171" s="181" t="s">
        <v>115</v>
      </c>
      <c r="X171" s="183">
        <v>45174.388377812502</v>
      </c>
      <c r="Y171" s="183">
        <v>45139</v>
      </c>
      <c r="Z171" s="183">
        <v>45170</v>
      </c>
      <c r="AA171" s="183">
        <v>45174.415146030093</v>
      </c>
      <c r="AB171" s="181" t="s">
        <v>118</v>
      </c>
      <c r="AC171" s="181" t="s">
        <v>304</v>
      </c>
    </row>
    <row r="172" spans="1:29" s="161" customFormat="1" hidden="1" outlineLevel="7" collapsed="1" x14ac:dyDescent="0.25">
      <c r="A172" s="165" t="s">
        <v>383</v>
      </c>
      <c r="B172" s="157">
        <v>0</v>
      </c>
      <c r="C172" s="157">
        <v>1043.0998999999999</v>
      </c>
      <c r="D172" s="157">
        <v>0</v>
      </c>
      <c r="E172" s="157">
        <v>0</v>
      </c>
      <c r="F172" s="157">
        <v>0</v>
      </c>
      <c r="G172" s="157">
        <v>1043.0998999999999</v>
      </c>
      <c r="H172" s="158" t="s">
        <v>304</v>
      </c>
      <c r="I172" s="158" t="s">
        <v>180</v>
      </c>
      <c r="J172" s="158" t="s">
        <v>381</v>
      </c>
      <c r="K172" s="157">
        <v>0</v>
      </c>
      <c r="L172" s="157">
        <v>0</v>
      </c>
      <c r="M172" s="158" t="s">
        <v>122</v>
      </c>
      <c r="N172" s="158" t="s">
        <v>135</v>
      </c>
      <c r="O172" s="158" t="s">
        <v>191</v>
      </c>
      <c r="P172" s="159">
        <v>45147</v>
      </c>
      <c r="Q172" s="159">
        <v>45147.000694444447</v>
      </c>
      <c r="R172" s="157">
        <v>0</v>
      </c>
      <c r="S172" s="158" t="s">
        <v>382</v>
      </c>
      <c r="T172" s="158" t="s">
        <v>141</v>
      </c>
      <c r="U172" s="158" t="s">
        <v>115</v>
      </c>
      <c r="V172" s="160">
        <v>45174.388374189817</v>
      </c>
      <c r="W172" s="158" t="s">
        <v>115</v>
      </c>
      <c r="X172" s="160">
        <v>45174.388377812502</v>
      </c>
      <c r="Y172" s="160">
        <v>45139</v>
      </c>
      <c r="Z172" s="160">
        <v>45170</v>
      </c>
      <c r="AA172" s="160">
        <v>45174.415146030093</v>
      </c>
      <c r="AB172" s="158" t="s">
        <v>118</v>
      </c>
      <c r="AC172" s="158" t="s">
        <v>304</v>
      </c>
    </row>
    <row r="173" spans="1:29" s="143" customFormat="1" hidden="1" outlineLevel="7" collapsed="1" x14ac:dyDescent="0.25">
      <c r="A173" s="166" t="s">
        <v>116</v>
      </c>
      <c r="B173" s="140">
        <v>0</v>
      </c>
      <c r="C173" s="140">
        <v>1043.0998999999999</v>
      </c>
      <c r="D173" s="140">
        <v>0</v>
      </c>
      <c r="E173" s="140">
        <v>0</v>
      </c>
      <c r="F173" s="140">
        <v>0</v>
      </c>
      <c r="G173" s="140">
        <v>1043.0998999999999</v>
      </c>
      <c r="H173" s="139" t="s">
        <v>304</v>
      </c>
      <c r="I173" s="139" t="s">
        <v>180</v>
      </c>
      <c r="J173" s="139" t="s">
        <v>381</v>
      </c>
      <c r="K173" s="140">
        <v>0</v>
      </c>
      <c r="L173" s="140">
        <v>0</v>
      </c>
      <c r="M173" s="139" t="s">
        <v>122</v>
      </c>
      <c r="N173" s="139" t="s">
        <v>135</v>
      </c>
      <c r="O173" s="139" t="s">
        <v>191</v>
      </c>
      <c r="P173" s="141">
        <v>45147</v>
      </c>
      <c r="Q173" s="141">
        <v>45147.000694444447</v>
      </c>
      <c r="R173" s="140">
        <v>0</v>
      </c>
      <c r="S173" s="139" t="s">
        <v>382</v>
      </c>
      <c r="T173" s="139" t="s">
        <v>141</v>
      </c>
      <c r="U173" s="139" t="s">
        <v>115</v>
      </c>
      <c r="V173" s="142">
        <v>45174.388374189817</v>
      </c>
      <c r="W173" s="139" t="s">
        <v>115</v>
      </c>
      <c r="X173" s="142">
        <v>45174.388377812502</v>
      </c>
      <c r="Y173" s="142">
        <v>45139</v>
      </c>
      <c r="Z173" s="142">
        <v>45170</v>
      </c>
      <c r="AA173" s="142">
        <v>45174.415146030093</v>
      </c>
      <c r="AB173" s="139" t="s">
        <v>118</v>
      </c>
      <c r="AC173" s="139" t="s">
        <v>304</v>
      </c>
    </row>
    <row r="174" spans="1:29" s="155" customFormat="1" hidden="1" outlineLevel="6" collapsed="1" x14ac:dyDescent="0.25">
      <c r="A174" s="164" t="s">
        <v>384</v>
      </c>
      <c r="B174" s="151">
        <v>0</v>
      </c>
      <c r="C174" s="151">
        <v>1610.0695000000001</v>
      </c>
      <c r="D174" s="151">
        <v>0</v>
      </c>
      <c r="E174" s="151">
        <v>0</v>
      </c>
      <c r="F174" s="151">
        <v>0</v>
      </c>
      <c r="G174" s="151">
        <v>1610.0695000000001</v>
      </c>
      <c r="H174" s="152" t="s">
        <v>304</v>
      </c>
      <c r="I174" s="152" t="s">
        <v>180</v>
      </c>
      <c r="J174" s="152" t="s">
        <v>384</v>
      </c>
      <c r="K174" s="151">
        <v>0</v>
      </c>
      <c r="L174" s="151">
        <v>0</v>
      </c>
      <c r="M174" s="152" t="s">
        <v>122</v>
      </c>
      <c r="N174" s="152" t="s">
        <v>135</v>
      </c>
      <c r="O174" s="152" t="s">
        <v>191</v>
      </c>
      <c r="P174" s="153">
        <v>45155</v>
      </c>
      <c r="Q174" s="153">
        <v>45155.000694444447</v>
      </c>
      <c r="R174" s="151">
        <v>0</v>
      </c>
      <c r="S174" s="152" t="s">
        <v>385</v>
      </c>
      <c r="T174" s="152" t="s">
        <v>141</v>
      </c>
      <c r="U174" s="152" t="s">
        <v>115</v>
      </c>
      <c r="V174" s="154">
        <v>45174.388374189817</v>
      </c>
      <c r="W174" s="152" t="s">
        <v>115</v>
      </c>
      <c r="X174" s="154">
        <v>45174.388377812502</v>
      </c>
      <c r="Y174" s="154">
        <v>45139</v>
      </c>
      <c r="Z174" s="154">
        <v>45170</v>
      </c>
      <c r="AA174" s="154">
        <v>45174.415146030093</v>
      </c>
      <c r="AB174" s="152" t="s">
        <v>118</v>
      </c>
      <c r="AC174" s="152" t="s">
        <v>304</v>
      </c>
    </row>
    <row r="175" spans="1:29" s="161" customFormat="1" hidden="1" outlineLevel="7" collapsed="1" x14ac:dyDescent="0.25">
      <c r="A175" s="165" t="s">
        <v>386</v>
      </c>
      <c r="B175" s="157">
        <v>0</v>
      </c>
      <c r="C175" s="157">
        <v>1610.0695000000001</v>
      </c>
      <c r="D175" s="157">
        <v>0</v>
      </c>
      <c r="E175" s="157">
        <v>0</v>
      </c>
      <c r="F175" s="157">
        <v>0</v>
      </c>
      <c r="G175" s="157">
        <v>1610.0695000000001</v>
      </c>
      <c r="H175" s="158" t="s">
        <v>304</v>
      </c>
      <c r="I175" s="158" t="s">
        <v>180</v>
      </c>
      <c r="J175" s="158" t="s">
        <v>384</v>
      </c>
      <c r="K175" s="157">
        <v>0</v>
      </c>
      <c r="L175" s="157">
        <v>0</v>
      </c>
      <c r="M175" s="158" t="s">
        <v>122</v>
      </c>
      <c r="N175" s="158" t="s">
        <v>135</v>
      </c>
      <c r="O175" s="158" t="s">
        <v>191</v>
      </c>
      <c r="P175" s="159">
        <v>45155</v>
      </c>
      <c r="Q175" s="159">
        <v>45155.000694444447</v>
      </c>
      <c r="R175" s="157">
        <v>0</v>
      </c>
      <c r="S175" s="158" t="s">
        <v>385</v>
      </c>
      <c r="T175" s="158" t="s">
        <v>141</v>
      </c>
      <c r="U175" s="158" t="s">
        <v>115</v>
      </c>
      <c r="V175" s="160">
        <v>45174.388374189817</v>
      </c>
      <c r="W175" s="158" t="s">
        <v>115</v>
      </c>
      <c r="X175" s="160">
        <v>45174.388377812502</v>
      </c>
      <c r="Y175" s="160">
        <v>45139</v>
      </c>
      <c r="Z175" s="160">
        <v>45170</v>
      </c>
      <c r="AA175" s="160">
        <v>45174.415146030093</v>
      </c>
      <c r="AB175" s="158" t="s">
        <v>118</v>
      </c>
      <c r="AC175" s="158" t="s">
        <v>304</v>
      </c>
    </row>
    <row r="176" spans="1:29" s="143" customFormat="1" hidden="1" outlineLevel="7" collapsed="1" x14ac:dyDescent="0.25">
      <c r="A176" s="166" t="s">
        <v>116</v>
      </c>
      <c r="B176" s="140">
        <v>0</v>
      </c>
      <c r="C176" s="140">
        <v>1610.0695000000001</v>
      </c>
      <c r="D176" s="140">
        <v>0</v>
      </c>
      <c r="E176" s="140">
        <v>0</v>
      </c>
      <c r="F176" s="140">
        <v>0</v>
      </c>
      <c r="G176" s="140">
        <v>1610.0695000000001</v>
      </c>
      <c r="H176" s="139" t="s">
        <v>304</v>
      </c>
      <c r="I176" s="139" t="s">
        <v>180</v>
      </c>
      <c r="J176" s="139" t="s">
        <v>384</v>
      </c>
      <c r="K176" s="140">
        <v>0</v>
      </c>
      <c r="L176" s="140">
        <v>0</v>
      </c>
      <c r="M176" s="139" t="s">
        <v>122</v>
      </c>
      <c r="N176" s="139" t="s">
        <v>135</v>
      </c>
      <c r="O176" s="139" t="s">
        <v>191</v>
      </c>
      <c r="P176" s="141">
        <v>45155</v>
      </c>
      <c r="Q176" s="141">
        <v>45155.000694444447</v>
      </c>
      <c r="R176" s="140">
        <v>0</v>
      </c>
      <c r="S176" s="139" t="s">
        <v>385</v>
      </c>
      <c r="T176" s="139" t="s">
        <v>141</v>
      </c>
      <c r="U176" s="139" t="s">
        <v>115</v>
      </c>
      <c r="V176" s="142">
        <v>45174.388374189817</v>
      </c>
      <c r="W176" s="139" t="s">
        <v>115</v>
      </c>
      <c r="X176" s="142">
        <v>45174.388377812502</v>
      </c>
      <c r="Y176" s="142">
        <v>45139</v>
      </c>
      <c r="Z176" s="142">
        <v>45170</v>
      </c>
      <c r="AA176" s="142">
        <v>45174.415146030093</v>
      </c>
      <c r="AB176" s="139" t="s">
        <v>118</v>
      </c>
      <c r="AC176" s="139" t="s">
        <v>304</v>
      </c>
    </row>
    <row r="177" spans="1:29" s="184" customFormat="1" hidden="1" outlineLevel="6" collapsed="1" x14ac:dyDescent="0.25">
      <c r="A177" s="192" t="s">
        <v>387</v>
      </c>
      <c r="B177" s="180">
        <v>0</v>
      </c>
      <c r="C177" s="180">
        <v>1612.85049</v>
      </c>
      <c r="D177" s="180">
        <v>0</v>
      </c>
      <c r="E177" s="180">
        <v>0</v>
      </c>
      <c r="F177" s="180">
        <v>0</v>
      </c>
      <c r="G177" s="180">
        <v>1612.85049</v>
      </c>
      <c r="H177" s="181" t="s">
        <v>304</v>
      </c>
      <c r="I177" s="181" t="s">
        <v>180</v>
      </c>
      <c r="J177" s="181" t="s">
        <v>387</v>
      </c>
      <c r="K177" s="180">
        <v>0</v>
      </c>
      <c r="L177" s="180">
        <v>0</v>
      </c>
      <c r="M177" s="181" t="s">
        <v>122</v>
      </c>
      <c r="N177" s="181" t="s">
        <v>135</v>
      </c>
      <c r="O177" s="181" t="s">
        <v>191</v>
      </c>
      <c r="P177" s="182">
        <v>45164</v>
      </c>
      <c r="Q177" s="182">
        <v>45164.000694444447</v>
      </c>
      <c r="R177" s="180">
        <v>0</v>
      </c>
      <c r="S177" s="181" t="s">
        <v>388</v>
      </c>
      <c r="T177" s="181" t="s">
        <v>141</v>
      </c>
      <c r="U177" s="181" t="s">
        <v>115</v>
      </c>
      <c r="V177" s="183">
        <v>45174.388374189817</v>
      </c>
      <c r="W177" s="181" t="s">
        <v>115</v>
      </c>
      <c r="X177" s="183">
        <v>45174.388377812502</v>
      </c>
      <c r="Y177" s="183">
        <v>45139</v>
      </c>
      <c r="Z177" s="183">
        <v>45170</v>
      </c>
      <c r="AA177" s="183">
        <v>45174.415146030093</v>
      </c>
      <c r="AB177" s="181" t="s">
        <v>118</v>
      </c>
      <c r="AC177" s="181" t="s">
        <v>304</v>
      </c>
    </row>
    <row r="178" spans="1:29" s="161" customFormat="1" hidden="1" outlineLevel="7" collapsed="1" x14ac:dyDescent="0.25">
      <c r="A178" s="165" t="s">
        <v>389</v>
      </c>
      <c r="B178" s="157">
        <v>0</v>
      </c>
      <c r="C178" s="157">
        <v>1612.85049</v>
      </c>
      <c r="D178" s="157">
        <v>0</v>
      </c>
      <c r="E178" s="157">
        <v>0</v>
      </c>
      <c r="F178" s="157">
        <v>0</v>
      </c>
      <c r="G178" s="157">
        <v>1612.85049</v>
      </c>
      <c r="H178" s="158" t="s">
        <v>304</v>
      </c>
      <c r="I178" s="158" t="s">
        <v>180</v>
      </c>
      <c r="J178" s="158" t="s">
        <v>387</v>
      </c>
      <c r="K178" s="157">
        <v>0</v>
      </c>
      <c r="L178" s="157">
        <v>0</v>
      </c>
      <c r="M178" s="158" t="s">
        <v>122</v>
      </c>
      <c r="N178" s="158" t="s">
        <v>135</v>
      </c>
      <c r="O178" s="158" t="s">
        <v>191</v>
      </c>
      <c r="P178" s="159">
        <v>45164</v>
      </c>
      <c r="Q178" s="159">
        <v>45164.000694444447</v>
      </c>
      <c r="R178" s="157">
        <v>0</v>
      </c>
      <c r="S178" s="158" t="s">
        <v>388</v>
      </c>
      <c r="T178" s="158" t="s">
        <v>141</v>
      </c>
      <c r="U178" s="158" t="s">
        <v>115</v>
      </c>
      <c r="V178" s="160">
        <v>45174.388374189817</v>
      </c>
      <c r="W178" s="158" t="s">
        <v>115</v>
      </c>
      <c r="X178" s="160">
        <v>45174.388377812502</v>
      </c>
      <c r="Y178" s="160">
        <v>45139</v>
      </c>
      <c r="Z178" s="160">
        <v>45170</v>
      </c>
      <c r="AA178" s="160">
        <v>45174.415146030093</v>
      </c>
      <c r="AB178" s="158" t="s">
        <v>118</v>
      </c>
      <c r="AC178" s="158" t="s">
        <v>304</v>
      </c>
    </row>
    <row r="179" spans="1:29" s="143" customFormat="1" hidden="1" outlineLevel="7" collapsed="1" x14ac:dyDescent="0.25">
      <c r="A179" s="166" t="s">
        <v>116</v>
      </c>
      <c r="B179" s="140">
        <v>0</v>
      </c>
      <c r="C179" s="140">
        <v>1612.85049</v>
      </c>
      <c r="D179" s="140">
        <v>0</v>
      </c>
      <c r="E179" s="140">
        <v>0</v>
      </c>
      <c r="F179" s="140">
        <v>0</v>
      </c>
      <c r="G179" s="140">
        <v>1612.85049</v>
      </c>
      <c r="H179" s="139" t="s">
        <v>304</v>
      </c>
      <c r="I179" s="139" t="s">
        <v>180</v>
      </c>
      <c r="J179" s="139" t="s">
        <v>387</v>
      </c>
      <c r="K179" s="140">
        <v>0</v>
      </c>
      <c r="L179" s="140">
        <v>0</v>
      </c>
      <c r="M179" s="139" t="s">
        <v>122</v>
      </c>
      <c r="N179" s="139" t="s">
        <v>135</v>
      </c>
      <c r="O179" s="139" t="s">
        <v>191</v>
      </c>
      <c r="P179" s="141">
        <v>45164</v>
      </c>
      <c r="Q179" s="141">
        <v>45164.000694444447</v>
      </c>
      <c r="R179" s="140">
        <v>0</v>
      </c>
      <c r="S179" s="139" t="s">
        <v>388</v>
      </c>
      <c r="T179" s="139" t="s">
        <v>141</v>
      </c>
      <c r="U179" s="139" t="s">
        <v>115</v>
      </c>
      <c r="V179" s="142">
        <v>45174.388374189817</v>
      </c>
      <c r="W179" s="139" t="s">
        <v>115</v>
      </c>
      <c r="X179" s="142">
        <v>45174.388377812502</v>
      </c>
      <c r="Y179" s="142">
        <v>45139</v>
      </c>
      <c r="Z179" s="142">
        <v>45170</v>
      </c>
      <c r="AA179" s="142">
        <v>45174.415146030093</v>
      </c>
      <c r="AB179" s="139" t="s">
        <v>118</v>
      </c>
      <c r="AC179" s="139" t="s">
        <v>304</v>
      </c>
    </row>
    <row r="180" spans="1:29" s="143" customFormat="1" hidden="1" outlineLevel="4" collapsed="1" x14ac:dyDescent="0.25">
      <c r="A180" s="162" t="s">
        <v>299</v>
      </c>
      <c r="B180" s="140">
        <v>0</v>
      </c>
      <c r="C180" s="140">
        <v>80921.55588</v>
      </c>
      <c r="D180" s="140">
        <v>0</v>
      </c>
      <c r="E180" s="140">
        <v>0</v>
      </c>
      <c r="F180" s="140">
        <v>0</v>
      </c>
      <c r="G180" s="140">
        <v>80921.55588</v>
      </c>
      <c r="H180" s="139" t="s">
        <v>299</v>
      </c>
      <c r="I180" s="139" t="s">
        <v>180</v>
      </c>
      <c r="J180" s="139" t="s">
        <v>116</v>
      </c>
      <c r="K180" s="140">
        <v>0</v>
      </c>
      <c r="L180" s="140">
        <v>0</v>
      </c>
      <c r="M180" s="139" t="s">
        <v>122</v>
      </c>
      <c r="N180" s="139" t="s">
        <v>135</v>
      </c>
      <c r="O180" s="139" t="s">
        <v>191</v>
      </c>
      <c r="P180" s="141" t="s">
        <v>116</v>
      </c>
      <c r="Q180" s="141" t="s">
        <v>116</v>
      </c>
      <c r="R180" s="140">
        <v>0</v>
      </c>
      <c r="S180" s="139" t="s">
        <v>300</v>
      </c>
      <c r="T180" s="139" t="s">
        <v>141</v>
      </c>
      <c r="U180" s="139" t="s">
        <v>115</v>
      </c>
      <c r="V180" s="142">
        <v>45174.388374189817</v>
      </c>
      <c r="W180" s="139" t="s">
        <v>115</v>
      </c>
      <c r="X180" s="142">
        <v>45174.388377812502</v>
      </c>
      <c r="Y180" s="142">
        <v>45139</v>
      </c>
      <c r="Z180" s="142">
        <v>45170</v>
      </c>
      <c r="AA180" s="142">
        <v>45174.415146030093</v>
      </c>
      <c r="AB180" s="139" t="s">
        <v>118</v>
      </c>
      <c r="AC180" s="139" t="s">
        <v>299</v>
      </c>
    </row>
    <row r="181" spans="1:29" s="149" customFormat="1" hidden="1" outlineLevel="5" collapsed="1" x14ac:dyDescent="0.25">
      <c r="A181" s="163" t="s">
        <v>180</v>
      </c>
      <c r="B181" s="145">
        <v>0</v>
      </c>
      <c r="C181" s="145">
        <v>80921.55588</v>
      </c>
      <c r="D181" s="145">
        <v>0</v>
      </c>
      <c r="E181" s="145">
        <v>0</v>
      </c>
      <c r="F181" s="145">
        <v>0</v>
      </c>
      <c r="G181" s="145">
        <v>80921.55588</v>
      </c>
      <c r="H181" s="146" t="s">
        <v>299</v>
      </c>
      <c r="I181" s="146" t="s">
        <v>180</v>
      </c>
      <c r="J181" s="146" t="s">
        <v>116</v>
      </c>
      <c r="K181" s="145">
        <v>0</v>
      </c>
      <c r="L181" s="145">
        <v>0</v>
      </c>
      <c r="M181" s="146" t="s">
        <v>122</v>
      </c>
      <c r="N181" s="146" t="s">
        <v>135</v>
      </c>
      <c r="O181" s="146" t="s">
        <v>191</v>
      </c>
      <c r="P181" s="147" t="s">
        <v>116</v>
      </c>
      <c r="Q181" s="147" t="s">
        <v>116</v>
      </c>
      <c r="R181" s="145">
        <v>0</v>
      </c>
      <c r="S181" s="146" t="s">
        <v>300</v>
      </c>
      <c r="T181" s="146" t="s">
        <v>141</v>
      </c>
      <c r="U181" s="146" t="s">
        <v>115</v>
      </c>
      <c r="V181" s="148">
        <v>45174.388374189817</v>
      </c>
      <c r="W181" s="146" t="s">
        <v>115</v>
      </c>
      <c r="X181" s="148">
        <v>45174.388377812502</v>
      </c>
      <c r="Y181" s="148">
        <v>45139</v>
      </c>
      <c r="Z181" s="148">
        <v>45170</v>
      </c>
      <c r="AA181" s="148">
        <v>45174.415146030093</v>
      </c>
      <c r="AB181" s="146" t="s">
        <v>118</v>
      </c>
      <c r="AC181" s="146" t="s">
        <v>299</v>
      </c>
    </row>
    <row r="182" spans="1:29" s="155" customFormat="1" hidden="1" outlineLevel="6" collapsed="1" x14ac:dyDescent="0.25">
      <c r="A182" s="164" t="s">
        <v>377</v>
      </c>
      <c r="B182" s="151">
        <v>0</v>
      </c>
      <c r="C182" s="151">
        <v>14495.98299</v>
      </c>
      <c r="D182" s="151">
        <v>0</v>
      </c>
      <c r="E182" s="151">
        <v>0</v>
      </c>
      <c r="F182" s="151">
        <v>0</v>
      </c>
      <c r="G182" s="151">
        <v>14495.98299</v>
      </c>
      <c r="H182" s="152" t="s">
        <v>299</v>
      </c>
      <c r="I182" s="152" t="s">
        <v>180</v>
      </c>
      <c r="J182" s="152" t="s">
        <v>377</v>
      </c>
      <c r="K182" s="151">
        <v>0</v>
      </c>
      <c r="L182" s="151">
        <v>0</v>
      </c>
      <c r="M182" s="152" t="s">
        <v>122</v>
      </c>
      <c r="N182" s="152" t="s">
        <v>135</v>
      </c>
      <c r="O182" s="152" t="s">
        <v>191</v>
      </c>
      <c r="P182" s="153">
        <v>45139</v>
      </c>
      <c r="Q182" s="153">
        <v>45139.000694444447</v>
      </c>
      <c r="R182" s="151">
        <v>0</v>
      </c>
      <c r="S182" s="152" t="s">
        <v>300</v>
      </c>
      <c r="T182" s="152" t="s">
        <v>141</v>
      </c>
      <c r="U182" s="152" t="s">
        <v>115</v>
      </c>
      <c r="V182" s="154">
        <v>45174.388374189817</v>
      </c>
      <c r="W182" s="152" t="s">
        <v>115</v>
      </c>
      <c r="X182" s="154">
        <v>45174.388377812502</v>
      </c>
      <c r="Y182" s="154">
        <v>45139</v>
      </c>
      <c r="Z182" s="154">
        <v>45170</v>
      </c>
      <c r="AA182" s="154">
        <v>45174.415146030093</v>
      </c>
      <c r="AB182" s="152" t="s">
        <v>118</v>
      </c>
      <c r="AC182" s="152" t="s">
        <v>299</v>
      </c>
    </row>
    <row r="183" spans="1:29" s="161" customFormat="1" hidden="1" outlineLevel="7" collapsed="1" x14ac:dyDescent="0.25">
      <c r="A183" s="165" t="s">
        <v>390</v>
      </c>
      <c r="B183" s="157">
        <v>0</v>
      </c>
      <c r="C183" s="157">
        <v>-34289.99022</v>
      </c>
      <c r="D183" s="157">
        <v>0</v>
      </c>
      <c r="E183" s="157">
        <v>0</v>
      </c>
      <c r="F183" s="157">
        <v>0</v>
      </c>
      <c r="G183" s="157">
        <v>-34289.99022</v>
      </c>
      <c r="H183" s="158" t="s">
        <v>299</v>
      </c>
      <c r="I183" s="158" t="s">
        <v>180</v>
      </c>
      <c r="J183" s="158" t="s">
        <v>377</v>
      </c>
      <c r="K183" s="157">
        <v>0</v>
      </c>
      <c r="L183" s="157">
        <v>0</v>
      </c>
      <c r="M183" s="158" t="s">
        <v>122</v>
      </c>
      <c r="N183" s="158" t="s">
        <v>135</v>
      </c>
      <c r="O183" s="158" t="s">
        <v>191</v>
      </c>
      <c r="P183" s="159">
        <v>45139</v>
      </c>
      <c r="Q183" s="159">
        <v>45139.000694444447</v>
      </c>
      <c r="R183" s="157">
        <v>0</v>
      </c>
      <c r="S183" s="158" t="s">
        <v>300</v>
      </c>
      <c r="T183" s="158" t="s">
        <v>141</v>
      </c>
      <c r="U183" s="158" t="s">
        <v>115</v>
      </c>
      <c r="V183" s="160">
        <v>45174.388374189817</v>
      </c>
      <c r="W183" s="158" t="s">
        <v>115</v>
      </c>
      <c r="X183" s="160">
        <v>45174.388377812502</v>
      </c>
      <c r="Y183" s="160">
        <v>45139</v>
      </c>
      <c r="Z183" s="160">
        <v>45170</v>
      </c>
      <c r="AA183" s="160">
        <v>45174.415146030093</v>
      </c>
      <c r="AB183" s="158" t="s">
        <v>118</v>
      </c>
      <c r="AC183" s="158" t="s">
        <v>299</v>
      </c>
    </row>
    <row r="184" spans="1:29" s="143" customFormat="1" hidden="1" outlineLevel="7" collapsed="1" x14ac:dyDescent="0.25">
      <c r="A184" s="166" t="s">
        <v>116</v>
      </c>
      <c r="B184" s="140">
        <v>0</v>
      </c>
      <c r="C184" s="140">
        <v>-34289.99022</v>
      </c>
      <c r="D184" s="140">
        <v>0</v>
      </c>
      <c r="E184" s="140">
        <v>0</v>
      </c>
      <c r="F184" s="140">
        <v>0</v>
      </c>
      <c r="G184" s="140">
        <v>-34289.99022</v>
      </c>
      <c r="H184" s="139" t="s">
        <v>299</v>
      </c>
      <c r="I184" s="139" t="s">
        <v>180</v>
      </c>
      <c r="J184" s="139" t="s">
        <v>377</v>
      </c>
      <c r="K184" s="140">
        <v>0</v>
      </c>
      <c r="L184" s="140">
        <v>0</v>
      </c>
      <c r="M184" s="139" t="s">
        <v>122</v>
      </c>
      <c r="N184" s="139" t="s">
        <v>135</v>
      </c>
      <c r="O184" s="139" t="s">
        <v>191</v>
      </c>
      <c r="P184" s="141">
        <v>45139</v>
      </c>
      <c r="Q184" s="141">
        <v>45139.000694444447</v>
      </c>
      <c r="R184" s="140">
        <v>0</v>
      </c>
      <c r="S184" s="139" t="s">
        <v>300</v>
      </c>
      <c r="T184" s="139" t="s">
        <v>141</v>
      </c>
      <c r="U184" s="139" t="s">
        <v>115</v>
      </c>
      <c r="V184" s="142">
        <v>45174.388374189817</v>
      </c>
      <c r="W184" s="139" t="s">
        <v>115</v>
      </c>
      <c r="X184" s="142">
        <v>45174.388377812502</v>
      </c>
      <c r="Y184" s="142">
        <v>45139</v>
      </c>
      <c r="Z184" s="142">
        <v>45170</v>
      </c>
      <c r="AA184" s="142">
        <v>45174.415146030093</v>
      </c>
      <c r="AB184" s="139" t="s">
        <v>118</v>
      </c>
      <c r="AC184" s="139" t="s">
        <v>299</v>
      </c>
    </row>
    <row r="185" spans="1:29" s="172" customFormat="1" hidden="1" outlineLevel="7" collapsed="1" x14ac:dyDescent="0.25">
      <c r="A185" s="167" t="s">
        <v>391</v>
      </c>
      <c r="B185" s="168">
        <v>0</v>
      </c>
      <c r="C185" s="168">
        <v>18763.835849999999</v>
      </c>
      <c r="D185" s="168">
        <v>0</v>
      </c>
      <c r="E185" s="168">
        <v>0</v>
      </c>
      <c r="F185" s="168">
        <v>0</v>
      </c>
      <c r="G185" s="168">
        <v>18763.835849999999</v>
      </c>
      <c r="H185" s="169" t="s">
        <v>299</v>
      </c>
      <c r="I185" s="169" t="s">
        <v>180</v>
      </c>
      <c r="J185" s="169" t="s">
        <v>377</v>
      </c>
      <c r="K185" s="168">
        <v>0</v>
      </c>
      <c r="L185" s="168">
        <v>0</v>
      </c>
      <c r="M185" s="169" t="s">
        <v>122</v>
      </c>
      <c r="N185" s="169" t="s">
        <v>135</v>
      </c>
      <c r="O185" s="169" t="s">
        <v>191</v>
      </c>
      <c r="P185" s="170">
        <v>45139</v>
      </c>
      <c r="Q185" s="170">
        <v>45139.000694444447</v>
      </c>
      <c r="R185" s="168">
        <v>0</v>
      </c>
      <c r="S185" s="169" t="s">
        <v>300</v>
      </c>
      <c r="T185" s="169" t="s">
        <v>141</v>
      </c>
      <c r="U185" s="169" t="s">
        <v>115</v>
      </c>
      <c r="V185" s="171">
        <v>45174.388374189817</v>
      </c>
      <c r="W185" s="169" t="s">
        <v>115</v>
      </c>
      <c r="X185" s="171">
        <v>45174.388377812502</v>
      </c>
      <c r="Y185" s="171">
        <v>45139</v>
      </c>
      <c r="Z185" s="171">
        <v>45170</v>
      </c>
      <c r="AA185" s="171">
        <v>45174.415146030093</v>
      </c>
      <c r="AB185" s="169" t="s">
        <v>118</v>
      </c>
      <c r="AC185" s="169" t="s">
        <v>299</v>
      </c>
    </row>
    <row r="186" spans="1:29" s="143" customFormat="1" hidden="1" outlineLevel="7" collapsed="1" x14ac:dyDescent="0.25">
      <c r="A186" s="166" t="s">
        <v>116</v>
      </c>
      <c r="B186" s="140">
        <v>0</v>
      </c>
      <c r="C186" s="140">
        <v>18763.835849999999</v>
      </c>
      <c r="D186" s="140">
        <v>0</v>
      </c>
      <c r="E186" s="140">
        <v>0</v>
      </c>
      <c r="F186" s="140">
        <v>0</v>
      </c>
      <c r="G186" s="140">
        <v>18763.835849999999</v>
      </c>
      <c r="H186" s="139" t="s">
        <v>299</v>
      </c>
      <c r="I186" s="139" t="s">
        <v>180</v>
      </c>
      <c r="J186" s="139" t="s">
        <v>377</v>
      </c>
      <c r="K186" s="140">
        <v>0</v>
      </c>
      <c r="L186" s="140">
        <v>0</v>
      </c>
      <c r="M186" s="139" t="s">
        <v>122</v>
      </c>
      <c r="N186" s="139" t="s">
        <v>135</v>
      </c>
      <c r="O186" s="139" t="s">
        <v>191</v>
      </c>
      <c r="P186" s="141">
        <v>45139</v>
      </c>
      <c r="Q186" s="141">
        <v>45139.000694444447</v>
      </c>
      <c r="R186" s="140">
        <v>0</v>
      </c>
      <c r="S186" s="139" t="s">
        <v>300</v>
      </c>
      <c r="T186" s="139" t="s">
        <v>141</v>
      </c>
      <c r="U186" s="139" t="s">
        <v>115</v>
      </c>
      <c r="V186" s="142">
        <v>45174.388374189817</v>
      </c>
      <c r="W186" s="139" t="s">
        <v>115</v>
      </c>
      <c r="X186" s="142">
        <v>45174.388377812502</v>
      </c>
      <c r="Y186" s="142">
        <v>45139</v>
      </c>
      <c r="Z186" s="142">
        <v>45170</v>
      </c>
      <c r="AA186" s="142">
        <v>45174.415146030093</v>
      </c>
      <c r="AB186" s="139" t="s">
        <v>118</v>
      </c>
      <c r="AC186" s="139" t="s">
        <v>299</v>
      </c>
    </row>
    <row r="187" spans="1:29" s="161" customFormat="1" hidden="1" outlineLevel="7" collapsed="1" x14ac:dyDescent="0.25">
      <c r="A187" s="165" t="s">
        <v>363</v>
      </c>
      <c r="B187" s="157">
        <v>0</v>
      </c>
      <c r="C187" s="157">
        <v>30022.137360000001</v>
      </c>
      <c r="D187" s="157">
        <v>0</v>
      </c>
      <c r="E187" s="157">
        <v>0</v>
      </c>
      <c r="F187" s="157">
        <v>0</v>
      </c>
      <c r="G187" s="157">
        <v>30022.137360000001</v>
      </c>
      <c r="H187" s="158" t="s">
        <v>299</v>
      </c>
      <c r="I187" s="158" t="s">
        <v>180</v>
      </c>
      <c r="J187" s="158" t="s">
        <v>377</v>
      </c>
      <c r="K187" s="157">
        <v>0</v>
      </c>
      <c r="L187" s="157">
        <v>0</v>
      </c>
      <c r="M187" s="158" t="s">
        <v>122</v>
      </c>
      <c r="N187" s="158" t="s">
        <v>135</v>
      </c>
      <c r="O187" s="158" t="s">
        <v>191</v>
      </c>
      <c r="P187" s="159">
        <v>45139</v>
      </c>
      <c r="Q187" s="159">
        <v>45139.000694444447</v>
      </c>
      <c r="R187" s="157">
        <v>0</v>
      </c>
      <c r="S187" s="158" t="s">
        <v>300</v>
      </c>
      <c r="T187" s="158" t="s">
        <v>141</v>
      </c>
      <c r="U187" s="158" t="s">
        <v>115</v>
      </c>
      <c r="V187" s="160">
        <v>45174.388374189817</v>
      </c>
      <c r="W187" s="158" t="s">
        <v>115</v>
      </c>
      <c r="X187" s="160">
        <v>45174.388377812502</v>
      </c>
      <c r="Y187" s="160">
        <v>45139</v>
      </c>
      <c r="Z187" s="160">
        <v>45170</v>
      </c>
      <c r="AA187" s="160">
        <v>45174.415146030093</v>
      </c>
      <c r="AB187" s="158" t="s">
        <v>118</v>
      </c>
      <c r="AC187" s="158" t="s">
        <v>299</v>
      </c>
    </row>
    <row r="188" spans="1:29" s="143" customFormat="1" hidden="1" outlineLevel="7" collapsed="1" x14ac:dyDescent="0.25">
      <c r="A188" s="166" t="s">
        <v>116</v>
      </c>
      <c r="B188" s="140">
        <v>0</v>
      </c>
      <c r="C188" s="140">
        <v>30022.137360000001</v>
      </c>
      <c r="D188" s="140">
        <v>0</v>
      </c>
      <c r="E188" s="140">
        <v>0</v>
      </c>
      <c r="F188" s="140">
        <v>0</v>
      </c>
      <c r="G188" s="140">
        <v>30022.137360000001</v>
      </c>
      <c r="H188" s="139" t="s">
        <v>299</v>
      </c>
      <c r="I188" s="139" t="s">
        <v>180</v>
      </c>
      <c r="J188" s="139" t="s">
        <v>377</v>
      </c>
      <c r="K188" s="140">
        <v>0</v>
      </c>
      <c r="L188" s="140">
        <v>0</v>
      </c>
      <c r="M188" s="139" t="s">
        <v>122</v>
      </c>
      <c r="N188" s="139" t="s">
        <v>135</v>
      </c>
      <c r="O188" s="139" t="s">
        <v>191</v>
      </c>
      <c r="P188" s="141">
        <v>45139</v>
      </c>
      <c r="Q188" s="141">
        <v>45139.000694444447</v>
      </c>
      <c r="R188" s="140">
        <v>0</v>
      </c>
      <c r="S188" s="139" t="s">
        <v>300</v>
      </c>
      <c r="T188" s="139" t="s">
        <v>141</v>
      </c>
      <c r="U188" s="139" t="s">
        <v>115</v>
      </c>
      <c r="V188" s="142">
        <v>45174.388374189817</v>
      </c>
      <c r="W188" s="139" t="s">
        <v>115</v>
      </c>
      <c r="X188" s="142">
        <v>45174.388377812502</v>
      </c>
      <c r="Y188" s="142">
        <v>45139</v>
      </c>
      <c r="Z188" s="142">
        <v>45170</v>
      </c>
      <c r="AA188" s="142">
        <v>45174.415146030093</v>
      </c>
      <c r="AB188" s="139" t="s">
        <v>118</v>
      </c>
      <c r="AC188" s="139" t="s">
        <v>299</v>
      </c>
    </row>
    <row r="189" spans="1:29" s="184" customFormat="1" hidden="1" outlineLevel="6" collapsed="1" x14ac:dyDescent="0.25">
      <c r="A189" s="192" t="s">
        <v>381</v>
      </c>
      <c r="B189" s="180">
        <v>0</v>
      </c>
      <c r="C189" s="180">
        <v>15495.023219999999</v>
      </c>
      <c r="D189" s="180">
        <v>0</v>
      </c>
      <c r="E189" s="180">
        <v>0</v>
      </c>
      <c r="F189" s="180">
        <v>0</v>
      </c>
      <c r="G189" s="180">
        <v>15495.023219999999</v>
      </c>
      <c r="H189" s="181" t="s">
        <v>299</v>
      </c>
      <c r="I189" s="181" t="s">
        <v>180</v>
      </c>
      <c r="J189" s="181" t="s">
        <v>381</v>
      </c>
      <c r="K189" s="180">
        <v>0</v>
      </c>
      <c r="L189" s="180">
        <v>0</v>
      </c>
      <c r="M189" s="181" t="s">
        <v>122</v>
      </c>
      <c r="N189" s="181" t="s">
        <v>135</v>
      </c>
      <c r="O189" s="181" t="s">
        <v>191</v>
      </c>
      <c r="P189" s="182">
        <v>45147</v>
      </c>
      <c r="Q189" s="182">
        <v>45147.000694444447</v>
      </c>
      <c r="R189" s="180">
        <v>0</v>
      </c>
      <c r="S189" s="181" t="s">
        <v>300</v>
      </c>
      <c r="T189" s="181" t="s">
        <v>141</v>
      </c>
      <c r="U189" s="181" t="s">
        <v>115</v>
      </c>
      <c r="V189" s="183">
        <v>45174.388374189817</v>
      </c>
      <c r="W189" s="181" t="s">
        <v>115</v>
      </c>
      <c r="X189" s="183">
        <v>45174.388377812502</v>
      </c>
      <c r="Y189" s="183">
        <v>45139</v>
      </c>
      <c r="Z189" s="183">
        <v>45170</v>
      </c>
      <c r="AA189" s="183">
        <v>45174.415146030093</v>
      </c>
      <c r="AB189" s="181" t="s">
        <v>118</v>
      </c>
      <c r="AC189" s="181" t="s">
        <v>299</v>
      </c>
    </row>
    <row r="190" spans="1:29" s="161" customFormat="1" hidden="1" outlineLevel="7" collapsed="1" x14ac:dyDescent="0.25">
      <c r="A190" s="165" t="s">
        <v>390</v>
      </c>
      <c r="B190" s="157">
        <v>0</v>
      </c>
      <c r="C190" s="157">
        <v>-21947.358110000001</v>
      </c>
      <c r="D190" s="157">
        <v>0</v>
      </c>
      <c r="E190" s="157">
        <v>0</v>
      </c>
      <c r="F190" s="157">
        <v>0</v>
      </c>
      <c r="G190" s="157">
        <v>-21947.358110000001</v>
      </c>
      <c r="H190" s="158" t="s">
        <v>299</v>
      </c>
      <c r="I190" s="158" t="s">
        <v>180</v>
      </c>
      <c r="J190" s="158" t="s">
        <v>381</v>
      </c>
      <c r="K190" s="157">
        <v>0</v>
      </c>
      <c r="L190" s="157">
        <v>0</v>
      </c>
      <c r="M190" s="158" t="s">
        <v>122</v>
      </c>
      <c r="N190" s="158" t="s">
        <v>135</v>
      </c>
      <c r="O190" s="158" t="s">
        <v>191</v>
      </c>
      <c r="P190" s="159">
        <v>45147</v>
      </c>
      <c r="Q190" s="159">
        <v>45147.000694444447</v>
      </c>
      <c r="R190" s="157">
        <v>0</v>
      </c>
      <c r="S190" s="158" t="s">
        <v>300</v>
      </c>
      <c r="T190" s="158" t="s">
        <v>141</v>
      </c>
      <c r="U190" s="158" t="s">
        <v>115</v>
      </c>
      <c r="V190" s="160">
        <v>45174.388374189817</v>
      </c>
      <c r="W190" s="158" t="s">
        <v>115</v>
      </c>
      <c r="X190" s="160">
        <v>45174.388377812502</v>
      </c>
      <c r="Y190" s="160">
        <v>45139</v>
      </c>
      <c r="Z190" s="160">
        <v>45170</v>
      </c>
      <c r="AA190" s="160">
        <v>45174.415146030093</v>
      </c>
      <c r="AB190" s="158" t="s">
        <v>118</v>
      </c>
      <c r="AC190" s="158" t="s">
        <v>299</v>
      </c>
    </row>
    <row r="191" spans="1:29" s="143" customFormat="1" hidden="1" outlineLevel="7" collapsed="1" x14ac:dyDescent="0.25">
      <c r="A191" s="166" t="s">
        <v>116</v>
      </c>
      <c r="B191" s="140">
        <v>0</v>
      </c>
      <c r="C191" s="140">
        <v>-21947.358110000001</v>
      </c>
      <c r="D191" s="140">
        <v>0</v>
      </c>
      <c r="E191" s="140">
        <v>0</v>
      </c>
      <c r="F191" s="140">
        <v>0</v>
      </c>
      <c r="G191" s="140">
        <v>-21947.358110000001</v>
      </c>
      <c r="H191" s="139" t="s">
        <v>299</v>
      </c>
      <c r="I191" s="139" t="s">
        <v>180</v>
      </c>
      <c r="J191" s="139" t="s">
        <v>381</v>
      </c>
      <c r="K191" s="140">
        <v>0</v>
      </c>
      <c r="L191" s="140">
        <v>0</v>
      </c>
      <c r="M191" s="139" t="s">
        <v>122</v>
      </c>
      <c r="N191" s="139" t="s">
        <v>135</v>
      </c>
      <c r="O191" s="139" t="s">
        <v>191</v>
      </c>
      <c r="P191" s="141">
        <v>45147</v>
      </c>
      <c r="Q191" s="141">
        <v>45147.000694444447</v>
      </c>
      <c r="R191" s="140">
        <v>0</v>
      </c>
      <c r="S191" s="139" t="s">
        <v>300</v>
      </c>
      <c r="T191" s="139" t="s">
        <v>141</v>
      </c>
      <c r="U191" s="139" t="s">
        <v>115</v>
      </c>
      <c r="V191" s="142">
        <v>45174.388374189817</v>
      </c>
      <c r="W191" s="139" t="s">
        <v>115</v>
      </c>
      <c r="X191" s="142">
        <v>45174.388377812502</v>
      </c>
      <c r="Y191" s="142">
        <v>45139</v>
      </c>
      <c r="Z191" s="142">
        <v>45170</v>
      </c>
      <c r="AA191" s="142">
        <v>45174.415146030093</v>
      </c>
      <c r="AB191" s="139" t="s">
        <v>118</v>
      </c>
      <c r="AC191" s="139" t="s">
        <v>299</v>
      </c>
    </row>
    <row r="192" spans="1:29" s="172" customFormat="1" hidden="1" outlineLevel="7" collapsed="1" x14ac:dyDescent="0.25">
      <c r="A192" s="167" t="s">
        <v>392</v>
      </c>
      <c r="B192" s="168">
        <v>0</v>
      </c>
      <c r="C192" s="168">
        <v>18226.66865</v>
      </c>
      <c r="D192" s="168">
        <v>0</v>
      </c>
      <c r="E192" s="168">
        <v>0</v>
      </c>
      <c r="F192" s="168">
        <v>0</v>
      </c>
      <c r="G192" s="168">
        <v>18226.66865</v>
      </c>
      <c r="H192" s="169" t="s">
        <v>299</v>
      </c>
      <c r="I192" s="169" t="s">
        <v>180</v>
      </c>
      <c r="J192" s="169" t="s">
        <v>381</v>
      </c>
      <c r="K192" s="168">
        <v>0</v>
      </c>
      <c r="L192" s="168">
        <v>0</v>
      </c>
      <c r="M192" s="169" t="s">
        <v>122</v>
      </c>
      <c r="N192" s="169" t="s">
        <v>135</v>
      </c>
      <c r="O192" s="169" t="s">
        <v>191</v>
      </c>
      <c r="P192" s="170">
        <v>45147</v>
      </c>
      <c r="Q192" s="170">
        <v>45147.000694444447</v>
      </c>
      <c r="R192" s="168">
        <v>0</v>
      </c>
      <c r="S192" s="169" t="s">
        <v>300</v>
      </c>
      <c r="T192" s="169" t="s">
        <v>141</v>
      </c>
      <c r="U192" s="169" t="s">
        <v>115</v>
      </c>
      <c r="V192" s="171">
        <v>45174.388374189817</v>
      </c>
      <c r="W192" s="169" t="s">
        <v>115</v>
      </c>
      <c r="X192" s="171">
        <v>45174.388377812502</v>
      </c>
      <c r="Y192" s="171">
        <v>45139</v>
      </c>
      <c r="Z192" s="171">
        <v>45170</v>
      </c>
      <c r="AA192" s="171">
        <v>45174.415146030093</v>
      </c>
      <c r="AB192" s="169" t="s">
        <v>118</v>
      </c>
      <c r="AC192" s="169" t="s">
        <v>299</v>
      </c>
    </row>
    <row r="193" spans="1:29" s="143" customFormat="1" hidden="1" outlineLevel="7" collapsed="1" x14ac:dyDescent="0.25">
      <c r="A193" s="166" t="s">
        <v>116</v>
      </c>
      <c r="B193" s="140">
        <v>0</v>
      </c>
      <c r="C193" s="140">
        <v>18226.66865</v>
      </c>
      <c r="D193" s="140">
        <v>0</v>
      </c>
      <c r="E193" s="140">
        <v>0</v>
      </c>
      <c r="F193" s="140">
        <v>0</v>
      </c>
      <c r="G193" s="140">
        <v>18226.66865</v>
      </c>
      <c r="H193" s="139" t="s">
        <v>299</v>
      </c>
      <c r="I193" s="139" t="s">
        <v>180</v>
      </c>
      <c r="J193" s="139" t="s">
        <v>381</v>
      </c>
      <c r="K193" s="140">
        <v>0</v>
      </c>
      <c r="L193" s="140">
        <v>0</v>
      </c>
      <c r="M193" s="139" t="s">
        <v>122</v>
      </c>
      <c r="N193" s="139" t="s">
        <v>135</v>
      </c>
      <c r="O193" s="139" t="s">
        <v>191</v>
      </c>
      <c r="P193" s="141">
        <v>45147</v>
      </c>
      <c r="Q193" s="141">
        <v>45147.000694444447</v>
      </c>
      <c r="R193" s="140">
        <v>0</v>
      </c>
      <c r="S193" s="139" t="s">
        <v>300</v>
      </c>
      <c r="T193" s="139" t="s">
        <v>141</v>
      </c>
      <c r="U193" s="139" t="s">
        <v>115</v>
      </c>
      <c r="V193" s="142">
        <v>45174.388374189817</v>
      </c>
      <c r="W193" s="139" t="s">
        <v>115</v>
      </c>
      <c r="X193" s="142">
        <v>45174.388377812502</v>
      </c>
      <c r="Y193" s="142">
        <v>45139</v>
      </c>
      <c r="Z193" s="142">
        <v>45170</v>
      </c>
      <c r="AA193" s="142">
        <v>45174.415146030093</v>
      </c>
      <c r="AB193" s="139" t="s">
        <v>118</v>
      </c>
      <c r="AC193" s="139" t="s">
        <v>299</v>
      </c>
    </row>
    <row r="194" spans="1:29" s="161" customFormat="1" hidden="1" outlineLevel="7" collapsed="1" x14ac:dyDescent="0.25">
      <c r="A194" s="165" t="s">
        <v>363</v>
      </c>
      <c r="B194" s="157">
        <v>0</v>
      </c>
      <c r="C194" s="157">
        <v>19215.712680000001</v>
      </c>
      <c r="D194" s="157">
        <v>0</v>
      </c>
      <c r="E194" s="157">
        <v>0</v>
      </c>
      <c r="F194" s="157">
        <v>0</v>
      </c>
      <c r="G194" s="157">
        <v>19215.712680000001</v>
      </c>
      <c r="H194" s="158" t="s">
        <v>299</v>
      </c>
      <c r="I194" s="158" t="s">
        <v>180</v>
      </c>
      <c r="J194" s="158" t="s">
        <v>381</v>
      </c>
      <c r="K194" s="157">
        <v>0</v>
      </c>
      <c r="L194" s="157">
        <v>0</v>
      </c>
      <c r="M194" s="158" t="s">
        <v>122</v>
      </c>
      <c r="N194" s="158" t="s">
        <v>135</v>
      </c>
      <c r="O194" s="158" t="s">
        <v>191</v>
      </c>
      <c r="P194" s="159">
        <v>45147</v>
      </c>
      <c r="Q194" s="159">
        <v>45147.000694444447</v>
      </c>
      <c r="R194" s="157">
        <v>0</v>
      </c>
      <c r="S194" s="158" t="s">
        <v>300</v>
      </c>
      <c r="T194" s="158" t="s">
        <v>141</v>
      </c>
      <c r="U194" s="158" t="s">
        <v>115</v>
      </c>
      <c r="V194" s="160">
        <v>45174.388374189817</v>
      </c>
      <c r="W194" s="158" t="s">
        <v>115</v>
      </c>
      <c r="X194" s="160">
        <v>45174.388377812502</v>
      </c>
      <c r="Y194" s="160">
        <v>45139</v>
      </c>
      <c r="Z194" s="160">
        <v>45170</v>
      </c>
      <c r="AA194" s="160">
        <v>45174.415146030093</v>
      </c>
      <c r="AB194" s="158" t="s">
        <v>118</v>
      </c>
      <c r="AC194" s="158" t="s">
        <v>299</v>
      </c>
    </row>
    <row r="195" spans="1:29" s="143" customFormat="1" hidden="1" outlineLevel="7" collapsed="1" x14ac:dyDescent="0.25">
      <c r="A195" s="166" t="s">
        <v>116</v>
      </c>
      <c r="B195" s="140">
        <v>0</v>
      </c>
      <c r="C195" s="140">
        <v>19215.712680000001</v>
      </c>
      <c r="D195" s="140">
        <v>0</v>
      </c>
      <c r="E195" s="140">
        <v>0</v>
      </c>
      <c r="F195" s="140">
        <v>0</v>
      </c>
      <c r="G195" s="140">
        <v>19215.712680000001</v>
      </c>
      <c r="H195" s="139" t="s">
        <v>299</v>
      </c>
      <c r="I195" s="139" t="s">
        <v>180</v>
      </c>
      <c r="J195" s="139" t="s">
        <v>381</v>
      </c>
      <c r="K195" s="140">
        <v>0</v>
      </c>
      <c r="L195" s="140">
        <v>0</v>
      </c>
      <c r="M195" s="139" t="s">
        <v>122</v>
      </c>
      <c r="N195" s="139" t="s">
        <v>135</v>
      </c>
      <c r="O195" s="139" t="s">
        <v>191</v>
      </c>
      <c r="P195" s="141">
        <v>45147</v>
      </c>
      <c r="Q195" s="141">
        <v>45147.000694444447</v>
      </c>
      <c r="R195" s="140">
        <v>0</v>
      </c>
      <c r="S195" s="139" t="s">
        <v>300</v>
      </c>
      <c r="T195" s="139" t="s">
        <v>141</v>
      </c>
      <c r="U195" s="139" t="s">
        <v>115</v>
      </c>
      <c r="V195" s="142">
        <v>45174.388374189817</v>
      </c>
      <c r="W195" s="139" t="s">
        <v>115</v>
      </c>
      <c r="X195" s="142">
        <v>45174.388377812502</v>
      </c>
      <c r="Y195" s="142">
        <v>45139</v>
      </c>
      <c r="Z195" s="142">
        <v>45170</v>
      </c>
      <c r="AA195" s="142">
        <v>45174.415146030093</v>
      </c>
      <c r="AB195" s="139" t="s">
        <v>118</v>
      </c>
      <c r="AC195" s="139" t="s">
        <v>299</v>
      </c>
    </row>
    <row r="196" spans="1:29" s="155" customFormat="1" hidden="1" outlineLevel="6" collapsed="1" x14ac:dyDescent="0.25">
      <c r="A196" s="164" t="s">
        <v>384</v>
      </c>
      <c r="B196" s="151">
        <v>0</v>
      </c>
      <c r="C196" s="151">
        <v>26098.136839999999</v>
      </c>
      <c r="D196" s="151">
        <v>0</v>
      </c>
      <c r="E196" s="151">
        <v>0</v>
      </c>
      <c r="F196" s="151">
        <v>0</v>
      </c>
      <c r="G196" s="151">
        <v>26098.136839999999</v>
      </c>
      <c r="H196" s="152" t="s">
        <v>299</v>
      </c>
      <c r="I196" s="152" t="s">
        <v>180</v>
      </c>
      <c r="J196" s="152" t="s">
        <v>384</v>
      </c>
      <c r="K196" s="151">
        <v>0</v>
      </c>
      <c r="L196" s="151">
        <v>0</v>
      </c>
      <c r="M196" s="152" t="s">
        <v>122</v>
      </c>
      <c r="N196" s="152" t="s">
        <v>135</v>
      </c>
      <c r="O196" s="152" t="s">
        <v>191</v>
      </c>
      <c r="P196" s="153">
        <v>45155</v>
      </c>
      <c r="Q196" s="153">
        <v>45155.000694444447</v>
      </c>
      <c r="R196" s="151">
        <v>0</v>
      </c>
      <c r="S196" s="152" t="s">
        <v>300</v>
      </c>
      <c r="T196" s="152" t="s">
        <v>141</v>
      </c>
      <c r="U196" s="152" t="s">
        <v>115</v>
      </c>
      <c r="V196" s="154">
        <v>45174.388374189817</v>
      </c>
      <c r="W196" s="152" t="s">
        <v>115</v>
      </c>
      <c r="X196" s="154">
        <v>45174.388377812502</v>
      </c>
      <c r="Y196" s="154">
        <v>45139</v>
      </c>
      <c r="Z196" s="154">
        <v>45170</v>
      </c>
      <c r="AA196" s="154">
        <v>45174.415146030093</v>
      </c>
      <c r="AB196" s="152" t="s">
        <v>118</v>
      </c>
      <c r="AC196" s="152" t="s">
        <v>299</v>
      </c>
    </row>
    <row r="197" spans="1:29" s="161" customFormat="1" hidden="1" outlineLevel="7" collapsed="1" x14ac:dyDescent="0.25">
      <c r="A197" s="165" t="s">
        <v>390</v>
      </c>
      <c r="B197" s="157">
        <v>0</v>
      </c>
      <c r="C197" s="157">
        <v>-33876.690159999998</v>
      </c>
      <c r="D197" s="157">
        <v>0</v>
      </c>
      <c r="E197" s="157">
        <v>0</v>
      </c>
      <c r="F197" s="157">
        <v>0</v>
      </c>
      <c r="G197" s="157">
        <v>-33876.690159999998</v>
      </c>
      <c r="H197" s="158" t="s">
        <v>299</v>
      </c>
      <c r="I197" s="158" t="s">
        <v>180</v>
      </c>
      <c r="J197" s="158" t="s">
        <v>384</v>
      </c>
      <c r="K197" s="157">
        <v>0</v>
      </c>
      <c r="L197" s="157">
        <v>0</v>
      </c>
      <c r="M197" s="158" t="s">
        <v>122</v>
      </c>
      <c r="N197" s="158" t="s">
        <v>135</v>
      </c>
      <c r="O197" s="158" t="s">
        <v>191</v>
      </c>
      <c r="P197" s="159">
        <v>45155</v>
      </c>
      <c r="Q197" s="159">
        <v>45155.000694444447</v>
      </c>
      <c r="R197" s="157">
        <v>0</v>
      </c>
      <c r="S197" s="158" t="s">
        <v>300</v>
      </c>
      <c r="T197" s="158" t="s">
        <v>141</v>
      </c>
      <c r="U197" s="158" t="s">
        <v>115</v>
      </c>
      <c r="V197" s="160">
        <v>45174.388374189817</v>
      </c>
      <c r="W197" s="158" t="s">
        <v>115</v>
      </c>
      <c r="X197" s="160">
        <v>45174.388377812502</v>
      </c>
      <c r="Y197" s="160">
        <v>45139</v>
      </c>
      <c r="Z197" s="160">
        <v>45170</v>
      </c>
      <c r="AA197" s="160">
        <v>45174.415146030093</v>
      </c>
      <c r="AB197" s="158" t="s">
        <v>118</v>
      </c>
      <c r="AC197" s="158" t="s">
        <v>299</v>
      </c>
    </row>
    <row r="198" spans="1:29" s="143" customFormat="1" hidden="1" outlineLevel="7" collapsed="1" x14ac:dyDescent="0.25">
      <c r="A198" s="166" t="s">
        <v>116</v>
      </c>
      <c r="B198" s="140">
        <v>0</v>
      </c>
      <c r="C198" s="140">
        <v>-33876.690159999998</v>
      </c>
      <c r="D198" s="140">
        <v>0</v>
      </c>
      <c r="E198" s="140">
        <v>0</v>
      </c>
      <c r="F198" s="140">
        <v>0</v>
      </c>
      <c r="G198" s="140">
        <v>-33876.690159999998</v>
      </c>
      <c r="H198" s="139" t="s">
        <v>299</v>
      </c>
      <c r="I198" s="139" t="s">
        <v>180</v>
      </c>
      <c r="J198" s="139" t="s">
        <v>384</v>
      </c>
      <c r="K198" s="140">
        <v>0</v>
      </c>
      <c r="L198" s="140">
        <v>0</v>
      </c>
      <c r="M198" s="139" t="s">
        <v>122</v>
      </c>
      <c r="N198" s="139" t="s">
        <v>135</v>
      </c>
      <c r="O198" s="139" t="s">
        <v>191</v>
      </c>
      <c r="P198" s="141">
        <v>45155</v>
      </c>
      <c r="Q198" s="141">
        <v>45155.000694444447</v>
      </c>
      <c r="R198" s="140">
        <v>0</v>
      </c>
      <c r="S198" s="139" t="s">
        <v>300</v>
      </c>
      <c r="T198" s="139" t="s">
        <v>141</v>
      </c>
      <c r="U198" s="139" t="s">
        <v>115</v>
      </c>
      <c r="V198" s="142">
        <v>45174.388374189817</v>
      </c>
      <c r="W198" s="139" t="s">
        <v>115</v>
      </c>
      <c r="X198" s="142">
        <v>45174.388377812502</v>
      </c>
      <c r="Y198" s="142">
        <v>45139</v>
      </c>
      <c r="Z198" s="142">
        <v>45170</v>
      </c>
      <c r="AA198" s="142">
        <v>45174.415146030093</v>
      </c>
      <c r="AB198" s="139" t="s">
        <v>118</v>
      </c>
      <c r="AC198" s="139" t="s">
        <v>299</v>
      </c>
    </row>
    <row r="199" spans="1:29" s="172" customFormat="1" hidden="1" outlineLevel="7" collapsed="1" x14ac:dyDescent="0.25">
      <c r="A199" s="167" t="s">
        <v>363</v>
      </c>
      <c r="B199" s="168">
        <v>0</v>
      </c>
      <c r="C199" s="168">
        <v>29660.27808</v>
      </c>
      <c r="D199" s="168">
        <v>0</v>
      </c>
      <c r="E199" s="168">
        <v>0</v>
      </c>
      <c r="F199" s="168">
        <v>0</v>
      </c>
      <c r="G199" s="168">
        <v>29660.27808</v>
      </c>
      <c r="H199" s="169" t="s">
        <v>299</v>
      </c>
      <c r="I199" s="169" t="s">
        <v>180</v>
      </c>
      <c r="J199" s="169" t="s">
        <v>384</v>
      </c>
      <c r="K199" s="168">
        <v>0</v>
      </c>
      <c r="L199" s="168">
        <v>0</v>
      </c>
      <c r="M199" s="169" t="s">
        <v>122</v>
      </c>
      <c r="N199" s="169" t="s">
        <v>135</v>
      </c>
      <c r="O199" s="169" t="s">
        <v>191</v>
      </c>
      <c r="P199" s="170">
        <v>45155</v>
      </c>
      <c r="Q199" s="170">
        <v>45155.000694444447</v>
      </c>
      <c r="R199" s="168">
        <v>0</v>
      </c>
      <c r="S199" s="169" t="s">
        <v>300</v>
      </c>
      <c r="T199" s="169" t="s">
        <v>141</v>
      </c>
      <c r="U199" s="169" t="s">
        <v>115</v>
      </c>
      <c r="V199" s="171">
        <v>45174.388374189817</v>
      </c>
      <c r="W199" s="169" t="s">
        <v>115</v>
      </c>
      <c r="X199" s="171">
        <v>45174.388377812502</v>
      </c>
      <c r="Y199" s="171">
        <v>45139</v>
      </c>
      <c r="Z199" s="171">
        <v>45170</v>
      </c>
      <c r="AA199" s="171">
        <v>45174.415146030093</v>
      </c>
      <c r="AB199" s="169" t="s">
        <v>118</v>
      </c>
      <c r="AC199" s="169" t="s">
        <v>299</v>
      </c>
    </row>
    <row r="200" spans="1:29" s="143" customFormat="1" hidden="1" outlineLevel="7" collapsed="1" x14ac:dyDescent="0.25">
      <c r="A200" s="166" t="s">
        <v>116</v>
      </c>
      <c r="B200" s="140">
        <v>0</v>
      </c>
      <c r="C200" s="140">
        <v>29660.27808</v>
      </c>
      <c r="D200" s="140">
        <v>0</v>
      </c>
      <c r="E200" s="140">
        <v>0</v>
      </c>
      <c r="F200" s="140">
        <v>0</v>
      </c>
      <c r="G200" s="140">
        <v>29660.27808</v>
      </c>
      <c r="H200" s="139" t="s">
        <v>299</v>
      </c>
      <c r="I200" s="139" t="s">
        <v>180</v>
      </c>
      <c r="J200" s="139" t="s">
        <v>384</v>
      </c>
      <c r="K200" s="140">
        <v>0</v>
      </c>
      <c r="L200" s="140">
        <v>0</v>
      </c>
      <c r="M200" s="139" t="s">
        <v>122</v>
      </c>
      <c r="N200" s="139" t="s">
        <v>135</v>
      </c>
      <c r="O200" s="139" t="s">
        <v>191</v>
      </c>
      <c r="P200" s="141">
        <v>45155</v>
      </c>
      <c r="Q200" s="141">
        <v>45155.000694444447</v>
      </c>
      <c r="R200" s="140">
        <v>0</v>
      </c>
      <c r="S200" s="139" t="s">
        <v>300</v>
      </c>
      <c r="T200" s="139" t="s">
        <v>141</v>
      </c>
      <c r="U200" s="139" t="s">
        <v>115</v>
      </c>
      <c r="V200" s="142">
        <v>45174.388374189817</v>
      </c>
      <c r="W200" s="139" t="s">
        <v>115</v>
      </c>
      <c r="X200" s="142">
        <v>45174.388377812502</v>
      </c>
      <c r="Y200" s="142">
        <v>45139</v>
      </c>
      <c r="Z200" s="142">
        <v>45170</v>
      </c>
      <c r="AA200" s="142">
        <v>45174.415146030093</v>
      </c>
      <c r="AB200" s="139" t="s">
        <v>118</v>
      </c>
      <c r="AC200" s="139" t="s">
        <v>299</v>
      </c>
    </row>
    <row r="201" spans="1:29" s="161" customFormat="1" hidden="1" outlineLevel="7" collapsed="1" x14ac:dyDescent="0.25">
      <c r="A201" s="165" t="s">
        <v>393</v>
      </c>
      <c r="B201" s="157">
        <v>0</v>
      </c>
      <c r="C201" s="157">
        <v>30314.548920000001</v>
      </c>
      <c r="D201" s="157">
        <v>0</v>
      </c>
      <c r="E201" s="157">
        <v>0</v>
      </c>
      <c r="F201" s="157">
        <v>0</v>
      </c>
      <c r="G201" s="157">
        <v>30314.548920000001</v>
      </c>
      <c r="H201" s="158" t="s">
        <v>299</v>
      </c>
      <c r="I201" s="158" t="s">
        <v>180</v>
      </c>
      <c r="J201" s="158" t="s">
        <v>384</v>
      </c>
      <c r="K201" s="157">
        <v>0</v>
      </c>
      <c r="L201" s="157">
        <v>0</v>
      </c>
      <c r="M201" s="158" t="s">
        <v>122</v>
      </c>
      <c r="N201" s="158" t="s">
        <v>135</v>
      </c>
      <c r="O201" s="158" t="s">
        <v>191</v>
      </c>
      <c r="P201" s="159">
        <v>45155</v>
      </c>
      <c r="Q201" s="159">
        <v>45155.000694444447</v>
      </c>
      <c r="R201" s="157">
        <v>0</v>
      </c>
      <c r="S201" s="158" t="s">
        <v>300</v>
      </c>
      <c r="T201" s="158" t="s">
        <v>141</v>
      </c>
      <c r="U201" s="158" t="s">
        <v>115</v>
      </c>
      <c r="V201" s="160">
        <v>45174.388374189817</v>
      </c>
      <c r="W201" s="158" t="s">
        <v>115</v>
      </c>
      <c r="X201" s="160">
        <v>45174.388377812502</v>
      </c>
      <c r="Y201" s="160">
        <v>45139</v>
      </c>
      <c r="Z201" s="160">
        <v>45170</v>
      </c>
      <c r="AA201" s="160">
        <v>45174.415146030093</v>
      </c>
      <c r="AB201" s="158" t="s">
        <v>118</v>
      </c>
      <c r="AC201" s="158" t="s">
        <v>299</v>
      </c>
    </row>
    <row r="202" spans="1:29" s="143" customFormat="1" hidden="1" outlineLevel="7" collapsed="1" x14ac:dyDescent="0.25">
      <c r="A202" s="166" t="s">
        <v>116</v>
      </c>
      <c r="B202" s="140">
        <v>0</v>
      </c>
      <c r="C202" s="140">
        <v>30314.548920000001</v>
      </c>
      <c r="D202" s="140">
        <v>0</v>
      </c>
      <c r="E202" s="140">
        <v>0</v>
      </c>
      <c r="F202" s="140">
        <v>0</v>
      </c>
      <c r="G202" s="140">
        <v>30314.548920000001</v>
      </c>
      <c r="H202" s="139" t="s">
        <v>299</v>
      </c>
      <c r="I202" s="139" t="s">
        <v>180</v>
      </c>
      <c r="J202" s="139" t="s">
        <v>384</v>
      </c>
      <c r="K202" s="140">
        <v>0</v>
      </c>
      <c r="L202" s="140">
        <v>0</v>
      </c>
      <c r="M202" s="139" t="s">
        <v>122</v>
      </c>
      <c r="N202" s="139" t="s">
        <v>135</v>
      </c>
      <c r="O202" s="139" t="s">
        <v>191</v>
      </c>
      <c r="P202" s="141">
        <v>45155</v>
      </c>
      <c r="Q202" s="141">
        <v>45155.000694444447</v>
      </c>
      <c r="R202" s="140">
        <v>0</v>
      </c>
      <c r="S202" s="139" t="s">
        <v>300</v>
      </c>
      <c r="T202" s="139" t="s">
        <v>141</v>
      </c>
      <c r="U202" s="139" t="s">
        <v>115</v>
      </c>
      <c r="V202" s="142">
        <v>45174.388374189817</v>
      </c>
      <c r="W202" s="139" t="s">
        <v>115</v>
      </c>
      <c r="X202" s="142">
        <v>45174.388377812502</v>
      </c>
      <c r="Y202" s="142">
        <v>45139</v>
      </c>
      <c r="Z202" s="142">
        <v>45170</v>
      </c>
      <c r="AA202" s="142">
        <v>45174.415146030093</v>
      </c>
      <c r="AB202" s="139" t="s">
        <v>118</v>
      </c>
      <c r="AC202" s="139" t="s">
        <v>299</v>
      </c>
    </row>
    <row r="203" spans="1:29" s="184" customFormat="1" hidden="1" outlineLevel="6" collapsed="1" x14ac:dyDescent="0.25">
      <c r="A203" s="192" t="s">
        <v>387</v>
      </c>
      <c r="B203" s="180">
        <v>0</v>
      </c>
      <c r="C203" s="180">
        <v>24832.412830000001</v>
      </c>
      <c r="D203" s="180">
        <v>0</v>
      </c>
      <c r="E203" s="180">
        <v>0</v>
      </c>
      <c r="F203" s="180">
        <v>0</v>
      </c>
      <c r="G203" s="180">
        <v>24832.412830000001</v>
      </c>
      <c r="H203" s="181" t="s">
        <v>299</v>
      </c>
      <c r="I203" s="181" t="s">
        <v>180</v>
      </c>
      <c r="J203" s="181" t="s">
        <v>387</v>
      </c>
      <c r="K203" s="180">
        <v>0</v>
      </c>
      <c r="L203" s="180">
        <v>0</v>
      </c>
      <c r="M203" s="181" t="s">
        <v>122</v>
      </c>
      <c r="N203" s="181" t="s">
        <v>135</v>
      </c>
      <c r="O203" s="181" t="s">
        <v>191</v>
      </c>
      <c r="P203" s="182">
        <v>45164</v>
      </c>
      <c r="Q203" s="182">
        <v>45164.000694444447</v>
      </c>
      <c r="R203" s="180">
        <v>0</v>
      </c>
      <c r="S203" s="181" t="s">
        <v>300</v>
      </c>
      <c r="T203" s="181" t="s">
        <v>141</v>
      </c>
      <c r="U203" s="181" t="s">
        <v>115</v>
      </c>
      <c r="V203" s="183">
        <v>45174.388374189817</v>
      </c>
      <c r="W203" s="181" t="s">
        <v>115</v>
      </c>
      <c r="X203" s="183">
        <v>45174.388377812502</v>
      </c>
      <c r="Y203" s="183">
        <v>45139</v>
      </c>
      <c r="Z203" s="183">
        <v>45170</v>
      </c>
      <c r="AA203" s="183">
        <v>45174.415146030093</v>
      </c>
      <c r="AB203" s="181" t="s">
        <v>118</v>
      </c>
      <c r="AC203" s="181" t="s">
        <v>299</v>
      </c>
    </row>
    <row r="204" spans="1:29" s="161" customFormat="1" hidden="1" outlineLevel="7" collapsed="1" x14ac:dyDescent="0.25">
      <c r="A204" s="165" t="s">
        <v>390</v>
      </c>
      <c r="B204" s="157">
        <v>0</v>
      </c>
      <c r="C204" s="157">
        <v>-33935.203450000001</v>
      </c>
      <c r="D204" s="157">
        <v>0</v>
      </c>
      <c r="E204" s="157">
        <v>0</v>
      </c>
      <c r="F204" s="157">
        <v>0</v>
      </c>
      <c r="G204" s="157">
        <v>-33935.203450000001</v>
      </c>
      <c r="H204" s="158" t="s">
        <v>299</v>
      </c>
      <c r="I204" s="158" t="s">
        <v>180</v>
      </c>
      <c r="J204" s="158" t="s">
        <v>387</v>
      </c>
      <c r="K204" s="157">
        <v>0</v>
      </c>
      <c r="L204" s="157">
        <v>0</v>
      </c>
      <c r="M204" s="158" t="s">
        <v>122</v>
      </c>
      <c r="N204" s="158" t="s">
        <v>135</v>
      </c>
      <c r="O204" s="158" t="s">
        <v>191</v>
      </c>
      <c r="P204" s="159">
        <v>45164</v>
      </c>
      <c r="Q204" s="159">
        <v>45164.000694444447</v>
      </c>
      <c r="R204" s="157">
        <v>0</v>
      </c>
      <c r="S204" s="158" t="s">
        <v>300</v>
      </c>
      <c r="T204" s="158" t="s">
        <v>141</v>
      </c>
      <c r="U204" s="158" t="s">
        <v>115</v>
      </c>
      <c r="V204" s="160">
        <v>45174.388374189817</v>
      </c>
      <c r="W204" s="158" t="s">
        <v>115</v>
      </c>
      <c r="X204" s="160">
        <v>45174.388377812502</v>
      </c>
      <c r="Y204" s="160">
        <v>45139</v>
      </c>
      <c r="Z204" s="160">
        <v>45170</v>
      </c>
      <c r="AA204" s="160">
        <v>45174.415146030093</v>
      </c>
      <c r="AB204" s="158" t="s">
        <v>118</v>
      </c>
      <c r="AC204" s="158" t="s">
        <v>299</v>
      </c>
    </row>
    <row r="205" spans="1:29" s="143" customFormat="1" hidden="1" outlineLevel="7" collapsed="1" x14ac:dyDescent="0.25">
      <c r="A205" s="166" t="s">
        <v>116</v>
      </c>
      <c r="B205" s="140">
        <v>0</v>
      </c>
      <c r="C205" s="140">
        <v>-33935.203450000001</v>
      </c>
      <c r="D205" s="140">
        <v>0</v>
      </c>
      <c r="E205" s="140">
        <v>0</v>
      </c>
      <c r="F205" s="140">
        <v>0</v>
      </c>
      <c r="G205" s="140">
        <v>-33935.203450000001</v>
      </c>
      <c r="H205" s="139" t="s">
        <v>299</v>
      </c>
      <c r="I205" s="139" t="s">
        <v>180</v>
      </c>
      <c r="J205" s="139" t="s">
        <v>387</v>
      </c>
      <c r="K205" s="140">
        <v>0</v>
      </c>
      <c r="L205" s="140">
        <v>0</v>
      </c>
      <c r="M205" s="139" t="s">
        <v>122</v>
      </c>
      <c r="N205" s="139" t="s">
        <v>135</v>
      </c>
      <c r="O205" s="139" t="s">
        <v>191</v>
      </c>
      <c r="P205" s="141">
        <v>45164</v>
      </c>
      <c r="Q205" s="141">
        <v>45164.000694444447</v>
      </c>
      <c r="R205" s="140">
        <v>0</v>
      </c>
      <c r="S205" s="139" t="s">
        <v>300</v>
      </c>
      <c r="T205" s="139" t="s">
        <v>141</v>
      </c>
      <c r="U205" s="139" t="s">
        <v>115</v>
      </c>
      <c r="V205" s="142">
        <v>45174.388374189817</v>
      </c>
      <c r="W205" s="139" t="s">
        <v>115</v>
      </c>
      <c r="X205" s="142">
        <v>45174.388377812502</v>
      </c>
      <c r="Y205" s="142">
        <v>45139</v>
      </c>
      <c r="Z205" s="142">
        <v>45170</v>
      </c>
      <c r="AA205" s="142">
        <v>45174.415146030093</v>
      </c>
      <c r="AB205" s="139" t="s">
        <v>118</v>
      </c>
      <c r="AC205" s="139" t="s">
        <v>299</v>
      </c>
    </row>
    <row r="206" spans="1:29" s="172" customFormat="1" hidden="1" outlineLevel="7" collapsed="1" x14ac:dyDescent="0.25">
      <c r="A206" s="167" t="s">
        <v>394</v>
      </c>
      <c r="B206" s="168">
        <v>0</v>
      </c>
      <c r="C206" s="168">
        <v>29056.107680000001</v>
      </c>
      <c r="D206" s="168">
        <v>0</v>
      </c>
      <c r="E206" s="168">
        <v>0</v>
      </c>
      <c r="F206" s="168">
        <v>0</v>
      </c>
      <c r="G206" s="168">
        <v>29056.107680000001</v>
      </c>
      <c r="H206" s="169" t="s">
        <v>299</v>
      </c>
      <c r="I206" s="169" t="s">
        <v>180</v>
      </c>
      <c r="J206" s="169" t="s">
        <v>387</v>
      </c>
      <c r="K206" s="168">
        <v>0</v>
      </c>
      <c r="L206" s="168">
        <v>0</v>
      </c>
      <c r="M206" s="169" t="s">
        <v>122</v>
      </c>
      <c r="N206" s="169" t="s">
        <v>135</v>
      </c>
      <c r="O206" s="169" t="s">
        <v>191</v>
      </c>
      <c r="P206" s="170">
        <v>45164</v>
      </c>
      <c r="Q206" s="170">
        <v>45164.000694444447</v>
      </c>
      <c r="R206" s="168">
        <v>0</v>
      </c>
      <c r="S206" s="169" t="s">
        <v>300</v>
      </c>
      <c r="T206" s="169" t="s">
        <v>141</v>
      </c>
      <c r="U206" s="169" t="s">
        <v>115</v>
      </c>
      <c r="V206" s="171">
        <v>45174.388374189817</v>
      </c>
      <c r="W206" s="169" t="s">
        <v>115</v>
      </c>
      <c r="X206" s="171">
        <v>45174.388377812502</v>
      </c>
      <c r="Y206" s="171">
        <v>45139</v>
      </c>
      <c r="Z206" s="171">
        <v>45170</v>
      </c>
      <c r="AA206" s="171">
        <v>45174.415146030093</v>
      </c>
      <c r="AB206" s="169" t="s">
        <v>118</v>
      </c>
      <c r="AC206" s="169" t="s">
        <v>299</v>
      </c>
    </row>
    <row r="207" spans="1:29" s="143" customFormat="1" hidden="1" outlineLevel="7" collapsed="1" x14ac:dyDescent="0.25">
      <c r="A207" s="166" t="s">
        <v>116</v>
      </c>
      <c r="B207" s="140">
        <v>0</v>
      </c>
      <c r="C207" s="140">
        <v>29056.107680000001</v>
      </c>
      <c r="D207" s="140">
        <v>0</v>
      </c>
      <c r="E207" s="140">
        <v>0</v>
      </c>
      <c r="F207" s="140">
        <v>0</v>
      </c>
      <c r="G207" s="140">
        <v>29056.107680000001</v>
      </c>
      <c r="H207" s="139" t="s">
        <v>299</v>
      </c>
      <c r="I207" s="139" t="s">
        <v>180</v>
      </c>
      <c r="J207" s="139" t="s">
        <v>387</v>
      </c>
      <c r="K207" s="140">
        <v>0</v>
      </c>
      <c r="L207" s="140">
        <v>0</v>
      </c>
      <c r="M207" s="139" t="s">
        <v>122</v>
      </c>
      <c r="N207" s="139" t="s">
        <v>135</v>
      </c>
      <c r="O207" s="139" t="s">
        <v>191</v>
      </c>
      <c r="P207" s="141">
        <v>45164</v>
      </c>
      <c r="Q207" s="141">
        <v>45164.000694444447</v>
      </c>
      <c r="R207" s="140">
        <v>0</v>
      </c>
      <c r="S207" s="139" t="s">
        <v>300</v>
      </c>
      <c r="T207" s="139" t="s">
        <v>141</v>
      </c>
      <c r="U207" s="139" t="s">
        <v>115</v>
      </c>
      <c r="V207" s="142">
        <v>45174.388374189817</v>
      </c>
      <c r="W207" s="139" t="s">
        <v>115</v>
      </c>
      <c r="X207" s="142">
        <v>45174.388377812502</v>
      </c>
      <c r="Y207" s="142">
        <v>45139</v>
      </c>
      <c r="Z207" s="142">
        <v>45170</v>
      </c>
      <c r="AA207" s="142">
        <v>45174.415146030093</v>
      </c>
      <c r="AB207" s="139" t="s">
        <v>118</v>
      </c>
      <c r="AC207" s="139" t="s">
        <v>299</v>
      </c>
    </row>
    <row r="208" spans="1:29" s="161" customFormat="1" hidden="1" outlineLevel="7" collapsed="1" x14ac:dyDescent="0.25">
      <c r="A208" s="165" t="s">
        <v>363</v>
      </c>
      <c r="B208" s="157">
        <v>0</v>
      </c>
      <c r="C208" s="157">
        <v>29711.508600000001</v>
      </c>
      <c r="D208" s="157">
        <v>0</v>
      </c>
      <c r="E208" s="157">
        <v>0</v>
      </c>
      <c r="F208" s="157">
        <v>0</v>
      </c>
      <c r="G208" s="157">
        <v>29711.508600000001</v>
      </c>
      <c r="H208" s="158" t="s">
        <v>299</v>
      </c>
      <c r="I208" s="158" t="s">
        <v>180</v>
      </c>
      <c r="J208" s="158" t="s">
        <v>387</v>
      </c>
      <c r="K208" s="157">
        <v>0</v>
      </c>
      <c r="L208" s="157">
        <v>0</v>
      </c>
      <c r="M208" s="158" t="s">
        <v>122</v>
      </c>
      <c r="N208" s="158" t="s">
        <v>135</v>
      </c>
      <c r="O208" s="158" t="s">
        <v>191</v>
      </c>
      <c r="P208" s="159">
        <v>45164</v>
      </c>
      <c r="Q208" s="159">
        <v>45164.000694444447</v>
      </c>
      <c r="R208" s="157">
        <v>0</v>
      </c>
      <c r="S208" s="158" t="s">
        <v>300</v>
      </c>
      <c r="T208" s="158" t="s">
        <v>141</v>
      </c>
      <c r="U208" s="158" t="s">
        <v>115</v>
      </c>
      <c r="V208" s="160">
        <v>45174.388374189817</v>
      </c>
      <c r="W208" s="158" t="s">
        <v>115</v>
      </c>
      <c r="X208" s="160">
        <v>45174.388377812502</v>
      </c>
      <c r="Y208" s="160">
        <v>45139</v>
      </c>
      <c r="Z208" s="160">
        <v>45170</v>
      </c>
      <c r="AA208" s="160">
        <v>45174.415146030093</v>
      </c>
      <c r="AB208" s="158" t="s">
        <v>118</v>
      </c>
      <c r="AC208" s="158" t="s">
        <v>299</v>
      </c>
    </row>
    <row r="209" spans="1:29" s="143" customFormat="1" hidden="1" outlineLevel="7" collapsed="1" x14ac:dyDescent="0.25">
      <c r="A209" s="166" t="s">
        <v>116</v>
      </c>
      <c r="B209" s="140">
        <v>0</v>
      </c>
      <c r="C209" s="140">
        <v>29711.508600000001</v>
      </c>
      <c r="D209" s="140">
        <v>0</v>
      </c>
      <c r="E209" s="140">
        <v>0</v>
      </c>
      <c r="F209" s="140">
        <v>0</v>
      </c>
      <c r="G209" s="140">
        <v>29711.508600000001</v>
      </c>
      <c r="H209" s="139" t="s">
        <v>299</v>
      </c>
      <c r="I209" s="139" t="s">
        <v>180</v>
      </c>
      <c r="J209" s="139" t="s">
        <v>387</v>
      </c>
      <c r="K209" s="140">
        <v>0</v>
      </c>
      <c r="L209" s="140">
        <v>0</v>
      </c>
      <c r="M209" s="139" t="s">
        <v>122</v>
      </c>
      <c r="N209" s="139" t="s">
        <v>135</v>
      </c>
      <c r="O209" s="139" t="s">
        <v>191</v>
      </c>
      <c r="P209" s="141">
        <v>45164</v>
      </c>
      <c r="Q209" s="141">
        <v>45164.000694444447</v>
      </c>
      <c r="R209" s="140">
        <v>0</v>
      </c>
      <c r="S209" s="139" t="s">
        <v>300</v>
      </c>
      <c r="T209" s="139" t="s">
        <v>141</v>
      </c>
      <c r="U209" s="139" t="s">
        <v>115</v>
      </c>
      <c r="V209" s="142">
        <v>45174.388374189817</v>
      </c>
      <c r="W209" s="139" t="s">
        <v>115</v>
      </c>
      <c r="X209" s="142">
        <v>45174.388377812502</v>
      </c>
      <c r="Y209" s="142">
        <v>45139</v>
      </c>
      <c r="Z209" s="142">
        <v>45170</v>
      </c>
      <c r="AA209" s="142">
        <v>45174.415146030093</v>
      </c>
      <c r="AB209" s="139" t="s">
        <v>118</v>
      </c>
      <c r="AC209" s="139" t="s">
        <v>299</v>
      </c>
    </row>
    <row r="210" spans="1:29" s="178" customFormat="1" hidden="1" outlineLevel="4" collapsed="1" x14ac:dyDescent="0.25">
      <c r="A210" s="193" t="s">
        <v>116</v>
      </c>
      <c r="B210" s="174">
        <v>53240.017999999996</v>
      </c>
      <c r="C210" s="174">
        <v>4716585.9554780005</v>
      </c>
      <c r="D210" s="174">
        <v>0</v>
      </c>
      <c r="E210" s="174">
        <v>0</v>
      </c>
      <c r="F210" s="174">
        <v>53240.017999999996</v>
      </c>
      <c r="G210" s="174">
        <v>4716585.9554780005</v>
      </c>
      <c r="H210" s="175" t="s">
        <v>307</v>
      </c>
      <c r="I210" s="175" t="s">
        <v>180</v>
      </c>
      <c r="J210" s="175" t="s">
        <v>116</v>
      </c>
      <c r="K210" s="174">
        <v>88.5909910000031</v>
      </c>
      <c r="L210" s="174">
        <v>0</v>
      </c>
      <c r="M210" s="175" t="s">
        <v>122</v>
      </c>
      <c r="N210" s="175" t="s">
        <v>135</v>
      </c>
      <c r="O210" s="175" t="s">
        <v>191</v>
      </c>
      <c r="P210" s="176" t="s">
        <v>116</v>
      </c>
      <c r="Q210" s="176" t="s">
        <v>116</v>
      </c>
      <c r="R210" s="174">
        <v>0</v>
      </c>
      <c r="S210" s="175" t="s">
        <v>116</v>
      </c>
      <c r="T210" s="175" t="s">
        <v>141</v>
      </c>
      <c r="U210" s="175" t="s">
        <v>115</v>
      </c>
      <c r="V210" s="177">
        <v>45174.388374189817</v>
      </c>
      <c r="W210" s="175" t="s">
        <v>115</v>
      </c>
      <c r="X210" s="177">
        <v>45174.388377812502</v>
      </c>
      <c r="Y210" s="177">
        <v>45139</v>
      </c>
      <c r="Z210" s="177">
        <v>45170</v>
      </c>
      <c r="AA210" s="177">
        <v>45174.415146030093</v>
      </c>
      <c r="AB210" s="175" t="s">
        <v>118</v>
      </c>
      <c r="AC210" s="175" t="s">
        <v>116</v>
      </c>
    </row>
    <row r="211" spans="1:29" s="149" customFormat="1" hidden="1" outlineLevel="5" collapsed="1" x14ac:dyDescent="0.25">
      <c r="A211" s="163" t="s">
        <v>180</v>
      </c>
      <c r="B211" s="145">
        <v>53240.017999999996</v>
      </c>
      <c r="C211" s="145">
        <v>4716585.9554780005</v>
      </c>
      <c r="D211" s="145">
        <v>0</v>
      </c>
      <c r="E211" s="145">
        <v>0</v>
      </c>
      <c r="F211" s="145">
        <v>53240.017999999996</v>
      </c>
      <c r="G211" s="145">
        <v>4716585.9554780005</v>
      </c>
      <c r="H211" s="146" t="s">
        <v>307</v>
      </c>
      <c r="I211" s="146" t="s">
        <v>180</v>
      </c>
      <c r="J211" s="146" t="s">
        <v>116</v>
      </c>
      <c r="K211" s="145">
        <v>88.5909910000031</v>
      </c>
      <c r="L211" s="145">
        <v>0</v>
      </c>
      <c r="M211" s="146" t="s">
        <v>122</v>
      </c>
      <c r="N211" s="146" t="s">
        <v>135</v>
      </c>
      <c r="O211" s="146" t="s">
        <v>191</v>
      </c>
      <c r="P211" s="147" t="s">
        <v>116</v>
      </c>
      <c r="Q211" s="147" t="s">
        <v>116</v>
      </c>
      <c r="R211" s="145">
        <v>0</v>
      </c>
      <c r="S211" s="146" t="s">
        <v>116</v>
      </c>
      <c r="T211" s="146" t="s">
        <v>141</v>
      </c>
      <c r="U211" s="146" t="s">
        <v>115</v>
      </c>
      <c r="V211" s="148">
        <v>45174.388374189817</v>
      </c>
      <c r="W211" s="146" t="s">
        <v>115</v>
      </c>
      <c r="X211" s="148">
        <v>45174.388377812502</v>
      </c>
      <c r="Y211" s="148">
        <v>45139</v>
      </c>
      <c r="Z211" s="148">
        <v>45170</v>
      </c>
      <c r="AA211" s="148">
        <v>45174.415146030093</v>
      </c>
      <c r="AB211" s="146" t="s">
        <v>118</v>
      </c>
      <c r="AC211" s="146" t="s">
        <v>116</v>
      </c>
    </row>
    <row r="212" spans="1:29" s="155" customFormat="1" hidden="1" outlineLevel="6" collapsed="1" x14ac:dyDescent="0.25">
      <c r="A212" s="164" t="s">
        <v>381</v>
      </c>
      <c r="B212" s="151">
        <v>9419.4670000000006</v>
      </c>
      <c r="C212" s="151">
        <v>834479.91622200003</v>
      </c>
      <c r="D212" s="151">
        <v>0</v>
      </c>
      <c r="E212" s="151">
        <v>0</v>
      </c>
      <c r="F212" s="151">
        <v>9419.4670000000006</v>
      </c>
      <c r="G212" s="151">
        <v>834479.91622200003</v>
      </c>
      <c r="H212" s="152" t="s">
        <v>307</v>
      </c>
      <c r="I212" s="152" t="s">
        <v>180</v>
      </c>
      <c r="J212" s="152" t="s">
        <v>381</v>
      </c>
      <c r="K212" s="151">
        <v>88.590991000021603</v>
      </c>
      <c r="L212" s="151">
        <v>0</v>
      </c>
      <c r="M212" s="152" t="s">
        <v>122</v>
      </c>
      <c r="N212" s="152" t="s">
        <v>135</v>
      </c>
      <c r="O212" s="152" t="s">
        <v>191</v>
      </c>
      <c r="P212" s="153">
        <v>45147</v>
      </c>
      <c r="Q212" s="153">
        <v>45147.000694444447</v>
      </c>
      <c r="R212" s="151">
        <v>0</v>
      </c>
      <c r="S212" s="152" t="s">
        <v>382</v>
      </c>
      <c r="T212" s="152" t="s">
        <v>141</v>
      </c>
      <c r="U212" s="152" t="s">
        <v>115</v>
      </c>
      <c r="V212" s="154">
        <v>45174.388374189817</v>
      </c>
      <c r="W212" s="152" t="s">
        <v>115</v>
      </c>
      <c r="X212" s="154">
        <v>45174.388377812502</v>
      </c>
      <c r="Y212" s="154">
        <v>45139</v>
      </c>
      <c r="Z212" s="154">
        <v>45170</v>
      </c>
      <c r="AA212" s="154">
        <v>45174.415146030093</v>
      </c>
      <c r="AB212" s="152" t="s">
        <v>118</v>
      </c>
      <c r="AC212" s="152" t="s">
        <v>116</v>
      </c>
    </row>
    <row r="213" spans="1:29" s="161" customFormat="1" hidden="1" outlineLevel="7" collapsed="1" x14ac:dyDescent="0.25">
      <c r="A213" s="165" t="s">
        <v>308</v>
      </c>
      <c r="B213" s="157">
        <v>9419.4670000000006</v>
      </c>
      <c r="C213" s="157">
        <v>834479.91622200003</v>
      </c>
      <c r="D213" s="157">
        <v>0</v>
      </c>
      <c r="E213" s="157">
        <v>0</v>
      </c>
      <c r="F213" s="157">
        <v>9419.4670000000006</v>
      </c>
      <c r="G213" s="157">
        <v>834479.91622200003</v>
      </c>
      <c r="H213" s="158" t="s">
        <v>307</v>
      </c>
      <c r="I213" s="158" t="s">
        <v>180</v>
      </c>
      <c r="J213" s="158" t="s">
        <v>381</v>
      </c>
      <c r="K213" s="157">
        <v>88.590991000021603</v>
      </c>
      <c r="L213" s="157">
        <v>0</v>
      </c>
      <c r="M213" s="158" t="s">
        <v>122</v>
      </c>
      <c r="N213" s="158" t="s">
        <v>135</v>
      </c>
      <c r="O213" s="158" t="s">
        <v>191</v>
      </c>
      <c r="P213" s="159">
        <v>45147</v>
      </c>
      <c r="Q213" s="159">
        <v>45147.000694444447</v>
      </c>
      <c r="R213" s="157">
        <v>0</v>
      </c>
      <c r="S213" s="158" t="s">
        <v>382</v>
      </c>
      <c r="T213" s="158" t="s">
        <v>141</v>
      </c>
      <c r="U213" s="158" t="s">
        <v>115</v>
      </c>
      <c r="V213" s="160">
        <v>45174.388374189817</v>
      </c>
      <c r="W213" s="158" t="s">
        <v>115</v>
      </c>
      <c r="X213" s="160">
        <v>45174.388377812502</v>
      </c>
      <c r="Y213" s="160">
        <v>45139</v>
      </c>
      <c r="Z213" s="160">
        <v>45170</v>
      </c>
      <c r="AA213" s="160">
        <v>45174.415146030093</v>
      </c>
      <c r="AB213" s="158" t="s">
        <v>118</v>
      </c>
      <c r="AC213" s="158" t="s">
        <v>116</v>
      </c>
    </row>
    <row r="214" spans="1:29" s="143" customFormat="1" hidden="1" outlineLevel="7" collapsed="1" x14ac:dyDescent="0.25">
      <c r="A214" s="166" t="s">
        <v>116</v>
      </c>
      <c r="B214" s="140">
        <v>9419.4670000000006</v>
      </c>
      <c r="C214" s="140">
        <v>834479.91622200003</v>
      </c>
      <c r="D214" s="140">
        <v>0</v>
      </c>
      <c r="E214" s="140">
        <v>0</v>
      </c>
      <c r="F214" s="140">
        <v>9419.4670000000006</v>
      </c>
      <c r="G214" s="140">
        <v>834479.91622200003</v>
      </c>
      <c r="H214" s="139" t="s">
        <v>307</v>
      </c>
      <c r="I214" s="139" t="s">
        <v>180</v>
      </c>
      <c r="J214" s="139" t="s">
        <v>381</v>
      </c>
      <c r="K214" s="140">
        <v>88.590991000021603</v>
      </c>
      <c r="L214" s="140">
        <v>0</v>
      </c>
      <c r="M214" s="139" t="s">
        <v>122</v>
      </c>
      <c r="N214" s="139" t="s">
        <v>135</v>
      </c>
      <c r="O214" s="139" t="s">
        <v>191</v>
      </c>
      <c r="P214" s="141">
        <v>45147</v>
      </c>
      <c r="Q214" s="141">
        <v>45147.000694444447</v>
      </c>
      <c r="R214" s="140">
        <v>0</v>
      </c>
      <c r="S214" s="139" t="s">
        <v>382</v>
      </c>
      <c r="T214" s="139" t="s">
        <v>141</v>
      </c>
      <c r="U214" s="139" t="s">
        <v>115</v>
      </c>
      <c r="V214" s="142">
        <v>45174.388374189817</v>
      </c>
      <c r="W214" s="139" t="s">
        <v>115</v>
      </c>
      <c r="X214" s="142">
        <v>45174.388377812502</v>
      </c>
      <c r="Y214" s="142">
        <v>45139</v>
      </c>
      <c r="Z214" s="142">
        <v>45170</v>
      </c>
      <c r="AA214" s="142">
        <v>45174.415146030093</v>
      </c>
      <c r="AB214" s="139" t="s">
        <v>118</v>
      </c>
      <c r="AC214" s="139" t="s">
        <v>116</v>
      </c>
    </row>
    <row r="215" spans="1:29" s="184" customFormat="1" hidden="1" outlineLevel="6" collapsed="1" x14ac:dyDescent="0.25">
      <c r="A215" s="192" t="s">
        <v>384</v>
      </c>
      <c r="B215" s="180">
        <v>14539.352000000001</v>
      </c>
      <c r="C215" s="180">
        <v>1288055.6021779999</v>
      </c>
      <c r="D215" s="180">
        <v>0</v>
      </c>
      <c r="E215" s="180">
        <v>0</v>
      </c>
      <c r="F215" s="180">
        <v>14539.352000000001</v>
      </c>
      <c r="G215" s="180">
        <v>1288055.6021779999</v>
      </c>
      <c r="H215" s="181" t="s">
        <v>307</v>
      </c>
      <c r="I215" s="181" t="s">
        <v>180</v>
      </c>
      <c r="J215" s="181" t="s">
        <v>384</v>
      </c>
      <c r="K215" s="180">
        <v>88.590991000011599</v>
      </c>
      <c r="L215" s="180">
        <v>0</v>
      </c>
      <c r="M215" s="181" t="s">
        <v>122</v>
      </c>
      <c r="N215" s="181" t="s">
        <v>135</v>
      </c>
      <c r="O215" s="181" t="s">
        <v>191</v>
      </c>
      <c r="P215" s="182">
        <v>45155</v>
      </c>
      <c r="Q215" s="182">
        <v>45155.000694444447</v>
      </c>
      <c r="R215" s="180">
        <v>0</v>
      </c>
      <c r="S215" s="181" t="s">
        <v>385</v>
      </c>
      <c r="T215" s="181" t="s">
        <v>141</v>
      </c>
      <c r="U215" s="181" t="s">
        <v>115</v>
      </c>
      <c r="V215" s="183">
        <v>45174.388374189817</v>
      </c>
      <c r="W215" s="181" t="s">
        <v>115</v>
      </c>
      <c r="X215" s="183">
        <v>45174.388377812502</v>
      </c>
      <c r="Y215" s="183">
        <v>45139</v>
      </c>
      <c r="Z215" s="183">
        <v>45170</v>
      </c>
      <c r="AA215" s="183">
        <v>45174.415146030093</v>
      </c>
      <c r="AB215" s="181" t="s">
        <v>118</v>
      </c>
      <c r="AC215" s="181" t="s">
        <v>116</v>
      </c>
    </row>
    <row r="216" spans="1:29" s="161" customFormat="1" hidden="1" outlineLevel="7" collapsed="1" x14ac:dyDescent="0.25">
      <c r="A216" s="165" t="s">
        <v>308</v>
      </c>
      <c r="B216" s="157">
        <v>14539.352000000001</v>
      </c>
      <c r="C216" s="157">
        <v>1288055.6021779999</v>
      </c>
      <c r="D216" s="157">
        <v>0</v>
      </c>
      <c r="E216" s="157">
        <v>0</v>
      </c>
      <c r="F216" s="157">
        <v>14539.352000000001</v>
      </c>
      <c r="G216" s="157">
        <v>1288055.6021779999</v>
      </c>
      <c r="H216" s="158" t="s">
        <v>307</v>
      </c>
      <c r="I216" s="158" t="s">
        <v>180</v>
      </c>
      <c r="J216" s="158" t="s">
        <v>384</v>
      </c>
      <c r="K216" s="157">
        <v>88.590991000011599</v>
      </c>
      <c r="L216" s="157">
        <v>0</v>
      </c>
      <c r="M216" s="158" t="s">
        <v>122</v>
      </c>
      <c r="N216" s="158" t="s">
        <v>135</v>
      </c>
      <c r="O216" s="158" t="s">
        <v>191</v>
      </c>
      <c r="P216" s="159">
        <v>45155</v>
      </c>
      <c r="Q216" s="159">
        <v>45155.000694444447</v>
      </c>
      <c r="R216" s="157">
        <v>0</v>
      </c>
      <c r="S216" s="158" t="s">
        <v>385</v>
      </c>
      <c r="T216" s="158" t="s">
        <v>141</v>
      </c>
      <c r="U216" s="158" t="s">
        <v>115</v>
      </c>
      <c r="V216" s="160">
        <v>45174.388374189817</v>
      </c>
      <c r="W216" s="158" t="s">
        <v>115</v>
      </c>
      <c r="X216" s="160">
        <v>45174.388377812502</v>
      </c>
      <c r="Y216" s="160">
        <v>45139</v>
      </c>
      <c r="Z216" s="160">
        <v>45170</v>
      </c>
      <c r="AA216" s="160">
        <v>45174.415146030093</v>
      </c>
      <c r="AB216" s="158" t="s">
        <v>118</v>
      </c>
      <c r="AC216" s="158" t="s">
        <v>116</v>
      </c>
    </row>
    <row r="217" spans="1:29" s="143" customFormat="1" hidden="1" outlineLevel="7" collapsed="1" x14ac:dyDescent="0.25">
      <c r="A217" s="166" t="s">
        <v>116</v>
      </c>
      <c r="B217" s="140">
        <v>14539.352000000001</v>
      </c>
      <c r="C217" s="140">
        <v>1288055.6021779999</v>
      </c>
      <c r="D217" s="140">
        <v>0</v>
      </c>
      <c r="E217" s="140">
        <v>0</v>
      </c>
      <c r="F217" s="140">
        <v>14539.352000000001</v>
      </c>
      <c r="G217" s="140">
        <v>1288055.6021779999</v>
      </c>
      <c r="H217" s="139" t="s">
        <v>307</v>
      </c>
      <c r="I217" s="139" t="s">
        <v>180</v>
      </c>
      <c r="J217" s="139" t="s">
        <v>384</v>
      </c>
      <c r="K217" s="140">
        <v>88.590991000011599</v>
      </c>
      <c r="L217" s="140">
        <v>0</v>
      </c>
      <c r="M217" s="139" t="s">
        <v>122</v>
      </c>
      <c r="N217" s="139" t="s">
        <v>135</v>
      </c>
      <c r="O217" s="139" t="s">
        <v>191</v>
      </c>
      <c r="P217" s="141">
        <v>45155</v>
      </c>
      <c r="Q217" s="141">
        <v>45155.000694444447</v>
      </c>
      <c r="R217" s="140">
        <v>0</v>
      </c>
      <c r="S217" s="139" t="s">
        <v>385</v>
      </c>
      <c r="T217" s="139" t="s">
        <v>141</v>
      </c>
      <c r="U217" s="139" t="s">
        <v>115</v>
      </c>
      <c r="V217" s="142">
        <v>45174.388374189817</v>
      </c>
      <c r="W217" s="139" t="s">
        <v>115</v>
      </c>
      <c r="X217" s="142">
        <v>45174.388377812502</v>
      </c>
      <c r="Y217" s="142">
        <v>45139</v>
      </c>
      <c r="Z217" s="142">
        <v>45170</v>
      </c>
      <c r="AA217" s="142">
        <v>45174.415146030093</v>
      </c>
      <c r="AB217" s="139" t="s">
        <v>118</v>
      </c>
      <c r="AC217" s="139" t="s">
        <v>116</v>
      </c>
    </row>
    <row r="218" spans="1:29" s="155" customFormat="1" hidden="1" outlineLevel="6" collapsed="1" x14ac:dyDescent="0.25">
      <c r="A218" s="164" t="s">
        <v>387</v>
      </c>
      <c r="B218" s="151">
        <v>14564.465</v>
      </c>
      <c r="C218" s="151">
        <v>1290280.3877350001</v>
      </c>
      <c r="D218" s="151">
        <v>0</v>
      </c>
      <c r="E218" s="151">
        <v>0</v>
      </c>
      <c r="F218" s="151">
        <v>14564.465</v>
      </c>
      <c r="G218" s="151">
        <v>1290280.3877350001</v>
      </c>
      <c r="H218" s="152" t="s">
        <v>307</v>
      </c>
      <c r="I218" s="152" t="s">
        <v>180</v>
      </c>
      <c r="J218" s="152" t="s">
        <v>387</v>
      </c>
      <c r="K218" s="151">
        <v>88.590991000012707</v>
      </c>
      <c r="L218" s="151">
        <v>0</v>
      </c>
      <c r="M218" s="152" t="s">
        <v>122</v>
      </c>
      <c r="N218" s="152" t="s">
        <v>135</v>
      </c>
      <c r="O218" s="152" t="s">
        <v>191</v>
      </c>
      <c r="P218" s="153">
        <v>45164</v>
      </c>
      <c r="Q218" s="153">
        <v>45164.000694444447</v>
      </c>
      <c r="R218" s="151">
        <v>0</v>
      </c>
      <c r="S218" s="152" t="s">
        <v>388</v>
      </c>
      <c r="T218" s="152" t="s">
        <v>141</v>
      </c>
      <c r="U218" s="152" t="s">
        <v>115</v>
      </c>
      <c r="V218" s="154">
        <v>45174.388374189817</v>
      </c>
      <c r="W218" s="152" t="s">
        <v>115</v>
      </c>
      <c r="X218" s="154">
        <v>45174.388377812502</v>
      </c>
      <c r="Y218" s="154">
        <v>45139</v>
      </c>
      <c r="Z218" s="154">
        <v>45170</v>
      </c>
      <c r="AA218" s="154">
        <v>45174.415146030093</v>
      </c>
      <c r="AB218" s="152" t="s">
        <v>118</v>
      </c>
      <c r="AC218" s="152" t="s">
        <v>116</v>
      </c>
    </row>
    <row r="219" spans="1:29" s="161" customFormat="1" hidden="1" outlineLevel="7" collapsed="1" x14ac:dyDescent="0.25">
      <c r="A219" s="165" t="s">
        <v>308</v>
      </c>
      <c r="B219" s="157">
        <v>14564.465</v>
      </c>
      <c r="C219" s="157">
        <v>1290280.3877350001</v>
      </c>
      <c r="D219" s="157">
        <v>0</v>
      </c>
      <c r="E219" s="157">
        <v>0</v>
      </c>
      <c r="F219" s="157">
        <v>14564.465</v>
      </c>
      <c r="G219" s="157">
        <v>1290280.3877350001</v>
      </c>
      <c r="H219" s="158" t="s">
        <v>307</v>
      </c>
      <c r="I219" s="158" t="s">
        <v>180</v>
      </c>
      <c r="J219" s="158" t="s">
        <v>387</v>
      </c>
      <c r="K219" s="157">
        <v>88.590991000012707</v>
      </c>
      <c r="L219" s="157">
        <v>0</v>
      </c>
      <c r="M219" s="158" t="s">
        <v>122</v>
      </c>
      <c r="N219" s="158" t="s">
        <v>135</v>
      </c>
      <c r="O219" s="158" t="s">
        <v>191</v>
      </c>
      <c r="P219" s="159">
        <v>45164</v>
      </c>
      <c r="Q219" s="159">
        <v>45164.000694444447</v>
      </c>
      <c r="R219" s="157">
        <v>0</v>
      </c>
      <c r="S219" s="158" t="s">
        <v>388</v>
      </c>
      <c r="T219" s="158" t="s">
        <v>141</v>
      </c>
      <c r="U219" s="158" t="s">
        <v>115</v>
      </c>
      <c r="V219" s="160">
        <v>45174.388374189817</v>
      </c>
      <c r="W219" s="158" t="s">
        <v>115</v>
      </c>
      <c r="X219" s="160">
        <v>45174.388377812502</v>
      </c>
      <c r="Y219" s="160">
        <v>45139</v>
      </c>
      <c r="Z219" s="160">
        <v>45170</v>
      </c>
      <c r="AA219" s="160">
        <v>45174.415146030093</v>
      </c>
      <c r="AB219" s="158" t="s">
        <v>118</v>
      </c>
      <c r="AC219" s="158" t="s">
        <v>116</v>
      </c>
    </row>
    <row r="220" spans="1:29" s="143" customFormat="1" hidden="1" outlineLevel="7" collapsed="1" x14ac:dyDescent="0.25">
      <c r="A220" s="166" t="s">
        <v>116</v>
      </c>
      <c r="B220" s="140">
        <v>14564.465</v>
      </c>
      <c r="C220" s="140">
        <v>1290280.3877350001</v>
      </c>
      <c r="D220" s="140">
        <v>0</v>
      </c>
      <c r="E220" s="140">
        <v>0</v>
      </c>
      <c r="F220" s="140">
        <v>14564.465</v>
      </c>
      <c r="G220" s="140">
        <v>1290280.3877350001</v>
      </c>
      <c r="H220" s="139" t="s">
        <v>307</v>
      </c>
      <c r="I220" s="139" t="s">
        <v>180</v>
      </c>
      <c r="J220" s="139" t="s">
        <v>387</v>
      </c>
      <c r="K220" s="140">
        <v>88.590991000012707</v>
      </c>
      <c r="L220" s="140">
        <v>0</v>
      </c>
      <c r="M220" s="139" t="s">
        <v>122</v>
      </c>
      <c r="N220" s="139" t="s">
        <v>135</v>
      </c>
      <c r="O220" s="139" t="s">
        <v>191</v>
      </c>
      <c r="P220" s="141">
        <v>45164</v>
      </c>
      <c r="Q220" s="141">
        <v>45164.000694444447</v>
      </c>
      <c r="R220" s="140">
        <v>0</v>
      </c>
      <c r="S220" s="139" t="s">
        <v>388</v>
      </c>
      <c r="T220" s="139" t="s">
        <v>141</v>
      </c>
      <c r="U220" s="139" t="s">
        <v>115</v>
      </c>
      <c r="V220" s="142">
        <v>45174.388374189817</v>
      </c>
      <c r="W220" s="139" t="s">
        <v>115</v>
      </c>
      <c r="X220" s="142">
        <v>45174.388377812502</v>
      </c>
      <c r="Y220" s="142">
        <v>45139</v>
      </c>
      <c r="Z220" s="142">
        <v>45170</v>
      </c>
      <c r="AA220" s="142">
        <v>45174.415146030093</v>
      </c>
      <c r="AB220" s="139" t="s">
        <v>118</v>
      </c>
      <c r="AC220" s="139" t="s">
        <v>116</v>
      </c>
    </row>
    <row r="221" spans="1:29" s="184" customFormat="1" hidden="1" outlineLevel="6" collapsed="1" x14ac:dyDescent="0.25">
      <c r="A221" s="192" t="s">
        <v>377</v>
      </c>
      <c r="B221" s="180">
        <v>14716.734</v>
      </c>
      <c r="C221" s="180">
        <v>1303770.0493429999</v>
      </c>
      <c r="D221" s="180">
        <v>0</v>
      </c>
      <c r="E221" s="180">
        <v>0</v>
      </c>
      <c r="F221" s="180">
        <v>14716.734</v>
      </c>
      <c r="G221" s="180">
        <v>1303770.0493429999</v>
      </c>
      <c r="H221" s="181" t="s">
        <v>307</v>
      </c>
      <c r="I221" s="181" t="s">
        <v>180</v>
      </c>
      <c r="J221" s="181" t="s">
        <v>377</v>
      </c>
      <c r="K221" s="180">
        <v>88.590990999973201</v>
      </c>
      <c r="L221" s="180">
        <v>0</v>
      </c>
      <c r="M221" s="181" t="s">
        <v>122</v>
      </c>
      <c r="N221" s="181" t="s">
        <v>135</v>
      </c>
      <c r="O221" s="181" t="s">
        <v>191</v>
      </c>
      <c r="P221" s="182">
        <v>45139</v>
      </c>
      <c r="Q221" s="182">
        <v>45139.000694444447</v>
      </c>
      <c r="R221" s="180">
        <v>0</v>
      </c>
      <c r="S221" s="181" t="s">
        <v>378</v>
      </c>
      <c r="T221" s="181" t="s">
        <v>141</v>
      </c>
      <c r="U221" s="181" t="s">
        <v>115</v>
      </c>
      <c r="V221" s="183">
        <v>45174.388374189817</v>
      </c>
      <c r="W221" s="181" t="s">
        <v>115</v>
      </c>
      <c r="X221" s="183">
        <v>45174.388377812502</v>
      </c>
      <c r="Y221" s="183">
        <v>45139</v>
      </c>
      <c r="Z221" s="183">
        <v>45170</v>
      </c>
      <c r="AA221" s="183">
        <v>45174.415146030093</v>
      </c>
      <c r="AB221" s="181" t="s">
        <v>118</v>
      </c>
      <c r="AC221" s="181" t="s">
        <v>116</v>
      </c>
    </row>
    <row r="222" spans="1:29" s="161" customFormat="1" hidden="1" outlineLevel="7" collapsed="1" x14ac:dyDescent="0.25">
      <c r="A222" s="165" t="s">
        <v>308</v>
      </c>
      <c r="B222" s="157">
        <v>14716.734</v>
      </c>
      <c r="C222" s="157">
        <v>1303770.0493429999</v>
      </c>
      <c r="D222" s="157">
        <v>0</v>
      </c>
      <c r="E222" s="157">
        <v>0</v>
      </c>
      <c r="F222" s="157">
        <v>14716.734</v>
      </c>
      <c r="G222" s="157">
        <v>1303770.0493429999</v>
      </c>
      <c r="H222" s="158" t="s">
        <v>307</v>
      </c>
      <c r="I222" s="158" t="s">
        <v>180</v>
      </c>
      <c r="J222" s="158" t="s">
        <v>377</v>
      </c>
      <c r="K222" s="157">
        <v>88.590990999973201</v>
      </c>
      <c r="L222" s="157">
        <v>0</v>
      </c>
      <c r="M222" s="158" t="s">
        <v>122</v>
      </c>
      <c r="N222" s="158" t="s">
        <v>135</v>
      </c>
      <c r="O222" s="158" t="s">
        <v>191</v>
      </c>
      <c r="P222" s="159">
        <v>45139</v>
      </c>
      <c r="Q222" s="159">
        <v>45139.000694444447</v>
      </c>
      <c r="R222" s="157">
        <v>0</v>
      </c>
      <c r="S222" s="158" t="s">
        <v>378</v>
      </c>
      <c r="T222" s="158" t="s">
        <v>141</v>
      </c>
      <c r="U222" s="158" t="s">
        <v>115</v>
      </c>
      <c r="V222" s="160">
        <v>45174.388374189817</v>
      </c>
      <c r="W222" s="158" t="s">
        <v>115</v>
      </c>
      <c r="X222" s="160">
        <v>45174.388377812502</v>
      </c>
      <c r="Y222" s="160">
        <v>45139</v>
      </c>
      <c r="Z222" s="160">
        <v>45170</v>
      </c>
      <c r="AA222" s="160">
        <v>45174.415146030093</v>
      </c>
      <c r="AB222" s="158" t="s">
        <v>118</v>
      </c>
      <c r="AC222" s="158" t="s">
        <v>116</v>
      </c>
    </row>
    <row r="223" spans="1:29" s="143" customFormat="1" hidden="1" outlineLevel="7" collapsed="1" x14ac:dyDescent="0.25">
      <c r="A223" s="166" t="s">
        <v>116</v>
      </c>
      <c r="B223" s="140">
        <v>14716.734</v>
      </c>
      <c r="C223" s="140">
        <v>1303770.0493429999</v>
      </c>
      <c r="D223" s="140">
        <v>0</v>
      </c>
      <c r="E223" s="140">
        <v>0</v>
      </c>
      <c r="F223" s="140">
        <v>14716.734</v>
      </c>
      <c r="G223" s="140">
        <v>1303770.0493429999</v>
      </c>
      <c r="H223" s="139" t="s">
        <v>307</v>
      </c>
      <c r="I223" s="139" t="s">
        <v>180</v>
      </c>
      <c r="J223" s="139" t="s">
        <v>377</v>
      </c>
      <c r="K223" s="140">
        <v>88.590990999973201</v>
      </c>
      <c r="L223" s="140">
        <v>0</v>
      </c>
      <c r="M223" s="139" t="s">
        <v>122</v>
      </c>
      <c r="N223" s="139" t="s">
        <v>135</v>
      </c>
      <c r="O223" s="139" t="s">
        <v>191</v>
      </c>
      <c r="P223" s="141">
        <v>45139</v>
      </c>
      <c r="Q223" s="141">
        <v>45139.000694444447</v>
      </c>
      <c r="R223" s="140">
        <v>0</v>
      </c>
      <c r="S223" s="139" t="s">
        <v>378</v>
      </c>
      <c r="T223" s="139" t="s">
        <v>141</v>
      </c>
      <c r="U223" s="139" t="s">
        <v>115</v>
      </c>
      <c r="V223" s="142">
        <v>45174.388374189817</v>
      </c>
      <c r="W223" s="139" t="s">
        <v>115</v>
      </c>
      <c r="X223" s="142">
        <v>45174.388377812502</v>
      </c>
      <c r="Y223" s="142">
        <v>45139</v>
      </c>
      <c r="Z223" s="142">
        <v>45170</v>
      </c>
      <c r="AA223" s="142">
        <v>45174.415146030093</v>
      </c>
      <c r="AB223" s="139" t="s">
        <v>118</v>
      </c>
      <c r="AC223" s="139" t="s">
        <v>116</v>
      </c>
    </row>
    <row r="224" spans="1:29" s="172" customFormat="1" outlineLevel="3" collapsed="1" x14ac:dyDescent="0.25">
      <c r="A224" s="194" t="s">
        <v>196</v>
      </c>
      <c r="B224" s="168">
        <v>-2366.5700000000002</v>
      </c>
      <c r="C224" s="168">
        <v>-208928.021764</v>
      </c>
      <c r="D224" s="168">
        <v>0</v>
      </c>
      <c r="E224" s="168">
        <v>0</v>
      </c>
      <c r="F224" s="168">
        <v>-2366.5700000000002</v>
      </c>
      <c r="G224" s="168">
        <v>-208928.021764</v>
      </c>
      <c r="H224" s="169" t="s">
        <v>116</v>
      </c>
      <c r="I224" s="169" t="s">
        <v>116</v>
      </c>
      <c r="J224" s="169" t="s">
        <v>116</v>
      </c>
      <c r="K224" s="168">
        <v>88.283051743240193</v>
      </c>
      <c r="L224" s="168">
        <v>0</v>
      </c>
      <c r="M224" s="169" t="s">
        <v>122</v>
      </c>
      <c r="N224" s="169" t="s">
        <v>135</v>
      </c>
      <c r="O224" s="169" t="s">
        <v>196</v>
      </c>
      <c r="P224" s="170" t="s">
        <v>116</v>
      </c>
      <c r="Q224" s="170" t="s">
        <v>116</v>
      </c>
      <c r="R224" s="168">
        <v>0</v>
      </c>
      <c r="S224" s="169" t="s">
        <v>116</v>
      </c>
      <c r="T224" s="169" t="s">
        <v>141</v>
      </c>
      <c r="U224" s="169" t="s">
        <v>142</v>
      </c>
      <c r="V224" s="171">
        <v>45174.388370023153</v>
      </c>
      <c r="W224" s="169" t="s">
        <v>142</v>
      </c>
      <c r="X224" s="169" t="s">
        <v>116</v>
      </c>
      <c r="Y224" s="171">
        <v>45139</v>
      </c>
      <c r="Z224" s="171">
        <v>45170</v>
      </c>
      <c r="AA224" s="171">
        <v>45174.415146030093</v>
      </c>
      <c r="AB224" s="169" t="s">
        <v>118</v>
      </c>
      <c r="AC224" s="169" t="s">
        <v>116</v>
      </c>
    </row>
    <row r="225" spans="1:29" s="143" customFormat="1" hidden="1" outlineLevel="4" collapsed="1" x14ac:dyDescent="0.25">
      <c r="A225" s="162" t="s">
        <v>116</v>
      </c>
      <c r="B225" s="140">
        <v>-2366.5700000000002</v>
      </c>
      <c r="C225" s="140">
        <v>-225494.011764</v>
      </c>
      <c r="D225" s="140">
        <v>0</v>
      </c>
      <c r="E225" s="140">
        <v>0</v>
      </c>
      <c r="F225" s="140">
        <v>-2366.5700000000002</v>
      </c>
      <c r="G225" s="140">
        <v>-225494.011764</v>
      </c>
      <c r="H225" s="139" t="s">
        <v>116</v>
      </c>
      <c r="I225" s="139" t="s">
        <v>116</v>
      </c>
      <c r="J225" s="139" t="s">
        <v>116</v>
      </c>
      <c r="K225" s="140">
        <v>95.283051743240193</v>
      </c>
      <c r="L225" s="140">
        <v>0</v>
      </c>
      <c r="M225" s="139" t="s">
        <v>122</v>
      </c>
      <c r="N225" s="139" t="s">
        <v>135</v>
      </c>
      <c r="O225" s="139" t="s">
        <v>196</v>
      </c>
      <c r="P225" s="141" t="s">
        <v>116</v>
      </c>
      <c r="Q225" s="141" t="s">
        <v>116</v>
      </c>
      <c r="R225" s="140">
        <v>0</v>
      </c>
      <c r="S225" s="139" t="s">
        <v>116</v>
      </c>
      <c r="T225" s="139" t="s">
        <v>141</v>
      </c>
      <c r="U225" s="139" t="s">
        <v>142</v>
      </c>
      <c r="V225" s="142">
        <v>45174.388370023153</v>
      </c>
      <c r="W225" s="139" t="s">
        <v>142</v>
      </c>
      <c r="X225" s="139" t="s">
        <v>116</v>
      </c>
      <c r="Y225" s="142">
        <v>45139</v>
      </c>
      <c r="Z225" s="142">
        <v>45170</v>
      </c>
      <c r="AA225" s="142">
        <v>45174.415146030093</v>
      </c>
      <c r="AB225" s="139" t="s">
        <v>118</v>
      </c>
      <c r="AC225" s="139" t="s">
        <v>116</v>
      </c>
    </row>
    <row r="226" spans="1:29" s="149" customFormat="1" hidden="1" outlineLevel="5" collapsed="1" x14ac:dyDescent="0.25">
      <c r="A226" s="163" t="s">
        <v>147</v>
      </c>
      <c r="B226" s="145">
        <v>-2366.5700000000002</v>
      </c>
      <c r="C226" s="145">
        <v>-208928.021764</v>
      </c>
      <c r="D226" s="145">
        <v>0</v>
      </c>
      <c r="E226" s="145">
        <v>0</v>
      </c>
      <c r="F226" s="145">
        <v>-2366.5700000000002</v>
      </c>
      <c r="G226" s="145">
        <v>-208928.021764</v>
      </c>
      <c r="H226" s="146" t="s">
        <v>208</v>
      </c>
      <c r="I226" s="146" t="s">
        <v>147</v>
      </c>
      <c r="J226" s="146" t="s">
        <v>116</v>
      </c>
      <c r="K226" s="145">
        <v>88.283051743240193</v>
      </c>
      <c r="L226" s="145">
        <v>0</v>
      </c>
      <c r="M226" s="146" t="s">
        <v>122</v>
      </c>
      <c r="N226" s="146" t="s">
        <v>135</v>
      </c>
      <c r="O226" s="146" t="s">
        <v>196</v>
      </c>
      <c r="P226" s="147" t="s">
        <v>116</v>
      </c>
      <c r="Q226" s="147" t="s">
        <v>116</v>
      </c>
      <c r="R226" s="145">
        <v>0</v>
      </c>
      <c r="S226" s="146" t="s">
        <v>116</v>
      </c>
      <c r="T226" s="146" t="s">
        <v>141</v>
      </c>
      <c r="U226" s="146" t="s">
        <v>142</v>
      </c>
      <c r="V226" s="148">
        <v>45174.388370023153</v>
      </c>
      <c r="W226" s="146" t="s">
        <v>142</v>
      </c>
      <c r="X226" s="148">
        <v>45174.388371493056</v>
      </c>
      <c r="Y226" s="148">
        <v>45139</v>
      </c>
      <c r="Z226" s="148">
        <v>45170</v>
      </c>
      <c r="AA226" s="148">
        <v>45174.415146030093</v>
      </c>
      <c r="AB226" s="146" t="s">
        <v>118</v>
      </c>
      <c r="AC226" s="146" t="s">
        <v>116</v>
      </c>
    </row>
    <row r="227" spans="1:29" s="155" customFormat="1" hidden="1" outlineLevel="6" collapsed="1" x14ac:dyDescent="0.25">
      <c r="A227" s="164" t="s">
        <v>395</v>
      </c>
      <c r="B227" s="151">
        <v>-586.52</v>
      </c>
      <c r="C227" s="151">
        <v>-51795.581200000001</v>
      </c>
      <c r="D227" s="151">
        <v>0</v>
      </c>
      <c r="E227" s="151">
        <v>0</v>
      </c>
      <c r="F227" s="151">
        <v>-586.52</v>
      </c>
      <c r="G227" s="151">
        <v>-51795.581200000001</v>
      </c>
      <c r="H227" s="152" t="s">
        <v>208</v>
      </c>
      <c r="I227" s="152" t="s">
        <v>147</v>
      </c>
      <c r="J227" s="152" t="s">
        <v>395</v>
      </c>
      <c r="K227" s="151">
        <v>88.31</v>
      </c>
      <c r="L227" s="151">
        <v>0</v>
      </c>
      <c r="M227" s="152" t="s">
        <v>122</v>
      </c>
      <c r="N227" s="152" t="s">
        <v>135</v>
      </c>
      <c r="O227" s="152" t="s">
        <v>196</v>
      </c>
      <c r="P227" s="153">
        <v>45163</v>
      </c>
      <c r="Q227" s="153">
        <v>45163.000694444447</v>
      </c>
      <c r="R227" s="151">
        <v>0</v>
      </c>
      <c r="S227" s="152" t="s">
        <v>396</v>
      </c>
      <c r="T227" s="152" t="s">
        <v>141</v>
      </c>
      <c r="U227" s="152" t="s">
        <v>142</v>
      </c>
      <c r="V227" s="154">
        <v>45174.388370023153</v>
      </c>
      <c r="W227" s="152" t="s">
        <v>142</v>
      </c>
      <c r="X227" s="154">
        <v>45174.388371493056</v>
      </c>
      <c r="Y227" s="154">
        <v>45139</v>
      </c>
      <c r="Z227" s="154">
        <v>45170</v>
      </c>
      <c r="AA227" s="154">
        <v>45174.415146030093</v>
      </c>
      <c r="AB227" s="152" t="s">
        <v>118</v>
      </c>
      <c r="AC227" s="152" t="s">
        <v>116</v>
      </c>
    </row>
    <row r="228" spans="1:29" s="161" customFormat="1" hidden="1" outlineLevel="7" collapsed="1" x14ac:dyDescent="0.25">
      <c r="A228" s="165" t="s">
        <v>397</v>
      </c>
      <c r="B228" s="157">
        <v>-586.52</v>
      </c>
      <c r="C228" s="157">
        <v>-51795.581200000001</v>
      </c>
      <c r="D228" s="157">
        <v>0</v>
      </c>
      <c r="E228" s="157">
        <v>0</v>
      </c>
      <c r="F228" s="157">
        <v>-586.52</v>
      </c>
      <c r="G228" s="157">
        <v>-51795.581200000001</v>
      </c>
      <c r="H228" s="158" t="s">
        <v>208</v>
      </c>
      <c r="I228" s="158" t="s">
        <v>147</v>
      </c>
      <c r="J228" s="158" t="s">
        <v>395</v>
      </c>
      <c r="K228" s="157">
        <v>88.31</v>
      </c>
      <c r="L228" s="157">
        <v>0</v>
      </c>
      <c r="M228" s="158" t="s">
        <v>122</v>
      </c>
      <c r="N228" s="158" t="s">
        <v>135</v>
      </c>
      <c r="O228" s="158" t="s">
        <v>196</v>
      </c>
      <c r="P228" s="159">
        <v>45163</v>
      </c>
      <c r="Q228" s="159">
        <v>45163.000694444447</v>
      </c>
      <c r="R228" s="157">
        <v>0</v>
      </c>
      <c r="S228" s="158" t="s">
        <v>396</v>
      </c>
      <c r="T228" s="158" t="s">
        <v>141</v>
      </c>
      <c r="U228" s="158" t="s">
        <v>142</v>
      </c>
      <c r="V228" s="160">
        <v>45174.388370023153</v>
      </c>
      <c r="W228" s="158" t="s">
        <v>142</v>
      </c>
      <c r="X228" s="160">
        <v>45174.388371493056</v>
      </c>
      <c r="Y228" s="160">
        <v>45139</v>
      </c>
      <c r="Z228" s="160">
        <v>45170</v>
      </c>
      <c r="AA228" s="160">
        <v>45174.415146030093</v>
      </c>
      <c r="AB228" s="158" t="s">
        <v>118</v>
      </c>
      <c r="AC228" s="158" t="s">
        <v>116</v>
      </c>
    </row>
    <row r="229" spans="1:29" s="143" customFormat="1" hidden="1" outlineLevel="7" collapsed="1" x14ac:dyDescent="0.25">
      <c r="A229" s="166" t="s">
        <v>116</v>
      </c>
      <c r="B229" s="140">
        <v>-586.52</v>
      </c>
      <c r="C229" s="140">
        <v>-51795.581200000001</v>
      </c>
      <c r="D229" s="140">
        <v>0</v>
      </c>
      <c r="E229" s="140">
        <v>0</v>
      </c>
      <c r="F229" s="140">
        <v>-586.52</v>
      </c>
      <c r="G229" s="140">
        <v>-51795.581200000001</v>
      </c>
      <c r="H229" s="139" t="s">
        <v>208</v>
      </c>
      <c r="I229" s="139" t="s">
        <v>147</v>
      </c>
      <c r="J229" s="139" t="s">
        <v>395</v>
      </c>
      <c r="K229" s="140">
        <v>88.31</v>
      </c>
      <c r="L229" s="140">
        <v>0</v>
      </c>
      <c r="M229" s="139" t="s">
        <v>122</v>
      </c>
      <c r="N229" s="139" t="s">
        <v>135</v>
      </c>
      <c r="O229" s="139" t="s">
        <v>196</v>
      </c>
      <c r="P229" s="141">
        <v>45163</v>
      </c>
      <c r="Q229" s="141">
        <v>45163.000694444447</v>
      </c>
      <c r="R229" s="140">
        <v>0</v>
      </c>
      <c r="S229" s="139" t="s">
        <v>396</v>
      </c>
      <c r="T229" s="139" t="s">
        <v>141</v>
      </c>
      <c r="U229" s="139" t="s">
        <v>142</v>
      </c>
      <c r="V229" s="142">
        <v>45174.388370023153</v>
      </c>
      <c r="W229" s="139" t="s">
        <v>142</v>
      </c>
      <c r="X229" s="142">
        <v>45174.388371493056</v>
      </c>
      <c r="Y229" s="142">
        <v>45139</v>
      </c>
      <c r="Z229" s="142">
        <v>45170</v>
      </c>
      <c r="AA229" s="142">
        <v>45174.415146030093</v>
      </c>
      <c r="AB229" s="139" t="s">
        <v>118</v>
      </c>
      <c r="AC229" s="139" t="s">
        <v>116</v>
      </c>
    </row>
    <row r="230" spans="1:29" s="184" customFormat="1" hidden="1" outlineLevel="6" collapsed="1" x14ac:dyDescent="0.25">
      <c r="A230" s="192" t="s">
        <v>398</v>
      </c>
      <c r="B230" s="180">
        <v>-559.51</v>
      </c>
      <c r="C230" s="180">
        <v>-49410.328099999999</v>
      </c>
      <c r="D230" s="180">
        <v>0</v>
      </c>
      <c r="E230" s="180">
        <v>0</v>
      </c>
      <c r="F230" s="180">
        <v>-559.51</v>
      </c>
      <c r="G230" s="180">
        <v>-49410.328099999999</v>
      </c>
      <c r="H230" s="181" t="s">
        <v>208</v>
      </c>
      <c r="I230" s="181" t="s">
        <v>147</v>
      </c>
      <c r="J230" s="181" t="s">
        <v>398</v>
      </c>
      <c r="K230" s="180">
        <v>88.31</v>
      </c>
      <c r="L230" s="180">
        <v>0</v>
      </c>
      <c r="M230" s="181" t="s">
        <v>122</v>
      </c>
      <c r="N230" s="181" t="s">
        <v>135</v>
      </c>
      <c r="O230" s="181" t="s">
        <v>196</v>
      </c>
      <c r="P230" s="182">
        <v>45149</v>
      </c>
      <c r="Q230" s="182">
        <v>45149.000694444447</v>
      </c>
      <c r="R230" s="180">
        <v>0</v>
      </c>
      <c r="S230" s="181" t="s">
        <v>399</v>
      </c>
      <c r="T230" s="181" t="s">
        <v>141</v>
      </c>
      <c r="U230" s="181" t="s">
        <v>142</v>
      </c>
      <c r="V230" s="183">
        <v>45174.388370023153</v>
      </c>
      <c r="W230" s="181" t="s">
        <v>142</v>
      </c>
      <c r="X230" s="183">
        <v>45174.388371493056</v>
      </c>
      <c r="Y230" s="183">
        <v>45139</v>
      </c>
      <c r="Z230" s="183">
        <v>45170</v>
      </c>
      <c r="AA230" s="183">
        <v>45174.415146030093</v>
      </c>
      <c r="AB230" s="181" t="s">
        <v>118</v>
      </c>
      <c r="AC230" s="181" t="s">
        <v>116</v>
      </c>
    </row>
    <row r="231" spans="1:29" s="161" customFormat="1" hidden="1" outlineLevel="7" collapsed="1" x14ac:dyDescent="0.25">
      <c r="A231" s="165" t="s">
        <v>397</v>
      </c>
      <c r="B231" s="157">
        <v>-559.51</v>
      </c>
      <c r="C231" s="157">
        <v>-49410.328099999999</v>
      </c>
      <c r="D231" s="157">
        <v>0</v>
      </c>
      <c r="E231" s="157">
        <v>0</v>
      </c>
      <c r="F231" s="157">
        <v>-559.51</v>
      </c>
      <c r="G231" s="157">
        <v>-49410.328099999999</v>
      </c>
      <c r="H231" s="158" t="s">
        <v>208</v>
      </c>
      <c r="I231" s="158" t="s">
        <v>147</v>
      </c>
      <c r="J231" s="158" t="s">
        <v>398</v>
      </c>
      <c r="K231" s="157">
        <v>88.31</v>
      </c>
      <c r="L231" s="157">
        <v>0</v>
      </c>
      <c r="M231" s="158" t="s">
        <v>122</v>
      </c>
      <c r="N231" s="158" t="s">
        <v>135</v>
      </c>
      <c r="O231" s="158" t="s">
        <v>196</v>
      </c>
      <c r="P231" s="159">
        <v>45149</v>
      </c>
      <c r="Q231" s="159">
        <v>45149.000694444447</v>
      </c>
      <c r="R231" s="157">
        <v>0</v>
      </c>
      <c r="S231" s="158" t="s">
        <v>399</v>
      </c>
      <c r="T231" s="158" t="s">
        <v>141</v>
      </c>
      <c r="U231" s="158" t="s">
        <v>142</v>
      </c>
      <c r="V231" s="160">
        <v>45174.388370023153</v>
      </c>
      <c r="W231" s="158" t="s">
        <v>142</v>
      </c>
      <c r="X231" s="160">
        <v>45174.388371493056</v>
      </c>
      <c r="Y231" s="160">
        <v>45139</v>
      </c>
      <c r="Z231" s="160">
        <v>45170</v>
      </c>
      <c r="AA231" s="160">
        <v>45174.415146030093</v>
      </c>
      <c r="AB231" s="158" t="s">
        <v>118</v>
      </c>
      <c r="AC231" s="158" t="s">
        <v>116</v>
      </c>
    </row>
    <row r="232" spans="1:29" s="143" customFormat="1" hidden="1" outlineLevel="7" collapsed="1" x14ac:dyDescent="0.25">
      <c r="A232" s="166" t="s">
        <v>116</v>
      </c>
      <c r="B232" s="140">
        <v>-559.51</v>
      </c>
      <c r="C232" s="140">
        <v>-49410.328099999999</v>
      </c>
      <c r="D232" s="140">
        <v>0</v>
      </c>
      <c r="E232" s="140">
        <v>0</v>
      </c>
      <c r="F232" s="140">
        <v>-559.51</v>
      </c>
      <c r="G232" s="140">
        <v>-49410.328099999999</v>
      </c>
      <c r="H232" s="139" t="s">
        <v>208</v>
      </c>
      <c r="I232" s="139" t="s">
        <v>147</v>
      </c>
      <c r="J232" s="139" t="s">
        <v>398</v>
      </c>
      <c r="K232" s="140">
        <v>88.31</v>
      </c>
      <c r="L232" s="140">
        <v>0</v>
      </c>
      <c r="M232" s="139" t="s">
        <v>122</v>
      </c>
      <c r="N232" s="139" t="s">
        <v>135</v>
      </c>
      <c r="O232" s="139" t="s">
        <v>196</v>
      </c>
      <c r="P232" s="141">
        <v>45149</v>
      </c>
      <c r="Q232" s="141">
        <v>45149.000694444447</v>
      </c>
      <c r="R232" s="140">
        <v>0</v>
      </c>
      <c r="S232" s="139" t="s">
        <v>399</v>
      </c>
      <c r="T232" s="139" t="s">
        <v>141</v>
      </c>
      <c r="U232" s="139" t="s">
        <v>142</v>
      </c>
      <c r="V232" s="142">
        <v>45174.388370023153</v>
      </c>
      <c r="W232" s="139" t="s">
        <v>142</v>
      </c>
      <c r="X232" s="142">
        <v>45174.388371493056</v>
      </c>
      <c r="Y232" s="142">
        <v>45139</v>
      </c>
      <c r="Z232" s="142">
        <v>45170</v>
      </c>
      <c r="AA232" s="142">
        <v>45174.415146030093</v>
      </c>
      <c r="AB232" s="139" t="s">
        <v>118</v>
      </c>
      <c r="AC232" s="139" t="s">
        <v>116</v>
      </c>
    </row>
    <row r="233" spans="1:29" s="155" customFormat="1" hidden="1" outlineLevel="6" collapsed="1" x14ac:dyDescent="0.25">
      <c r="A233" s="164" t="s">
        <v>400</v>
      </c>
      <c r="B233" s="151">
        <v>-498.4</v>
      </c>
      <c r="C233" s="151">
        <v>-44013.703999999998</v>
      </c>
      <c r="D233" s="151">
        <v>0</v>
      </c>
      <c r="E233" s="151">
        <v>0</v>
      </c>
      <c r="F233" s="151">
        <v>-498.4</v>
      </c>
      <c r="G233" s="151">
        <v>-44013.703999999998</v>
      </c>
      <c r="H233" s="152" t="s">
        <v>208</v>
      </c>
      <c r="I233" s="152" t="s">
        <v>147</v>
      </c>
      <c r="J233" s="152" t="s">
        <v>400</v>
      </c>
      <c r="K233" s="151">
        <v>88.31</v>
      </c>
      <c r="L233" s="151">
        <v>0</v>
      </c>
      <c r="M233" s="152" t="s">
        <v>122</v>
      </c>
      <c r="N233" s="152" t="s">
        <v>135</v>
      </c>
      <c r="O233" s="152" t="s">
        <v>196</v>
      </c>
      <c r="P233" s="153">
        <v>45156</v>
      </c>
      <c r="Q233" s="153">
        <v>45156.000694444447</v>
      </c>
      <c r="R233" s="151">
        <v>0</v>
      </c>
      <c r="S233" s="152" t="s">
        <v>401</v>
      </c>
      <c r="T233" s="152" t="s">
        <v>141</v>
      </c>
      <c r="U233" s="152" t="s">
        <v>142</v>
      </c>
      <c r="V233" s="154">
        <v>45174.388370023153</v>
      </c>
      <c r="W233" s="152" t="s">
        <v>142</v>
      </c>
      <c r="X233" s="154">
        <v>45174.388371493056</v>
      </c>
      <c r="Y233" s="154">
        <v>45139</v>
      </c>
      <c r="Z233" s="154">
        <v>45170</v>
      </c>
      <c r="AA233" s="154">
        <v>45174.415146030093</v>
      </c>
      <c r="AB233" s="152" t="s">
        <v>118</v>
      </c>
      <c r="AC233" s="152" t="s">
        <v>116</v>
      </c>
    </row>
    <row r="234" spans="1:29" s="161" customFormat="1" hidden="1" outlineLevel="7" collapsed="1" x14ac:dyDescent="0.25">
      <c r="A234" s="165" t="s">
        <v>397</v>
      </c>
      <c r="B234" s="157">
        <v>-498.4</v>
      </c>
      <c r="C234" s="157">
        <v>-44013.703999999998</v>
      </c>
      <c r="D234" s="157">
        <v>0</v>
      </c>
      <c r="E234" s="157">
        <v>0</v>
      </c>
      <c r="F234" s="157">
        <v>-498.4</v>
      </c>
      <c r="G234" s="157">
        <v>-44013.703999999998</v>
      </c>
      <c r="H234" s="158" t="s">
        <v>208</v>
      </c>
      <c r="I234" s="158" t="s">
        <v>147</v>
      </c>
      <c r="J234" s="158" t="s">
        <v>400</v>
      </c>
      <c r="K234" s="157">
        <v>88.31</v>
      </c>
      <c r="L234" s="157">
        <v>0</v>
      </c>
      <c r="M234" s="158" t="s">
        <v>122</v>
      </c>
      <c r="N234" s="158" t="s">
        <v>135</v>
      </c>
      <c r="O234" s="158" t="s">
        <v>196</v>
      </c>
      <c r="P234" s="159">
        <v>45156</v>
      </c>
      <c r="Q234" s="159">
        <v>45156.000694444447</v>
      </c>
      <c r="R234" s="157">
        <v>0</v>
      </c>
      <c r="S234" s="158" t="s">
        <v>401</v>
      </c>
      <c r="T234" s="158" t="s">
        <v>141</v>
      </c>
      <c r="U234" s="158" t="s">
        <v>142</v>
      </c>
      <c r="V234" s="160">
        <v>45174.388370023153</v>
      </c>
      <c r="W234" s="158" t="s">
        <v>142</v>
      </c>
      <c r="X234" s="160">
        <v>45174.388371493056</v>
      </c>
      <c r="Y234" s="160">
        <v>45139</v>
      </c>
      <c r="Z234" s="160">
        <v>45170</v>
      </c>
      <c r="AA234" s="160">
        <v>45174.415146030093</v>
      </c>
      <c r="AB234" s="158" t="s">
        <v>118</v>
      </c>
      <c r="AC234" s="158" t="s">
        <v>116</v>
      </c>
    </row>
    <row r="235" spans="1:29" s="143" customFormat="1" hidden="1" outlineLevel="7" collapsed="1" x14ac:dyDescent="0.25">
      <c r="A235" s="166" t="s">
        <v>116</v>
      </c>
      <c r="B235" s="140">
        <v>-498.4</v>
      </c>
      <c r="C235" s="140">
        <v>-44013.703999999998</v>
      </c>
      <c r="D235" s="140">
        <v>0</v>
      </c>
      <c r="E235" s="140">
        <v>0</v>
      </c>
      <c r="F235" s="140">
        <v>-498.4</v>
      </c>
      <c r="G235" s="140">
        <v>-44013.703999999998</v>
      </c>
      <c r="H235" s="139" t="s">
        <v>208</v>
      </c>
      <c r="I235" s="139" t="s">
        <v>147</v>
      </c>
      <c r="J235" s="139" t="s">
        <v>400</v>
      </c>
      <c r="K235" s="140">
        <v>88.31</v>
      </c>
      <c r="L235" s="140">
        <v>0</v>
      </c>
      <c r="M235" s="139" t="s">
        <v>122</v>
      </c>
      <c r="N235" s="139" t="s">
        <v>135</v>
      </c>
      <c r="O235" s="139" t="s">
        <v>196</v>
      </c>
      <c r="P235" s="141">
        <v>45156</v>
      </c>
      <c r="Q235" s="141">
        <v>45156.000694444447</v>
      </c>
      <c r="R235" s="140">
        <v>0</v>
      </c>
      <c r="S235" s="139" t="s">
        <v>401</v>
      </c>
      <c r="T235" s="139" t="s">
        <v>141</v>
      </c>
      <c r="U235" s="139" t="s">
        <v>142</v>
      </c>
      <c r="V235" s="142">
        <v>45174.388370023153</v>
      </c>
      <c r="W235" s="139" t="s">
        <v>142</v>
      </c>
      <c r="X235" s="142">
        <v>45174.388371493056</v>
      </c>
      <c r="Y235" s="142">
        <v>45139</v>
      </c>
      <c r="Z235" s="142">
        <v>45170</v>
      </c>
      <c r="AA235" s="142">
        <v>45174.415146030093</v>
      </c>
      <c r="AB235" s="139" t="s">
        <v>118</v>
      </c>
      <c r="AC235" s="139" t="s">
        <v>116</v>
      </c>
    </row>
    <row r="236" spans="1:29" s="184" customFormat="1" hidden="1" outlineLevel="6" collapsed="1" x14ac:dyDescent="0.25">
      <c r="A236" s="192" t="s">
        <v>402</v>
      </c>
      <c r="B236" s="180">
        <v>-445.31</v>
      </c>
      <c r="C236" s="180">
        <v>-39325.326099999998</v>
      </c>
      <c r="D236" s="180">
        <v>0</v>
      </c>
      <c r="E236" s="180">
        <v>0</v>
      </c>
      <c r="F236" s="180">
        <v>-445.31</v>
      </c>
      <c r="G236" s="180">
        <v>-39325.326099999998</v>
      </c>
      <c r="H236" s="181" t="s">
        <v>208</v>
      </c>
      <c r="I236" s="181" t="s">
        <v>147</v>
      </c>
      <c r="J236" s="181" t="s">
        <v>402</v>
      </c>
      <c r="K236" s="180">
        <v>88.31</v>
      </c>
      <c r="L236" s="180">
        <v>0</v>
      </c>
      <c r="M236" s="181" t="s">
        <v>122</v>
      </c>
      <c r="N236" s="181" t="s">
        <v>135</v>
      </c>
      <c r="O236" s="181" t="s">
        <v>196</v>
      </c>
      <c r="P236" s="182">
        <v>45142</v>
      </c>
      <c r="Q236" s="182">
        <v>45142.000694444447</v>
      </c>
      <c r="R236" s="180">
        <v>0</v>
      </c>
      <c r="S236" s="181" t="s">
        <v>403</v>
      </c>
      <c r="T236" s="181" t="s">
        <v>141</v>
      </c>
      <c r="U236" s="181" t="s">
        <v>142</v>
      </c>
      <c r="V236" s="183">
        <v>45174.388370023153</v>
      </c>
      <c r="W236" s="181" t="s">
        <v>142</v>
      </c>
      <c r="X236" s="183">
        <v>45174.388371493056</v>
      </c>
      <c r="Y236" s="183">
        <v>45139</v>
      </c>
      <c r="Z236" s="183">
        <v>45170</v>
      </c>
      <c r="AA236" s="183">
        <v>45174.415146030093</v>
      </c>
      <c r="AB236" s="181" t="s">
        <v>118</v>
      </c>
      <c r="AC236" s="181" t="s">
        <v>116</v>
      </c>
    </row>
    <row r="237" spans="1:29" s="161" customFormat="1" hidden="1" outlineLevel="7" collapsed="1" x14ac:dyDescent="0.25">
      <c r="A237" s="165" t="s">
        <v>397</v>
      </c>
      <c r="B237" s="157">
        <v>-445.31</v>
      </c>
      <c r="C237" s="157">
        <v>-39325.326099999998</v>
      </c>
      <c r="D237" s="157">
        <v>0</v>
      </c>
      <c r="E237" s="157">
        <v>0</v>
      </c>
      <c r="F237" s="157">
        <v>-445.31</v>
      </c>
      <c r="G237" s="157">
        <v>-39325.326099999998</v>
      </c>
      <c r="H237" s="158" t="s">
        <v>208</v>
      </c>
      <c r="I237" s="158" t="s">
        <v>147</v>
      </c>
      <c r="J237" s="158" t="s">
        <v>402</v>
      </c>
      <c r="K237" s="157">
        <v>88.31</v>
      </c>
      <c r="L237" s="157">
        <v>0</v>
      </c>
      <c r="M237" s="158" t="s">
        <v>122</v>
      </c>
      <c r="N237" s="158" t="s">
        <v>135</v>
      </c>
      <c r="O237" s="158" t="s">
        <v>196</v>
      </c>
      <c r="P237" s="159">
        <v>45142</v>
      </c>
      <c r="Q237" s="159">
        <v>45142.000694444447</v>
      </c>
      <c r="R237" s="157">
        <v>0</v>
      </c>
      <c r="S237" s="158" t="s">
        <v>403</v>
      </c>
      <c r="T237" s="158" t="s">
        <v>141</v>
      </c>
      <c r="U237" s="158" t="s">
        <v>142</v>
      </c>
      <c r="V237" s="160">
        <v>45174.388370023153</v>
      </c>
      <c r="W237" s="158" t="s">
        <v>142</v>
      </c>
      <c r="X237" s="160">
        <v>45174.388371493056</v>
      </c>
      <c r="Y237" s="160">
        <v>45139</v>
      </c>
      <c r="Z237" s="160">
        <v>45170</v>
      </c>
      <c r="AA237" s="160">
        <v>45174.415146030093</v>
      </c>
      <c r="AB237" s="158" t="s">
        <v>118</v>
      </c>
      <c r="AC237" s="158" t="s">
        <v>116</v>
      </c>
    </row>
    <row r="238" spans="1:29" s="143" customFormat="1" hidden="1" outlineLevel="7" collapsed="1" x14ac:dyDescent="0.25">
      <c r="A238" s="166" t="s">
        <v>116</v>
      </c>
      <c r="B238" s="140">
        <v>-445.31</v>
      </c>
      <c r="C238" s="140">
        <v>-39325.326099999998</v>
      </c>
      <c r="D238" s="140">
        <v>0</v>
      </c>
      <c r="E238" s="140">
        <v>0</v>
      </c>
      <c r="F238" s="140">
        <v>-445.31</v>
      </c>
      <c r="G238" s="140">
        <v>-39325.326099999998</v>
      </c>
      <c r="H238" s="139" t="s">
        <v>208</v>
      </c>
      <c r="I238" s="139" t="s">
        <v>147</v>
      </c>
      <c r="J238" s="139" t="s">
        <v>402</v>
      </c>
      <c r="K238" s="140">
        <v>88.31</v>
      </c>
      <c r="L238" s="140">
        <v>0</v>
      </c>
      <c r="M238" s="139" t="s">
        <v>122</v>
      </c>
      <c r="N238" s="139" t="s">
        <v>135</v>
      </c>
      <c r="O238" s="139" t="s">
        <v>196</v>
      </c>
      <c r="P238" s="141">
        <v>45142</v>
      </c>
      <c r="Q238" s="141">
        <v>45142.000694444447</v>
      </c>
      <c r="R238" s="140">
        <v>0</v>
      </c>
      <c r="S238" s="139" t="s">
        <v>403</v>
      </c>
      <c r="T238" s="139" t="s">
        <v>141</v>
      </c>
      <c r="U238" s="139" t="s">
        <v>142</v>
      </c>
      <c r="V238" s="142">
        <v>45174.388370023153</v>
      </c>
      <c r="W238" s="139" t="s">
        <v>142</v>
      </c>
      <c r="X238" s="142">
        <v>45174.388371493056</v>
      </c>
      <c r="Y238" s="142">
        <v>45139</v>
      </c>
      <c r="Z238" s="142">
        <v>45170</v>
      </c>
      <c r="AA238" s="142">
        <v>45174.415146030093</v>
      </c>
      <c r="AB238" s="139" t="s">
        <v>118</v>
      </c>
      <c r="AC238" s="139" t="s">
        <v>116</v>
      </c>
    </row>
    <row r="239" spans="1:29" s="155" customFormat="1" hidden="1" outlineLevel="6" collapsed="1" x14ac:dyDescent="0.25">
      <c r="A239" s="164" t="s">
        <v>404</v>
      </c>
      <c r="B239" s="151">
        <v>-276.83</v>
      </c>
      <c r="C239" s="151">
        <v>-24383.082364000002</v>
      </c>
      <c r="D239" s="151">
        <v>0</v>
      </c>
      <c r="E239" s="151">
        <v>0</v>
      </c>
      <c r="F239" s="151">
        <v>-276.83</v>
      </c>
      <c r="G239" s="151">
        <v>-24383.082364000002</v>
      </c>
      <c r="H239" s="152" t="s">
        <v>208</v>
      </c>
      <c r="I239" s="152" t="s">
        <v>147</v>
      </c>
      <c r="J239" s="152" t="s">
        <v>404</v>
      </c>
      <c r="K239" s="151">
        <v>88.079624188129898</v>
      </c>
      <c r="L239" s="151">
        <v>0</v>
      </c>
      <c r="M239" s="152" t="s">
        <v>122</v>
      </c>
      <c r="N239" s="152" t="s">
        <v>135</v>
      </c>
      <c r="O239" s="152" t="s">
        <v>196</v>
      </c>
      <c r="P239" s="153">
        <v>45169</v>
      </c>
      <c r="Q239" s="153">
        <v>45169.000694444447</v>
      </c>
      <c r="R239" s="151">
        <v>0</v>
      </c>
      <c r="S239" s="152" t="s">
        <v>405</v>
      </c>
      <c r="T239" s="152" t="s">
        <v>141</v>
      </c>
      <c r="U239" s="152" t="s">
        <v>142</v>
      </c>
      <c r="V239" s="154">
        <v>45174.388370023153</v>
      </c>
      <c r="W239" s="152" t="s">
        <v>142</v>
      </c>
      <c r="X239" s="154">
        <v>45174.388371493056</v>
      </c>
      <c r="Y239" s="154">
        <v>45139</v>
      </c>
      <c r="Z239" s="154">
        <v>45170</v>
      </c>
      <c r="AA239" s="154">
        <v>45174.415146030093</v>
      </c>
      <c r="AB239" s="152" t="s">
        <v>118</v>
      </c>
      <c r="AC239" s="152" t="s">
        <v>116</v>
      </c>
    </row>
    <row r="240" spans="1:29" s="161" customFormat="1" hidden="1" outlineLevel="7" collapsed="1" x14ac:dyDescent="0.25">
      <c r="A240" s="165" t="s">
        <v>327</v>
      </c>
      <c r="B240" s="157">
        <v>-276.83</v>
      </c>
      <c r="C240" s="157">
        <v>-24383.082364000002</v>
      </c>
      <c r="D240" s="157">
        <v>0</v>
      </c>
      <c r="E240" s="157">
        <v>0</v>
      </c>
      <c r="F240" s="157">
        <v>-276.83</v>
      </c>
      <c r="G240" s="157">
        <v>-24383.082364000002</v>
      </c>
      <c r="H240" s="158" t="s">
        <v>208</v>
      </c>
      <c r="I240" s="158" t="s">
        <v>147</v>
      </c>
      <c r="J240" s="158" t="s">
        <v>404</v>
      </c>
      <c r="K240" s="157">
        <v>88.079624188129898</v>
      </c>
      <c r="L240" s="157">
        <v>0</v>
      </c>
      <c r="M240" s="158" t="s">
        <v>122</v>
      </c>
      <c r="N240" s="158" t="s">
        <v>135</v>
      </c>
      <c r="O240" s="158" t="s">
        <v>196</v>
      </c>
      <c r="P240" s="159">
        <v>45169</v>
      </c>
      <c r="Q240" s="159">
        <v>45169.000694444447</v>
      </c>
      <c r="R240" s="157">
        <v>0</v>
      </c>
      <c r="S240" s="158" t="s">
        <v>405</v>
      </c>
      <c r="T240" s="158" t="s">
        <v>141</v>
      </c>
      <c r="U240" s="158" t="s">
        <v>142</v>
      </c>
      <c r="V240" s="160">
        <v>45174.388370023153</v>
      </c>
      <c r="W240" s="158" t="s">
        <v>142</v>
      </c>
      <c r="X240" s="160">
        <v>45174.388371493056</v>
      </c>
      <c r="Y240" s="160">
        <v>45139</v>
      </c>
      <c r="Z240" s="160">
        <v>45170</v>
      </c>
      <c r="AA240" s="160">
        <v>45174.415146030093</v>
      </c>
      <c r="AB240" s="158" t="s">
        <v>118</v>
      </c>
      <c r="AC240" s="158" t="s">
        <v>116</v>
      </c>
    </row>
    <row r="241" spans="1:29" s="143" customFormat="1" hidden="1" outlineLevel="7" collapsed="1" x14ac:dyDescent="0.25">
      <c r="A241" s="166" t="s">
        <v>116</v>
      </c>
      <c r="B241" s="140">
        <v>-276.83</v>
      </c>
      <c r="C241" s="140">
        <v>-24383.082364000002</v>
      </c>
      <c r="D241" s="140">
        <v>0</v>
      </c>
      <c r="E241" s="140">
        <v>0</v>
      </c>
      <c r="F241" s="140">
        <v>-276.83</v>
      </c>
      <c r="G241" s="140">
        <v>-24383.082364000002</v>
      </c>
      <c r="H241" s="139" t="s">
        <v>208</v>
      </c>
      <c r="I241" s="139" t="s">
        <v>147</v>
      </c>
      <c r="J241" s="139" t="s">
        <v>404</v>
      </c>
      <c r="K241" s="140">
        <v>88.079624188129898</v>
      </c>
      <c r="L241" s="140">
        <v>0</v>
      </c>
      <c r="M241" s="139" t="s">
        <v>122</v>
      </c>
      <c r="N241" s="139" t="s">
        <v>135</v>
      </c>
      <c r="O241" s="139" t="s">
        <v>196</v>
      </c>
      <c r="P241" s="141">
        <v>45169</v>
      </c>
      <c r="Q241" s="141">
        <v>45169.000694444447</v>
      </c>
      <c r="R241" s="140">
        <v>0</v>
      </c>
      <c r="S241" s="139" t="s">
        <v>405</v>
      </c>
      <c r="T241" s="139" t="s">
        <v>141</v>
      </c>
      <c r="U241" s="139" t="s">
        <v>142</v>
      </c>
      <c r="V241" s="142">
        <v>45174.388370023153</v>
      </c>
      <c r="W241" s="139" t="s">
        <v>142</v>
      </c>
      <c r="X241" s="142">
        <v>45174.388371493056</v>
      </c>
      <c r="Y241" s="142">
        <v>45139</v>
      </c>
      <c r="Z241" s="142">
        <v>45170</v>
      </c>
      <c r="AA241" s="142">
        <v>45174.415146030093</v>
      </c>
      <c r="AB241" s="139" t="s">
        <v>118</v>
      </c>
      <c r="AC241" s="139" t="s">
        <v>116</v>
      </c>
    </row>
    <row r="242" spans="1:29" s="190" customFormat="1" hidden="1" outlineLevel="5" collapsed="1" x14ac:dyDescent="0.25">
      <c r="A242" s="191" t="s">
        <v>157</v>
      </c>
      <c r="B242" s="186">
        <v>0</v>
      </c>
      <c r="C242" s="186">
        <v>-16565.990000000002</v>
      </c>
      <c r="D242" s="186">
        <v>0</v>
      </c>
      <c r="E242" s="186">
        <v>0</v>
      </c>
      <c r="F242" s="186">
        <v>0</v>
      </c>
      <c r="G242" s="186">
        <v>-16565.990000000002</v>
      </c>
      <c r="H242" s="187" t="s">
        <v>116</v>
      </c>
      <c r="I242" s="187" t="s">
        <v>157</v>
      </c>
      <c r="J242" s="187" t="s">
        <v>116</v>
      </c>
      <c r="K242" s="186">
        <v>0</v>
      </c>
      <c r="L242" s="186">
        <v>0</v>
      </c>
      <c r="M242" s="187" t="s">
        <v>122</v>
      </c>
      <c r="N242" s="187" t="s">
        <v>135</v>
      </c>
      <c r="O242" s="187" t="s">
        <v>196</v>
      </c>
      <c r="P242" s="188" t="s">
        <v>116</v>
      </c>
      <c r="Q242" s="188" t="s">
        <v>116</v>
      </c>
      <c r="R242" s="186">
        <v>0</v>
      </c>
      <c r="S242" s="187" t="s">
        <v>197</v>
      </c>
      <c r="T242" s="187" t="s">
        <v>141</v>
      </c>
      <c r="U242" s="187" t="s">
        <v>142</v>
      </c>
      <c r="V242" s="189">
        <v>45174.388370023153</v>
      </c>
      <c r="W242" s="187" t="s">
        <v>142</v>
      </c>
      <c r="X242" s="189">
        <v>45174.388372187503</v>
      </c>
      <c r="Y242" s="189">
        <v>45139</v>
      </c>
      <c r="Z242" s="189">
        <v>45170</v>
      </c>
      <c r="AA242" s="189">
        <v>45174.415146030093</v>
      </c>
      <c r="AB242" s="187" t="s">
        <v>118</v>
      </c>
      <c r="AC242" s="187" t="s">
        <v>116</v>
      </c>
    </row>
    <row r="243" spans="1:29" s="155" customFormat="1" hidden="1" outlineLevel="6" collapsed="1" x14ac:dyDescent="0.25">
      <c r="A243" s="164" t="s">
        <v>402</v>
      </c>
      <c r="B243" s="151">
        <v>0</v>
      </c>
      <c r="C243" s="151">
        <v>-3117.17</v>
      </c>
      <c r="D243" s="151">
        <v>0</v>
      </c>
      <c r="E243" s="151">
        <v>0</v>
      </c>
      <c r="F243" s="151">
        <v>0</v>
      </c>
      <c r="G243" s="151">
        <v>-3117.17</v>
      </c>
      <c r="H243" s="152" t="s">
        <v>116</v>
      </c>
      <c r="I243" s="152" t="s">
        <v>157</v>
      </c>
      <c r="J243" s="152" t="s">
        <v>402</v>
      </c>
      <c r="K243" s="151">
        <v>0</v>
      </c>
      <c r="L243" s="151">
        <v>0</v>
      </c>
      <c r="M243" s="152" t="s">
        <v>122</v>
      </c>
      <c r="N243" s="152" t="s">
        <v>135</v>
      </c>
      <c r="O243" s="152" t="s">
        <v>196</v>
      </c>
      <c r="P243" s="153">
        <v>45142</v>
      </c>
      <c r="Q243" s="153">
        <v>45142.000694444447</v>
      </c>
      <c r="R243" s="151">
        <v>0</v>
      </c>
      <c r="S243" s="152" t="s">
        <v>197</v>
      </c>
      <c r="T243" s="152" t="s">
        <v>141</v>
      </c>
      <c r="U243" s="152" t="s">
        <v>142</v>
      </c>
      <c r="V243" s="154">
        <v>45174.388370023153</v>
      </c>
      <c r="W243" s="152" t="s">
        <v>142</v>
      </c>
      <c r="X243" s="154">
        <v>45174.388372187503</v>
      </c>
      <c r="Y243" s="154">
        <v>45139</v>
      </c>
      <c r="Z243" s="154">
        <v>45170</v>
      </c>
      <c r="AA243" s="154">
        <v>45174.415146030093</v>
      </c>
      <c r="AB243" s="152" t="s">
        <v>118</v>
      </c>
      <c r="AC243" s="152" t="s">
        <v>116</v>
      </c>
    </row>
    <row r="244" spans="1:29" s="161" customFormat="1" hidden="1" outlineLevel="7" collapsed="1" x14ac:dyDescent="0.25">
      <c r="A244" s="165" t="s">
        <v>199</v>
      </c>
      <c r="B244" s="157">
        <v>-445.31</v>
      </c>
      <c r="C244" s="157">
        <v>-42442.496099999997</v>
      </c>
      <c r="D244" s="157">
        <v>0</v>
      </c>
      <c r="E244" s="157">
        <v>0</v>
      </c>
      <c r="F244" s="157">
        <v>-445.31</v>
      </c>
      <c r="G244" s="157">
        <v>-42442.496099999997</v>
      </c>
      <c r="H244" s="158" t="s">
        <v>200</v>
      </c>
      <c r="I244" s="158" t="s">
        <v>157</v>
      </c>
      <c r="J244" s="158" t="s">
        <v>402</v>
      </c>
      <c r="K244" s="157">
        <v>95.31</v>
      </c>
      <c r="L244" s="157">
        <v>0</v>
      </c>
      <c r="M244" s="158" t="s">
        <v>122</v>
      </c>
      <c r="N244" s="158" t="s">
        <v>135</v>
      </c>
      <c r="O244" s="158" t="s">
        <v>196</v>
      </c>
      <c r="P244" s="159">
        <v>45142</v>
      </c>
      <c r="Q244" s="159">
        <v>45142.000694444447</v>
      </c>
      <c r="R244" s="157">
        <v>0</v>
      </c>
      <c r="S244" s="158" t="s">
        <v>197</v>
      </c>
      <c r="T244" s="158" t="s">
        <v>141</v>
      </c>
      <c r="U244" s="158" t="s">
        <v>142</v>
      </c>
      <c r="V244" s="160">
        <v>45174.388370023153</v>
      </c>
      <c r="W244" s="158" t="s">
        <v>142</v>
      </c>
      <c r="X244" s="160">
        <v>45174.388372187503</v>
      </c>
      <c r="Y244" s="160">
        <v>45139</v>
      </c>
      <c r="Z244" s="160">
        <v>45170</v>
      </c>
      <c r="AA244" s="160">
        <v>45174.415146030093</v>
      </c>
      <c r="AB244" s="158" t="s">
        <v>118</v>
      </c>
      <c r="AC244" s="158" t="s">
        <v>116</v>
      </c>
    </row>
    <row r="245" spans="1:29" s="143" customFormat="1" hidden="1" outlineLevel="7" collapsed="1" x14ac:dyDescent="0.25">
      <c r="A245" s="166" t="s">
        <v>116</v>
      </c>
      <c r="B245" s="140">
        <v>-445.31</v>
      </c>
      <c r="C245" s="140">
        <v>-42442.496099999997</v>
      </c>
      <c r="D245" s="140">
        <v>0</v>
      </c>
      <c r="E245" s="140">
        <v>0</v>
      </c>
      <c r="F245" s="140">
        <v>-445.31</v>
      </c>
      <c r="G245" s="140">
        <v>-42442.496099999997</v>
      </c>
      <c r="H245" s="139" t="s">
        <v>200</v>
      </c>
      <c r="I245" s="139" t="s">
        <v>157</v>
      </c>
      <c r="J245" s="139" t="s">
        <v>402</v>
      </c>
      <c r="K245" s="140">
        <v>95.31</v>
      </c>
      <c r="L245" s="140">
        <v>0</v>
      </c>
      <c r="M245" s="139" t="s">
        <v>122</v>
      </c>
      <c r="N245" s="139" t="s">
        <v>135</v>
      </c>
      <c r="O245" s="139" t="s">
        <v>196</v>
      </c>
      <c r="P245" s="141">
        <v>45142</v>
      </c>
      <c r="Q245" s="141">
        <v>45142.000694444447</v>
      </c>
      <c r="R245" s="140">
        <v>0</v>
      </c>
      <c r="S245" s="139" t="s">
        <v>197</v>
      </c>
      <c r="T245" s="139" t="s">
        <v>141</v>
      </c>
      <c r="U245" s="139" t="s">
        <v>142</v>
      </c>
      <c r="V245" s="142">
        <v>45174.388370023153</v>
      </c>
      <c r="W245" s="139" t="s">
        <v>142</v>
      </c>
      <c r="X245" s="142">
        <v>45174.388372187503</v>
      </c>
      <c r="Y245" s="142">
        <v>45139</v>
      </c>
      <c r="Z245" s="142">
        <v>45170</v>
      </c>
      <c r="AA245" s="142">
        <v>45174.415146030093</v>
      </c>
      <c r="AB245" s="139" t="s">
        <v>118</v>
      </c>
      <c r="AC245" s="139" t="s">
        <v>116</v>
      </c>
    </row>
    <row r="246" spans="1:29" s="172" customFormat="1" hidden="1" outlineLevel="7" collapsed="1" x14ac:dyDescent="0.25">
      <c r="A246" s="167" t="s">
        <v>397</v>
      </c>
      <c r="B246" s="168">
        <v>445.31</v>
      </c>
      <c r="C246" s="168">
        <v>39325.326099999998</v>
      </c>
      <c r="D246" s="168">
        <v>0</v>
      </c>
      <c r="E246" s="168">
        <v>0</v>
      </c>
      <c r="F246" s="168">
        <v>445.31</v>
      </c>
      <c r="G246" s="168">
        <v>39325.326099999998</v>
      </c>
      <c r="H246" s="169" t="s">
        <v>202</v>
      </c>
      <c r="I246" s="169" t="s">
        <v>157</v>
      </c>
      <c r="J246" s="169" t="s">
        <v>402</v>
      </c>
      <c r="K246" s="168">
        <v>88.31</v>
      </c>
      <c r="L246" s="168">
        <v>0</v>
      </c>
      <c r="M246" s="169" t="s">
        <v>122</v>
      </c>
      <c r="N246" s="169" t="s">
        <v>135</v>
      </c>
      <c r="O246" s="169" t="s">
        <v>196</v>
      </c>
      <c r="P246" s="170">
        <v>45142</v>
      </c>
      <c r="Q246" s="170">
        <v>45142.000694444447</v>
      </c>
      <c r="R246" s="168">
        <v>0</v>
      </c>
      <c r="S246" s="169" t="s">
        <v>197</v>
      </c>
      <c r="T246" s="169" t="s">
        <v>141</v>
      </c>
      <c r="U246" s="169" t="s">
        <v>142</v>
      </c>
      <c r="V246" s="171">
        <v>45174.388370023153</v>
      </c>
      <c r="W246" s="169" t="s">
        <v>142</v>
      </c>
      <c r="X246" s="171">
        <v>45174.388372187503</v>
      </c>
      <c r="Y246" s="171">
        <v>45139</v>
      </c>
      <c r="Z246" s="171">
        <v>45170</v>
      </c>
      <c r="AA246" s="171">
        <v>45174.415146030093</v>
      </c>
      <c r="AB246" s="169" t="s">
        <v>118</v>
      </c>
      <c r="AC246" s="169" t="s">
        <v>116</v>
      </c>
    </row>
    <row r="247" spans="1:29" s="143" customFormat="1" hidden="1" outlineLevel="7" collapsed="1" x14ac:dyDescent="0.25">
      <c r="A247" s="166" t="s">
        <v>116</v>
      </c>
      <c r="B247" s="140">
        <v>445.31</v>
      </c>
      <c r="C247" s="140">
        <v>39325.326099999998</v>
      </c>
      <c r="D247" s="140">
        <v>0</v>
      </c>
      <c r="E247" s="140">
        <v>0</v>
      </c>
      <c r="F247" s="140">
        <v>445.31</v>
      </c>
      <c r="G247" s="140">
        <v>39325.326099999998</v>
      </c>
      <c r="H247" s="139" t="s">
        <v>202</v>
      </c>
      <c r="I247" s="139" t="s">
        <v>157</v>
      </c>
      <c r="J247" s="139" t="s">
        <v>402</v>
      </c>
      <c r="K247" s="140">
        <v>88.31</v>
      </c>
      <c r="L247" s="140">
        <v>0</v>
      </c>
      <c r="M247" s="139" t="s">
        <v>122</v>
      </c>
      <c r="N247" s="139" t="s">
        <v>135</v>
      </c>
      <c r="O247" s="139" t="s">
        <v>196</v>
      </c>
      <c r="P247" s="141">
        <v>45142</v>
      </c>
      <c r="Q247" s="141">
        <v>45142.000694444447</v>
      </c>
      <c r="R247" s="140">
        <v>0</v>
      </c>
      <c r="S247" s="139" t="s">
        <v>197</v>
      </c>
      <c r="T247" s="139" t="s">
        <v>141</v>
      </c>
      <c r="U247" s="139" t="s">
        <v>142</v>
      </c>
      <c r="V247" s="142">
        <v>45174.388370023153</v>
      </c>
      <c r="W247" s="139" t="s">
        <v>142</v>
      </c>
      <c r="X247" s="142">
        <v>45174.388372187503</v>
      </c>
      <c r="Y247" s="142">
        <v>45139</v>
      </c>
      <c r="Z247" s="142">
        <v>45170</v>
      </c>
      <c r="AA247" s="142">
        <v>45174.415146030093</v>
      </c>
      <c r="AB247" s="139" t="s">
        <v>118</v>
      </c>
      <c r="AC247" s="139" t="s">
        <v>116</v>
      </c>
    </row>
    <row r="248" spans="1:29" s="184" customFormat="1" hidden="1" outlineLevel="6" collapsed="1" x14ac:dyDescent="0.25">
      <c r="A248" s="192" t="s">
        <v>398</v>
      </c>
      <c r="B248" s="180">
        <v>0</v>
      </c>
      <c r="C248" s="180">
        <v>-3916.57</v>
      </c>
      <c r="D248" s="180">
        <v>0</v>
      </c>
      <c r="E248" s="180">
        <v>0</v>
      </c>
      <c r="F248" s="180">
        <v>0</v>
      </c>
      <c r="G248" s="180">
        <v>-3916.57</v>
      </c>
      <c r="H248" s="181" t="s">
        <v>116</v>
      </c>
      <c r="I248" s="181" t="s">
        <v>157</v>
      </c>
      <c r="J248" s="181" t="s">
        <v>398</v>
      </c>
      <c r="K248" s="180">
        <v>0</v>
      </c>
      <c r="L248" s="180">
        <v>0</v>
      </c>
      <c r="M248" s="181" t="s">
        <v>122</v>
      </c>
      <c r="N248" s="181" t="s">
        <v>135</v>
      </c>
      <c r="O248" s="181" t="s">
        <v>196</v>
      </c>
      <c r="P248" s="182">
        <v>45149</v>
      </c>
      <c r="Q248" s="182">
        <v>45149.000694444447</v>
      </c>
      <c r="R248" s="180">
        <v>0</v>
      </c>
      <c r="S248" s="181" t="s">
        <v>197</v>
      </c>
      <c r="T248" s="181" t="s">
        <v>141</v>
      </c>
      <c r="U248" s="181" t="s">
        <v>142</v>
      </c>
      <c r="V248" s="183">
        <v>45174.388370023153</v>
      </c>
      <c r="W248" s="181" t="s">
        <v>142</v>
      </c>
      <c r="X248" s="183">
        <v>45174.388372187503</v>
      </c>
      <c r="Y248" s="183">
        <v>45139</v>
      </c>
      <c r="Z248" s="183">
        <v>45170</v>
      </c>
      <c r="AA248" s="183">
        <v>45174.415146030093</v>
      </c>
      <c r="AB248" s="181" t="s">
        <v>118</v>
      </c>
      <c r="AC248" s="181" t="s">
        <v>116</v>
      </c>
    </row>
    <row r="249" spans="1:29" s="161" customFormat="1" hidden="1" outlineLevel="7" collapsed="1" x14ac:dyDescent="0.25">
      <c r="A249" s="165" t="s">
        <v>199</v>
      </c>
      <c r="B249" s="157">
        <v>-559.51</v>
      </c>
      <c r="C249" s="157">
        <v>-53326.898099999999</v>
      </c>
      <c r="D249" s="157">
        <v>0</v>
      </c>
      <c r="E249" s="157">
        <v>0</v>
      </c>
      <c r="F249" s="157">
        <v>-559.51</v>
      </c>
      <c r="G249" s="157">
        <v>-53326.898099999999</v>
      </c>
      <c r="H249" s="158" t="s">
        <v>200</v>
      </c>
      <c r="I249" s="158" t="s">
        <v>157</v>
      </c>
      <c r="J249" s="158" t="s">
        <v>398</v>
      </c>
      <c r="K249" s="157">
        <v>95.31</v>
      </c>
      <c r="L249" s="157">
        <v>0</v>
      </c>
      <c r="M249" s="158" t="s">
        <v>122</v>
      </c>
      <c r="N249" s="158" t="s">
        <v>135</v>
      </c>
      <c r="O249" s="158" t="s">
        <v>196</v>
      </c>
      <c r="P249" s="159">
        <v>45149</v>
      </c>
      <c r="Q249" s="159">
        <v>45149.000694444447</v>
      </c>
      <c r="R249" s="157">
        <v>0</v>
      </c>
      <c r="S249" s="158" t="s">
        <v>197</v>
      </c>
      <c r="T249" s="158" t="s">
        <v>141</v>
      </c>
      <c r="U249" s="158" t="s">
        <v>142</v>
      </c>
      <c r="V249" s="160">
        <v>45174.388370023153</v>
      </c>
      <c r="W249" s="158" t="s">
        <v>142</v>
      </c>
      <c r="X249" s="160">
        <v>45174.388372187503</v>
      </c>
      <c r="Y249" s="160">
        <v>45139</v>
      </c>
      <c r="Z249" s="160">
        <v>45170</v>
      </c>
      <c r="AA249" s="160">
        <v>45174.415146030093</v>
      </c>
      <c r="AB249" s="158" t="s">
        <v>118</v>
      </c>
      <c r="AC249" s="158" t="s">
        <v>116</v>
      </c>
    </row>
    <row r="250" spans="1:29" s="143" customFormat="1" hidden="1" outlineLevel="7" collapsed="1" x14ac:dyDescent="0.25">
      <c r="A250" s="166" t="s">
        <v>116</v>
      </c>
      <c r="B250" s="140">
        <v>-559.51</v>
      </c>
      <c r="C250" s="140">
        <v>-53326.898099999999</v>
      </c>
      <c r="D250" s="140">
        <v>0</v>
      </c>
      <c r="E250" s="140">
        <v>0</v>
      </c>
      <c r="F250" s="140">
        <v>-559.51</v>
      </c>
      <c r="G250" s="140">
        <v>-53326.898099999999</v>
      </c>
      <c r="H250" s="139" t="s">
        <v>200</v>
      </c>
      <c r="I250" s="139" t="s">
        <v>157</v>
      </c>
      <c r="J250" s="139" t="s">
        <v>398</v>
      </c>
      <c r="K250" s="140">
        <v>95.31</v>
      </c>
      <c r="L250" s="140">
        <v>0</v>
      </c>
      <c r="M250" s="139" t="s">
        <v>122</v>
      </c>
      <c r="N250" s="139" t="s">
        <v>135</v>
      </c>
      <c r="O250" s="139" t="s">
        <v>196</v>
      </c>
      <c r="P250" s="141">
        <v>45149</v>
      </c>
      <c r="Q250" s="141">
        <v>45149.000694444447</v>
      </c>
      <c r="R250" s="140">
        <v>0</v>
      </c>
      <c r="S250" s="139" t="s">
        <v>197</v>
      </c>
      <c r="T250" s="139" t="s">
        <v>141</v>
      </c>
      <c r="U250" s="139" t="s">
        <v>142</v>
      </c>
      <c r="V250" s="142">
        <v>45174.388370023153</v>
      </c>
      <c r="W250" s="139" t="s">
        <v>142</v>
      </c>
      <c r="X250" s="142">
        <v>45174.388372187503</v>
      </c>
      <c r="Y250" s="142">
        <v>45139</v>
      </c>
      <c r="Z250" s="142">
        <v>45170</v>
      </c>
      <c r="AA250" s="142">
        <v>45174.415146030093</v>
      </c>
      <c r="AB250" s="139" t="s">
        <v>118</v>
      </c>
      <c r="AC250" s="139" t="s">
        <v>116</v>
      </c>
    </row>
    <row r="251" spans="1:29" s="172" customFormat="1" hidden="1" outlineLevel="7" collapsed="1" x14ac:dyDescent="0.25">
      <c r="A251" s="167" t="s">
        <v>397</v>
      </c>
      <c r="B251" s="168">
        <v>559.51</v>
      </c>
      <c r="C251" s="168">
        <v>49410.328099999999</v>
      </c>
      <c r="D251" s="168">
        <v>0</v>
      </c>
      <c r="E251" s="168">
        <v>0</v>
      </c>
      <c r="F251" s="168">
        <v>559.51</v>
      </c>
      <c r="G251" s="168">
        <v>49410.328099999999</v>
      </c>
      <c r="H251" s="169" t="s">
        <v>202</v>
      </c>
      <c r="I251" s="169" t="s">
        <v>157</v>
      </c>
      <c r="J251" s="169" t="s">
        <v>398</v>
      </c>
      <c r="K251" s="168">
        <v>88.31</v>
      </c>
      <c r="L251" s="168">
        <v>0</v>
      </c>
      <c r="M251" s="169" t="s">
        <v>122</v>
      </c>
      <c r="N251" s="169" t="s">
        <v>135</v>
      </c>
      <c r="O251" s="169" t="s">
        <v>196</v>
      </c>
      <c r="P251" s="170">
        <v>45149</v>
      </c>
      <c r="Q251" s="170">
        <v>45149.000694444447</v>
      </c>
      <c r="R251" s="168">
        <v>0</v>
      </c>
      <c r="S251" s="169" t="s">
        <v>197</v>
      </c>
      <c r="T251" s="169" t="s">
        <v>141</v>
      </c>
      <c r="U251" s="169" t="s">
        <v>142</v>
      </c>
      <c r="V251" s="171">
        <v>45174.388370023153</v>
      </c>
      <c r="W251" s="169" t="s">
        <v>142</v>
      </c>
      <c r="X251" s="171">
        <v>45174.388372187503</v>
      </c>
      <c r="Y251" s="171">
        <v>45139</v>
      </c>
      <c r="Z251" s="171">
        <v>45170</v>
      </c>
      <c r="AA251" s="171">
        <v>45174.415146030093</v>
      </c>
      <c r="AB251" s="169" t="s">
        <v>118</v>
      </c>
      <c r="AC251" s="169" t="s">
        <v>116</v>
      </c>
    </row>
    <row r="252" spans="1:29" s="143" customFormat="1" hidden="1" outlineLevel="7" collapsed="1" x14ac:dyDescent="0.25">
      <c r="A252" s="166" t="s">
        <v>116</v>
      </c>
      <c r="B252" s="140">
        <v>559.51</v>
      </c>
      <c r="C252" s="140">
        <v>49410.328099999999</v>
      </c>
      <c r="D252" s="140">
        <v>0</v>
      </c>
      <c r="E252" s="140">
        <v>0</v>
      </c>
      <c r="F252" s="140">
        <v>559.51</v>
      </c>
      <c r="G252" s="140">
        <v>49410.328099999999</v>
      </c>
      <c r="H252" s="139" t="s">
        <v>202</v>
      </c>
      <c r="I252" s="139" t="s">
        <v>157</v>
      </c>
      <c r="J252" s="139" t="s">
        <v>398</v>
      </c>
      <c r="K252" s="140">
        <v>88.31</v>
      </c>
      <c r="L252" s="140">
        <v>0</v>
      </c>
      <c r="M252" s="139" t="s">
        <v>122</v>
      </c>
      <c r="N252" s="139" t="s">
        <v>135</v>
      </c>
      <c r="O252" s="139" t="s">
        <v>196</v>
      </c>
      <c r="P252" s="141">
        <v>45149</v>
      </c>
      <c r="Q252" s="141">
        <v>45149.000694444447</v>
      </c>
      <c r="R252" s="140">
        <v>0</v>
      </c>
      <c r="S252" s="139" t="s">
        <v>197</v>
      </c>
      <c r="T252" s="139" t="s">
        <v>141</v>
      </c>
      <c r="U252" s="139" t="s">
        <v>142</v>
      </c>
      <c r="V252" s="142">
        <v>45174.388370023153</v>
      </c>
      <c r="W252" s="139" t="s">
        <v>142</v>
      </c>
      <c r="X252" s="142">
        <v>45174.388372187503</v>
      </c>
      <c r="Y252" s="142">
        <v>45139</v>
      </c>
      <c r="Z252" s="142">
        <v>45170</v>
      </c>
      <c r="AA252" s="142">
        <v>45174.415146030093</v>
      </c>
      <c r="AB252" s="139" t="s">
        <v>118</v>
      </c>
      <c r="AC252" s="139" t="s">
        <v>116</v>
      </c>
    </row>
    <row r="253" spans="1:29" s="155" customFormat="1" hidden="1" outlineLevel="6" collapsed="1" x14ac:dyDescent="0.25">
      <c r="A253" s="164" t="s">
        <v>400</v>
      </c>
      <c r="B253" s="151">
        <v>0</v>
      </c>
      <c r="C253" s="151">
        <v>-3488.8</v>
      </c>
      <c r="D253" s="151">
        <v>0</v>
      </c>
      <c r="E253" s="151">
        <v>0</v>
      </c>
      <c r="F253" s="151">
        <v>0</v>
      </c>
      <c r="G253" s="151">
        <v>-3488.8</v>
      </c>
      <c r="H253" s="152" t="s">
        <v>116</v>
      </c>
      <c r="I253" s="152" t="s">
        <v>157</v>
      </c>
      <c r="J253" s="152" t="s">
        <v>400</v>
      </c>
      <c r="K253" s="151">
        <v>0</v>
      </c>
      <c r="L253" s="151">
        <v>0</v>
      </c>
      <c r="M253" s="152" t="s">
        <v>122</v>
      </c>
      <c r="N253" s="152" t="s">
        <v>135</v>
      </c>
      <c r="O253" s="152" t="s">
        <v>196</v>
      </c>
      <c r="P253" s="153">
        <v>45156</v>
      </c>
      <c r="Q253" s="153">
        <v>45156.000694444447</v>
      </c>
      <c r="R253" s="151">
        <v>0</v>
      </c>
      <c r="S253" s="152" t="s">
        <v>197</v>
      </c>
      <c r="T253" s="152" t="s">
        <v>141</v>
      </c>
      <c r="U253" s="152" t="s">
        <v>142</v>
      </c>
      <c r="V253" s="154">
        <v>45174.388370023153</v>
      </c>
      <c r="W253" s="152" t="s">
        <v>142</v>
      </c>
      <c r="X253" s="154">
        <v>45174.388372187503</v>
      </c>
      <c r="Y253" s="154">
        <v>45139</v>
      </c>
      <c r="Z253" s="154">
        <v>45170</v>
      </c>
      <c r="AA253" s="154">
        <v>45174.415146030093</v>
      </c>
      <c r="AB253" s="152" t="s">
        <v>118</v>
      </c>
      <c r="AC253" s="152" t="s">
        <v>116</v>
      </c>
    </row>
    <row r="254" spans="1:29" s="161" customFormat="1" hidden="1" outlineLevel="7" collapsed="1" x14ac:dyDescent="0.25">
      <c r="A254" s="165" t="s">
        <v>199</v>
      </c>
      <c r="B254" s="157">
        <v>-498.4</v>
      </c>
      <c r="C254" s="157">
        <v>-47502.504000000001</v>
      </c>
      <c r="D254" s="157">
        <v>0</v>
      </c>
      <c r="E254" s="157">
        <v>0</v>
      </c>
      <c r="F254" s="157">
        <v>-498.4</v>
      </c>
      <c r="G254" s="157">
        <v>-47502.504000000001</v>
      </c>
      <c r="H254" s="158" t="s">
        <v>200</v>
      </c>
      <c r="I254" s="158" t="s">
        <v>157</v>
      </c>
      <c r="J254" s="158" t="s">
        <v>400</v>
      </c>
      <c r="K254" s="157">
        <v>95.31</v>
      </c>
      <c r="L254" s="157">
        <v>0</v>
      </c>
      <c r="M254" s="158" t="s">
        <v>122</v>
      </c>
      <c r="N254" s="158" t="s">
        <v>135</v>
      </c>
      <c r="O254" s="158" t="s">
        <v>196</v>
      </c>
      <c r="P254" s="159">
        <v>45156</v>
      </c>
      <c r="Q254" s="159">
        <v>45156.000694444447</v>
      </c>
      <c r="R254" s="157">
        <v>0</v>
      </c>
      <c r="S254" s="158" t="s">
        <v>197</v>
      </c>
      <c r="T254" s="158" t="s">
        <v>141</v>
      </c>
      <c r="U254" s="158" t="s">
        <v>142</v>
      </c>
      <c r="V254" s="160">
        <v>45174.388370023153</v>
      </c>
      <c r="W254" s="158" t="s">
        <v>142</v>
      </c>
      <c r="X254" s="160">
        <v>45174.388372187503</v>
      </c>
      <c r="Y254" s="160">
        <v>45139</v>
      </c>
      <c r="Z254" s="160">
        <v>45170</v>
      </c>
      <c r="AA254" s="160">
        <v>45174.415146030093</v>
      </c>
      <c r="AB254" s="158" t="s">
        <v>118</v>
      </c>
      <c r="AC254" s="158" t="s">
        <v>116</v>
      </c>
    </row>
    <row r="255" spans="1:29" s="143" customFormat="1" hidden="1" outlineLevel="7" collapsed="1" x14ac:dyDescent="0.25">
      <c r="A255" s="166" t="s">
        <v>116</v>
      </c>
      <c r="B255" s="140">
        <v>-498.4</v>
      </c>
      <c r="C255" s="140">
        <v>-47502.504000000001</v>
      </c>
      <c r="D255" s="140">
        <v>0</v>
      </c>
      <c r="E255" s="140">
        <v>0</v>
      </c>
      <c r="F255" s="140">
        <v>-498.4</v>
      </c>
      <c r="G255" s="140">
        <v>-47502.504000000001</v>
      </c>
      <c r="H255" s="139" t="s">
        <v>200</v>
      </c>
      <c r="I255" s="139" t="s">
        <v>157</v>
      </c>
      <c r="J255" s="139" t="s">
        <v>400</v>
      </c>
      <c r="K255" s="140">
        <v>95.31</v>
      </c>
      <c r="L255" s="140">
        <v>0</v>
      </c>
      <c r="M255" s="139" t="s">
        <v>122</v>
      </c>
      <c r="N255" s="139" t="s">
        <v>135</v>
      </c>
      <c r="O255" s="139" t="s">
        <v>196</v>
      </c>
      <c r="P255" s="141">
        <v>45156</v>
      </c>
      <c r="Q255" s="141">
        <v>45156.000694444447</v>
      </c>
      <c r="R255" s="140">
        <v>0</v>
      </c>
      <c r="S255" s="139" t="s">
        <v>197</v>
      </c>
      <c r="T255" s="139" t="s">
        <v>141</v>
      </c>
      <c r="U255" s="139" t="s">
        <v>142</v>
      </c>
      <c r="V255" s="142">
        <v>45174.388370023153</v>
      </c>
      <c r="W255" s="139" t="s">
        <v>142</v>
      </c>
      <c r="X255" s="142">
        <v>45174.388372187503</v>
      </c>
      <c r="Y255" s="142">
        <v>45139</v>
      </c>
      <c r="Z255" s="142">
        <v>45170</v>
      </c>
      <c r="AA255" s="142">
        <v>45174.415146030093</v>
      </c>
      <c r="AB255" s="139" t="s">
        <v>118</v>
      </c>
      <c r="AC255" s="139" t="s">
        <v>116</v>
      </c>
    </row>
    <row r="256" spans="1:29" s="172" customFormat="1" hidden="1" outlineLevel="7" collapsed="1" x14ac:dyDescent="0.25">
      <c r="A256" s="167" t="s">
        <v>397</v>
      </c>
      <c r="B256" s="168">
        <v>498.4</v>
      </c>
      <c r="C256" s="168">
        <v>44013.703999999998</v>
      </c>
      <c r="D256" s="168">
        <v>0</v>
      </c>
      <c r="E256" s="168">
        <v>0</v>
      </c>
      <c r="F256" s="168">
        <v>498.4</v>
      </c>
      <c r="G256" s="168">
        <v>44013.703999999998</v>
      </c>
      <c r="H256" s="169" t="s">
        <v>202</v>
      </c>
      <c r="I256" s="169" t="s">
        <v>157</v>
      </c>
      <c r="J256" s="169" t="s">
        <v>400</v>
      </c>
      <c r="K256" s="168">
        <v>88.31</v>
      </c>
      <c r="L256" s="168">
        <v>0</v>
      </c>
      <c r="M256" s="169" t="s">
        <v>122</v>
      </c>
      <c r="N256" s="169" t="s">
        <v>135</v>
      </c>
      <c r="O256" s="169" t="s">
        <v>196</v>
      </c>
      <c r="P256" s="170">
        <v>45156</v>
      </c>
      <c r="Q256" s="170">
        <v>45156.000694444447</v>
      </c>
      <c r="R256" s="168">
        <v>0</v>
      </c>
      <c r="S256" s="169" t="s">
        <v>197</v>
      </c>
      <c r="T256" s="169" t="s">
        <v>141</v>
      </c>
      <c r="U256" s="169" t="s">
        <v>142</v>
      </c>
      <c r="V256" s="171">
        <v>45174.388370023153</v>
      </c>
      <c r="W256" s="169" t="s">
        <v>142</v>
      </c>
      <c r="X256" s="171">
        <v>45174.388372187503</v>
      </c>
      <c r="Y256" s="171">
        <v>45139</v>
      </c>
      <c r="Z256" s="171">
        <v>45170</v>
      </c>
      <c r="AA256" s="171">
        <v>45174.415146030093</v>
      </c>
      <c r="AB256" s="169" t="s">
        <v>118</v>
      </c>
      <c r="AC256" s="169" t="s">
        <v>116</v>
      </c>
    </row>
    <row r="257" spans="1:29" s="143" customFormat="1" hidden="1" outlineLevel="7" collapsed="1" x14ac:dyDescent="0.25">
      <c r="A257" s="166" t="s">
        <v>116</v>
      </c>
      <c r="B257" s="140">
        <v>498.4</v>
      </c>
      <c r="C257" s="140">
        <v>44013.703999999998</v>
      </c>
      <c r="D257" s="140">
        <v>0</v>
      </c>
      <c r="E257" s="140">
        <v>0</v>
      </c>
      <c r="F257" s="140">
        <v>498.4</v>
      </c>
      <c r="G257" s="140">
        <v>44013.703999999998</v>
      </c>
      <c r="H257" s="139" t="s">
        <v>202</v>
      </c>
      <c r="I257" s="139" t="s">
        <v>157</v>
      </c>
      <c r="J257" s="139" t="s">
        <v>400</v>
      </c>
      <c r="K257" s="140">
        <v>88.31</v>
      </c>
      <c r="L257" s="140">
        <v>0</v>
      </c>
      <c r="M257" s="139" t="s">
        <v>122</v>
      </c>
      <c r="N257" s="139" t="s">
        <v>135</v>
      </c>
      <c r="O257" s="139" t="s">
        <v>196</v>
      </c>
      <c r="P257" s="141">
        <v>45156</v>
      </c>
      <c r="Q257" s="141">
        <v>45156.000694444447</v>
      </c>
      <c r="R257" s="140">
        <v>0</v>
      </c>
      <c r="S257" s="139" t="s">
        <v>197</v>
      </c>
      <c r="T257" s="139" t="s">
        <v>141</v>
      </c>
      <c r="U257" s="139" t="s">
        <v>142</v>
      </c>
      <c r="V257" s="142">
        <v>45174.388370023153</v>
      </c>
      <c r="W257" s="139" t="s">
        <v>142</v>
      </c>
      <c r="X257" s="142">
        <v>45174.388372187503</v>
      </c>
      <c r="Y257" s="142">
        <v>45139</v>
      </c>
      <c r="Z257" s="142">
        <v>45170</v>
      </c>
      <c r="AA257" s="142">
        <v>45174.415146030093</v>
      </c>
      <c r="AB257" s="139" t="s">
        <v>118</v>
      </c>
      <c r="AC257" s="139" t="s">
        <v>116</v>
      </c>
    </row>
    <row r="258" spans="1:29" s="184" customFormat="1" hidden="1" outlineLevel="6" collapsed="1" x14ac:dyDescent="0.25">
      <c r="A258" s="192" t="s">
        <v>395</v>
      </c>
      <c r="B258" s="180">
        <v>0</v>
      </c>
      <c r="C258" s="180">
        <v>-4105.6400000000003</v>
      </c>
      <c r="D258" s="180">
        <v>0</v>
      </c>
      <c r="E258" s="180">
        <v>0</v>
      </c>
      <c r="F258" s="180">
        <v>0</v>
      </c>
      <c r="G258" s="180">
        <v>-4105.6400000000003</v>
      </c>
      <c r="H258" s="181" t="s">
        <v>116</v>
      </c>
      <c r="I258" s="181" t="s">
        <v>157</v>
      </c>
      <c r="J258" s="181" t="s">
        <v>395</v>
      </c>
      <c r="K258" s="180">
        <v>0</v>
      </c>
      <c r="L258" s="180">
        <v>0</v>
      </c>
      <c r="M258" s="181" t="s">
        <v>122</v>
      </c>
      <c r="N258" s="181" t="s">
        <v>135</v>
      </c>
      <c r="O258" s="181" t="s">
        <v>196</v>
      </c>
      <c r="P258" s="182">
        <v>45163</v>
      </c>
      <c r="Q258" s="182">
        <v>45163.000694444447</v>
      </c>
      <c r="R258" s="180">
        <v>0</v>
      </c>
      <c r="S258" s="181" t="s">
        <v>197</v>
      </c>
      <c r="T258" s="181" t="s">
        <v>141</v>
      </c>
      <c r="U258" s="181" t="s">
        <v>142</v>
      </c>
      <c r="V258" s="183">
        <v>45174.388370023153</v>
      </c>
      <c r="W258" s="181" t="s">
        <v>142</v>
      </c>
      <c r="X258" s="183">
        <v>45174.388372187503</v>
      </c>
      <c r="Y258" s="183">
        <v>45139</v>
      </c>
      <c r="Z258" s="183">
        <v>45170</v>
      </c>
      <c r="AA258" s="183">
        <v>45174.415146030093</v>
      </c>
      <c r="AB258" s="181" t="s">
        <v>118</v>
      </c>
      <c r="AC258" s="181" t="s">
        <v>116</v>
      </c>
    </row>
    <row r="259" spans="1:29" s="161" customFormat="1" hidden="1" outlineLevel="7" collapsed="1" x14ac:dyDescent="0.25">
      <c r="A259" s="165" t="s">
        <v>199</v>
      </c>
      <c r="B259" s="157">
        <v>-586.52</v>
      </c>
      <c r="C259" s="157">
        <v>-55901.2212</v>
      </c>
      <c r="D259" s="157">
        <v>0</v>
      </c>
      <c r="E259" s="157">
        <v>0</v>
      </c>
      <c r="F259" s="157">
        <v>-586.52</v>
      </c>
      <c r="G259" s="157">
        <v>-55901.2212</v>
      </c>
      <c r="H259" s="158" t="s">
        <v>200</v>
      </c>
      <c r="I259" s="158" t="s">
        <v>157</v>
      </c>
      <c r="J259" s="158" t="s">
        <v>395</v>
      </c>
      <c r="K259" s="157">
        <v>95.31</v>
      </c>
      <c r="L259" s="157">
        <v>0</v>
      </c>
      <c r="M259" s="158" t="s">
        <v>122</v>
      </c>
      <c r="N259" s="158" t="s">
        <v>135</v>
      </c>
      <c r="O259" s="158" t="s">
        <v>196</v>
      </c>
      <c r="P259" s="159">
        <v>45163</v>
      </c>
      <c r="Q259" s="159">
        <v>45163.000694444447</v>
      </c>
      <c r="R259" s="157">
        <v>0</v>
      </c>
      <c r="S259" s="158" t="s">
        <v>197</v>
      </c>
      <c r="T259" s="158" t="s">
        <v>141</v>
      </c>
      <c r="U259" s="158" t="s">
        <v>142</v>
      </c>
      <c r="V259" s="160">
        <v>45174.388370023153</v>
      </c>
      <c r="W259" s="158" t="s">
        <v>142</v>
      </c>
      <c r="X259" s="160">
        <v>45174.388372187503</v>
      </c>
      <c r="Y259" s="160">
        <v>45139</v>
      </c>
      <c r="Z259" s="160">
        <v>45170</v>
      </c>
      <c r="AA259" s="160">
        <v>45174.415146030093</v>
      </c>
      <c r="AB259" s="158" t="s">
        <v>118</v>
      </c>
      <c r="AC259" s="158" t="s">
        <v>116</v>
      </c>
    </row>
    <row r="260" spans="1:29" s="143" customFormat="1" hidden="1" outlineLevel="7" collapsed="1" x14ac:dyDescent="0.25">
      <c r="A260" s="166" t="s">
        <v>116</v>
      </c>
      <c r="B260" s="140">
        <v>-586.52</v>
      </c>
      <c r="C260" s="140">
        <v>-55901.2212</v>
      </c>
      <c r="D260" s="140">
        <v>0</v>
      </c>
      <c r="E260" s="140">
        <v>0</v>
      </c>
      <c r="F260" s="140">
        <v>-586.52</v>
      </c>
      <c r="G260" s="140">
        <v>-55901.2212</v>
      </c>
      <c r="H260" s="139" t="s">
        <v>200</v>
      </c>
      <c r="I260" s="139" t="s">
        <v>157</v>
      </c>
      <c r="J260" s="139" t="s">
        <v>395</v>
      </c>
      <c r="K260" s="140">
        <v>95.31</v>
      </c>
      <c r="L260" s="140">
        <v>0</v>
      </c>
      <c r="M260" s="139" t="s">
        <v>122</v>
      </c>
      <c r="N260" s="139" t="s">
        <v>135</v>
      </c>
      <c r="O260" s="139" t="s">
        <v>196</v>
      </c>
      <c r="P260" s="141">
        <v>45163</v>
      </c>
      <c r="Q260" s="141">
        <v>45163.000694444447</v>
      </c>
      <c r="R260" s="140">
        <v>0</v>
      </c>
      <c r="S260" s="139" t="s">
        <v>197</v>
      </c>
      <c r="T260" s="139" t="s">
        <v>141</v>
      </c>
      <c r="U260" s="139" t="s">
        <v>142</v>
      </c>
      <c r="V260" s="142">
        <v>45174.388370023153</v>
      </c>
      <c r="W260" s="139" t="s">
        <v>142</v>
      </c>
      <c r="X260" s="142">
        <v>45174.388372187503</v>
      </c>
      <c r="Y260" s="142">
        <v>45139</v>
      </c>
      <c r="Z260" s="142">
        <v>45170</v>
      </c>
      <c r="AA260" s="142">
        <v>45174.415146030093</v>
      </c>
      <c r="AB260" s="139" t="s">
        <v>118</v>
      </c>
      <c r="AC260" s="139" t="s">
        <v>116</v>
      </c>
    </row>
    <row r="261" spans="1:29" s="172" customFormat="1" hidden="1" outlineLevel="7" collapsed="1" x14ac:dyDescent="0.25">
      <c r="A261" s="167" t="s">
        <v>397</v>
      </c>
      <c r="B261" s="168">
        <v>586.52</v>
      </c>
      <c r="C261" s="168">
        <v>51795.581200000001</v>
      </c>
      <c r="D261" s="168">
        <v>0</v>
      </c>
      <c r="E261" s="168">
        <v>0</v>
      </c>
      <c r="F261" s="168">
        <v>586.52</v>
      </c>
      <c r="G261" s="168">
        <v>51795.581200000001</v>
      </c>
      <c r="H261" s="169" t="s">
        <v>202</v>
      </c>
      <c r="I261" s="169" t="s">
        <v>157</v>
      </c>
      <c r="J261" s="169" t="s">
        <v>395</v>
      </c>
      <c r="K261" s="168">
        <v>88.31</v>
      </c>
      <c r="L261" s="168">
        <v>0</v>
      </c>
      <c r="M261" s="169" t="s">
        <v>122</v>
      </c>
      <c r="N261" s="169" t="s">
        <v>135</v>
      </c>
      <c r="O261" s="169" t="s">
        <v>196</v>
      </c>
      <c r="P261" s="170">
        <v>45163</v>
      </c>
      <c r="Q261" s="170">
        <v>45163.000694444447</v>
      </c>
      <c r="R261" s="168">
        <v>0</v>
      </c>
      <c r="S261" s="169" t="s">
        <v>197</v>
      </c>
      <c r="T261" s="169" t="s">
        <v>141</v>
      </c>
      <c r="U261" s="169" t="s">
        <v>142</v>
      </c>
      <c r="V261" s="171">
        <v>45174.388370023153</v>
      </c>
      <c r="W261" s="169" t="s">
        <v>142</v>
      </c>
      <c r="X261" s="171">
        <v>45174.388372187503</v>
      </c>
      <c r="Y261" s="171">
        <v>45139</v>
      </c>
      <c r="Z261" s="171">
        <v>45170</v>
      </c>
      <c r="AA261" s="171">
        <v>45174.415146030093</v>
      </c>
      <c r="AB261" s="169" t="s">
        <v>118</v>
      </c>
      <c r="AC261" s="169" t="s">
        <v>116</v>
      </c>
    </row>
    <row r="262" spans="1:29" s="143" customFormat="1" hidden="1" outlineLevel="7" collapsed="1" x14ac:dyDescent="0.25">
      <c r="A262" s="166" t="s">
        <v>116</v>
      </c>
      <c r="B262" s="140">
        <v>586.52</v>
      </c>
      <c r="C262" s="140">
        <v>51795.581200000001</v>
      </c>
      <c r="D262" s="140">
        <v>0</v>
      </c>
      <c r="E262" s="140">
        <v>0</v>
      </c>
      <c r="F262" s="140">
        <v>586.52</v>
      </c>
      <c r="G262" s="140">
        <v>51795.581200000001</v>
      </c>
      <c r="H262" s="139" t="s">
        <v>202</v>
      </c>
      <c r="I262" s="139" t="s">
        <v>157</v>
      </c>
      <c r="J262" s="139" t="s">
        <v>395</v>
      </c>
      <c r="K262" s="140">
        <v>88.31</v>
      </c>
      <c r="L262" s="140">
        <v>0</v>
      </c>
      <c r="M262" s="139" t="s">
        <v>122</v>
      </c>
      <c r="N262" s="139" t="s">
        <v>135</v>
      </c>
      <c r="O262" s="139" t="s">
        <v>196</v>
      </c>
      <c r="P262" s="141">
        <v>45163</v>
      </c>
      <c r="Q262" s="141">
        <v>45163.000694444447</v>
      </c>
      <c r="R262" s="140">
        <v>0</v>
      </c>
      <c r="S262" s="139" t="s">
        <v>197</v>
      </c>
      <c r="T262" s="139" t="s">
        <v>141</v>
      </c>
      <c r="U262" s="139" t="s">
        <v>142</v>
      </c>
      <c r="V262" s="142">
        <v>45174.388370023153</v>
      </c>
      <c r="W262" s="139" t="s">
        <v>142</v>
      </c>
      <c r="X262" s="142">
        <v>45174.388372187503</v>
      </c>
      <c r="Y262" s="142">
        <v>45139</v>
      </c>
      <c r="Z262" s="142">
        <v>45170</v>
      </c>
      <c r="AA262" s="142">
        <v>45174.415146030093</v>
      </c>
      <c r="AB262" s="139" t="s">
        <v>118</v>
      </c>
      <c r="AC262" s="139" t="s">
        <v>116</v>
      </c>
    </row>
    <row r="263" spans="1:29" s="155" customFormat="1" hidden="1" outlineLevel="6" collapsed="1" x14ac:dyDescent="0.25">
      <c r="A263" s="164" t="s">
        <v>404</v>
      </c>
      <c r="B263" s="151">
        <v>0</v>
      </c>
      <c r="C263" s="151">
        <v>-1937.81</v>
      </c>
      <c r="D263" s="151">
        <v>0</v>
      </c>
      <c r="E263" s="151">
        <v>0</v>
      </c>
      <c r="F263" s="151">
        <v>0</v>
      </c>
      <c r="G263" s="151">
        <v>-1937.81</v>
      </c>
      <c r="H263" s="152" t="s">
        <v>116</v>
      </c>
      <c r="I263" s="152" t="s">
        <v>157</v>
      </c>
      <c r="J263" s="152" t="s">
        <v>404</v>
      </c>
      <c r="K263" s="151">
        <v>0</v>
      </c>
      <c r="L263" s="151">
        <v>0</v>
      </c>
      <c r="M263" s="152" t="s">
        <v>122</v>
      </c>
      <c r="N263" s="152" t="s">
        <v>135</v>
      </c>
      <c r="O263" s="152" t="s">
        <v>196</v>
      </c>
      <c r="P263" s="153">
        <v>45169</v>
      </c>
      <c r="Q263" s="153">
        <v>45169.000694444447</v>
      </c>
      <c r="R263" s="151">
        <v>0</v>
      </c>
      <c r="S263" s="152" t="s">
        <v>197</v>
      </c>
      <c r="T263" s="152" t="s">
        <v>141</v>
      </c>
      <c r="U263" s="152" t="s">
        <v>142</v>
      </c>
      <c r="V263" s="154">
        <v>45174.388370023153</v>
      </c>
      <c r="W263" s="152" t="s">
        <v>142</v>
      </c>
      <c r="X263" s="154">
        <v>45174.388372187503</v>
      </c>
      <c r="Y263" s="154">
        <v>45139</v>
      </c>
      <c r="Z263" s="154">
        <v>45170</v>
      </c>
      <c r="AA263" s="154">
        <v>45174.415146030093</v>
      </c>
      <c r="AB263" s="152" t="s">
        <v>118</v>
      </c>
      <c r="AC263" s="152" t="s">
        <v>116</v>
      </c>
    </row>
    <row r="264" spans="1:29" s="161" customFormat="1" hidden="1" outlineLevel="7" collapsed="1" x14ac:dyDescent="0.25">
      <c r="A264" s="165" t="s">
        <v>199</v>
      </c>
      <c r="B264" s="157">
        <v>-276.83</v>
      </c>
      <c r="C264" s="157">
        <v>-26320.892312</v>
      </c>
      <c r="D264" s="157">
        <v>0</v>
      </c>
      <c r="E264" s="157">
        <v>0</v>
      </c>
      <c r="F264" s="157">
        <v>-276.83</v>
      </c>
      <c r="G264" s="157">
        <v>-26320.892312</v>
      </c>
      <c r="H264" s="158" t="s">
        <v>200</v>
      </c>
      <c r="I264" s="158" t="s">
        <v>157</v>
      </c>
      <c r="J264" s="158" t="s">
        <v>404</v>
      </c>
      <c r="K264" s="157">
        <v>95.079624000289002</v>
      </c>
      <c r="L264" s="157">
        <v>0</v>
      </c>
      <c r="M264" s="158" t="s">
        <v>122</v>
      </c>
      <c r="N264" s="158" t="s">
        <v>135</v>
      </c>
      <c r="O264" s="158" t="s">
        <v>196</v>
      </c>
      <c r="P264" s="159">
        <v>45169</v>
      </c>
      <c r="Q264" s="159">
        <v>45169.000694444447</v>
      </c>
      <c r="R264" s="157">
        <v>0</v>
      </c>
      <c r="S264" s="158" t="s">
        <v>197</v>
      </c>
      <c r="T264" s="158" t="s">
        <v>141</v>
      </c>
      <c r="U264" s="158" t="s">
        <v>142</v>
      </c>
      <c r="V264" s="160">
        <v>45174.388370023153</v>
      </c>
      <c r="W264" s="158" t="s">
        <v>142</v>
      </c>
      <c r="X264" s="160">
        <v>45174.388372187503</v>
      </c>
      <c r="Y264" s="160">
        <v>45139</v>
      </c>
      <c r="Z264" s="160">
        <v>45170</v>
      </c>
      <c r="AA264" s="160">
        <v>45174.415146030093</v>
      </c>
      <c r="AB264" s="158" t="s">
        <v>118</v>
      </c>
      <c r="AC264" s="158" t="s">
        <v>116</v>
      </c>
    </row>
    <row r="265" spans="1:29" s="143" customFormat="1" hidden="1" outlineLevel="7" collapsed="1" x14ac:dyDescent="0.25">
      <c r="A265" s="166" t="s">
        <v>116</v>
      </c>
      <c r="B265" s="140">
        <v>-276.83</v>
      </c>
      <c r="C265" s="140">
        <v>-26320.892312</v>
      </c>
      <c r="D265" s="140">
        <v>0</v>
      </c>
      <c r="E265" s="140">
        <v>0</v>
      </c>
      <c r="F265" s="140">
        <v>-276.83</v>
      </c>
      <c r="G265" s="140">
        <v>-26320.892312</v>
      </c>
      <c r="H265" s="139" t="s">
        <v>200</v>
      </c>
      <c r="I265" s="139" t="s">
        <v>157</v>
      </c>
      <c r="J265" s="139" t="s">
        <v>404</v>
      </c>
      <c r="K265" s="140">
        <v>95.079624000289002</v>
      </c>
      <c r="L265" s="140">
        <v>0</v>
      </c>
      <c r="M265" s="139" t="s">
        <v>122</v>
      </c>
      <c r="N265" s="139" t="s">
        <v>135</v>
      </c>
      <c r="O265" s="139" t="s">
        <v>196</v>
      </c>
      <c r="P265" s="141">
        <v>45169</v>
      </c>
      <c r="Q265" s="141">
        <v>45169.000694444447</v>
      </c>
      <c r="R265" s="140">
        <v>0</v>
      </c>
      <c r="S265" s="139" t="s">
        <v>197</v>
      </c>
      <c r="T265" s="139" t="s">
        <v>141</v>
      </c>
      <c r="U265" s="139" t="s">
        <v>142</v>
      </c>
      <c r="V265" s="142">
        <v>45174.388370023153</v>
      </c>
      <c r="W265" s="139" t="s">
        <v>142</v>
      </c>
      <c r="X265" s="142">
        <v>45174.388372187503</v>
      </c>
      <c r="Y265" s="142">
        <v>45139</v>
      </c>
      <c r="Z265" s="142">
        <v>45170</v>
      </c>
      <c r="AA265" s="142">
        <v>45174.415146030093</v>
      </c>
      <c r="AB265" s="139" t="s">
        <v>118</v>
      </c>
      <c r="AC265" s="139" t="s">
        <v>116</v>
      </c>
    </row>
    <row r="266" spans="1:29" s="172" customFormat="1" hidden="1" outlineLevel="7" collapsed="1" x14ac:dyDescent="0.25">
      <c r="A266" s="167" t="s">
        <v>327</v>
      </c>
      <c r="B266" s="168">
        <v>276.83</v>
      </c>
      <c r="C266" s="168">
        <v>24383.082311999999</v>
      </c>
      <c r="D266" s="168">
        <v>0</v>
      </c>
      <c r="E266" s="168">
        <v>0</v>
      </c>
      <c r="F266" s="168">
        <v>276.83</v>
      </c>
      <c r="G266" s="168">
        <v>24383.082311999999</v>
      </c>
      <c r="H266" s="169" t="s">
        <v>202</v>
      </c>
      <c r="I266" s="169" t="s">
        <v>157</v>
      </c>
      <c r="J266" s="169" t="s">
        <v>404</v>
      </c>
      <c r="K266" s="168">
        <v>88.079624000289002</v>
      </c>
      <c r="L266" s="168">
        <v>0</v>
      </c>
      <c r="M266" s="169" t="s">
        <v>122</v>
      </c>
      <c r="N266" s="169" t="s">
        <v>135</v>
      </c>
      <c r="O266" s="169" t="s">
        <v>196</v>
      </c>
      <c r="P266" s="170">
        <v>45169</v>
      </c>
      <c r="Q266" s="170">
        <v>45169.000694444447</v>
      </c>
      <c r="R266" s="168">
        <v>0</v>
      </c>
      <c r="S266" s="169" t="s">
        <v>197</v>
      </c>
      <c r="T266" s="169" t="s">
        <v>141</v>
      </c>
      <c r="U266" s="169" t="s">
        <v>142</v>
      </c>
      <c r="V266" s="171">
        <v>45174.388370023153</v>
      </c>
      <c r="W266" s="169" t="s">
        <v>142</v>
      </c>
      <c r="X266" s="171">
        <v>45174.388372187503</v>
      </c>
      <c r="Y266" s="171">
        <v>45139</v>
      </c>
      <c r="Z266" s="171">
        <v>45170</v>
      </c>
      <c r="AA266" s="171">
        <v>45174.415146030093</v>
      </c>
      <c r="AB266" s="169" t="s">
        <v>118</v>
      </c>
      <c r="AC266" s="169" t="s">
        <v>116</v>
      </c>
    </row>
    <row r="267" spans="1:29" s="143" customFormat="1" hidden="1" outlineLevel="7" collapsed="1" x14ac:dyDescent="0.25">
      <c r="A267" s="166" t="s">
        <v>116</v>
      </c>
      <c r="B267" s="140">
        <v>276.83</v>
      </c>
      <c r="C267" s="140">
        <v>24383.082311999999</v>
      </c>
      <c r="D267" s="140">
        <v>0</v>
      </c>
      <c r="E267" s="140">
        <v>0</v>
      </c>
      <c r="F267" s="140">
        <v>276.83</v>
      </c>
      <c r="G267" s="140">
        <v>24383.082311999999</v>
      </c>
      <c r="H267" s="139" t="s">
        <v>202</v>
      </c>
      <c r="I267" s="139" t="s">
        <v>157</v>
      </c>
      <c r="J267" s="139" t="s">
        <v>404</v>
      </c>
      <c r="K267" s="140">
        <v>88.079624000289002</v>
      </c>
      <c r="L267" s="140">
        <v>0</v>
      </c>
      <c r="M267" s="139" t="s">
        <v>122</v>
      </c>
      <c r="N267" s="139" t="s">
        <v>135</v>
      </c>
      <c r="O267" s="139" t="s">
        <v>196</v>
      </c>
      <c r="P267" s="141">
        <v>45169</v>
      </c>
      <c r="Q267" s="141">
        <v>45169.000694444447</v>
      </c>
      <c r="R267" s="140">
        <v>0</v>
      </c>
      <c r="S267" s="139" t="s">
        <v>197</v>
      </c>
      <c r="T267" s="139" t="s">
        <v>141</v>
      </c>
      <c r="U267" s="139" t="s">
        <v>142</v>
      </c>
      <c r="V267" s="142">
        <v>45174.388370023153</v>
      </c>
      <c r="W267" s="139" t="s">
        <v>142</v>
      </c>
      <c r="X267" s="142">
        <v>45174.388372187503</v>
      </c>
      <c r="Y267" s="142">
        <v>45139</v>
      </c>
      <c r="Z267" s="142">
        <v>45170</v>
      </c>
      <c r="AA267" s="142">
        <v>45174.415146030093</v>
      </c>
      <c r="AB267" s="139" t="s">
        <v>118</v>
      </c>
      <c r="AC267" s="139" t="s">
        <v>116</v>
      </c>
    </row>
    <row r="268" spans="1:29" s="178" customFormat="1" hidden="1" outlineLevel="4" collapsed="1" x14ac:dyDescent="0.25">
      <c r="A268" s="193" t="s">
        <v>206</v>
      </c>
      <c r="B268" s="174">
        <v>0</v>
      </c>
      <c r="C268" s="174">
        <v>16565.990000000002</v>
      </c>
      <c r="D268" s="174">
        <v>0</v>
      </c>
      <c r="E268" s="174">
        <v>0</v>
      </c>
      <c r="F268" s="174">
        <v>0</v>
      </c>
      <c r="G268" s="174">
        <v>16565.990000000002</v>
      </c>
      <c r="H268" s="175" t="s">
        <v>206</v>
      </c>
      <c r="I268" s="175" t="s">
        <v>157</v>
      </c>
      <c r="J268" s="175" t="s">
        <v>116</v>
      </c>
      <c r="K268" s="174">
        <v>0</v>
      </c>
      <c r="L268" s="174">
        <v>0</v>
      </c>
      <c r="M268" s="175" t="s">
        <v>122</v>
      </c>
      <c r="N268" s="175" t="s">
        <v>135</v>
      </c>
      <c r="O268" s="175" t="s">
        <v>196</v>
      </c>
      <c r="P268" s="176" t="s">
        <v>116</v>
      </c>
      <c r="Q268" s="176" t="s">
        <v>116</v>
      </c>
      <c r="R268" s="174">
        <v>0</v>
      </c>
      <c r="S268" s="175" t="s">
        <v>197</v>
      </c>
      <c r="T268" s="175" t="s">
        <v>141</v>
      </c>
      <c r="U268" s="175" t="s">
        <v>142</v>
      </c>
      <c r="V268" s="177">
        <v>45174.388370023153</v>
      </c>
      <c r="W268" s="175" t="s">
        <v>142</v>
      </c>
      <c r="X268" s="177">
        <v>45174.388372187503</v>
      </c>
      <c r="Y268" s="177">
        <v>45139</v>
      </c>
      <c r="Z268" s="177">
        <v>45170</v>
      </c>
      <c r="AA268" s="177">
        <v>45174.415146030093</v>
      </c>
      <c r="AB268" s="175" t="s">
        <v>118</v>
      </c>
      <c r="AC268" s="175" t="s">
        <v>206</v>
      </c>
    </row>
    <row r="269" spans="1:29" s="149" customFormat="1" hidden="1" outlineLevel="5" collapsed="1" x14ac:dyDescent="0.25">
      <c r="A269" s="163" t="s">
        <v>157</v>
      </c>
      <c r="B269" s="145">
        <v>0</v>
      </c>
      <c r="C269" s="145">
        <v>16565.990000000002</v>
      </c>
      <c r="D269" s="145">
        <v>0</v>
      </c>
      <c r="E269" s="145">
        <v>0</v>
      </c>
      <c r="F269" s="145">
        <v>0</v>
      </c>
      <c r="G269" s="145">
        <v>16565.990000000002</v>
      </c>
      <c r="H269" s="146" t="s">
        <v>206</v>
      </c>
      <c r="I269" s="146" t="s">
        <v>157</v>
      </c>
      <c r="J269" s="146" t="s">
        <v>116</v>
      </c>
      <c r="K269" s="145">
        <v>0</v>
      </c>
      <c r="L269" s="145">
        <v>0</v>
      </c>
      <c r="M269" s="146" t="s">
        <v>122</v>
      </c>
      <c r="N269" s="146" t="s">
        <v>135</v>
      </c>
      <c r="O269" s="146" t="s">
        <v>196</v>
      </c>
      <c r="P269" s="147" t="s">
        <v>116</v>
      </c>
      <c r="Q269" s="147" t="s">
        <v>116</v>
      </c>
      <c r="R269" s="145">
        <v>0</v>
      </c>
      <c r="S269" s="146" t="s">
        <v>197</v>
      </c>
      <c r="T269" s="146" t="s">
        <v>141</v>
      </c>
      <c r="U269" s="146" t="s">
        <v>142</v>
      </c>
      <c r="V269" s="148">
        <v>45174.388370023153</v>
      </c>
      <c r="W269" s="146" t="s">
        <v>142</v>
      </c>
      <c r="X269" s="148">
        <v>45174.388372187503</v>
      </c>
      <c r="Y269" s="148">
        <v>45139</v>
      </c>
      <c r="Z269" s="148">
        <v>45170</v>
      </c>
      <c r="AA269" s="148">
        <v>45174.415146030093</v>
      </c>
      <c r="AB269" s="146" t="s">
        <v>118</v>
      </c>
      <c r="AC269" s="146" t="s">
        <v>206</v>
      </c>
    </row>
    <row r="270" spans="1:29" s="155" customFormat="1" hidden="1" outlineLevel="6" collapsed="1" x14ac:dyDescent="0.25">
      <c r="A270" s="164" t="s">
        <v>402</v>
      </c>
      <c r="B270" s="151">
        <v>0</v>
      </c>
      <c r="C270" s="151">
        <v>3117.17</v>
      </c>
      <c r="D270" s="151">
        <v>0</v>
      </c>
      <c r="E270" s="151">
        <v>0</v>
      </c>
      <c r="F270" s="151">
        <v>0</v>
      </c>
      <c r="G270" s="151">
        <v>3117.17</v>
      </c>
      <c r="H270" s="152" t="s">
        <v>206</v>
      </c>
      <c r="I270" s="152" t="s">
        <v>157</v>
      </c>
      <c r="J270" s="152" t="s">
        <v>402</v>
      </c>
      <c r="K270" s="151">
        <v>0</v>
      </c>
      <c r="L270" s="151">
        <v>0</v>
      </c>
      <c r="M270" s="152" t="s">
        <v>122</v>
      </c>
      <c r="N270" s="152" t="s">
        <v>135</v>
      </c>
      <c r="O270" s="152" t="s">
        <v>196</v>
      </c>
      <c r="P270" s="153">
        <v>45142</v>
      </c>
      <c r="Q270" s="153">
        <v>45142.000694444447</v>
      </c>
      <c r="R270" s="151">
        <v>0</v>
      </c>
      <c r="S270" s="152" t="s">
        <v>197</v>
      </c>
      <c r="T270" s="152" t="s">
        <v>141</v>
      </c>
      <c r="U270" s="152" t="s">
        <v>142</v>
      </c>
      <c r="V270" s="154">
        <v>45174.388370023153</v>
      </c>
      <c r="W270" s="152" t="s">
        <v>142</v>
      </c>
      <c r="X270" s="154">
        <v>45174.388372187503</v>
      </c>
      <c r="Y270" s="154">
        <v>45139</v>
      </c>
      <c r="Z270" s="154">
        <v>45170</v>
      </c>
      <c r="AA270" s="154">
        <v>45174.415146030093</v>
      </c>
      <c r="AB270" s="152" t="s">
        <v>118</v>
      </c>
      <c r="AC270" s="152" t="s">
        <v>206</v>
      </c>
    </row>
    <row r="271" spans="1:29" s="161" customFormat="1" hidden="1" outlineLevel="7" collapsed="1" x14ac:dyDescent="0.25">
      <c r="A271" s="165" t="s">
        <v>207</v>
      </c>
      <c r="B271" s="157">
        <v>0</v>
      </c>
      <c r="C271" s="157">
        <v>3117.17</v>
      </c>
      <c r="D271" s="157">
        <v>0</v>
      </c>
      <c r="E271" s="157">
        <v>0</v>
      </c>
      <c r="F271" s="157">
        <v>0</v>
      </c>
      <c r="G271" s="157">
        <v>3117.17</v>
      </c>
      <c r="H271" s="158" t="s">
        <v>206</v>
      </c>
      <c r="I271" s="158" t="s">
        <v>157</v>
      </c>
      <c r="J271" s="158" t="s">
        <v>402</v>
      </c>
      <c r="K271" s="157">
        <v>0</v>
      </c>
      <c r="L271" s="157">
        <v>0</v>
      </c>
      <c r="M271" s="158" t="s">
        <v>122</v>
      </c>
      <c r="N271" s="158" t="s">
        <v>135</v>
      </c>
      <c r="O271" s="158" t="s">
        <v>196</v>
      </c>
      <c r="P271" s="159">
        <v>45142</v>
      </c>
      <c r="Q271" s="159">
        <v>45142.000694444447</v>
      </c>
      <c r="R271" s="157">
        <v>0</v>
      </c>
      <c r="S271" s="158" t="s">
        <v>197</v>
      </c>
      <c r="T271" s="158" t="s">
        <v>141</v>
      </c>
      <c r="U271" s="158" t="s">
        <v>142</v>
      </c>
      <c r="V271" s="160">
        <v>45174.388370023153</v>
      </c>
      <c r="W271" s="158" t="s">
        <v>142</v>
      </c>
      <c r="X271" s="160">
        <v>45174.388372187503</v>
      </c>
      <c r="Y271" s="160">
        <v>45139</v>
      </c>
      <c r="Z271" s="160">
        <v>45170</v>
      </c>
      <c r="AA271" s="160">
        <v>45174.415146030093</v>
      </c>
      <c r="AB271" s="158" t="s">
        <v>118</v>
      </c>
      <c r="AC271" s="158" t="s">
        <v>206</v>
      </c>
    </row>
    <row r="272" spans="1:29" s="143" customFormat="1" hidden="1" outlineLevel="7" collapsed="1" x14ac:dyDescent="0.25">
      <c r="A272" s="166" t="s">
        <v>116</v>
      </c>
      <c r="B272" s="140">
        <v>0</v>
      </c>
      <c r="C272" s="140">
        <v>3117.17</v>
      </c>
      <c r="D272" s="140">
        <v>0</v>
      </c>
      <c r="E272" s="140">
        <v>0</v>
      </c>
      <c r="F272" s="140">
        <v>0</v>
      </c>
      <c r="G272" s="140">
        <v>3117.17</v>
      </c>
      <c r="H272" s="139" t="s">
        <v>206</v>
      </c>
      <c r="I272" s="139" t="s">
        <v>157</v>
      </c>
      <c r="J272" s="139" t="s">
        <v>402</v>
      </c>
      <c r="K272" s="140">
        <v>0</v>
      </c>
      <c r="L272" s="140">
        <v>0</v>
      </c>
      <c r="M272" s="139" t="s">
        <v>122</v>
      </c>
      <c r="N272" s="139" t="s">
        <v>135</v>
      </c>
      <c r="O272" s="139" t="s">
        <v>196</v>
      </c>
      <c r="P272" s="141">
        <v>45142</v>
      </c>
      <c r="Q272" s="141">
        <v>45142.000694444447</v>
      </c>
      <c r="R272" s="140">
        <v>0</v>
      </c>
      <c r="S272" s="139" t="s">
        <v>197</v>
      </c>
      <c r="T272" s="139" t="s">
        <v>141</v>
      </c>
      <c r="U272" s="139" t="s">
        <v>142</v>
      </c>
      <c r="V272" s="142">
        <v>45174.388370023153</v>
      </c>
      <c r="W272" s="139" t="s">
        <v>142</v>
      </c>
      <c r="X272" s="142">
        <v>45174.388372187503</v>
      </c>
      <c r="Y272" s="142">
        <v>45139</v>
      </c>
      <c r="Z272" s="142">
        <v>45170</v>
      </c>
      <c r="AA272" s="142">
        <v>45174.415146030093</v>
      </c>
      <c r="AB272" s="139" t="s">
        <v>118</v>
      </c>
      <c r="AC272" s="139" t="s">
        <v>206</v>
      </c>
    </row>
    <row r="273" spans="1:29" s="184" customFormat="1" hidden="1" outlineLevel="6" collapsed="1" x14ac:dyDescent="0.25">
      <c r="A273" s="192" t="s">
        <v>398</v>
      </c>
      <c r="B273" s="180">
        <v>0</v>
      </c>
      <c r="C273" s="180">
        <v>3916.57</v>
      </c>
      <c r="D273" s="180">
        <v>0</v>
      </c>
      <c r="E273" s="180">
        <v>0</v>
      </c>
      <c r="F273" s="180">
        <v>0</v>
      </c>
      <c r="G273" s="180">
        <v>3916.57</v>
      </c>
      <c r="H273" s="181" t="s">
        <v>206</v>
      </c>
      <c r="I273" s="181" t="s">
        <v>157</v>
      </c>
      <c r="J273" s="181" t="s">
        <v>398</v>
      </c>
      <c r="K273" s="180">
        <v>0</v>
      </c>
      <c r="L273" s="180">
        <v>0</v>
      </c>
      <c r="M273" s="181" t="s">
        <v>122</v>
      </c>
      <c r="N273" s="181" t="s">
        <v>135</v>
      </c>
      <c r="O273" s="181" t="s">
        <v>196</v>
      </c>
      <c r="P273" s="182">
        <v>45149</v>
      </c>
      <c r="Q273" s="182">
        <v>45149.000694444447</v>
      </c>
      <c r="R273" s="180">
        <v>0</v>
      </c>
      <c r="S273" s="181" t="s">
        <v>197</v>
      </c>
      <c r="T273" s="181" t="s">
        <v>141</v>
      </c>
      <c r="U273" s="181" t="s">
        <v>142</v>
      </c>
      <c r="V273" s="183">
        <v>45174.388370023153</v>
      </c>
      <c r="W273" s="181" t="s">
        <v>142</v>
      </c>
      <c r="X273" s="183">
        <v>45174.388372187503</v>
      </c>
      <c r="Y273" s="183">
        <v>45139</v>
      </c>
      <c r="Z273" s="183">
        <v>45170</v>
      </c>
      <c r="AA273" s="183">
        <v>45174.415146030093</v>
      </c>
      <c r="AB273" s="181" t="s">
        <v>118</v>
      </c>
      <c r="AC273" s="181" t="s">
        <v>206</v>
      </c>
    </row>
    <row r="274" spans="1:29" s="161" customFormat="1" hidden="1" outlineLevel="7" collapsed="1" x14ac:dyDescent="0.25">
      <c r="A274" s="165" t="s">
        <v>207</v>
      </c>
      <c r="B274" s="157">
        <v>0</v>
      </c>
      <c r="C274" s="157">
        <v>3916.57</v>
      </c>
      <c r="D274" s="157">
        <v>0</v>
      </c>
      <c r="E274" s="157">
        <v>0</v>
      </c>
      <c r="F274" s="157">
        <v>0</v>
      </c>
      <c r="G274" s="157">
        <v>3916.57</v>
      </c>
      <c r="H274" s="158" t="s">
        <v>206</v>
      </c>
      <c r="I274" s="158" t="s">
        <v>157</v>
      </c>
      <c r="J274" s="158" t="s">
        <v>398</v>
      </c>
      <c r="K274" s="157">
        <v>0</v>
      </c>
      <c r="L274" s="157">
        <v>0</v>
      </c>
      <c r="M274" s="158" t="s">
        <v>122</v>
      </c>
      <c r="N274" s="158" t="s">
        <v>135</v>
      </c>
      <c r="O274" s="158" t="s">
        <v>196</v>
      </c>
      <c r="P274" s="159">
        <v>45149</v>
      </c>
      <c r="Q274" s="159">
        <v>45149.000694444447</v>
      </c>
      <c r="R274" s="157">
        <v>0</v>
      </c>
      <c r="S274" s="158" t="s">
        <v>197</v>
      </c>
      <c r="T274" s="158" t="s">
        <v>141</v>
      </c>
      <c r="U274" s="158" t="s">
        <v>142</v>
      </c>
      <c r="V274" s="160">
        <v>45174.388370023153</v>
      </c>
      <c r="W274" s="158" t="s">
        <v>142</v>
      </c>
      <c r="X274" s="160">
        <v>45174.388372187503</v>
      </c>
      <c r="Y274" s="160">
        <v>45139</v>
      </c>
      <c r="Z274" s="160">
        <v>45170</v>
      </c>
      <c r="AA274" s="160">
        <v>45174.415146030093</v>
      </c>
      <c r="AB274" s="158" t="s">
        <v>118</v>
      </c>
      <c r="AC274" s="158" t="s">
        <v>206</v>
      </c>
    </row>
    <row r="275" spans="1:29" s="143" customFormat="1" hidden="1" outlineLevel="7" collapsed="1" x14ac:dyDescent="0.25">
      <c r="A275" s="166" t="s">
        <v>116</v>
      </c>
      <c r="B275" s="140">
        <v>0</v>
      </c>
      <c r="C275" s="140">
        <v>3916.57</v>
      </c>
      <c r="D275" s="140">
        <v>0</v>
      </c>
      <c r="E275" s="140">
        <v>0</v>
      </c>
      <c r="F275" s="140">
        <v>0</v>
      </c>
      <c r="G275" s="140">
        <v>3916.57</v>
      </c>
      <c r="H275" s="139" t="s">
        <v>206</v>
      </c>
      <c r="I275" s="139" t="s">
        <v>157</v>
      </c>
      <c r="J275" s="139" t="s">
        <v>398</v>
      </c>
      <c r="K275" s="140">
        <v>0</v>
      </c>
      <c r="L275" s="140">
        <v>0</v>
      </c>
      <c r="M275" s="139" t="s">
        <v>122</v>
      </c>
      <c r="N275" s="139" t="s">
        <v>135</v>
      </c>
      <c r="O275" s="139" t="s">
        <v>196</v>
      </c>
      <c r="P275" s="141">
        <v>45149</v>
      </c>
      <c r="Q275" s="141">
        <v>45149.000694444447</v>
      </c>
      <c r="R275" s="140">
        <v>0</v>
      </c>
      <c r="S275" s="139" t="s">
        <v>197</v>
      </c>
      <c r="T275" s="139" t="s">
        <v>141</v>
      </c>
      <c r="U275" s="139" t="s">
        <v>142</v>
      </c>
      <c r="V275" s="142">
        <v>45174.388370023153</v>
      </c>
      <c r="W275" s="139" t="s">
        <v>142</v>
      </c>
      <c r="X275" s="142">
        <v>45174.388372187503</v>
      </c>
      <c r="Y275" s="142">
        <v>45139</v>
      </c>
      <c r="Z275" s="142">
        <v>45170</v>
      </c>
      <c r="AA275" s="142">
        <v>45174.415146030093</v>
      </c>
      <c r="AB275" s="139" t="s">
        <v>118</v>
      </c>
      <c r="AC275" s="139" t="s">
        <v>206</v>
      </c>
    </row>
    <row r="276" spans="1:29" s="155" customFormat="1" hidden="1" outlineLevel="6" collapsed="1" x14ac:dyDescent="0.25">
      <c r="A276" s="164" t="s">
        <v>400</v>
      </c>
      <c r="B276" s="151">
        <v>0</v>
      </c>
      <c r="C276" s="151">
        <v>3488.8</v>
      </c>
      <c r="D276" s="151">
        <v>0</v>
      </c>
      <c r="E276" s="151">
        <v>0</v>
      </c>
      <c r="F276" s="151">
        <v>0</v>
      </c>
      <c r="G276" s="151">
        <v>3488.8</v>
      </c>
      <c r="H276" s="152" t="s">
        <v>206</v>
      </c>
      <c r="I276" s="152" t="s">
        <v>157</v>
      </c>
      <c r="J276" s="152" t="s">
        <v>400</v>
      </c>
      <c r="K276" s="151">
        <v>0</v>
      </c>
      <c r="L276" s="151">
        <v>0</v>
      </c>
      <c r="M276" s="152" t="s">
        <v>122</v>
      </c>
      <c r="N276" s="152" t="s">
        <v>135</v>
      </c>
      <c r="O276" s="152" t="s">
        <v>196</v>
      </c>
      <c r="P276" s="153">
        <v>45156</v>
      </c>
      <c r="Q276" s="153">
        <v>45156.000694444447</v>
      </c>
      <c r="R276" s="151">
        <v>0</v>
      </c>
      <c r="S276" s="152" t="s">
        <v>197</v>
      </c>
      <c r="T276" s="152" t="s">
        <v>141</v>
      </c>
      <c r="U276" s="152" t="s">
        <v>142</v>
      </c>
      <c r="V276" s="154">
        <v>45174.388370023153</v>
      </c>
      <c r="W276" s="152" t="s">
        <v>142</v>
      </c>
      <c r="X276" s="154">
        <v>45174.388372187503</v>
      </c>
      <c r="Y276" s="154">
        <v>45139</v>
      </c>
      <c r="Z276" s="154">
        <v>45170</v>
      </c>
      <c r="AA276" s="154">
        <v>45174.415146030093</v>
      </c>
      <c r="AB276" s="152" t="s">
        <v>118</v>
      </c>
      <c r="AC276" s="152" t="s">
        <v>206</v>
      </c>
    </row>
    <row r="277" spans="1:29" s="161" customFormat="1" hidden="1" outlineLevel="7" collapsed="1" x14ac:dyDescent="0.25">
      <c r="A277" s="165" t="s">
        <v>207</v>
      </c>
      <c r="B277" s="157">
        <v>0</v>
      </c>
      <c r="C277" s="157">
        <v>3488.8</v>
      </c>
      <c r="D277" s="157">
        <v>0</v>
      </c>
      <c r="E277" s="157">
        <v>0</v>
      </c>
      <c r="F277" s="157">
        <v>0</v>
      </c>
      <c r="G277" s="157">
        <v>3488.8</v>
      </c>
      <c r="H277" s="158" t="s">
        <v>206</v>
      </c>
      <c r="I277" s="158" t="s">
        <v>157</v>
      </c>
      <c r="J277" s="158" t="s">
        <v>400</v>
      </c>
      <c r="K277" s="157">
        <v>0</v>
      </c>
      <c r="L277" s="157">
        <v>0</v>
      </c>
      <c r="M277" s="158" t="s">
        <v>122</v>
      </c>
      <c r="N277" s="158" t="s">
        <v>135</v>
      </c>
      <c r="O277" s="158" t="s">
        <v>196</v>
      </c>
      <c r="P277" s="159">
        <v>45156</v>
      </c>
      <c r="Q277" s="159">
        <v>45156.000694444447</v>
      </c>
      <c r="R277" s="157">
        <v>0</v>
      </c>
      <c r="S277" s="158" t="s">
        <v>197</v>
      </c>
      <c r="T277" s="158" t="s">
        <v>141</v>
      </c>
      <c r="U277" s="158" t="s">
        <v>142</v>
      </c>
      <c r="V277" s="160">
        <v>45174.388370023153</v>
      </c>
      <c r="W277" s="158" t="s">
        <v>142</v>
      </c>
      <c r="X277" s="160">
        <v>45174.388372187503</v>
      </c>
      <c r="Y277" s="160">
        <v>45139</v>
      </c>
      <c r="Z277" s="160">
        <v>45170</v>
      </c>
      <c r="AA277" s="160">
        <v>45174.415146030093</v>
      </c>
      <c r="AB277" s="158" t="s">
        <v>118</v>
      </c>
      <c r="AC277" s="158" t="s">
        <v>206</v>
      </c>
    </row>
    <row r="278" spans="1:29" s="143" customFormat="1" hidden="1" outlineLevel="7" collapsed="1" x14ac:dyDescent="0.25">
      <c r="A278" s="166" t="s">
        <v>116</v>
      </c>
      <c r="B278" s="140">
        <v>0</v>
      </c>
      <c r="C278" s="140">
        <v>3488.8</v>
      </c>
      <c r="D278" s="140">
        <v>0</v>
      </c>
      <c r="E278" s="140">
        <v>0</v>
      </c>
      <c r="F278" s="140">
        <v>0</v>
      </c>
      <c r="G278" s="140">
        <v>3488.8</v>
      </c>
      <c r="H278" s="139" t="s">
        <v>206</v>
      </c>
      <c r="I278" s="139" t="s">
        <v>157</v>
      </c>
      <c r="J278" s="139" t="s">
        <v>400</v>
      </c>
      <c r="K278" s="140">
        <v>0</v>
      </c>
      <c r="L278" s="140">
        <v>0</v>
      </c>
      <c r="M278" s="139" t="s">
        <v>122</v>
      </c>
      <c r="N278" s="139" t="s">
        <v>135</v>
      </c>
      <c r="O278" s="139" t="s">
        <v>196</v>
      </c>
      <c r="P278" s="141">
        <v>45156</v>
      </c>
      <c r="Q278" s="141">
        <v>45156.000694444447</v>
      </c>
      <c r="R278" s="140">
        <v>0</v>
      </c>
      <c r="S278" s="139" t="s">
        <v>197</v>
      </c>
      <c r="T278" s="139" t="s">
        <v>141</v>
      </c>
      <c r="U278" s="139" t="s">
        <v>142</v>
      </c>
      <c r="V278" s="142">
        <v>45174.388370023153</v>
      </c>
      <c r="W278" s="139" t="s">
        <v>142</v>
      </c>
      <c r="X278" s="142">
        <v>45174.388372187503</v>
      </c>
      <c r="Y278" s="142">
        <v>45139</v>
      </c>
      <c r="Z278" s="142">
        <v>45170</v>
      </c>
      <c r="AA278" s="142">
        <v>45174.415146030093</v>
      </c>
      <c r="AB278" s="139" t="s">
        <v>118</v>
      </c>
      <c r="AC278" s="139" t="s">
        <v>206</v>
      </c>
    </row>
    <row r="279" spans="1:29" s="184" customFormat="1" hidden="1" outlineLevel="6" collapsed="1" x14ac:dyDescent="0.25">
      <c r="A279" s="192" t="s">
        <v>395</v>
      </c>
      <c r="B279" s="180">
        <v>0</v>
      </c>
      <c r="C279" s="180">
        <v>4105.6400000000003</v>
      </c>
      <c r="D279" s="180">
        <v>0</v>
      </c>
      <c r="E279" s="180">
        <v>0</v>
      </c>
      <c r="F279" s="180">
        <v>0</v>
      </c>
      <c r="G279" s="180">
        <v>4105.6400000000003</v>
      </c>
      <c r="H279" s="181" t="s">
        <v>206</v>
      </c>
      <c r="I279" s="181" t="s">
        <v>157</v>
      </c>
      <c r="J279" s="181" t="s">
        <v>395</v>
      </c>
      <c r="K279" s="180">
        <v>0</v>
      </c>
      <c r="L279" s="180">
        <v>0</v>
      </c>
      <c r="M279" s="181" t="s">
        <v>122</v>
      </c>
      <c r="N279" s="181" t="s">
        <v>135</v>
      </c>
      <c r="O279" s="181" t="s">
        <v>196</v>
      </c>
      <c r="P279" s="182">
        <v>45163</v>
      </c>
      <c r="Q279" s="182">
        <v>45163.000694444447</v>
      </c>
      <c r="R279" s="180">
        <v>0</v>
      </c>
      <c r="S279" s="181" t="s">
        <v>197</v>
      </c>
      <c r="T279" s="181" t="s">
        <v>141</v>
      </c>
      <c r="U279" s="181" t="s">
        <v>142</v>
      </c>
      <c r="V279" s="183">
        <v>45174.388370023153</v>
      </c>
      <c r="W279" s="181" t="s">
        <v>142</v>
      </c>
      <c r="X279" s="183">
        <v>45174.388372187503</v>
      </c>
      <c r="Y279" s="183">
        <v>45139</v>
      </c>
      <c r="Z279" s="183">
        <v>45170</v>
      </c>
      <c r="AA279" s="183">
        <v>45174.415146030093</v>
      </c>
      <c r="AB279" s="181" t="s">
        <v>118</v>
      </c>
      <c r="AC279" s="181" t="s">
        <v>206</v>
      </c>
    </row>
    <row r="280" spans="1:29" s="161" customFormat="1" hidden="1" outlineLevel="7" collapsed="1" x14ac:dyDescent="0.25">
      <c r="A280" s="165" t="s">
        <v>207</v>
      </c>
      <c r="B280" s="157">
        <v>0</v>
      </c>
      <c r="C280" s="157">
        <v>4105.6400000000003</v>
      </c>
      <c r="D280" s="157">
        <v>0</v>
      </c>
      <c r="E280" s="157">
        <v>0</v>
      </c>
      <c r="F280" s="157">
        <v>0</v>
      </c>
      <c r="G280" s="157">
        <v>4105.6400000000003</v>
      </c>
      <c r="H280" s="158" t="s">
        <v>206</v>
      </c>
      <c r="I280" s="158" t="s">
        <v>157</v>
      </c>
      <c r="J280" s="158" t="s">
        <v>395</v>
      </c>
      <c r="K280" s="157">
        <v>0</v>
      </c>
      <c r="L280" s="157">
        <v>0</v>
      </c>
      <c r="M280" s="158" t="s">
        <v>122</v>
      </c>
      <c r="N280" s="158" t="s">
        <v>135</v>
      </c>
      <c r="O280" s="158" t="s">
        <v>196</v>
      </c>
      <c r="P280" s="159">
        <v>45163</v>
      </c>
      <c r="Q280" s="159">
        <v>45163.000694444447</v>
      </c>
      <c r="R280" s="157">
        <v>0</v>
      </c>
      <c r="S280" s="158" t="s">
        <v>197</v>
      </c>
      <c r="T280" s="158" t="s">
        <v>141</v>
      </c>
      <c r="U280" s="158" t="s">
        <v>142</v>
      </c>
      <c r="V280" s="160">
        <v>45174.388370023153</v>
      </c>
      <c r="W280" s="158" t="s">
        <v>142</v>
      </c>
      <c r="X280" s="160">
        <v>45174.388372187503</v>
      </c>
      <c r="Y280" s="160">
        <v>45139</v>
      </c>
      <c r="Z280" s="160">
        <v>45170</v>
      </c>
      <c r="AA280" s="160">
        <v>45174.415146030093</v>
      </c>
      <c r="AB280" s="158" t="s">
        <v>118</v>
      </c>
      <c r="AC280" s="158" t="s">
        <v>206</v>
      </c>
    </row>
    <row r="281" spans="1:29" s="143" customFormat="1" hidden="1" outlineLevel="7" collapsed="1" x14ac:dyDescent="0.25">
      <c r="A281" s="166" t="s">
        <v>116</v>
      </c>
      <c r="B281" s="140">
        <v>0</v>
      </c>
      <c r="C281" s="140">
        <v>4105.6400000000003</v>
      </c>
      <c r="D281" s="140">
        <v>0</v>
      </c>
      <c r="E281" s="140">
        <v>0</v>
      </c>
      <c r="F281" s="140">
        <v>0</v>
      </c>
      <c r="G281" s="140">
        <v>4105.6400000000003</v>
      </c>
      <c r="H281" s="139" t="s">
        <v>206</v>
      </c>
      <c r="I281" s="139" t="s">
        <v>157</v>
      </c>
      <c r="J281" s="139" t="s">
        <v>395</v>
      </c>
      <c r="K281" s="140">
        <v>0</v>
      </c>
      <c r="L281" s="140">
        <v>0</v>
      </c>
      <c r="M281" s="139" t="s">
        <v>122</v>
      </c>
      <c r="N281" s="139" t="s">
        <v>135</v>
      </c>
      <c r="O281" s="139" t="s">
        <v>196</v>
      </c>
      <c r="P281" s="141">
        <v>45163</v>
      </c>
      <c r="Q281" s="141">
        <v>45163.000694444447</v>
      </c>
      <c r="R281" s="140">
        <v>0</v>
      </c>
      <c r="S281" s="139" t="s">
        <v>197</v>
      </c>
      <c r="T281" s="139" t="s">
        <v>141</v>
      </c>
      <c r="U281" s="139" t="s">
        <v>142</v>
      </c>
      <c r="V281" s="142">
        <v>45174.388370023153</v>
      </c>
      <c r="W281" s="139" t="s">
        <v>142</v>
      </c>
      <c r="X281" s="142">
        <v>45174.388372187503</v>
      </c>
      <c r="Y281" s="142">
        <v>45139</v>
      </c>
      <c r="Z281" s="142">
        <v>45170</v>
      </c>
      <c r="AA281" s="142">
        <v>45174.415146030093</v>
      </c>
      <c r="AB281" s="139" t="s">
        <v>118</v>
      </c>
      <c r="AC281" s="139" t="s">
        <v>206</v>
      </c>
    </row>
    <row r="282" spans="1:29" s="155" customFormat="1" hidden="1" outlineLevel="6" collapsed="1" x14ac:dyDescent="0.25">
      <c r="A282" s="164" t="s">
        <v>404</v>
      </c>
      <c r="B282" s="151">
        <v>0</v>
      </c>
      <c r="C282" s="151">
        <v>1937.81</v>
      </c>
      <c r="D282" s="151">
        <v>0</v>
      </c>
      <c r="E282" s="151">
        <v>0</v>
      </c>
      <c r="F282" s="151">
        <v>0</v>
      </c>
      <c r="G282" s="151">
        <v>1937.81</v>
      </c>
      <c r="H282" s="152" t="s">
        <v>206</v>
      </c>
      <c r="I282" s="152" t="s">
        <v>157</v>
      </c>
      <c r="J282" s="152" t="s">
        <v>404</v>
      </c>
      <c r="K282" s="151">
        <v>0</v>
      </c>
      <c r="L282" s="151">
        <v>0</v>
      </c>
      <c r="M282" s="152" t="s">
        <v>122</v>
      </c>
      <c r="N282" s="152" t="s">
        <v>135</v>
      </c>
      <c r="O282" s="152" t="s">
        <v>196</v>
      </c>
      <c r="P282" s="153">
        <v>45169</v>
      </c>
      <c r="Q282" s="153">
        <v>45169.000694444447</v>
      </c>
      <c r="R282" s="151">
        <v>0</v>
      </c>
      <c r="S282" s="152" t="s">
        <v>197</v>
      </c>
      <c r="T282" s="152" t="s">
        <v>141</v>
      </c>
      <c r="U282" s="152" t="s">
        <v>142</v>
      </c>
      <c r="V282" s="154">
        <v>45174.388370023153</v>
      </c>
      <c r="W282" s="152" t="s">
        <v>142</v>
      </c>
      <c r="X282" s="154">
        <v>45174.388372187503</v>
      </c>
      <c r="Y282" s="154">
        <v>45139</v>
      </c>
      <c r="Z282" s="154">
        <v>45170</v>
      </c>
      <c r="AA282" s="154">
        <v>45174.415146030093</v>
      </c>
      <c r="AB282" s="152" t="s">
        <v>118</v>
      </c>
      <c r="AC282" s="152" t="s">
        <v>206</v>
      </c>
    </row>
    <row r="283" spans="1:29" s="161" customFormat="1" hidden="1" outlineLevel="7" collapsed="1" x14ac:dyDescent="0.25">
      <c r="A283" s="165" t="s">
        <v>207</v>
      </c>
      <c r="B283" s="157">
        <v>0</v>
      </c>
      <c r="C283" s="157">
        <v>1937.81</v>
      </c>
      <c r="D283" s="157">
        <v>0</v>
      </c>
      <c r="E283" s="157">
        <v>0</v>
      </c>
      <c r="F283" s="157">
        <v>0</v>
      </c>
      <c r="G283" s="157">
        <v>1937.81</v>
      </c>
      <c r="H283" s="158" t="s">
        <v>206</v>
      </c>
      <c r="I283" s="158" t="s">
        <v>157</v>
      </c>
      <c r="J283" s="158" t="s">
        <v>404</v>
      </c>
      <c r="K283" s="157">
        <v>0</v>
      </c>
      <c r="L283" s="157">
        <v>0</v>
      </c>
      <c r="M283" s="158" t="s">
        <v>122</v>
      </c>
      <c r="N283" s="158" t="s">
        <v>135</v>
      </c>
      <c r="O283" s="158" t="s">
        <v>196</v>
      </c>
      <c r="P283" s="159">
        <v>45169</v>
      </c>
      <c r="Q283" s="159">
        <v>45169.000694444447</v>
      </c>
      <c r="R283" s="157">
        <v>0</v>
      </c>
      <c r="S283" s="158" t="s">
        <v>197</v>
      </c>
      <c r="T283" s="158" t="s">
        <v>141</v>
      </c>
      <c r="U283" s="158" t="s">
        <v>142</v>
      </c>
      <c r="V283" s="160">
        <v>45174.388370023153</v>
      </c>
      <c r="W283" s="158" t="s">
        <v>142</v>
      </c>
      <c r="X283" s="160">
        <v>45174.388372187503</v>
      </c>
      <c r="Y283" s="160">
        <v>45139</v>
      </c>
      <c r="Z283" s="160">
        <v>45170</v>
      </c>
      <c r="AA283" s="160">
        <v>45174.415146030093</v>
      </c>
      <c r="AB283" s="158" t="s">
        <v>118</v>
      </c>
      <c r="AC283" s="158" t="s">
        <v>206</v>
      </c>
    </row>
    <row r="284" spans="1:29" s="143" customFormat="1" hidden="1" outlineLevel="7" collapsed="1" x14ac:dyDescent="0.25">
      <c r="A284" s="166" t="s">
        <v>116</v>
      </c>
      <c r="B284" s="140">
        <v>0</v>
      </c>
      <c r="C284" s="140">
        <v>1937.81</v>
      </c>
      <c r="D284" s="140">
        <v>0</v>
      </c>
      <c r="E284" s="140">
        <v>0</v>
      </c>
      <c r="F284" s="140">
        <v>0</v>
      </c>
      <c r="G284" s="140">
        <v>1937.81</v>
      </c>
      <c r="H284" s="139" t="s">
        <v>206</v>
      </c>
      <c r="I284" s="139" t="s">
        <v>157</v>
      </c>
      <c r="J284" s="139" t="s">
        <v>404</v>
      </c>
      <c r="K284" s="140">
        <v>0</v>
      </c>
      <c r="L284" s="140">
        <v>0</v>
      </c>
      <c r="M284" s="139" t="s">
        <v>122</v>
      </c>
      <c r="N284" s="139" t="s">
        <v>135</v>
      </c>
      <c r="O284" s="139" t="s">
        <v>196</v>
      </c>
      <c r="P284" s="141">
        <v>45169</v>
      </c>
      <c r="Q284" s="141">
        <v>45169.000694444447</v>
      </c>
      <c r="R284" s="140">
        <v>0</v>
      </c>
      <c r="S284" s="139" t="s">
        <v>197</v>
      </c>
      <c r="T284" s="139" t="s">
        <v>141</v>
      </c>
      <c r="U284" s="139" t="s">
        <v>142</v>
      </c>
      <c r="V284" s="142">
        <v>45174.388370023153</v>
      </c>
      <c r="W284" s="139" t="s">
        <v>142</v>
      </c>
      <c r="X284" s="142">
        <v>45174.388372187503</v>
      </c>
      <c r="Y284" s="142">
        <v>45139</v>
      </c>
      <c r="Z284" s="142">
        <v>45170</v>
      </c>
      <c r="AA284" s="142">
        <v>45174.415146030093</v>
      </c>
      <c r="AB284" s="139" t="s">
        <v>118</v>
      </c>
      <c r="AC284" s="139" t="s">
        <v>206</v>
      </c>
    </row>
    <row r="285" spans="1:29" s="155" customFormat="1" outlineLevel="2" collapsed="1" x14ac:dyDescent="0.25">
      <c r="A285" s="150" t="s">
        <v>213</v>
      </c>
      <c r="B285" s="151">
        <v>0</v>
      </c>
      <c r="C285" s="151">
        <v>0</v>
      </c>
      <c r="D285" s="151">
        <v>0</v>
      </c>
      <c r="E285" s="151">
        <v>0</v>
      </c>
      <c r="F285" s="151">
        <v>0</v>
      </c>
      <c r="G285" s="151">
        <v>0</v>
      </c>
      <c r="H285" s="152" t="s">
        <v>120</v>
      </c>
      <c r="I285" s="152" t="s">
        <v>116</v>
      </c>
      <c r="J285" s="152" t="s">
        <v>116</v>
      </c>
      <c r="K285" s="151">
        <v>0</v>
      </c>
      <c r="L285" s="151">
        <v>0</v>
      </c>
      <c r="M285" s="152" t="s">
        <v>213</v>
      </c>
      <c r="N285" s="152" t="s">
        <v>135</v>
      </c>
      <c r="O285" s="152" t="s">
        <v>121</v>
      </c>
      <c r="P285" s="153">
        <v>45139</v>
      </c>
      <c r="Q285" s="153">
        <v>45140</v>
      </c>
      <c r="R285" s="151">
        <v>0</v>
      </c>
      <c r="S285" s="152" t="s">
        <v>116</v>
      </c>
      <c r="T285" s="152" t="s">
        <v>116</v>
      </c>
      <c r="U285" s="152" t="s">
        <v>142</v>
      </c>
      <c r="V285" s="154">
        <v>45108.153331481481</v>
      </c>
      <c r="W285" s="152" t="s">
        <v>116</v>
      </c>
      <c r="X285" s="152" t="s">
        <v>116</v>
      </c>
      <c r="Y285" s="154">
        <v>45139</v>
      </c>
      <c r="Z285" s="154">
        <v>45170</v>
      </c>
      <c r="AA285" s="154">
        <v>45174.415146030093</v>
      </c>
      <c r="AB285" s="152" t="s">
        <v>118</v>
      </c>
      <c r="AC285" s="152" t="s">
        <v>116</v>
      </c>
    </row>
    <row r="286" spans="1:29" s="161" customFormat="1" hidden="1" outlineLevel="3" collapsed="1" x14ac:dyDescent="0.25">
      <c r="A286" s="156" t="s">
        <v>121</v>
      </c>
      <c r="B286" s="157">
        <v>0</v>
      </c>
      <c r="C286" s="157">
        <v>0</v>
      </c>
      <c r="D286" s="157">
        <v>0</v>
      </c>
      <c r="E286" s="157">
        <v>0</v>
      </c>
      <c r="F286" s="157">
        <v>0</v>
      </c>
      <c r="G286" s="157">
        <v>0</v>
      </c>
      <c r="H286" s="158" t="s">
        <v>120</v>
      </c>
      <c r="I286" s="158" t="s">
        <v>116</v>
      </c>
      <c r="J286" s="158" t="s">
        <v>116</v>
      </c>
      <c r="K286" s="157">
        <v>0</v>
      </c>
      <c r="L286" s="157">
        <v>0</v>
      </c>
      <c r="M286" s="158" t="s">
        <v>213</v>
      </c>
      <c r="N286" s="158" t="s">
        <v>135</v>
      </c>
      <c r="O286" s="158" t="s">
        <v>121</v>
      </c>
      <c r="P286" s="159">
        <v>45139</v>
      </c>
      <c r="Q286" s="159">
        <v>45140</v>
      </c>
      <c r="R286" s="157">
        <v>0</v>
      </c>
      <c r="S286" s="158" t="s">
        <v>116</v>
      </c>
      <c r="T286" s="158" t="s">
        <v>116</v>
      </c>
      <c r="U286" s="158" t="s">
        <v>142</v>
      </c>
      <c r="V286" s="160">
        <v>45108.153331481481</v>
      </c>
      <c r="W286" s="158" t="s">
        <v>116</v>
      </c>
      <c r="X286" s="158" t="s">
        <v>116</v>
      </c>
      <c r="Y286" s="160">
        <v>45139</v>
      </c>
      <c r="Z286" s="160">
        <v>45170</v>
      </c>
      <c r="AA286" s="160">
        <v>45174.415146030093</v>
      </c>
      <c r="AB286" s="158" t="s">
        <v>118</v>
      </c>
      <c r="AC286" s="158" t="s">
        <v>116</v>
      </c>
    </row>
    <row r="287" spans="1:29" s="143" customFormat="1" hidden="1" outlineLevel="4" collapsed="1" x14ac:dyDescent="0.25">
      <c r="A287" s="162" t="s">
        <v>116</v>
      </c>
      <c r="B287" s="140">
        <v>0</v>
      </c>
      <c r="C287" s="140">
        <v>0</v>
      </c>
      <c r="D287" s="140">
        <v>0</v>
      </c>
      <c r="E287" s="140">
        <v>0</v>
      </c>
      <c r="F287" s="140">
        <v>0</v>
      </c>
      <c r="G287" s="140">
        <v>0</v>
      </c>
      <c r="H287" s="139" t="s">
        <v>120</v>
      </c>
      <c r="I287" s="139" t="s">
        <v>116</v>
      </c>
      <c r="J287" s="139" t="s">
        <v>116</v>
      </c>
      <c r="K287" s="140">
        <v>0</v>
      </c>
      <c r="L287" s="140">
        <v>0</v>
      </c>
      <c r="M287" s="139" t="s">
        <v>213</v>
      </c>
      <c r="N287" s="139" t="s">
        <v>135</v>
      </c>
      <c r="O287" s="139" t="s">
        <v>121</v>
      </c>
      <c r="P287" s="141">
        <v>45139</v>
      </c>
      <c r="Q287" s="141">
        <v>45140</v>
      </c>
      <c r="R287" s="140">
        <v>0</v>
      </c>
      <c r="S287" s="139" t="s">
        <v>116</v>
      </c>
      <c r="T287" s="139" t="s">
        <v>116</v>
      </c>
      <c r="U287" s="139" t="s">
        <v>142</v>
      </c>
      <c r="V287" s="142">
        <v>45108.153331481481</v>
      </c>
      <c r="W287" s="139" t="s">
        <v>116</v>
      </c>
      <c r="X287" s="139" t="s">
        <v>116</v>
      </c>
      <c r="Y287" s="142">
        <v>45139</v>
      </c>
      <c r="Z287" s="142">
        <v>45170</v>
      </c>
      <c r="AA287" s="142">
        <v>45174.415146030093</v>
      </c>
      <c r="AB287" s="139" t="s">
        <v>118</v>
      </c>
      <c r="AC287" s="139" t="s">
        <v>116</v>
      </c>
    </row>
    <row r="288" spans="1:29" s="149" customFormat="1" hidden="1" outlineLevel="5" collapsed="1" x14ac:dyDescent="0.25">
      <c r="A288" s="163" t="s">
        <v>157</v>
      </c>
      <c r="B288" s="145">
        <v>0</v>
      </c>
      <c r="C288" s="145">
        <v>0</v>
      </c>
      <c r="D288" s="145">
        <v>0</v>
      </c>
      <c r="E288" s="145">
        <v>0</v>
      </c>
      <c r="F288" s="145">
        <v>0</v>
      </c>
      <c r="G288" s="145">
        <v>0</v>
      </c>
      <c r="H288" s="146" t="s">
        <v>120</v>
      </c>
      <c r="I288" s="146" t="s">
        <v>157</v>
      </c>
      <c r="J288" s="146" t="s">
        <v>116</v>
      </c>
      <c r="K288" s="145">
        <v>0</v>
      </c>
      <c r="L288" s="145">
        <v>0</v>
      </c>
      <c r="M288" s="146" t="s">
        <v>213</v>
      </c>
      <c r="N288" s="146" t="s">
        <v>135</v>
      </c>
      <c r="O288" s="146" t="s">
        <v>121</v>
      </c>
      <c r="P288" s="147">
        <v>45139</v>
      </c>
      <c r="Q288" s="147">
        <v>45140</v>
      </c>
      <c r="R288" s="145">
        <v>0</v>
      </c>
      <c r="S288" s="146" t="s">
        <v>116</v>
      </c>
      <c r="T288" s="146" t="s">
        <v>116</v>
      </c>
      <c r="U288" s="146" t="s">
        <v>142</v>
      </c>
      <c r="V288" s="148">
        <v>45108.153331481481</v>
      </c>
      <c r="W288" s="146" t="s">
        <v>116</v>
      </c>
      <c r="X288" s="146" t="s">
        <v>116</v>
      </c>
      <c r="Y288" s="148">
        <v>45139</v>
      </c>
      <c r="Z288" s="148">
        <v>45170</v>
      </c>
      <c r="AA288" s="148">
        <v>45174.415146030093</v>
      </c>
      <c r="AB288" s="146" t="s">
        <v>118</v>
      </c>
      <c r="AC288" s="146" t="s">
        <v>116</v>
      </c>
    </row>
    <row r="289" spans="1:29" s="155" customFormat="1" hidden="1" outlineLevel="6" collapsed="1" x14ac:dyDescent="0.25">
      <c r="A289" s="164" t="s">
        <v>116</v>
      </c>
      <c r="B289" s="151">
        <v>0</v>
      </c>
      <c r="C289" s="151">
        <v>0</v>
      </c>
      <c r="D289" s="151">
        <v>0</v>
      </c>
      <c r="E289" s="151">
        <v>0</v>
      </c>
      <c r="F289" s="151">
        <v>0</v>
      </c>
      <c r="G289" s="151">
        <v>0</v>
      </c>
      <c r="H289" s="152" t="s">
        <v>120</v>
      </c>
      <c r="I289" s="152" t="s">
        <v>157</v>
      </c>
      <c r="J289" s="152" t="s">
        <v>116</v>
      </c>
      <c r="K289" s="151">
        <v>0</v>
      </c>
      <c r="L289" s="151">
        <v>0</v>
      </c>
      <c r="M289" s="152" t="s">
        <v>213</v>
      </c>
      <c r="N289" s="152" t="s">
        <v>135</v>
      </c>
      <c r="O289" s="152" t="s">
        <v>121</v>
      </c>
      <c r="P289" s="153">
        <v>45139</v>
      </c>
      <c r="Q289" s="153">
        <v>45140</v>
      </c>
      <c r="R289" s="151">
        <v>0</v>
      </c>
      <c r="S289" s="152" t="s">
        <v>116</v>
      </c>
      <c r="T289" s="152" t="s">
        <v>116</v>
      </c>
      <c r="U289" s="152" t="s">
        <v>142</v>
      </c>
      <c r="V289" s="154">
        <v>45108.153331481481</v>
      </c>
      <c r="W289" s="152" t="s">
        <v>116</v>
      </c>
      <c r="X289" s="152" t="s">
        <v>116</v>
      </c>
      <c r="Y289" s="154">
        <v>45139</v>
      </c>
      <c r="Z289" s="154">
        <v>45170</v>
      </c>
      <c r="AA289" s="154">
        <v>45174.415146030093</v>
      </c>
      <c r="AB289" s="152" t="s">
        <v>118</v>
      </c>
      <c r="AC289" s="152" t="s">
        <v>116</v>
      </c>
    </row>
    <row r="290" spans="1:29" s="161" customFormat="1" hidden="1" outlineLevel="7" collapsed="1" x14ac:dyDescent="0.25">
      <c r="A290" s="165" t="s">
        <v>152</v>
      </c>
      <c r="B290" s="157">
        <v>0</v>
      </c>
      <c r="C290" s="157">
        <v>0</v>
      </c>
      <c r="D290" s="157">
        <v>0</v>
      </c>
      <c r="E290" s="157">
        <v>0</v>
      </c>
      <c r="F290" s="157">
        <v>0</v>
      </c>
      <c r="G290" s="157">
        <v>0</v>
      </c>
      <c r="H290" s="158" t="s">
        <v>120</v>
      </c>
      <c r="I290" s="158" t="s">
        <v>157</v>
      </c>
      <c r="J290" s="158" t="s">
        <v>116</v>
      </c>
      <c r="K290" s="157">
        <v>0</v>
      </c>
      <c r="L290" s="157">
        <v>0</v>
      </c>
      <c r="M290" s="158" t="s">
        <v>213</v>
      </c>
      <c r="N290" s="158" t="s">
        <v>135</v>
      </c>
      <c r="O290" s="158" t="s">
        <v>121</v>
      </c>
      <c r="P290" s="159">
        <v>45139</v>
      </c>
      <c r="Q290" s="159">
        <v>45140</v>
      </c>
      <c r="R290" s="157">
        <v>0</v>
      </c>
      <c r="S290" s="158" t="s">
        <v>116</v>
      </c>
      <c r="T290" s="158" t="s">
        <v>116</v>
      </c>
      <c r="U290" s="158" t="s">
        <v>142</v>
      </c>
      <c r="V290" s="160">
        <v>45108.153331481481</v>
      </c>
      <c r="W290" s="158" t="s">
        <v>116</v>
      </c>
      <c r="X290" s="158" t="s">
        <v>116</v>
      </c>
      <c r="Y290" s="160">
        <v>45139</v>
      </c>
      <c r="Z290" s="160">
        <v>45170</v>
      </c>
      <c r="AA290" s="160">
        <v>45174.415146030093</v>
      </c>
      <c r="AB290" s="158" t="s">
        <v>118</v>
      </c>
      <c r="AC290" s="158" t="s">
        <v>116</v>
      </c>
    </row>
    <row r="291" spans="1:29" s="143" customFormat="1" hidden="1" outlineLevel="7" collapsed="1" x14ac:dyDescent="0.25">
      <c r="A291" s="166" t="s">
        <v>116</v>
      </c>
      <c r="B291" s="140">
        <v>0</v>
      </c>
      <c r="C291" s="140">
        <v>0</v>
      </c>
      <c r="D291" s="140">
        <v>0</v>
      </c>
      <c r="E291" s="140">
        <v>0</v>
      </c>
      <c r="F291" s="140">
        <v>0</v>
      </c>
      <c r="G291" s="140">
        <v>0</v>
      </c>
      <c r="H291" s="139" t="s">
        <v>120</v>
      </c>
      <c r="I291" s="139" t="s">
        <v>157</v>
      </c>
      <c r="J291" s="139" t="s">
        <v>116</v>
      </c>
      <c r="K291" s="140">
        <v>0</v>
      </c>
      <c r="L291" s="140">
        <v>0</v>
      </c>
      <c r="M291" s="139" t="s">
        <v>213</v>
      </c>
      <c r="N291" s="139" t="s">
        <v>135</v>
      </c>
      <c r="O291" s="139" t="s">
        <v>121</v>
      </c>
      <c r="P291" s="141">
        <v>45139</v>
      </c>
      <c r="Q291" s="141">
        <v>45140</v>
      </c>
      <c r="R291" s="140">
        <v>0</v>
      </c>
      <c r="S291" s="139" t="s">
        <v>116</v>
      </c>
      <c r="T291" s="139" t="s">
        <v>116</v>
      </c>
      <c r="U291" s="139" t="s">
        <v>142</v>
      </c>
      <c r="V291" s="142">
        <v>45108.153331481481</v>
      </c>
      <c r="W291" s="139" t="s">
        <v>116</v>
      </c>
      <c r="X291" s="139" t="s">
        <v>116</v>
      </c>
      <c r="Y291" s="142">
        <v>45139</v>
      </c>
      <c r="Z291" s="142">
        <v>45170</v>
      </c>
      <c r="AA291" s="142">
        <v>45174.415146030093</v>
      </c>
      <c r="AB291" s="139" t="s">
        <v>118</v>
      </c>
      <c r="AC291" s="139" t="s">
        <v>116</v>
      </c>
    </row>
    <row r="292" spans="1:29" s="190" customFormat="1" hidden="1" outlineLevel="5" collapsed="1" x14ac:dyDescent="0.25">
      <c r="A292" s="191" t="s">
        <v>214</v>
      </c>
      <c r="B292" s="186">
        <v>0</v>
      </c>
      <c r="C292" s="186">
        <v>0</v>
      </c>
      <c r="D292" s="186">
        <v>0</v>
      </c>
      <c r="E292" s="186">
        <v>0</v>
      </c>
      <c r="F292" s="186">
        <v>0</v>
      </c>
      <c r="G292" s="186">
        <v>0</v>
      </c>
      <c r="H292" s="187" t="s">
        <v>120</v>
      </c>
      <c r="I292" s="187" t="s">
        <v>214</v>
      </c>
      <c r="J292" s="187" t="s">
        <v>116</v>
      </c>
      <c r="K292" s="186">
        <v>0</v>
      </c>
      <c r="L292" s="186">
        <v>0</v>
      </c>
      <c r="M292" s="187" t="s">
        <v>213</v>
      </c>
      <c r="N292" s="187" t="s">
        <v>135</v>
      </c>
      <c r="O292" s="187" t="s">
        <v>121</v>
      </c>
      <c r="P292" s="188">
        <v>45139</v>
      </c>
      <c r="Q292" s="188">
        <v>45140</v>
      </c>
      <c r="R292" s="186">
        <v>0</v>
      </c>
      <c r="S292" s="187" t="s">
        <v>116</v>
      </c>
      <c r="T292" s="187" t="s">
        <v>116</v>
      </c>
      <c r="U292" s="187" t="s">
        <v>142</v>
      </c>
      <c r="V292" s="189">
        <v>45108.153331481481</v>
      </c>
      <c r="W292" s="187" t="s">
        <v>116</v>
      </c>
      <c r="X292" s="187" t="s">
        <v>116</v>
      </c>
      <c r="Y292" s="189">
        <v>45139</v>
      </c>
      <c r="Z292" s="189">
        <v>45170</v>
      </c>
      <c r="AA292" s="189">
        <v>45174.415146030093</v>
      </c>
      <c r="AB292" s="187" t="s">
        <v>118</v>
      </c>
      <c r="AC292" s="187" t="s">
        <v>116</v>
      </c>
    </row>
    <row r="293" spans="1:29" s="155" customFormat="1" hidden="1" outlineLevel="6" collapsed="1" x14ac:dyDescent="0.25">
      <c r="A293" s="164" t="s">
        <v>116</v>
      </c>
      <c r="B293" s="151">
        <v>0</v>
      </c>
      <c r="C293" s="151">
        <v>0</v>
      </c>
      <c r="D293" s="151">
        <v>0</v>
      </c>
      <c r="E293" s="151">
        <v>0</v>
      </c>
      <c r="F293" s="151">
        <v>0</v>
      </c>
      <c r="G293" s="151">
        <v>0</v>
      </c>
      <c r="H293" s="152" t="s">
        <v>120</v>
      </c>
      <c r="I293" s="152" t="s">
        <v>214</v>
      </c>
      <c r="J293" s="152" t="s">
        <v>116</v>
      </c>
      <c r="K293" s="151">
        <v>0</v>
      </c>
      <c r="L293" s="151">
        <v>0</v>
      </c>
      <c r="M293" s="152" t="s">
        <v>213</v>
      </c>
      <c r="N293" s="152" t="s">
        <v>135</v>
      </c>
      <c r="O293" s="152" t="s">
        <v>121</v>
      </c>
      <c r="P293" s="153">
        <v>45139</v>
      </c>
      <c r="Q293" s="153">
        <v>45140</v>
      </c>
      <c r="R293" s="151">
        <v>0</v>
      </c>
      <c r="S293" s="152" t="s">
        <v>116</v>
      </c>
      <c r="T293" s="152" t="s">
        <v>116</v>
      </c>
      <c r="U293" s="152" t="s">
        <v>142</v>
      </c>
      <c r="V293" s="154">
        <v>45108.153331481481</v>
      </c>
      <c r="W293" s="152" t="s">
        <v>116</v>
      </c>
      <c r="X293" s="152" t="s">
        <v>116</v>
      </c>
      <c r="Y293" s="154">
        <v>45139</v>
      </c>
      <c r="Z293" s="154">
        <v>45170</v>
      </c>
      <c r="AA293" s="154">
        <v>45174.415146030093</v>
      </c>
      <c r="AB293" s="152" t="s">
        <v>118</v>
      </c>
      <c r="AC293" s="152" t="s">
        <v>116</v>
      </c>
    </row>
    <row r="294" spans="1:29" s="161" customFormat="1" hidden="1" outlineLevel="7" collapsed="1" x14ac:dyDescent="0.25">
      <c r="A294" s="165" t="s">
        <v>152</v>
      </c>
      <c r="B294" s="157">
        <v>0</v>
      </c>
      <c r="C294" s="157">
        <v>0</v>
      </c>
      <c r="D294" s="157">
        <v>0</v>
      </c>
      <c r="E294" s="157">
        <v>0</v>
      </c>
      <c r="F294" s="157">
        <v>0</v>
      </c>
      <c r="G294" s="157">
        <v>0</v>
      </c>
      <c r="H294" s="158" t="s">
        <v>120</v>
      </c>
      <c r="I294" s="158" t="s">
        <v>214</v>
      </c>
      <c r="J294" s="158" t="s">
        <v>116</v>
      </c>
      <c r="K294" s="157">
        <v>0</v>
      </c>
      <c r="L294" s="157">
        <v>0</v>
      </c>
      <c r="M294" s="158" t="s">
        <v>213</v>
      </c>
      <c r="N294" s="158" t="s">
        <v>135</v>
      </c>
      <c r="O294" s="158" t="s">
        <v>121</v>
      </c>
      <c r="P294" s="159">
        <v>45139</v>
      </c>
      <c r="Q294" s="159">
        <v>45140</v>
      </c>
      <c r="R294" s="157">
        <v>0</v>
      </c>
      <c r="S294" s="158" t="s">
        <v>116</v>
      </c>
      <c r="T294" s="158" t="s">
        <v>116</v>
      </c>
      <c r="U294" s="158" t="s">
        <v>142</v>
      </c>
      <c r="V294" s="160">
        <v>45108.153331481481</v>
      </c>
      <c r="W294" s="158" t="s">
        <v>116</v>
      </c>
      <c r="X294" s="158" t="s">
        <v>116</v>
      </c>
      <c r="Y294" s="160">
        <v>45139</v>
      </c>
      <c r="Z294" s="160">
        <v>45170</v>
      </c>
      <c r="AA294" s="160">
        <v>45174.415146030093</v>
      </c>
      <c r="AB294" s="158" t="s">
        <v>118</v>
      </c>
      <c r="AC294" s="158" t="s">
        <v>116</v>
      </c>
    </row>
    <row r="295" spans="1:29" s="143" customFormat="1" hidden="1" outlineLevel="7" collapsed="1" x14ac:dyDescent="0.25">
      <c r="A295" s="166" t="s">
        <v>116</v>
      </c>
      <c r="B295" s="140">
        <v>0</v>
      </c>
      <c r="C295" s="140">
        <v>0</v>
      </c>
      <c r="D295" s="140">
        <v>0</v>
      </c>
      <c r="E295" s="140">
        <v>0</v>
      </c>
      <c r="F295" s="140">
        <v>0</v>
      </c>
      <c r="G295" s="140">
        <v>0</v>
      </c>
      <c r="H295" s="139" t="s">
        <v>120</v>
      </c>
      <c r="I295" s="139" t="s">
        <v>214</v>
      </c>
      <c r="J295" s="139" t="s">
        <v>116</v>
      </c>
      <c r="K295" s="140">
        <v>0</v>
      </c>
      <c r="L295" s="140">
        <v>0</v>
      </c>
      <c r="M295" s="139" t="s">
        <v>213</v>
      </c>
      <c r="N295" s="139" t="s">
        <v>135</v>
      </c>
      <c r="O295" s="139" t="s">
        <v>121</v>
      </c>
      <c r="P295" s="141">
        <v>45139</v>
      </c>
      <c r="Q295" s="141">
        <v>45140</v>
      </c>
      <c r="R295" s="140">
        <v>0</v>
      </c>
      <c r="S295" s="139" t="s">
        <v>116</v>
      </c>
      <c r="T295" s="139" t="s">
        <v>116</v>
      </c>
      <c r="U295" s="139" t="s">
        <v>142</v>
      </c>
      <c r="V295" s="142">
        <v>45108.153331481481</v>
      </c>
      <c r="W295" s="139" t="s">
        <v>116</v>
      </c>
      <c r="X295" s="139" t="s">
        <v>116</v>
      </c>
      <c r="Y295" s="142">
        <v>45139</v>
      </c>
      <c r="Z295" s="142">
        <v>45170</v>
      </c>
      <c r="AA295" s="142">
        <v>45174.415146030093</v>
      </c>
      <c r="AB295" s="139" t="s">
        <v>118</v>
      </c>
      <c r="AC295" s="139" t="s">
        <v>116</v>
      </c>
    </row>
    <row r="296" spans="1:29" s="149" customFormat="1" hidden="1" outlineLevel="5" collapsed="1" x14ac:dyDescent="0.25">
      <c r="A296" s="163" t="s">
        <v>215</v>
      </c>
      <c r="B296" s="145">
        <v>0</v>
      </c>
      <c r="C296" s="145">
        <v>0</v>
      </c>
      <c r="D296" s="145">
        <v>0</v>
      </c>
      <c r="E296" s="145">
        <v>0</v>
      </c>
      <c r="F296" s="145">
        <v>0</v>
      </c>
      <c r="G296" s="145">
        <v>0</v>
      </c>
      <c r="H296" s="146" t="s">
        <v>120</v>
      </c>
      <c r="I296" s="146" t="s">
        <v>215</v>
      </c>
      <c r="J296" s="146" t="s">
        <v>116</v>
      </c>
      <c r="K296" s="145">
        <v>0</v>
      </c>
      <c r="L296" s="145">
        <v>0</v>
      </c>
      <c r="M296" s="146" t="s">
        <v>213</v>
      </c>
      <c r="N296" s="146" t="s">
        <v>135</v>
      </c>
      <c r="O296" s="146" t="s">
        <v>121</v>
      </c>
      <c r="P296" s="147">
        <v>45139</v>
      </c>
      <c r="Q296" s="147">
        <v>45140</v>
      </c>
      <c r="R296" s="145">
        <v>0</v>
      </c>
      <c r="S296" s="146" t="s">
        <v>116</v>
      </c>
      <c r="T296" s="146" t="s">
        <v>116</v>
      </c>
      <c r="U296" s="146" t="s">
        <v>142</v>
      </c>
      <c r="V296" s="148">
        <v>45108.153331481481</v>
      </c>
      <c r="W296" s="146" t="s">
        <v>116</v>
      </c>
      <c r="X296" s="146" t="s">
        <v>116</v>
      </c>
      <c r="Y296" s="148">
        <v>45139</v>
      </c>
      <c r="Z296" s="148">
        <v>45170</v>
      </c>
      <c r="AA296" s="148">
        <v>45174.415146030093</v>
      </c>
      <c r="AB296" s="146" t="s">
        <v>118</v>
      </c>
      <c r="AC296" s="146" t="s">
        <v>116</v>
      </c>
    </row>
    <row r="297" spans="1:29" s="155" customFormat="1" hidden="1" outlineLevel="6" collapsed="1" x14ac:dyDescent="0.25">
      <c r="A297" s="164" t="s">
        <v>116</v>
      </c>
      <c r="B297" s="151">
        <v>0</v>
      </c>
      <c r="C297" s="151">
        <v>0</v>
      </c>
      <c r="D297" s="151">
        <v>0</v>
      </c>
      <c r="E297" s="151">
        <v>0</v>
      </c>
      <c r="F297" s="151">
        <v>0</v>
      </c>
      <c r="G297" s="151">
        <v>0</v>
      </c>
      <c r="H297" s="152" t="s">
        <v>120</v>
      </c>
      <c r="I297" s="152" t="s">
        <v>215</v>
      </c>
      <c r="J297" s="152" t="s">
        <v>116</v>
      </c>
      <c r="K297" s="151">
        <v>0</v>
      </c>
      <c r="L297" s="151">
        <v>0</v>
      </c>
      <c r="M297" s="152" t="s">
        <v>213</v>
      </c>
      <c r="N297" s="152" t="s">
        <v>135</v>
      </c>
      <c r="O297" s="152" t="s">
        <v>121</v>
      </c>
      <c r="P297" s="153">
        <v>45139</v>
      </c>
      <c r="Q297" s="153">
        <v>45140</v>
      </c>
      <c r="R297" s="151">
        <v>0</v>
      </c>
      <c r="S297" s="152" t="s">
        <v>116</v>
      </c>
      <c r="T297" s="152" t="s">
        <v>116</v>
      </c>
      <c r="U297" s="152" t="s">
        <v>142</v>
      </c>
      <c r="V297" s="154">
        <v>45108.153331481481</v>
      </c>
      <c r="W297" s="152" t="s">
        <v>116</v>
      </c>
      <c r="X297" s="152" t="s">
        <v>116</v>
      </c>
      <c r="Y297" s="154">
        <v>45139</v>
      </c>
      <c r="Z297" s="154">
        <v>45170</v>
      </c>
      <c r="AA297" s="154">
        <v>45174.415146030093</v>
      </c>
      <c r="AB297" s="152" t="s">
        <v>118</v>
      </c>
      <c r="AC297" s="152" t="s">
        <v>116</v>
      </c>
    </row>
    <row r="298" spans="1:29" s="161" customFormat="1" hidden="1" outlineLevel="7" collapsed="1" x14ac:dyDescent="0.25">
      <c r="A298" s="165" t="s">
        <v>152</v>
      </c>
      <c r="B298" s="157">
        <v>0</v>
      </c>
      <c r="C298" s="157">
        <v>0</v>
      </c>
      <c r="D298" s="157">
        <v>0</v>
      </c>
      <c r="E298" s="157">
        <v>0</v>
      </c>
      <c r="F298" s="157">
        <v>0</v>
      </c>
      <c r="G298" s="157">
        <v>0</v>
      </c>
      <c r="H298" s="158" t="s">
        <v>120</v>
      </c>
      <c r="I298" s="158" t="s">
        <v>215</v>
      </c>
      <c r="J298" s="158" t="s">
        <v>116</v>
      </c>
      <c r="K298" s="157">
        <v>0</v>
      </c>
      <c r="L298" s="157">
        <v>0</v>
      </c>
      <c r="M298" s="158" t="s">
        <v>213</v>
      </c>
      <c r="N298" s="158" t="s">
        <v>135</v>
      </c>
      <c r="O298" s="158" t="s">
        <v>121</v>
      </c>
      <c r="P298" s="159">
        <v>45139</v>
      </c>
      <c r="Q298" s="159">
        <v>45140</v>
      </c>
      <c r="R298" s="157">
        <v>0</v>
      </c>
      <c r="S298" s="158" t="s">
        <v>116</v>
      </c>
      <c r="T298" s="158" t="s">
        <v>116</v>
      </c>
      <c r="U298" s="158" t="s">
        <v>142</v>
      </c>
      <c r="V298" s="160">
        <v>45108.153331481481</v>
      </c>
      <c r="W298" s="158" t="s">
        <v>116</v>
      </c>
      <c r="X298" s="158" t="s">
        <v>116</v>
      </c>
      <c r="Y298" s="160">
        <v>45139</v>
      </c>
      <c r="Z298" s="160">
        <v>45170</v>
      </c>
      <c r="AA298" s="160">
        <v>45174.415146030093</v>
      </c>
      <c r="AB298" s="158" t="s">
        <v>118</v>
      </c>
      <c r="AC298" s="158" t="s">
        <v>116</v>
      </c>
    </row>
    <row r="299" spans="1:29" s="143" customFormat="1" hidden="1" outlineLevel="7" collapsed="1" x14ac:dyDescent="0.25">
      <c r="A299" s="166" t="s">
        <v>116</v>
      </c>
      <c r="B299" s="140">
        <v>0</v>
      </c>
      <c r="C299" s="140">
        <v>0</v>
      </c>
      <c r="D299" s="140">
        <v>0</v>
      </c>
      <c r="E299" s="140">
        <v>0</v>
      </c>
      <c r="F299" s="140">
        <v>0</v>
      </c>
      <c r="G299" s="140">
        <v>0</v>
      </c>
      <c r="H299" s="139" t="s">
        <v>120</v>
      </c>
      <c r="I299" s="139" t="s">
        <v>215</v>
      </c>
      <c r="J299" s="139" t="s">
        <v>116</v>
      </c>
      <c r="K299" s="140">
        <v>0</v>
      </c>
      <c r="L299" s="140">
        <v>0</v>
      </c>
      <c r="M299" s="139" t="s">
        <v>213</v>
      </c>
      <c r="N299" s="139" t="s">
        <v>135</v>
      </c>
      <c r="O299" s="139" t="s">
        <v>121</v>
      </c>
      <c r="P299" s="141">
        <v>45139</v>
      </c>
      <c r="Q299" s="141">
        <v>45140</v>
      </c>
      <c r="R299" s="140">
        <v>0</v>
      </c>
      <c r="S299" s="139" t="s">
        <v>116</v>
      </c>
      <c r="T299" s="139" t="s">
        <v>116</v>
      </c>
      <c r="U299" s="139" t="s">
        <v>142</v>
      </c>
      <c r="V299" s="142">
        <v>45108.153331481481</v>
      </c>
      <c r="W299" s="139" t="s">
        <v>116</v>
      </c>
      <c r="X299" s="139" t="s">
        <v>116</v>
      </c>
      <c r="Y299" s="142">
        <v>45139</v>
      </c>
      <c r="Z299" s="142">
        <v>45170</v>
      </c>
      <c r="AA299" s="142">
        <v>45174.415146030093</v>
      </c>
      <c r="AB299" s="139" t="s">
        <v>118</v>
      </c>
      <c r="AC299" s="139" t="s">
        <v>116</v>
      </c>
    </row>
    <row r="300" spans="1:29" s="178" customFormat="1" hidden="1" outlineLevel="7" collapsed="1" x14ac:dyDescent="0.25">
      <c r="A300" s="173" t="s">
        <v>116</v>
      </c>
      <c r="B300" s="174">
        <v>0</v>
      </c>
      <c r="C300" s="174">
        <v>0</v>
      </c>
      <c r="D300" s="174">
        <v>0</v>
      </c>
      <c r="E300" s="174">
        <v>0</v>
      </c>
      <c r="F300" s="174">
        <v>0</v>
      </c>
      <c r="G300" s="174">
        <v>0</v>
      </c>
      <c r="H300" s="175" t="s">
        <v>120</v>
      </c>
      <c r="I300" s="175" t="s">
        <v>215</v>
      </c>
      <c r="J300" s="175" t="s">
        <v>116</v>
      </c>
      <c r="K300" s="174">
        <v>0</v>
      </c>
      <c r="L300" s="174">
        <v>0</v>
      </c>
      <c r="M300" s="175" t="s">
        <v>213</v>
      </c>
      <c r="N300" s="175" t="s">
        <v>135</v>
      </c>
      <c r="O300" s="175" t="s">
        <v>121</v>
      </c>
      <c r="P300" s="176">
        <v>45139</v>
      </c>
      <c r="Q300" s="176">
        <v>45140</v>
      </c>
      <c r="R300" s="174">
        <v>0</v>
      </c>
      <c r="S300" s="175" t="s">
        <v>116</v>
      </c>
      <c r="T300" s="175" t="s">
        <v>116</v>
      </c>
      <c r="U300" s="175" t="s">
        <v>142</v>
      </c>
      <c r="V300" s="177">
        <v>45108.153331481481</v>
      </c>
      <c r="W300" s="175" t="s">
        <v>116</v>
      </c>
      <c r="X300" s="175" t="s">
        <v>116</v>
      </c>
      <c r="Y300" s="177">
        <v>45139</v>
      </c>
      <c r="Z300" s="177">
        <v>45170</v>
      </c>
      <c r="AA300" s="177">
        <v>45174.415146030093</v>
      </c>
      <c r="AB300" s="175" t="s">
        <v>118</v>
      </c>
      <c r="AC300" s="175" t="s">
        <v>116</v>
      </c>
    </row>
    <row r="301" spans="1:29" s="149" customFormat="1" outlineLevel="1" collapsed="1" x14ac:dyDescent="0.25">
      <c r="A301" s="144" t="s">
        <v>216</v>
      </c>
      <c r="B301" s="145">
        <v>0</v>
      </c>
      <c r="C301" s="145">
        <v>0</v>
      </c>
      <c r="D301" s="145">
        <v>0</v>
      </c>
      <c r="E301" s="145">
        <v>0</v>
      </c>
      <c r="F301" s="145">
        <v>0</v>
      </c>
      <c r="G301" s="145">
        <v>0</v>
      </c>
      <c r="H301" s="146" t="s">
        <v>120</v>
      </c>
      <c r="I301" s="146" t="s">
        <v>217</v>
      </c>
      <c r="J301" s="146" t="s">
        <v>116</v>
      </c>
      <c r="K301" s="145">
        <v>0</v>
      </c>
      <c r="L301" s="145">
        <v>0</v>
      </c>
      <c r="M301" s="146" t="s">
        <v>122</v>
      </c>
      <c r="N301" s="146" t="s">
        <v>216</v>
      </c>
      <c r="O301" s="146" t="s">
        <v>121</v>
      </c>
      <c r="P301" s="147">
        <v>45139</v>
      </c>
      <c r="Q301" s="147">
        <v>45140</v>
      </c>
      <c r="R301" s="145">
        <v>0</v>
      </c>
      <c r="S301" s="146" t="s">
        <v>116</v>
      </c>
      <c r="T301" s="146" t="s">
        <v>116</v>
      </c>
      <c r="U301" s="146" t="s">
        <v>142</v>
      </c>
      <c r="V301" s="148">
        <v>45108.153331481481</v>
      </c>
      <c r="W301" s="146" t="s">
        <v>116</v>
      </c>
      <c r="X301" s="146" t="s">
        <v>116</v>
      </c>
      <c r="Y301" s="148">
        <v>45139</v>
      </c>
      <c r="Z301" s="148">
        <v>45170</v>
      </c>
      <c r="AA301" s="148">
        <v>45174.415146030093</v>
      </c>
      <c r="AB301" s="146" t="s">
        <v>118</v>
      </c>
      <c r="AC301" s="146" t="s">
        <v>116</v>
      </c>
    </row>
    <row r="302" spans="1:29" s="155" customFormat="1" hidden="1" outlineLevel="2" collapsed="1" x14ac:dyDescent="0.25">
      <c r="A302" s="150" t="s">
        <v>122</v>
      </c>
      <c r="B302" s="151">
        <v>0</v>
      </c>
      <c r="C302" s="151">
        <v>0</v>
      </c>
      <c r="D302" s="151">
        <v>0</v>
      </c>
      <c r="E302" s="151">
        <v>0</v>
      </c>
      <c r="F302" s="151">
        <v>0</v>
      </c>
      <c r="G302" s="151">
        <v>0</v>
      </c>
      <c r="H302" s="152" t="s">
        <v>120</v>
      </c>
      <c r="I302" s="152" t="s">
        <v>217</v>
      </c>
      <c r="J302" s="152" t="s">
        <v>116</v>
      </c>
      <c r="K302" s="151">
        <v>0</v>
      </c>
      <c r="L302" s="151">
        <v>0</v>
      </c>
      <c r="M302" s="152" t="s">
        <v>122</v>
      </c>
      <c r="N302" s="152" t="s">
        <v>216</v>
      </c>
      <c r="O302" s="152" t="s">
        <v>121</v>
      </c>
      <c r="P302" s="153">
        <v>45139</v>
      </c>
      <c r="Q302" s="153">
        <v>45140</v>
      </c>
      <c r="R302" s="151">
        <v>0</v>
      </c>
      <c r="S302" s="152" t="s">
        <v>116</v>
      </c>
      <c r="T302" s="152" t="s">
        <v>116</v>
      </c>
      <c r="U302" s="152" t="s">
        <v>142</v>
      </c>
      <c r="V302" s="154">
        <v>45108.153331481481</v>
      </c>
      <c r="W302" s="152" t="s">
        <v>116</v>
      </c>
      <c r="X302" s="152" t="s">
        <v>116</v>
      </c>
      <c r="Y302" s="154">
        <v>45139</v>
      </c>
      <c r="Z302" s="154">
        <v>45170</v>
      </c>
      <c r="AA302" s="154">
        <v>45174.415146030093</v>
      </c>
      <c r="AB302" s="152" t="s">
        <v>118</v>
      </c>
      <c r="AC302" s="152" t="s">
        <v>116</v>
      </c>
    </row>
    <row r="303" spans="1:29" s="161" customFormat="1" hidden="1" outlineLevel="3" collapsed="1" x14ac:dyDescent="0.25">
      <c r="A303" s="156" t="s">
        <v>121</v>
      </c>
      <c r="B303" s="157">
        <v>0</v>
      </c>
      <c r="C303" s="157">
        <v>0</v>
      </c>
      <c r="D303" s="157">
        <v>0</v>
      </c>
      <c r="E303" s="157">
        <v>0</v>
      </c>
      <c r="F303" s="157">
        <v>0</v>
      </c>
      <c r="G303" s="157">
        <v>0</v>
      </c>
      <c r="H303" s="158" t="s">
        <v>120</v>
      </c>
      <c r="I303" s="158" t="s">
        <v>217</v>
      </c>
      <c r="J303" s="158" t="s">
        <v>116</v>
      </c>
      <c r="K303" s="157">
        <v>0</v>
      </c>
      <c r="L303" s="157">
        <v>0</v>
      </c>
      <c r="M303" s="158" t="s">
        <v>122</v>
      </c>
      <c r="N303" s="158" t="s">
        <v>216</v>
      </c>
      <c r="O303" s="158" t="s">
        <v>121</v>
      </c>
      <c r="P303" s="159">
        <v>45139</v>
      </c>
      <c r="Q303" s="159">
        <v>45140</v>
      </c>
      <c r="R303" s="157">
        <v>0</v>
      </c>
      <c r="S303" s="158" t="s">
        <v>116</v>
      </c>
      <c r="T303" s="158" t="s">
        <v>116</v>
      </c>
      <c r="U303" s="158" t="s">
        <v>142</v>
      </c>
      <c r="V303" s="160">
        <v>45108.153331481481</v>
      </c>
      <c r="W303" s="158" t="s">
        <v>116</v>
      </c>
      <c r="X303" s="158" t="s">
        <v>116</v>
      </c>
      <c r="Y303" s="160">
        <v>45139</v>
      </c>
      <c r="Z303" s="160">
        <v>45170</v>
      </c>
      <c r="AA303" s="160">
        <v>45174.415146030093</v>
      </c>
      <c r="AB303" s="158" t="s">
        <v>118</v>
      </c>
      <c r="AC303" s="158" t="s">
        <v>116</v>
      </c>
    </row>
    <row r="304" spans="1:29" s="143" customFormat="1" hidden="1" outlineLevel="4" collapsed="1" x14ac:dyDescent="0.25">
      <c r="A304" s="162" t="s">
        <v>116</v>
      </c>
      <c r="B304" s="140">
        <v>0</v>
      </c>
      <c r="C304" s="140">
        <v>0</v>
      </c>
      <c r="D304" s="140">
        <v>0</v>
      </c>
      <c r="E304" s="140">
        <v>0</v>
      </c>
      <c r="F304" s="140">
        <v>0</v>
      </c>
      <c r="G304" s="140">
        <v>0</v>
      </c>
      <c r="H304" s="139" t="s">
        <v>120</v>
      </c>
      <c r="I304" s="139" t="s">
        <v>217</v>
      </c>
      <c r="J304" s="139" t="s">
        <v>116</v>
      </c>
      <c r="K304" s="140">
        <v>0</v>
      </c>
      <c r="L304" s="140">
        <v>0</v>
      </c>
      <c r="M304" s="139" t="s">
        <v>122</v>
      </c>
      <c r="N304" s="139" t="s">
        <v>216</v>
      </c>
      <c r="O304" s="139" t="s">
        <v>121</v>
      </c>
      <c r="P304" s="141">
        <v>45139</v>
      </c>
      <c r="Q304" s="141">
        <v>45140</v>
      </c>
      <c r="R304" s="140">
        <v>0</v>
      </c>
      <c r="S304" s="139" t="s">
        <v>116</v>
      </c>
      <c r="T304" s="139" t="s">
        <v>116</v>
      </c>
      <c r="U304" s="139" t="s">
        <v>142</v>
      </c>
      <c r="V304" s="142">
        <v>45108.153331481481</v>
      </c>
      <c r="W304" s="139" t="s">
        <v>116</v>
      </c>
      <c r="X304" s="139" t="s">
        <v>116</v>
      </c>
      <c r="Y304" s="142">
        <v>45139</v>
      </c>
      <c r="Z304" s="142">
        <v>45170</v>
      </c>
      <c r="AA304" s="142">
        <v>45174.415146030093</v>
      </c>
      <c r="AB304" s="139" t="s">
        <v>118</v>
      </c>
      <c r="AC304" s="139" t="s">
        <v>116</v>
      </c>
    </row>
    <row r="305" spans="1:29" s="149" customFormat="1" hidden="1" outlineLevel="5" collapsed="1" x14ac:dyDescent="0.25">
      <c r="A305" s="163" t="s">
        <v>217</v>
      </c>
      <c r="B305" s="145">
        <v>0</v>
      </c>
      <c r="C305" s="145">
        <v>0</v>
      </c>
      <c r="D305" s="145">
        <v>0</v>
      </c>
      <c r="E305" s="145">
        <v>0</v>
      </c>
      <c r="F305" s="145">
        <v>0</v>
      </c>
      <c r="G305" s="145">
        <v>0</v>
      </c>
      <c r="H305" s="146" t="s">
        <v>120</v>
      </c>
      <c r="I305" s="146" t="s">
        <v>217</v>
      </c>
      <c r="J305" s="146" t="s">
        <v>116</v>
      </c>
      <c r="K305" s="145">
        <v>0</v>
      </c>
      <c r="L305" s="145">
        <v>0</v>
      </c>
      <c r="M305" s="146" t="s">
        <v>122</v>
      </c>
      <c r="N305" s="146" t="s">
        <v>216</v>
      </c>
      <c r="O305" s="146" t="s">
        <v>121</v>
      </c>
      <c r="P305" s="147">
        <v>45139</v>
      </c>
      <c r="Q305" s="147">
        <v>45140</v>
      </c>
      <c r="R305" s="145">
        <v>0</v>
      </c>
      <c r="S305" s="146" t="s">
        <v>116</v>
      </c>
      <c r="T305" s="146" t="s">
        <v>116</v>
      </c>
      <c r="U305" s="146" t="s">
        <v>142</v>
      </c>
      <c r="V305" s="148">
        <v>45108.153331481481</v>
      </c>
      <c r="W305" s="146" t="s">
        <v>116</v>
      </c>
      <c r="X305" s="146" t="s">
        <v>116</v>
      </c>
      <c r="Y305" s="148">
        <v>45139</v>
      </c>
      <c r="Z305" s="148">
        <v>45170</v>
      </c>
      <c r="AA305" s="148">
        <v>45174.415146030093</v>
      </c>
      <c r="AB305" s="146" t="s">
        <v>118</v>
      </c>
      <c r="AC305" s="146" t="s">
        <v>116</v>
      </c>
    </row>
    <row r="306" spans="1:29" s="155" customFormat="1" hidden="1" outlineLevel="6" collapsed="1" x14ac:dyDescent="0.25">
      <c r="A306" s="164" t="s">
        <v>116</v>
      </c>
      <c r="B306" s="151">
        <v>0</v>
      </c>
      <c r="C306" s="151">
        <v>0</v>
      </c>
      <c r="D306" s="151">
        <v>0</v>
      </c>
      <c r="E306" s="151">
        <v>0</v>
      </c>
      <c r="F306" s="151">
        <v>0</v>
      </c>
      <c r="G306" s="151">
        <v>0</v>
      </c>
      <c r="H306" s="152" t="s">
        <v>120</v>
      </c>
      <c r="I306" s="152" t="s">
        <v>217</v>
      </c>
      <c r="J306" s="152" t="s">
        <v>116</v>
      </c>
      <c r="K306" s="151">
        <v>0</v>
      </c>
      <c r="L306" s="151">
        <v>0</v>
      </c>
      <c r="M306" s="152" t="s">
        <v>122</v>
      </c>
      <c r="N306" s="152" t="s">
        <v>216</v>
      </c>
      <c r="O306" s="152" t="s">
        <v>121</v>
      </c>
      <c r="P306" s="153">
        <v>45139</v>
      </c>
      <c r="Q306" s="153">
        <v>45140</v>
      </c>
      <c r="R306" s="151">
        <v>0</v>
      </c>
      <c r="S306" s="152" t="s">
        <v>116</v>
      </c>
      <c r="T306" s="152" t="s">
        <v>116</v>
      </c>
      <c r="U306" s="152" t="s">
        <v>142</v>
      </c>
      <c r="V306" s="154">
        <v>45108.153331481481</v>
      </c>
      <c r="W306" s="152" t="s">
        <v>116</v>
      </c>
      <c r="X306" s="152" t="s">
        <v>116</v>
      </c>
      <c r="Y306" s="154">
        <v>45139</v>
      </c>
      <c r="Z306" s="154">
        <v>45170</v>
      </c>
      <c r="AA306" s="154">
        <v>45174.415146030093</v>
      </c>
      <c r="AB306" s="152" t="s">
        <v>118</v>
      </c>
      <c r="AC306" s="152" t="s">
        <v>116</v>
      </c>
    </row>
    <row r="307" spans="1:29" s="161" customFormat="1" hidden="1" outlineLevel="7" collapsed="1" x14ac:dyDescent="0.25">
      <c r="A307" s="165" t="s">
        <v>152</v>
      </c>
      <c r="B307" s="157">
        <v>0</v>
      </c>
      <c r="C307" s="157">
        <v>0</v>
      </c>
      <c r="D307" s="157">
        <v>0</v>
      </c>
      <c r="E307" s="157">
        <v>0</v>
      </c>
      <c r="F307" s="157">
        <v>0</v>
      </c>
      <c r="G307" s="157">
        <v>0</v>
      </c>
      <c r="H307" s="158" t="s">
        <v>120</v>
      </c>
      <c r="I307" s="158" t="s">
        <v>217</v>
      </c>
      <c r="J307" s="158" t="s">
        <v>116</v>
      </c>
      <c r="K307" s="157">
        <v>0</v>
      </c>
      <c r="L307" s="157">
        <v>0</v>
      </c>
      <c r="M307" s="158" t="s">
        <v>122</v>
      </c>
      <c r="N307" s="158" t="s">
        <v>216</v>
      </c>
      <c r="O307" s="158" t="s">
        <v>121</v>
      </c>
      <c r="P307" s="159">
        <v>45139</v>
      </c>
      <c r="Q307" s="159">
        <v>45140</v>
      </c>
      <c r="R307" s="157">
        <v>0</v>
      </c>
      <c r="S307" s="158" t="s">
        <v>116</v>
      </c>
      <c r="T307" s="158" t="s">
        <v>116</v>
      </c>
      <c r="U307" s="158" t="s">
        <v>142</v>
      </c>
      <c r="V307" s="160">
        <v>45108.153331481481</v>
      </c>
      <c r="W307" s="158" t="s">
        <v>116</v>
      </c>
      <c r="X307" s="158" t="s">
        <v>116</v>
      </c>
      <c r="Y307" s="160">
        <v>45139</v>
      </c>
      <c r="Z307" s="160">
        <v>45170</v>
      </c>
      <c r="AA307" s="160">
        <v>45174.415146030093</v>
      </c>
      <c r="AB307" s="158" t="s">
        <v>118</v>
      </c>
      <c r="AC307" s="158" t="s">
        <v>116</v>
      </c>
    </row>
    <row r="308" spans="1:29" s="143" customFormat="1" hidden="1" outlineLevel="7" collapsed="1" x14ac:dyDescent="0.25">
      <c r="A308" s="166" t="s">
        <v>116</v>
      </c>
      <c r="B308" s="140">
        <v>0</v>
      </c>
      <c r="C308" s="140">
        <v>0</v>
      </c>
      <c r="D308" s="140">
        <v>0</v>
      </c>
      <c r="E308" s="140">
        <v>0</v>
      </c>
      <c r="F308" s="140">
        <v>0</v>
      </c>
      <c r="G308" s="140">
        <v>0</v>
      </c>
      <c r="H308" s="139" t="s">
        <v>120</v>
      </c>
      <c r="I308" s="139" t="s">
        <v>217</v>
      </c>
      <c r="J308" s="139" t="s">
        <v>116</v>
      </c>
      <c r="K308" s="140">
        <v>0</v>
      </c>
      <c r="L308" s="140">
        <v>0</v>
      </c>
      <c r="M308" s="139" t="s">
        <v>122</v>
      </c>
      <c r="N308" s="139" t="s">
        <v>216</v>
      </c>
      <c r="O308" s="139" t="s">
        <v>121</v>
      </c>
      <c r="P308" s="141">
        <v>45139</v>
      </c>
      <c r="Q308" s="141">
        <v>45140</v>
      </c>
      <c r="R308" s="140">
        <v>0</v>
      </c>
      <c r="S308" s="139" t="s">
        <v>116</v>
      </c>
      <c r="T308" s="139" t="s">
        <v>116</v>
      </c>
      <c r="U308" s="139" t="s">
        <v>142</v>
      </c>
      <c r="V308" s="142">
        <v>45108.153331481481</v>
      </c>
      <c r="W308" s="139" t="s">
        <v>116</v>
      </c>
      <c r="X308" s="139" t="s">
        <v>116</v>
      </c>
      <c r="Y308" s="142">
        <v>45139</v>
      </c>
      <c r="Z308" s="142">
        <v>45170</v>
      </c>
      <c r="AA308" s="142">
        <v>45174.415146030093</v>
      </c>
      <c r="AB308" s="139" t="s">
        <v>118</v>
      </c>
      <c r="AC308" s="139" t="s">
        <v>116</v>
      </c>
    </row>
    <row r="309" spans="1:29" s="190" customFormat="1" outlineLevel="1" collapsed="1" x14ac:dyDescent="0.25">
      <c r="A309" s="185" t="s">
        <v>218</v>
      </c>
      <c r="B309" s="186">
        <v>0</v>
      </c>
      <c r="C309" s="186">
        <v>0</v>
      </c>
      <c r="D309" s="186">
        <v>0</v>
      </c>
      <c r="E309" s="186">
        <v>0</v>
      </c>
      <c r="F309" s="186">
        <v>0</v>
      </c>
      <c r="G309" s="186">
        <v>0</v>
      </c>
      <c r="H309" s="187" t="s">
        <v>120</v>
      </c>
      <c r="I309" s="187" t="s">
        <v>219</v>
      </c>
      <c r="J309" s="187" t="s">
        <v>116</v>
      </c>
      <c r="K309" s="186">
        <v>0</v>
      </c>
      <c r="L309" s="186">
        <v>0</v>
      </c>
      <c r="M309" s="187" t="s">
        <v>122</v>
      </c>
      <c r="N309" s="187" t="s">
        <v>218</v>
      </c>
      <c r="O309" s="187" t="s">
        <v>121</v>
      </c>
      <c r="P309" s="188">
        <v>45139</v>
      </c>
      <c r="Q309" s="188">
        <v>45140</v>
      </c>
      <c r="R309" s="186">
        <v>0</v>
      </c>
      <c r="S309" s="187" t="s">
        <v>116</v>
      </c>
      <c r="T309" s="187" t="s">
        <v>116</v>
      </c>
      <c r="U309" s="187" t="s">
        <v>142</v>
      </c>
      <c r="V309" s="189">
        <v>45108.153331481481</v>
      </c>
      <c r="W309" s="187" t="s">
        <v>116</v>
      </c>
      <c r="X309" s="187" t="s">
        <v>116</v>
      </c>
      <c r="Y309" s="189">
        <v>45139</v>
      </c>
      <c r="Z309" s="189">
        <v>45170</v>
      </c>
      <c r="AA309" s="189">
        <v>45174.415146030093</v>
      </c>
      <c r="AB309" s="187" t="s">
        <v>118</v>
      </c>
      <c r="AC309" s="187" t="s">
        <v>116</v>
      </c>
    </row>
    <row r="310" spans="1:29" s="155" customFormat="1" hidden="1" outlineLevel="2" collapsed="1" x14ac:dyDescent="0.25">
      <c r="A310" s="150" t="s">
        <v>122</v>
      </c>
      <c r="B310" s="151">
        <v>0</v>
      </c>
      <c r="C310" s="151">
        <v>0</v>
      </c>
      <c r="D310" s="151">
        <v>0</v>
      </c>
      <c r="E310" s="151">
        <v>0</v>
      </c>
      <c r="F310" s="151">
        <v>0</v>
      </c>
      <c r="G310" s="151">
        <v>0</v>
      </c>
      <c r="H310" s="152" t="s">
        <v>120</v>
      </c>
      <c r="I310" s="152" t="s">
        <v>219</v>
      </c>
      <c r="J310" s="152" t="s">
        <v>116</v>
      </c>
      <c r="K310" s="151">
        <v>0</v>
      </c>
      <c r="L310" s="151">
        <v>0</v>
      </c>
      <c r="M310" s="152" t="s">
        <v>122</v>
      </c>
      <c r="N310" s="152" t="s">
        <v>218</v>
      </c>
      <c r="O310" s="152" t="s">
        <v>121</v>
      </c>
      <c r="P310" s="153">
        <v>45139</v>
      </c>
      <c r="Q310" s="153">
        <v>45140</v>
      </c>
      <c r="R310" s="151">
        <v>0</v>
      </c>
      <c r="S310" s="152" t="s">
        <v>116</v>
      </c>
      <c r="T310" s="152" t="s">
        <v>116</v>
      </c>
      <c r="U310" s="152" t="s">
        <v>142</v>
      </c>
      <c r="V310" s="154">
        <v>45108.153331481481</v>
      </c>
      <c r="W310" s="152" t="s">
        <v>116</v>
      </c>
      <c r="X310" s="152" t="s">
        <v>116</v>
      </c>
      <c r="Y310" s="154">
        <v>45139</v>
      </c>
      <c r="Z310" s="154">
        <v>45170</v>
      </c>
      <c r="AA310" s="154">
        <v>45174.415146030093</v>
      </c>
      <c r="AB310" s="152" t="s">
        <v>118</v>
      </c>
      <c r="AC310" s="152" t="s">
        <v>116</v>
      </c>
    </row>
    <row r="311" spans="1:29" s="161" customFormat="1" hidden="1" outlineLevel="3" collapsed="1" x14ac:dyDescent="0.25">
      <c r="A311" s="156" t="s">
        <v>121</v>
      </c>
      <c r="B311" s="157">
        <v>0</v>
      </c>
      <c r="C311" s="157">
        <v>0</v>
      </c>
      <c r="D311" s="157">
        <v>0</v>
      </c>
      <c r="E311" s="157">
        <v>0</v>
      </c>
      <c r="F311" s="157">
        <v>0</v>
      </c>
      <c r="G311" s="157">
        <v>0</v>
      </c>
      <c r="H311" s="158" t="s">
        <v>120</v>
      </c>
      <c r="I311" s="158" t="s">
        <v>219</v>
      </c>
      <c r="J311" s="158" t="s">
        <v>116</v>
      </c>
      <c r="K311" s="157">
        <v>0</v>
      </c>
      <c r="L311" s="157">
        <v>0</v>
      </c>
      <c r="M311" s="158" t="s">
        <v>122</v>
      </c>
      <c r="N311" s="158" t="s">
        <v>218</v>
      </c>
      <c r="O311" s="158" t="s">
        <v>121</v>
      </c>
      <c r="P311" s="159">
        <v>45139</v>
      </c>
      <c r="Q311" s="159">
        <v>45140</v>
      </c>
      <c r="R311" s="157">
        <v>0</v>
      </c>
      <c r="S311" s="158" t="s">
        <v>116</v>
      </c>
      <c r="T311" s="158" t="s">
        <v>116</v>
      </c>
      <c r="U311" s="158" t="s">
        <v>142</v>
      </c>
      <c r="V311" s="160">
        <v>45108.153331481481</v>
      </c>
      <c r="W311" s="158" t="s">
        <v>116</v>
      </c>
      <c r="X311" s="158" t="s">
        <v>116</v>
      </c>
      <c r="Y311" s="160">
        <v>45139</v>
      </c>
      <c r="Z311" s="160">
        <v>45170</v>
      </c>
      <c r="AA311" s="160">
        <v>45174.415146030093</v>
      </c>
      <c r="AB311" s="158" t="s">
        <v>118</v>
      </c>
      <c r="AC311" s="158" t="s">
        <v>116</v>
      </c>
    </row>
    <row r="312" spans="1:29" s="143" customFormat="1" hidden="1" outlineLevel="4" collapsed="1" x14ac:dyDescent="0.25">
      <c r="A312" s="162" t="s">
        <v>116</v>
      </c>
      <c r="B312" s="140">
        <v>0</v>
      </c>
      <c r="C312" s="140">
        <v>0</v>
      </c>
      <c r="D312" s="140">
        <v>0</v>
      </c>
      <c r="E312" s="140">
        <v>0</v>
      </c>
      <c r="F312" s="140">
        <v>0</v>
      </c>
      <c r="G312" s="140">
        <v>0</v>
      </c>
      <c r="H312" s="139" t="s">
        <v>120</v>
      </c>
      <c r="I312" s="139" t="s">
        <v>219</v>
      </c>
      <c r="J312" s="139" t="s">
        <v>116</v>
      </c>
      <c r="K312" s="140">
        <v>0</v>
      </c>
      <c r="L312" s="140">
        <v>0</v>
      </c>
      <c r="M312" s="139" t="s">
        <v>122</v>
      </c>
      <c r="N312" s="139" t="s">
        <v>218</v>
      </c>
      <c r="O312" s="139" t="s">
        <v>121</v>
      </c>
      <c r="P312" s="141">
        <v>45139</v>
      </c>
      <c r="Q312" s="141">
        <v>45140</v>
      </c>
      <c r="R312" s="140">
        <v>0</v>
      </c>
      <c r="S312" s="139" t="s">
        <v>116</v>
      </c>
      <c r="T312" s="139" t="s">
        <v>116</v>
      </c>
      <c r="U312" s="139" t="s">
        <v>142</v>
      </c>
      <c r="V312" s="142">
        <v>45108.153331481481</v>
      </c>
      <c r="W312" s="139" t="s">
        <v>116</v>
      </c>
      <c r="X312" s="139" t="s">
        <v>116</v>
      </c>
      <c r="Y312" s="142">
        <v>45139</v>
      </c>
      <c r="Z312" s="142">
        <v>45170</v>
      </c>
      <c r="AA312" s="142">
        <v>45174.415146030093</v>
      </c>
      <c r="AB312" s="139" t="s">
        <v>118</v>
      </c>
      <c r="AC312" s="139" t="s">
        <v>116</v>
      </c>
    </row>
    <row r="313" spans="1:29" s="149" customFormat="1" hidden="1" outlineLevel="5" collapsed="1" x14ac:dyDescent="0.25">
      <c r="A313" s="163" t="s">
        <v>219</v>
      </c>
      <c r="B313" s="145">
        <v>0</v>
      </c>
      <c r="C313" s="145">
        <v>0</v>
      </c>
      <c r="D313" s="145">
        <v>0</v>
      </c>
      <c r="E313" s="145">
        <v>0</v>
      </c>
      <c r="F313" s="145">
        <v>0</v>
      </c>
      <c r="G313" s="145">
        <v>0</v>
      </c>
      <c r="H313" s="146" t="s">
        <v>120</v>
      </c>
      <c r="I313" s="146" t="s">
        <v>219</v>
      </c>
      <c r="J313" s="146" t="s">
        <v>116</v>
      </c>
      <c r="K313" s="145">
        <v>0</v>
      </c>
      <c r="L313" s="145">
        <v>0</v>
      </c>
      <c r="M313" s="146" t="s">
        <v>122</v>
      </c>
      <c r="N313" s="146" t="s">
        <v>218</v>
      </c>
      <c r="O313" s="146" t="s">
        <v>121</v>
      </c>
      <c r="P313" s="147">
        <v>45139</v>
      </c>
      <c r="Q313" s="147">
        <v>45140</v>
      </c>
      <c r="R313" s="145">
        <v>0</v>
      </c>
      <c r="S313" s="146" t="s">
        <v>116</v>
      </c>
      <c r="T313" s="146" t="s">
        <v>116</v>
      </c>
      <c r="U313" s="146" t="s">
        <v>142</v>
      </c>
      <c r="V313" s="148">
        <v>45108.153331481481</v>
      </c>
      <c r="W313" s="146" t="s">
        <v>116</v>
      </c>
      <c r="X313" s="146" t="s">
        <v>116</v>
      </c>
      <c r="Y313" s="148">
        <v>45139</v>
      </c>
      <c r="Z313" s="148">
        <v>45170</v>
      </c>
      <c r="AA313" s="148">
        <v>45174.415146030093</v>
      </c>
      <c r="AB313" s="146" t="s">
        <v>118</v>
      </c>
      <c r="AC313" s="146" t="s">
        <v>116</v>
      </c>
    </row>
    <row r="314" spans="1:29" s="155" customFormat="1" hidden="1" outlineLevel="6" collapsed="1" x14ac:dyDescent="0.25">
      <c r="A314" s="164" t="s">
        <v>116</v>
      </c>
      <c r="B314" s="151">
        <v>0</v>
      </c>
      <c r="C314" s="151">
        <v>0</v>
      </c>
      <c r="D314" s="151">
        <v>0</v>
      </c>
      <c r="E314" s="151">
        <v>0</v>
      </c>
      <c r="F314" s="151">
        <v>0</v>
      </c>
      <c r="G314" s="151">
        <v>0</v>
      </c>
      <c r="H314" s="152" t="s">
        <v>120</v>
      </c>
      <c r="I314" s="152" t="s">
        <v>219</v>
      </c>
      <c r="J314" s="152" t="s">
        <v>116</v>
      </c>
      <c r="K314" s="151">
        <v>0</v>
      </c>
      <c r="L314" s="151">
        <v>0</v>
      </c>
      <c r="M314" s="152" t="s">
        <v>122</v>
      </c>
      <c r="N314" s="152" t="s">
        <v>218</v>
      </c>
      <c r="O314" s="152" t="s">
        <v>121</v>
      </c>
      <c r="P314" s="153">
        <v>45139</v>
      </c>
      <c r="Q314" s="153">
        <v>45140</v>
      </c>
      <c r="R314" s="151">
        <v>0</v>
      </c>
      <c r="S314" s="152" t="s">
        <v>116</v>
      </c>
      <c r="T314" s="152" t="s">
        <v>116</v>
      </c>
      <c r="U314" s="152" t="s">
        <v>142</v>
      </c>
      <c r="V314" s="154">
        <v>45108.153331481481</v>
      </c>
      <c r="W314" s="152" t="s">
        <v>116</v>
      </c>
      <c r="X314" s="152" t="s">
        <v>116</v>
      </c>
      <c r="Y314" s="154">
        <v>45139</v>
      </c>
      <c r="Z314" s="154">
        <v>45170</v>
      </c>
      <c r="AA314" s="154">
        <v>45174.415146030093</v>
      </c>
      <c r="AB314" s="152" t="s">
        <v>118</v>
      </c>
      <c r="AC314" s="152" t="s">
        <v>116</v>
      </c>
    </row>
    <row r="315" spans="1:29" s="161" customFormat="1" hidden="1" outlineLevel="7" collapsed="1" x14ac:dyDescent="0.25">
      <c r="A315" s="165" t="s">
        <v>220</v>
      </c>
      <c r="B315" s="157">
        <v>-104687.046</v>
      </c>
      <c r="C315" s="157">
        <v>-6485693.7464500004</v>
      </c>
      <c r="D315" s="157">
        <v>0</v>
      </c>
      <c r="E315" s="157">
        <v>0</v>
      </c>
      <c r="F315" s="157">
        <v>-104687.046</v>
      </c>
      <c r="G315" s="157">
        <v>-6485693.7464500004</v>
      </c>
      <c r="H315" s="158" t="s">
        <v>120</v>
      </c>
      <c r="I315" s="158" t="s">
        <v>219</v>
      </c>
      <c r="J315" s="158" t="s">
        <v>116</v>
      </c>
      <c r="K315" s="157">
        <v>61.9531641617818</v>
      </c>
      <c r="L315" s="157">
        <v>0</v>
      </c>
      <c r="M315" s="158" t="s">
        <v>122</v>
      </c>
      <c r="N315" s="158" t="s">
        <v>218</v>
      </c>
      <c r="O315" s="158" t="s">
        <v>121</v>
      </c>
      <c r="P315" s="159">
        <v>45139</v>
      </c>
      <c r="Q315" s="159">
        <v>45140</v>
      </c>
      <c r="R315" s="157">
        <v>0</v>
      </c>
      <c r="S315" s="158" t="s">
        <v>116</v>
      </c>
      <c r="T315" s="158" t="s">
        <v>116</v>
      </c>
      <c r="U315" s="158" t="s">
        <v>142</v>
      </c>
      <c r="V315" s="160">
        <v>45108.153331481481</v>
      </c>
      <c r="W315" s="158" t="s">
        <v>116</v>
      </c>
      <c r="X315" s="158" t="s">
        <v>116</v>
      </c>
      <c r="Y315" s="160">
        <v>45139</v>
      </c>
      <c r="Z315" s="160">
        <v>45170</v>
      </c>
      <c r="AA315" s="160">
        <v>45174.415146030093</v>
      </c>
      <c r="AB315" s="158" t="s">
        <v>118</v>
      </c>
      <c r="AC315" s="158" t="s">
        <v>116</v>
      </c>
    </row>
    <row r="316" spans="1:29" s="143" customFormat="1" hidden="1" outlineLevel="7" collapsed="1" x14ac:dyDescent="0.25">
      <c r="A316" s="166" t="s">
        <v>116</v>
      </c>
      <c r="B316" s="140">
        <v>-70293.695999999996</v>
      </c>
      <c r="C316" s="140">
        <v>-4354916.8878300004</v>
      </c>
      <c r="D316" s="140">
        <v>0</v>
      </c>
      <c r="E316" s="140">
        <v>0</v>
      </c>
      <c r="F316" s="140">
        <v>-70293.695999999996</v>
      </c>
      <c r="G316" s="140">
        <v>-4354916.8878300004</v>
      </c>
      <c r="H316" s="139" t="s">
        <v>120</v>
      </c>
      <c r="I316" s="139" t="s">
        <v>219</v>
      </c>
      <c r="J316" s="139" t="s">
        <v>116</v>
      </c>
      <c r="K316" s="140">
        <v>61.9531641618332</v>
      </c>
      <c r="L316" s="140">
        <v>0</v>
      </c>
      <c r="M316" s="139" t="s">
        <v>122</v>
      </c>
      <c r="N316" s="139" t="s">
        <v>218</v>
      </c>
      <c r="O316" s="139" t="s">
        <v>121</v>
      </c>
      <c r="P316" s="141">
        <v>45139</v>
      </c>
      <c r="Q316" s="141">
        <v>45140</v>
      </c>
      <c r="R316" s="140">
        <v>0</v>
      </c>
      <c r="S316" s="139" t="s">
        <v>116</v>
      </c>
      <c r="T316" s="139" t="s">
        <v>116</v>
      </c>
      <c r="U316" s="139" t="s">
        <v>142</v>
      </c>
      <c r="V316" s="142">
        <v>45108.153331481481</v>
      </c>
      <c r="W316" s="139" t="s">
        <v>116</v>
      </c>
      <c r="X316" s="139" t="s">
        <v>116</v>
      </c>
      <c r="Y316" s="142">
        <v>45139</v>
      </c>
      <c r="Z316" s="142">
        <v>45170</v>
      </c>
      <c r="AA316" s="142">
        <v>45174.415146030093</v>
      </c>
      <c r="AB316" s="139" t="s">
        <v>118</v>
      </c>
      <c r="AC316" s="139" t="s">
        <v>116</v>
      </c>
    </row>
    <row r="317" spans="1:29" s="178" customFormat="1" hidden="1" outlineLevel="7" collapsed="1" x14ac:dyDescent="0.25">
      <c r="A317" s="173" t="s">
        <v>116</v>
      </c>
      <c r="B317" s="174">
        <v>-34393.35</v>
      </c>
      <c r="C317" s="174">
        <v>-2130776.8586200001</v>
      </c>
      <c r="D317" s="174">
        <v>0</v>
      </c>
      <c r="E317" s="174">
        <v>0</v>
      </c>
      <c r="F317" s="174">
        <v>-34393.35</v>
      </c>
      <c r="G317" s="174">
        <v>-2130776.8586200001</v>
      </c>
      <c r="H317" s="175" t="s">
        <v>120</v>
      </c>
      <c r="I317" s="175" t="s">
        <v>219</v>
      </c>
      <c r="J317" s="175" t="s">
        <v>116</v>
      </c>
      <c r="K317" s="174">
        <v>61.953164161676597</v>
      </c>
      <c r="L317" s="174">
        <v>0</v>
      </c>
      <c r="M317" s="175" t="s">
        <v>122</v>
      </c>
      <c r="N317" s="175" t="s">
        <v>218</v>
      </c>
      <c r="O317" s="175" t="s">
        <v>121</v>
      </c>
      <c r="P317" s="176">
        <v>45139</v>
      </c>
      <c r="Q317" s="176">
        <v>45140</v>
      </c>
      <c r="R317" s="174">
        <v>0</v>
      </c>
      <c r="S317" s="175" t="s">
        <v>116</v>
      </c>
      <c r="T317" s="175" t="s">
        <v>116</v>
      </c>
      <c r="U317" s="175" t="s">
        <v>142</v>
      </c>
      <c r="V317" s="177">
        <v>45108.153331481481</v>
      </c>
      <c r="W317" s="175" t="s">
        <v>116</v>
      </c>
      <c r="X317" s="175" t="s">
        <v>116</v>
      </c>
      <c r="Y317" s="177">
        <v>45139</v>
      </c>
      <c r="Z317" s="177">
        <v>45170</v>
      </c>
      <c r="AA317" s="177">
        <v>45174.415146030093</v>
      </c>
      <c r="AB317" s="175" t="s">
        <v>118</v>
      </c>
      <c r="AC317" s="175" t="s">
        <v>116</v>
      </c>
    </row>
    <row r="318" spans="1:29" s="172" customFormat="1" hidden="1" outlineLevel="7" collapsed="1" x14ac:dyDescent="0.25">
      <c r="A318" s="167" t="s">
        <v>221</v>
      </c>
      <c r="B318" s="168">
        <v>-104430.91499999999</v>
      </c>
      <c r="C318" s="168">
        <v>-6397875.5281499997</v>
      </c>
      <c r="D318" s="168">
        <v>0</v>
      </c>
      <c r="E318" s="168">
        <v>0</v>
      </c>
      <c r="F318" s="168">
        <v>-104430.91499999999</v>
      </c>
      <c r="G318" s="168">
        <v>-6397875.5281499997</v>
      </c>
      <c r="H318" s="169" t="s">
        <v>120</v>
      </c>
      <c r="I318" s="169" t="s">
        <v>219</v>
      </c>
      <c r="J318" s="169" t="s">
        <v>116</v>
      </c>
      <c r="K318" s="168">
        <v>61.264191050609902</v>
      </c>
      <c r="L318" s="168">
        <v>0</v>
      </c>
      <c r="M318" s="169" t="s">
        <v>122</v>
      </c>
      <c r="N318" s="169" t="s">
        <v>218</v>
      </c>
      <c r="O318" s="169" t="s">
        <v>121</v>
      </c>
      <c r="P318" s="170">
        <v>45139</v>
      </c>
      <c r="Q318" s="170">
        <v>45140</v>
      </c>
      <c r="R318" s="168">
        <v>0</v>
      </c>
      <c r="S318" s="169" t="s">
        <v>116</v>
      </c>
      <c r="T318" s="169" t="s">
        <v>116</v>
      </c>
      <c r="U318" s="169" t="s">
        <v>142</v>
      </c>
      <c r="V318" s="171">
        <v>45108.153331481481</v>
      </c>
      <c r="W318" s="169" t="s">
        <v>116</v>
      </c>
      <c r="X318" s="169" t="s">
        <v>116</v>
      </c>
      <c r="Y318" s="171">
        <v>45139</v>
      </c>
      <c r="Z318" s="171">
        <v>45170</v>
      </c>
      <c r="AA318" s="171">
        <v>45174.415146030093</v>
      </c>
      <c r="AB318" s="169" t="s">
        <v>118</v>
      </c>
      <c r="AC318" s="169" t="s">
        <v>116</v>
      </c>
    </row>
    <row r="319" spans="1:29" s="143" customFormat="1" hidden="1" outlineLevel="7" collapsed="1" x14ac:dyDescent="0.25">
      <c r="A319" s="166" t="s">
        <v>116</v>
      </c>
      <c r="B319" s="140">
        <v>-104430.91499999999</v>
      </c>
      <c r="C319" s="140">
        <v>-6397875.5281499997</v>
      </c>
      <c r="D319" s="140">
        <v>0</v>
      </c>
      <c r="E319" s="140">
        <v>0</v>
      </c>
      <c r="F319" s="140">
        <v>-104430.91499999999</v>
      </c>
      <c r="G319" s="140">
        <v>-6397875.5281499997</v>
      </c>
      <c r="H319" s="139" t="s">
        <v>120</v>
      </c>
      <c r="I319" s="139" t="s">
        <v>219</v>
      </c>
      <c r="J319" s="139" t="s">
        <v>116</v>
      </c>
      <c r="K319" s="140">
        <v>61.264191050609902</v>
      </c>
      <c r="L319" s="140">
        <v>0</v>
      </c>
      <c r="M319" s="139" t="s">
        <v>122</v>
      </c>
      <c r="N319" s="139" t="s">
        <v>218</v>
      </c>
      <c r="O319" s="139" t="s">
        <v>121</v>
      </c>
      <c r="P319" s="141">
        <v>45139</v>
      </c>
      <c r="Q319" s="141">
        <v>45140</v>
      </c>
      <c r="R319" s="140">
        <v>0</v>
      </c>
      <c r="S319" s="139" t="s">
        <v>116</v>
      </c>
      <c r="T319" s="139" t="s">
        <v>116</v>
      </c>
      <c r="U319" s="139" t="s">
        <v>142</v>
      </c>
      <c r="V319" s="142">
        <v>45108.153331481481</v>
      </c>
      <c r="W319" s="139" t="s">
        <v>116</v>
      </c>
      <c r="X319" s="139" t="s">
        <v>116</v>
      </c>
      <c r="Y319" s="142">
        <v>45139</v>
      </c>
      <c r="Z319" s="142">
        <v>45170</v>
      </c>
      <c r="AA319" s="142">
        <v>45174.415146030093</v>
      </c>
      <c r="AB319" s="139" t="s">
        <v>118</v>
      </c>
      <c r="AC319" s="139" t="s">
        <v>116</v>
      </c>
    </row>
    <row r="320" spans="1:29" s="161" customFormat="1" hidden="1" outlineLevel="7" collapsed="1" x14ac:dyDescent="0.25">
      <c r="A320" s="165" t="s">
        <v>152</v>
      </c>
      <c r="B320" s="157">
        <v>-2195.8339999999998</v>
      </c>
      <c r="C320" s="157">
        <v>0</v>
      </c>
      <c r="D320" s="157">
        <v>0</v>
      </c>
      <c r="E320" s="157">
        <v>0</v>
      </c>
      <c r="F320" s="157">
        <v>-2195.8339999999998</v>
      </c>
      <c r="G320" s="157">
        <v>0</v>
      </c>
      <c r="H320" s="158" t="s">
        <v>120</v>
      </c>
      <c r="I320" s="158" t="s">
        <v>219</v>
      </c>
      <c r="J320" s="158" t="s">
        <v>116</v>
      </c>
      <c r="K320" s="157">
        <v>0</v>
      </c>
      <c r="L320" s="157">
        <v>0</v>
      </c>
      <c r="M320" s="158" t="s">
        <v>122</v>
      </c>
      <c r="N320" s="158" t="s">
        <v>218</v>
      </c>
      <c r="O320" s="158" t="s">
        <v>121</v>
      </c>
      <c r="P320" s="159">
        <v>45139</v>
      </c>
      <c r="Q320" s="159">
        <v>45140</v>
      </c>
      <c r="R320" s="157">
        <v>0</v>
      </c>
      <c r="S320" s="158" t="s">
        <v>116</v>
      </c>
      <c r="T320" s="158" t="s">
        <v>116</v>
      </c>
      <c r="U320" s="158" t="s">
        <v>142</v>
      </c>
      <c r="V320" s="160">
        <v>45108.153331481481</v>
      </c>
      <c r="W320" s="158" t="s">
        <v>116</v>
      </c>
      <c r="X320" s="158" t="s">
        <v>116</v>
      </c>
      <c r="Y320" s="160">
        <v>45139</v>
      </c>
      <c r="Z320" s="160">
        <v>45170</v>
      </c>
      <c r="AA320" s="160">
        <v>45174.415146030093</v>
      </c>
      <c r="AB320" s="158" t="s">
        <v>118</v>
      </c>
      <c r="AC320" s="158" t="s">
        <v>116</v>
      </c>
    </row>
    <row r="321" spans="1:29" s="143" customFormat="1" hidden="1" outlineLevel="7" collapsed="1" x14ac:dyDescent="0.25">
      <c r="A321" s="166" t="s">
        <v>116</v>
      </c>
      <c r="B321" s="140">
        <v>-2195.8339999999998</v>
      </c>
      <c r="C321" s="140">
        <v>0</v>
      </c>
      <c r="D321" s="140">
        <v>0</v>
      </c>
      <c r="E321" s="140">
        <v>0</v>
      </c>
      <c r="F321" s="140">
        <v>-2195.8339999999998</v>
      </c>
      <c r="G321" s="140">
        <v>0</v>
      </c>
      <c r="H321" s="139" t="s">
        <v>120</v>
      </c>
      <c r="I321" s="139" t="s">
        <v>219</v>
      </c>
      <c r="J321" s="139" t="s">
        <v>116</v>
      </c>
      <c r="K321" s="140">
        <v>0</v>
      </c>
      <c r="L321" s="140">
        <v>0</v>
      </c>
      <c r="M321" s="139" t="s">
        <v>122</v>
      </c>
      <c r="N321" s="139" t="s">
        <v>218</v>
      </c>
      <c r="O321" s="139" t="s">
        <v>121</v>
      </c>
      <c r="P321" s="141">
        <v>45139</v>
      </c>
      <c r="Q321" s="141">
        <v>45140</v>
      </c>
      <c r="R321" s="140">
        <v>0</v>
      </c>
      <c r="S321" s="139" t="s">
        <v>116</v>
      </c>
      <c r="T321" s="139" t="s">
        <v>116</v>
      </c>
      <c r="U321" s="139" t="s">
        <v>142</v>
      </c>
      <c r="V321" s="142">
        <v>45108.153331481481</v>
      </c>
      <c r="W321" s="139" t="s">
        <v>116</v>
      </c>
      <c r="X321" s="139" t="s">
        <v>116</v>
      </c>
      <c r="Y321" s="142">
        <v>45139</v>
      </c>
      <c r="Z321" s="142">
        <v>45170</v>
      </c>
      <c r="AA321" s="142">
        <v>45174.415146030093</v>
      </c>
      <c r="AB321" s="139" t="s">
        <v>118</v>
      </c>
      <c r="AC321" s="139" t="s">
        <v>116</v>
      </c>
    </row>
    <row r="322" spans="1:29" s="172" customFormat="1" hidden="1" outlineLevel="7" collapsed="1" x14ac:dyDescent="0.25">
      <c r="A322" s="167" t="s">
        <v>222</v>
      </c>
      <c r="B322" s="168">
        <v>3301.7950000000001</v>
      </c>
      <c r="C322" s="168">
        <v>71596.570000000007</v>
      </c>
      <c r="D322" s="168">
        <v>0</v>
      </c>
      <c r="E322" s="168">
        <v>0</v>
      </c>
      <c r="F322" s="168">
        <v>3301.7950000000001</v>
      </c>
      <c r="G322" s="168">
        <v>71596.570000000007</v>
      </c>
      <c r="H322" s="169" t="s">
        <v>120</v>
      </c>
      <c r="I322" s="169" t="s">
        <v>219</v>
      </c>
      <c r="J322" s="169" t="s">
        <v>116</v>
      </c>
      <c r="K322" s="168">
        <v>21.684135447536899</v>
      </c>
      <c r="L322" s="168">
        <v>0</v>
      </c>
      <c r="M322" s="169" t="s">
        <v>122</v>
      </c>
      <c r="N322" s="169" t="s">
        <v>218</v>
      </c>
      <c r="O322" s="169" t="s">
        <v>121</v>
      </c>
      <c r="P322" s="170">
        <v>45139</v>
      </c>
      <c r="Q322" s="170">
        <v>45140</v>
      </c>
      <c r="R322" s="168">
        <v>0</v>
      </c>
      <c r="S322" s="169" t="s">
        <v>116</v>
      </c>
      <c r="T322" s="169" t="s">
        <v>116</v>
      </c>
      <c r="U322" s="169" t="s">
        <v>142</v>
      </c>
      <c r="V322" s="171">
        <v>45108.153331481481</v>
      </c>
      <c r="W322" s="169" t="s">
        <v>116</v>
      </c>
      <c r="X322" s="169" t="s">
        <v>116</v>
      </c>
      <c r="Y322" s="171">
        <v>45139</v>
      </c>
      <c r="Z322" s="171">
        <v>45170</v>
      </c>
      <c r="AA322" s="171">
        <v>45174.415146030093</v>
      </c>
      <c r="AB322" s="169" t="s">
        <v>118</v>
      </c>
      <c r="AC322" s="169" t="s">
        <v>116</v>
      </c>
    </row>
    <row r="323" spans="1:29" s="143" customFormat="1" hidden="1" outlineLevel="7" collapsed="1" x14ac:dyDescent="0.25">
      <c r="A323" s="166" t="s">
        <v>116</v>
      </c>
      <c r="B323" s="140">
        <v>3301.7950000000001</v>
      </c>
      <c r="C323" s="140">
        <v>71596.570000000007</v>
      </c>
      <c r="D323" s="140">
        <v>0</v>
      </c>
      <c r="E323" s="140">
        <v>0</v>
      </c>
      <c r="F323" s="140">
        <v>3301.7950000000001</v>
      </c>
      <c r="G323" s="140">
        <v>71596.570000000007</v>
      </c>
      <c r="H323" s="139" t="s">
        <v>120</v>
      </c>
      <c r="I323" s="139" t="s">
        <v>219</v>
      </c>
      <c r="J323" s="139" t="s">
        <v>116</v>
      </c>
      <c r="K323" s="140">
        <v>21.684135447536899</v>
      </c>
      <c r="L323" s="140">
        <v>0</v>
      </c>
      <c r="M323" s="139" t="s">
        <v>122</v>
      </c>
      <c r="N323" s="139" t="s">
        <v>218</v>
      </c>
      <c r="O323" s="139" t="s">
        <v>121</v>
      </c>
      <c r="P323" s="141">
        <v>45139</v>
      </c>
      <c r="Q323" s="141">
        <v>45140</v>
      </c>
      <c r="R323" s="140">
        <v>0</v>
      </c>
      <c r="S323" s="139" t="s">
        <v>116</v>
      </c>
      <c r="T323" s="139" t="s">
        <v>116</v>
      </c>
      <c r="U323" s="139" t="s">
        <v>142</v>
      </c>
      <c r="V323" s="142">
        <v>45108.153331481481</v>
      </c>
      <c r="W323" s="139" t="s">
        <v>116</v>
      </c>
      <c r="X323" s="139" t="s">
        <v>116</v>
      </c>
      <c r="Y323" s="142">
        <v>45139</v>
      </c>
      <c r="Z323" s="142">
        <v>45170</v>
      </c>
      <c r="AA323" s="142">
        <v>45174.415146030093</v>
      </c>
      <c r="AB323" s="139" t="s">
        <v>118</v>
      </c>
      <c r="AC323" s="139" t="s">
        <v>116</v>
      </c>
    </row>
    <row r="324" spans="1:29" s="161" customFormat="1" hidden="1" outlineLevel="7" collapsed="1" x14ac:dyDescent="0.25">
      <c r="A324" s="165" t="s">
        <v>223</v>
      </c>
      <c r="B324" s="157">
        <v>61036</v>
      </c>
      <c r="C324" s="157">
        <v>3757988.2900399999</v>
      </c>
      <c r="D324" s="157">
        <v>0</v>
      </c>
      <c r="E324" s="157">
        <v>0</v>
      </c>
      <c r="F324" s="157">
        <v>61036</v>
      </c>
      <c r="G324" s="157">
        <v>3757988.2900399999</v>
      </c>
      <c r="H324" s="158" t="s">
        <v>120</v>
      </c>
      <c r="I324" s="158" t="s">
        <v>219</v>
      </c>
      <c r="J324" s="158" t="s">
        <v>116</v>
      </c>
      <c r="K324" s="157">
        <v>61.5700289999345</v>
      </c>
      <c r="L324" s="157">
        <v>0</v>
      </c>
      <c r="M324" s="158" t="s">
        <v>122</v>
      </c>
      <c r="N324" s="158" t="s">
        <v>218</v>
      </c>
      <c r="O324" s="158" t="s">
        <v>121</v>
      </c>
      <c r="P324" s="159">
        <v>45139</v>
      </c>
      <c r="Q324" s="159">
        <v>45140</v>
      </c>
      <c r="R324" s="157">
        <v>0</v>
      </c>
      <c r="S324" s="158" t="s">
        <v>116</v>
      </c>
      <c r="T324" s="158" t="s">
        <v>116</v>
      </c>
      <c r="U324" s="158" t="s">
        <v>142</v>
      </c>
      <c r="V324" s="160">
        <v>45108.153331481481</v>
      </c>
      <c r="W324" s="158" t="s">
        <v>116</v>
      </c>
      <c r="X324" s="158" t="s">
        <v>116</v>
      </c>
      <c r="Y324" s="160">
        <v>45139</v>
      </c>
      <c r="Z324" s="160">
        <v>45170</v>
      </c>
      <c r="AA324" s="160">
        <v>45174.415146030093</v>
      </c>
      <c r="AB324" s="158" t="s">
        <v>118</v>
      </c>
      <c r="AC324" s="158" t="s">
        <v>116</v>
      </c>
    </row>
    <row r="325" spans="1:29" s="143" customFormat="1" hidden="1" outlineLevel="7" collapsed="1" x14ac:dyDescent="0.25">
      <c r="A325" s="166" t="s">
        <v>116</v>
      </c>
      <c r="B325" s="140">
        <v>61036</v>
      </c>
      <c r="C325" s="140">
        <v>3757988.2900399999</v>
      </c>
      <c r="D325" s="140">
        <v>0</v>
      </c>
      <c r="E325" s="140">
        <v>0</v>
      </c>
      <c r="F325" s="140">
        <v>61036</v>
      </c>
      <c r="G325" s="140">
        <v>3757988.2900399999</v>
      </c>
      <c r="H325" s="139" t="s">
        <v>120</v>
      </c>
      <c r="I325" s="139" t="s">
        <v>219</v>
      </c>
      <c r="J325" s="139" t="s">
        <v>116</v>
      </c>
      <c r="K325" s="140">
        <v>61.5700289999345</v>
      </c>
      <c r="L325" s="140">
        <v>0</v>
      </c>
      <c r="M325" s="139" t="s">
        <v>122</v>
      </c>
      <c r="N325" s="139" t="s">
        <v>218</v>
      </c>
      <c r="O325" s="139" t="s">
        <v>121</v>
      </c>
      <c r="P325" s="141">
        <v>45139</v>
      </c>
      <c r="Q325" s="141">
        <v>45140</v>
      </c>
      <c r="R325" s="140">
        <v>0</v>
      </c>
      <c r="S325" s="139" t="s">
        <v>116</v>
      </c>
      <c r="T325" s="139" t="s">
        <v>116</v>
      </c>
      <c r="U325" s="139" t="s">
        <v>142</v>
      </c>
      <c r="V325" s="142">
        <v>45108.153331481481</v>
      </c>
      <c r="W325" s="139" t="s">
        <v>116</v>
      </c>
      <c r="X325" s="139" t="s">
        <v>116</v>
      </c>
      <c r="Y325" s="142">
        <v>45139</v>
      </c>
      <c r="Z325" s="142">
        <v>45170</v>
      </c>
      <c r="AA325" s="142">
        <v>45174.415146030093</v>
      </c>
      <c r="AB325" s="139" t="s">
        <v>118</v>
      </c>
      <c r="AC325" s="139" t="s">
        <v>116</v>
      </c>
    </row>
    <row r="326" spans="1:29" s="172" customFormat="1" hidden="1" outlineLevel="7" collapsed="1" x14ac:dyDescent="0.25">
      <c r="A326" s="167" t="s">
        <v>224</v>
      </c>
      <c r="B326" s="168">
        <v>146976</v>
      </c>
      <c r="C326" s="168">
        <v>9053984.4145599995</v>
      </c>
      <c r="D326" s="168">
        <v>0</v>
      </c>
      <c r="E326" s="168">
        <v>0</v>
      </c>
      <c r="F326" s="168">
        <v>146976</v>
      </c>
      <c r="G326" s="168">
        <v>9053984.4145599995</v>
      </c>
      <c r="H326" s="169" t="s">
        <v>120</v>
      </c>
      <c r="I326" s="169" t="s">
        <v>219</v>
      </c>
      <c r="J326" s="169" t="s">
        <v>116</v>
      </c>
      <c r="K326" s="168">
        <v>61.601788146091899</v>
      </c>
      <c r="L326" s="168">
        <v>0</v>
      </c>
      <c r="M326" s="169" t="s">
        <v>122</v>
      </c>
      <c r="N326" s="169" t="s">
        <v>218</v>
      </c>
      <c r="O326" s="169" t="s">
        <v>121</v>
      </c>
      <c r="P326" s="170">
        <v>45139</v>
      </c>
      <c r="Q326" s="170">
        <v>45140</v>
      </c>
      <c r="R326" s="168">
        <v>0</v>
      </c>
      <c r="S326" s="169" t="s">
        <v>116</v>
      </c>
      <c r="T326" s="169" t="s">
        <v>116</v>
      </c>
      <c r="U326" s="169" t="s">
        <v>142</v>
      </c>
      <c r="V326" s="171">
        <v>45108.153331481481</v>
      </c>
      <c r="W326" s="169" t="s">
        <v>116</v>
      </c>
      <c r="X326" s="169" t="s">
        <v>116</v>
      </c>
      <c r="Y326" s="171">
        <v>45139</v>
      </c>
      <c r="Z326" s="171">
        <v>45170</v>
      </c>
      <c r="AA326" s="171">
        <v>45174.415146030093</v>
      </c>
      <c r="AB326" s="169" t="s">
        <v>118</v>
      </c>
      <c r="AC326" s="169" t="s">
        <v>116</v>
      </c>
    </row>
    <row r="327" spans="1:29" s="143" customFormat="1" hidden="1" outlineLevel="7" collapsed="1" x14ac:dyDescent="0.25">
      <c r="A327" s="166" t="s">
        <v>116</v>
      </c>
      <c r="B327" s="140">
        <v>146976</v>
      </c>
      <c r="C327" s="140">
        <v>9053984.4145599995</v>
      </c>
      <c r="D327" s="140">
        <v>0</v>
      </c>
      <c r="E327" s="140">
        <v>0</v>
      </c>
      <c r="F327" s="140">
        <v>146976</v>
      </c>
      <c r="G327" s="140">
        <v>9053984.4145599995</v>
      </c>
      <c r="H327" s="139" t="s">
        <v>120</v>
      </c>
      <c r="I327" s="139" t="s">
        <v>219</v>
      </c>
      <c r="J327" s="139" t="s">
        <v>116</v>
      </c>
      <c r="K327" s="140">
        <v>61.601788146091899</v>
      </c>
      <c r="L327" s="140">
        <v>0</v>
      </c>
      <c r="M327" s="139" t="s">
        <v>122</v>
      </c>
      <c r="N327" s="139" t="s">
        <v>218</v>
      </c>
      <c r="O327" s="139" t="s">
        <v>121</v>
      </c>
      <c r="P327" s="141">
        <v>45139</v>
      </c>
      <c r="Q327" s="141">
        <v>45140</v>
      </c>
      <c r="R327" s="140">
        <v>0</v>
      </c>
      <c r="S327" s="139" t="s">
        <v>116</v>
      </c>
      <c r="T327" s="139" t="s">
        <v>116</v>
      </c>
      <c r="U327" s="139" t="s">
        <v>142</v>
      </c>
      <c r="V327" s="142">
        <v>45108.153331481481</v>
      </c>
      <c r="W327" s="139" t="s">
        <v>116</v>
      </c>
      <c r="X327" s="139" t="s">
        <v>116</v>
      </c>
      <c r="Y327" s="142">
        <v>45139</v>
      </c>
      <c r="Z327" s="142">
        <v>45170</v>
      </c>
      <c r="AA327" s="142">
        <v>45174.415146030093</v>
      </c>
      <c r="AB327" s="139" t="s">
        <v>118</v>
      </c>
      <c r="AC327" s="139" t="s">
        <v>116</v>
      </c>
    </row>
    <row r="328" spans="1:29" s="149" customFormat="1" outlineLevel="1" collapsed="1" x14ac:dyDescent="0.25">
      <c r="A328" s="144" t="s">
        <v>110</v>
      </c>
      <c r="B328" s="145">
        <v>0</v>
      </c>
      <c r="C328" s="145">
        <v>0</v>
      </c>
      <c r="D328" s="145">
        <v>0</v>
      </c>
      <c r="E328" s="145">
        <v>0</v>
      </c>
      <c r="F328" s="145">
        <v>0</v>
      </c>
      <c r="G328" s="145">
        <v>0</v>
      </c>
      <c r="H328" s="146" t="s">
        <v>120</v>
      </c>
      <c r="I328" s="146" t="s">
        <v>225</v>
      </c>
      <c r="J328" s="146" t="s">
        <v>116</v>
      </c>
      <c r="K328" s="145">
        <v>0</v>
      </c>
      <c r="L328" s="145">
        <v>0</v>
      </c>
      <c r="M328" s="146" t="s">
        <v>127</v>
      </c>
      <c r="N328" s="146" t="s">
        <v>110</v>
      </c>
      <c r="O328" s="146" t="s">
        <v>121</v>
      </c>
      <c r="P328" s="147">
        <v>45139</v>
      </c>
      <c r="Q328" s="147">
        <v>45140</v>
      </c>
      <c r="R328" s="145">
        <v>0</v>
      </c>
      <c r="S328" s="146" t="s">
        <v>116</v>
      </c>
      <c r="T328" s="146" t="s">
        <v>116</v>
      </c>
      <c r="U328" s="146" t="s">
        <v>142</v>
      </c>
      <c r="V328" s="148">
        <v>45108.153331481481</v>
      </c>
      <c r="W328" s="146" t="s">
        <v>116</v>
      </c>
      <c r="X328" s="146" t="s">
        <v>116</v>
      </c>
      <c r="Y328" s="148">
        <v>45139</v>
      </c>
      <c r="Z328" s="148">
        <v>45170</v>
      </c>
      <c r="AA328" s="148">
        <v>45174.415146030093</v>
      </c>
      <c r="AB328" s="146" t="s">
        <v>118</v>
      </c>
      <c r="AC328" s="146" t="s">
        <v>116</v>
      </c>
    </row>
    <row r="329" spans="1:29" s="155" customFormat="1" hidden="1" outlineLevel="2" collapsed="1" x14ac:dyDescent="0.25">
      <c r="A329" s="150" t="s">
        <v>127</v>
      </c>
      <c r="B329" s="151">
        <v>0</v>
      </c>
      <c r="C329" s="151">
        <v>0</v>
      </c>
      <c r="D329" s="151">
        <v>0</v>
      </c>
      <c r="E329" s="151">
        <v>0</v>
      </c>
      <c r="F329" s="151">
        <v>0</v>
      </c>
      <c r="G329" s="151">
        <v>0</v>
      </c>
      <c r="H329" s="152" t="s">
        <v>120</v>
      </c>
      <c r="I329" s="152" t="s">
        <v>225</v>
      </c>
      <c r="J329" s="152" t="s">
        <v>116</v>
      </c>
      <c r="K329" s="151">
        <v>0</v>
      </c>
      <c r="L329" s="151">
        <v>0</v>
      </c>
      <c r="M329" s="152" t="s">
        <v>127</v>
      </c>
      <c r="N329" s="152" t="s">
        <v>110</v>
      </c>
      <c r="O329" s="152" t="s">
        <v>121</v>
      </c>
      <c r="P329" s="153">
        <v>45139</v>
      </c>
      <c r="Q329" s="153">
        <v>45140</v>
      </c>
      <c r="R329" s="151">
        <v>0</v>
      </c>
      <c r="S329" s="152" t="s">
        <v>116</v>
      </c>
      <c r="T329" s="152" t="s">
        <v>116</v>
      </c>
      <c r="U329" s="152" t="s">
        <v>142</v>
      </c>
      <c r="V329" s="154">
        <v>45108.153331481481</v>
      </c>
      <c r="W329" s="152" t="s">
        <v>116</v>
      </c>
      <c r="X329" s="152" t="s">
        <v>116</v>
      </c>
      <c r="Y329" s="154">
        <v>45139</v>
      </c>
      <c r="Z329" s="154">
        <v>45170</v>
      </c>
      <c r="AA329" s="154">
        <v>45174.415146030093</v>
      </c>
      <c r="AB329" s="152" t="s">
        <v>118</v>
      </c>
      <c r="AC329" s="152" t="s">
        <v>116</v>
      </c>
    </row>
    <row r="330" spans="1:29" s="161" customFormat="1" hidden="1" outlineLevel="3" collapsed="1" x14ac:dyDescent="0.25">
      <c r="A330" s="156" t="s">
        <v>121</v>
      </c>
      <c r="B330" s="157">
        <v>0</v>
      </c>
      <c r="C330" s="157">
        <v>0</v>
      </c>
      <c r="D330" s="157">
        <v>0</v>
      </c>
      <c r="E330" s="157">
        <v>0</v>
      </c>
      <c r="F330" s="157">
        <v>0</v>
      </c>
      <c r="G330" s="157">
        <v>0</v>
      </c>
      <c r="H330" s="158" t="s">
        <v>120</v>
      </c>
      <c r="I330" s="158" t="s">
        <v>225</v>
      </c>
      <c r="J330" s="158" t="s">
        <v>116</v>
      </c>
      <c r="K330" s="157">
        <v>0</v>
      </c>
      <c r="L330" s="157">
        <v>0</v>
      </c>
      <c r="M330" s="158" t="s">
        <v>127</v>
      </c>
      <c r="N330" s="158" t="s">
        <v>110</v>
      </c>
      <c r="O330" s="158" t="s">
        <v>121</v>
      </c>
      <c r="P330" s="159">
        <v>45139</v>
      </c>
      <c r="Q330" s="159">
        <v>45140</v>
      </c>
      <c r="R330" s="157">
        <v>0</v>
      </c>
      <c r="S330" s="158" t="s">
        <v>116</v>
      </c>
      <c r="T330" s="158" t="s">
        <v>116</v>
      </c>
      <c r="U330" s="158" t="s">
        <v>142</v>
      </c>
      <c r="V330" s="160">
        <v>45108.153331481481</v>
      </c>
      <c r="W330" s="158" t="s">
        <v>116</v>
      </c>
      <c r="X330" s="158" t="s">
        <v>116</v>
      </c>
      <c r="Y330" s="160">
        <v>45139</v>
      </c>
      <c r="Z330" s="160">
        <v>45170</v>
      </c>
      <c r="AA330" s="160">
        <v>45174.415146030093</v>
      </c>
      <c r="AB330" s="158" t="s">
        <v>118</v>
      </c>
      <c r="AC330" s="158" t="s">
        <v>116</v>
      </c>
    </row>
    <row r="331" spans="1:29" s="143" customFormat="1" hidden="1" outlineLevel="4" collapsed="1" x14ac:dyDescent="0.25">
      <c r="A331" s="162" t="s">
        <v>116</v>
      </c>
      <c r="B331" s="140">
        <v>0</v>
      </c>
      <c r="C331" s="140">
        <v>0</v>
      </c>
      <c r="D331" s="140">
        <v>0</v>
      </c>
      <c r="E331" s="140">
        <v>0</v>
      </c>
      <c r="F331" s="140">
        <v>0</v>
      </c>
      <c r="G331" s="140">
        <v>0</v>
      </c>
      <c r="H331" s="139" t="s">
        <v>120</v>
      </c>
      <c r="I331" s="139" t="s">
        <v>225</v>
      </c>
      <c r="J331" s="139" t="s">
        <v>116</v>
      </c>
      <c r="K331" s="140">
        <v>0</v>
      </c>
      <c r="L331" s="140">
        <v>0</v>
      </c>
      <c r="M331" s="139" t="s">
        <v>127</v>
      </c>
      <c r="N331" s="139" t="s">
        <v>110</v>
      </c>
      <c r="O331" s="139" t="s">
        <v>121</v>
      </c>
      <c r="P331" s="141">
        <v>45139</v>
      </c>
      <c r="Q331" s="141">
        <v>45140</v>
      </c>
      <c r="R331" s="140">
        <v>0</v>
      </c>
      <c r="S331" s="139" t="s">
        <v>116</v>
      </c>
      <c r="T331" s="139" t="s">
        <v>116</v>
      </c>
      <c r="U331" s="139" t="s">
        <v>142</v>
      </c>
      <c r="V331" s="142">
        <v>45108.153331481481</v>
      </c>
      <c r="W331" s="139" t="s">
        <v>116</v>
      </c>
      <c r="X331" s="139" t="s">
        <v>116</v>
      </c>
      <c r="Y331" s="142">
        <v>45139</v>
      </c>
      <c r="Z331" s="142">
        <v>45170</v>
      </c>
      <c r="AA331" s="142">
        <v>45174.415146030093</v>
      </c>
      <c r="AB331" s="139" t="s">
        <v>118</v>
      </c>
      <c r="AC331" s="139" t="s">
        <v>116</v>
      </c>
    </row>
    <row r="332" spans="1:29" s="149" customFormat="1" hidden="1" outlineLevel="5" collapsed="1" x14ac:dyDescent="0.25">
      <c r="A332" s="163" t="s">
        <v>225</v>
      </c>
      <c r="B332" s="145">
        <v>0</v>
      </c>
      <c r="C332" s="145">
        <v>0</v>
      </c>
      <c r="D332" s="145">
        <v>0</v>
      </c>
      <c r="E332" s="145">
        <v>0</v>
      </c>
      <c r="F332" s="145">
        <v>0</v>
      </c>
      <c r="G332" s="145">
        <v>0</v>
      </c>
      <c r="H332" s="146" t="s">
        <v>120</v>
      </c>
      <c r="I332" s="146" t="s">
        <v>225</v>
      </c>
      <c r="J332" s="146" t="s">
        <v>116</v>
      </c>
      <c r="K332" s="145">
        <v>0</v>
      </c>
      <c r="L332" s="145">
        <v>0</v>
      </c>
      <c r="M332" s="146" t="s">
        <v>127</v>
      </c>
      <c r="N332" s="146" t="s">
        <v>110</v>
      </c>
      <c r="O332" s="146" t="s">
        <v>121</v>
      </c>
      <c r="P332" s="147">
        <v>45139</v>
      </c>
      <c r="Q332" s="147">
        <v>45140</v>
      </c>
      <c r="R332" s="145">
        <v>0</v>
      </c>
      <c r="S332" s="146" t="s">
        <v>116</v>
      </c>
      <c r="T332" s="146" t="s">
        <v>116</v>
      </c>
      <c r="U332" s="146" t="s">
        <v>142</v>
      </c>
      <c r="V332" s="148">
        <v>45108.153331481481</v>
      </c>
      <c r="W332" s="146" t="s">
        <v>116</v>
      </c>
      <c r="X332" s="146" t="s">
        <v>116</v>
      </c>
      <c r="Y332" s="148">
        <v>45139</v>
      </c>
      <c r="Z332" s="148">
        <v>45170</v>
      </c>
      <c r="AA332" s="148">
        <v>45174.415146030093</v>
      </c>
      <c r="AB332" s="146" t="s">
        <v>118</v>
      </c>
      <c r="AC332" s="146" t="s">
        <v>116</v>
      </c>
    </row>
    <row r="333" spans="1:29" s="155" customFormat="1" hidden="1" outlineLevel="6" collapsed="1" x14ac:dyDescent="0.25">
      <c r="A333" s="164" t="s">
        <v>116</v>
      </c>
      <c r="B333" s="151">
        <v>0</v>
      </c>
      <c r="C333" s="151">
        <v>0</v>
      </c>
      <c r="D333" s="151">
        <v>0</v>
      </c>
      <c r="E333" s="151">
        <v>0</v>
      </c>
      <c r="F333" s="151">
        <v>0</v>
      </c>
      <c r="G333" s="151">
        <v>0</v>
      </c>
      <c r="H333" s="152" t="s">
        <v>120</v>
      </c>
      <c r="I333" s="152" t="s">
        <v>225</v>
      </c>
      <c r="J333" s="152" t="s">
        <v>116</v>
      </c>
      <c r="K333" s="151">
        <v>0</v>
      </c>
      <c r="L333" s="151">
        <v>0</v>
      </c>
      <c r="M333" s="152" t="s">
        <v>127</v>
      </c>
      <c r="N333" s="152" t="s">
        <v>110</v>
      </c>
      <c r="O333" s="152" t="s">
        <v>121</v>
      </c>
      <c r="P333" s="153">
        <v>45139</v>
      </c>
      <c r="Q333" s="153">
        <v>45140</v>
      </c>
      <c r="R333" s="151">
        <v>0</v>
      </c>
      <c r="S333" s="152" t="s">
        <v>116</v>
      </c>
      <c r="T333" s="152" t="s">
        <v>116</v>
      </c>
      <c r="U333" s="152" t="s">
        <v>142</v>
      </c>
      <c r="V333" s="154">
        <v>45108.153331481481</v>
      </c>
      <c r="W333" s="152" t="s">
        <v>116</v>
      </c>
      <c r="X333" s="152" t="s">
        <v>116</v>
      </c>
      <c r="Y333" s="154">
        <v>45139</v>
      </c>
      <c r="Z333" s="154">
        <v>45170</v>
      </c>
      <c r="AA333" s="154">
        <v>45174.415146030093</v>
      </c>
      <c r="AB333" s="152" t="s">
        <v>118</v>
      </c>
      <c r="AC333" s="152" t="s">
        <v>116</v>
      </c>
    </row>
    <row r="334" spans="1:29" s="161" customFormat="1" hidden="1" outlineLevel="7" collapsed="1" x14ac:dyDescent="0.25">
      <c r="A334" s="165" t="s">
        <v>226</v>
      </c>
      <c r="B334" s="157">
        <v>-888385.49199999997</v>
      </c>
      <c r="C334" s="157">
        <v>-61790289.02922</v>
      </c>
      <c r="D334" s="157">
        <v>0</v>
      </c>
      <c r="E334" s="157">
        <v>0</v>
      </c>
      <c r="F334" s="157">
        <v>-888385.49199999997</v>
      </c>
      <c r="G334" s="157">
        <v>-61790289.02922</v>
      </c>
      <c r="H334" s="158" t="s">
        <v>120</v>
      </c>
      <c r="I334" s="158" t="s">
        <v>225</v>
      </c>
      <c r="J334" s="158" t="s">
        <v>116</v>
      </c>
      <c r="K334" s="157">
        <v>69.553464780377098</v>
      </c>
      <c r="L334" s="157">
        <v>0</v>
      </c>
      <c r="M334" s="158" t="s">
        <v>127</v>
      </c>
      <c r="N334" s="158" t="s">
        <v>110</v>
      </c>
      <c r="O334" s="158" t="s">
        <v>121</v>
      </c>
      <c r="P334" s="159">
        <v>45139</v>
      </c>
      <c r="Q334" s="159">
        <v>45140</v>
      </c>
      <c r="R334" s="157">
        <v>0</v>
      </c>
      <c r="S334" s="158" t="s">
        <v>116</v>
      </c>
      <c r="T334" s="158" t="s">
        <v>116</v>
      </c>
      <c r="U334" s="158" t="s">
        <v>142</v>
      </c>
      <c r="V334" s="160">
        <v>45108.153331481481</v>
      </c>
      <c r="W334" s="158" t="s">
        <v>116</v>
      </c>
      <c r="X334" s="158" t="s">
        <v>116</v>
      </c>
      <c r="Y334" s="160">
        <v>45139</v>
      </c>
      <c r="Z334" s="160">
        <v>45170</v>
      </c>
      <c r="AA334" s="160">
        <v>45174.415146030093</v>
      </c>
      <c r="AB334" s="158" t="s">
        <v>118</v>
      </c>
      <c r="AC334" s="158" t="s">
        <v>116</v>
      </c>
    </row>
    <row r="335" spans="1:29" s="143" customFormat="1" hidden="1" outlineLevel="7" collapsed="1" x14ac:dyDescent="0.25">
      <c r="A335" s="166" t="s">
        <v>116</v>
      </c>
      <c r="B335" s="140">
        <v>-888385.49199999997</v>
      </c>
      <c r="C335" s="140">
        <v>-61790289.02922</v>
      </c>
      <c r="D335" s="140">
        <v>0</v>
      </c>
      <c r="E335" s="140">
        <v>0</v>
      </c>
      <c r="F335" s="140">
        <v>-888385.49199999997</v>
      </c>
      <c r="G335" s="140">
        <v>-61790289.02922</v>
      </c>
      <c r="H335" s="139" t="s">
        <v>120</v>
      </c>
      <c r="I335" s="139" t="s">
        <v>225</v>
      </c>
      <c r="J335" s="139" t="s">
        <v>116</v>
      </c>
      <c r="K335" s="140">
        <v>69.553464780377098</v>
      </c>
      <c r="L335" s="140">
        <v>0</v>
      </c>
      <c r="M335" s="139" t="s">
        <v>127</v>
      </c>
      <c r="N335" s="139" t="s">
        <v>110</v>
      </c>
      <c r="O335" s="139" t="s">
        <v>121</v>
      </c>
      <c r="P335" s="141">
        <v>45139</v>
      </c>
      <c r="Q335" s="141">
        <v>45140</v>
      </c>
      <c r="R335" s="140">
        <v>0</v>
      </c>
      <c r="S335" s="139" t="s">
        <v>116</v>
      </c>
      <c r="T335" s="139" t="s">
        <v>116</v>
      </c>
      <c r="U335" s="139" t="s">
        <v>142</v>
      </c>
      <c r="V335" s="142">
        <v>45108.153331481481</v>
      </c>
      <c r="W335" s="139" t="s">
        <v>116</v>
      </c>
      <c r="X335" s="139" t="s">
        <v>116</v>
      </c>
      <c r="Y335" s="142">
        <v>45139</v>
      </c>
      <c r="Z335" s="142">
        <v>45170</v>
      </c>
      <c r="AA335" s="142">
        <v>45174.415146030093</v>
      </c>
      <c r="AB335" s="139" t="s">
        <v>118</v>
      </c>
      <c r="AC335" s="139" t="s">
        <v>116</v>
      </c>
    </row>
    <row r="336" spans="1:29" s="172" customFormat="1" hidden="1" outlineLevel="7" collapsed="1" x14ac:dyDescent="0.25">
      <c r="A336" s="167" t="s">
        <v>152</v>
      </c>
      <c r="B336" s="168">
        <v>0</v>
      </c>
      <c r="C336" s="168">
        <v>-279725.36</v>
      </c>
      <c r="D336" s="168">
        <v>0</v>
      </c>
      <c r="E336" s="168">
        <v>0</v>
      </c>
      <c r="F336" s="168">
        <v>0</v>
      </c>
      <c r="G336" s="168">
        <v>-279725.36</v>
      </c>
      <c r="H336" s="169" t="s">
        <v>120</v>
      </c>
      <c r="I336" s="169" t="s">
        <v>225</v>
      </c>
      <c r="J336" s="169" t="s">
        <v>116</v>
      </c>
      <c r="K336" s="168">
        <v>0</v>
      </c>
      <c r="L336" s="168">
        <v>0</v>
      </c>
      <c r="M336" s="169" t="s">
        <v>127</v>
      </c>
      <c r="N336" s="169" t="s">
        <v>110</v>
      </c>
      <c r="O336" s="169" t="s">
        <v>121</v>
      </c>
      <c r="P336" s="170">
        <v>45139</v>
      </c>
      <c r="Q336" s="170">
        <v>45140</v>
      </c>
      <c r="R336" s="168">
        <v>0</v>
      </c>
      <c r="S336" s="169" t="s">
        <v>116</v>
      </c>
      <c r="T336" s="169" t="s">
        <v>116</v>
      </c>
      <c r="U336" s="169" t="s">
        <v>142</v>
      </c>
      <c r="V336" s="171">
        <v>45108.153331481481</v>
      </c>
      <c r="W336" s="169" t="s">
        <v>116</v>
      </c>
      <c r="X336" s="169" t="s">
        <v>116</v>
      </c>
      <c r="Y336" s="171">
        <v>45139</v>
      </c>
      <c r="Z336" s="171">
        <v>45170</v>
      </c>
      <c r="AA336" s="171">
        <v>45174.415146030093</v>
      </c>
      <c r="AB336" s="169" t="s">
        <v>118</v>
      </c>
      <c r="AC336" s="169" t="s">
        <v>116</v>
      </c>
    </row>
    <row r="337" spans="1:29" s="143" customFormat="1" hidden="1" outlineLevel="7" collapsed="1" x14ac:dyDescent="0.25">
      <c r="A337" s="166" t="s">
        <v>116</v>
      </c>
      <c r="B337" s="140">
        <v>0</v>
      </c>
      <c r="C337" s="140">
        <v>-279725.36</v>
      </c>
      <c r="D337" s="140">
        <v>0</v>
      </c>
      <c r="E337" s="140">
        <v>0</v>
      </c>
      <c r="F337" s="140">
        <v>0</v>
      </c>
      <c r="G337" s="140">
        <v>-279725.36</v>
      </c>
      <c r="H337" s="139" t="s">
        <v>120</v>
      </c>
      <c r="I337" s="139" t="s">
        <v>225</v>
      </c>
      <c r="J337" s="139" t="s">
        <v>116</v>
      </c>
      <c r="K337" s="140">
        <v>0</v>
      </c>
      <c r="L337" s="140">
        <v>0</v>
      </c>
      <c r="M337" s="139" t="s">
        <v>127</v>
      </c>
      <c r="N337" s="139" t="s">
        <v>110</v>
      </c>
      <c r="O337" s="139" t="s">
        <v>121</v>
      </c>
      <c r="P337" s="141">
        <v>45139</v>
      </c>
      <c r="Q337" s="141">
        <v>45140</v>
      </c>
      <c r="R337" s="140">
        <v>0</v>
      </c>
      <c r="S337" s="139" t="s">
        <v>116</v>
      </c>
      <c r="T337" s="139" t="s">
        <v>116</v>
      </c>
      <c r="U337" s="139" t="s">
        <v>142</v>
      </c>
      <c r="V337" s="142">
        <v>45108.153331481481</v>
      </c>
      <c r="W337" s="139" t="s">
        <v>116</v>
      </c>
      <c r="X337" s="139" t="s">
        <v>116</v>
      </c>
      <c r="Y337" s="142">
        <v>45139</v>
      </c>
      <c r="Z337" s="142">
        <v>45170</v>
      </c>
      <c r="AA337" s="142">
        <v>45174.415146030093</v>
      </c>
      <c r="AB337" s="139" t="s">
        <v>118</v>
      </c>
      <c r="AC337" s="139" t="s">
        <v>116</v>
      </c>
    </row>
    <row r="338" spans="1:29" s="161" customFormat="1" hidden="1" outlineLevel="7" collapsed="1" x14ac:dyDescent="0.25">
      <c r="A338" s="165" t="s">
        <v>227</v>
      </c>
      <c r="B338" s="157">
        <v>233652.24299999999</v>
      </c>
      <c r="C338" s="157">
        <v>19838138.97656</v>
      </c>
      <c r="D338" s="157">
        <v>0</v>
      </c>
      <c r="E338" s="157">
        <v>0</v>
      </c>
      <c r="F338" s="157">
        <v>233652.24299999999</v>
      </c>
      <c r="G338" s="157">
        <v>19838138.97656</v>
      </c>
      <c r="H338" s="158" t="s">
        <v>120</v>
      </c>
      <c r="I338" s="158" t="s">
        <v>225</v>
      </c>
      <c r="J338" s="158" t="s">
        <v>116</v>
      </c>
      <c r="K338" s="157">
        <v>84.904551832442706</v>
      </c>
      <c r="L338" s="157">
        <v>0</v>
      </c>
      <c r="M338" s="158" t="s">
        <v>127</v>
      </c>
      <c r="N338" s="158" t="s">
        <v>110</v>
      </c>
      <c r="O338" s="158" t="s">
        <v>121</v>
      </c>
      <c r="P338" s="159">
        <v>45139</v>
      </c>
      <c r="Q338" s="159">
        <v>45140</v>
      </c>
      <c r="R338" s="157">
        <v>0</v>
      </c>
      <c r="S338" s="158" t="s">
        <v>116</v>
      </c>
      <c r="T338" s="158" t="s">
        <v>116</v>
      </c>
      <c r="U338" s="158" t="s">
        <v>142</v>
      </c>
      <c r="V338" s="160">
        <v>45108.153331481481</v>
      </c>
      <c r="W338" s="158" t="s">
        <v>116</v>
      </c>
      <c r="X338" s="158" t="s">
        <v>116</v>
      </c>
      <c r="Y338" s="160">
        <v>45139</v>
      </c>
      <c r="Z338" s="160">
        <v>45170</v>
      </c>
      <c r="AA338" s="160">
        <v>45174.415146030093</v>
      </c>
      <c r="AB338" s="158" t="s">
        <v>118</v>
      </c>
      <c r="AC338" s="158" t="s">
        <v>116</v>
      </c>
    </row>
    <row r="339" spans="1:29" s="143" customFormat="1" hidden="1" outlineLevel="7" collapsed="1" x14ac:dyDescent="0.25">
      <c r="A339" s="166" t="s">
        <v>116</v>
      </c>
      <c r="B339" s="140">
        <v>233652.24299999999</v>
      </c>
      <c r="C339" s="140">
        <v>19838138.97656</v>
      </c>
      <c r="D339" s="140">
        <v>0</v>
      </c>
      <c r="E339" s="140">
        <v>0</v>
      </c>
      <c r="F339" s="140">
        <v>233652.24299999999</v>
      </c>
      <c r="G339" s="140">
        <v>19838138.97656</v>
      </c>
      <c r="H339" s="139" t="s">
        <v>120</v>
      </c>
      <c r="I339" s="139" t="s">
        <v>225</v>
      </c>
      <c r="J339" s="139" t="s">
        <v>116</v>
      </c>
      <c r="K339" s="140">
        <v>84.904551832442706</v>
      </c>
      <c r="L339" s="140">
        <v>0</v>
      </c>
      <c r="M339" s="139" t="s">
        <v>127</v>
      </c>
      <c r="N339" s="139" t="s">
        <v>110</v>
      </c>
      <c r="O339" s="139" t="s">
        <v>121</v>
      </c>
      <c r="P339" s="141">
        <v>45139</v>
      </c>
      <c r="Q339" s="141">
        <v>45140</v>
      </c>
      <c r="R339" s="140">
        <v>0</v>
      </c>
      <c r="S339" s="139" t="s">
        <v>116</v>
      </c>
      <c r="T339" s="139" t="s">
        <v>116</v>
      </c>
      <c r="U339" s="139" t="s">
        <v>142</v>
      </c>
      <c r="V339" s="142">
        <v>45108.153331481481</v>
      </c>
      <c r="W339" s="139" t="s">
        <v>116</v>
      </c>
      <c r="X339" s="139" t="s">
        <v>116</v>
      </c>
      <c r="Y339" s="142">
        <v>45139</v>
      </c>
      <c r="Z339" s="142">
        <v>45170</v>
      </c>
      <c r="AA339" s="142">
        <v>45174.415146030093</v>
      </c>
      <c r="AB339" s="139" t="s">
        <v>118</v>
      </c>
      <c r="AC339" s="139" t="s">
        <v>116</v>
      </c>
    </row>
    <row r="340" spans="1:29" s="172" customFormat="1" hidden="1" outlineLevel="7" collapsed="1" x14ac:dyDescent="0.25">
      <c r="A340" s="167" t="s">
        <v>228</v>
      </c>
      <c r="B340" s="168">
        <v>654733.24899999995</v>
      </c>
      <c r="C340" s="168">
        <v>42231875.412660003</v>
      </c>
      <c r="D340" s="168">
        <v>0</v>
      </c>
      <c r="E340" s="168">
        <v>0</v>
      </c>
      <c r="F340" s="168">
        <v>654733.24899999995</v>
      </c>
      <c r="G340" s="168">
        <v>42231875.412660003</v>
      </c>
      <c r="H340" s="169" t="s">
        <v>120</v>
      </c>
      <c r="I340" s="169" t="s">
        <v>225</v>
      </c>
      <c r="J340" s="169" t="s">
        <v>116</v>
      </c>
      <c r="K340" s="168">
        <v>64.502414498060702</v>
      </c>
      <c r="L340" s="168">
        <v>0</v>
      </c>
      <c r="M340" s="169" t="s">
        <v>127</v>
      </c>
      <c r="N340" s="169" t="s">
        <v>110</v>
      </c>
      <c r="O340" s="169" t="s">
        <v>121</v>
      </c>
      <c r="P340" s="170">
        <v>45139</v>
      </c>
      <c r="Q340" s="170">
        <v>45140</v>
      </c>
      <c r="R340" s="168">
        <v>0</v>
      </c>
      <c r="S340" s="169" t="s">
        <v>116</v>
      </c>
      <c r="T340" s="169" t="s">
        <v>116</v>
      </c>
      <c r="U340" s="169" t="s">
        <v>142</v>
      </c>
      <c r="V340" s="171">
        <v>45108.153331481481</v>
      </c>
      <c r="W340" s="169" t="s">
        <v>116</v>
      </c>
      <c r="X340" s="169" t="s">
        <v>116</v>
      </c>
      <c r="Y340" s="171">
        <v>45139</v>
      </c>
      <c r="Z340" s="171">
        <v>45170</v>
      </c>
      <c r="AA340" s="171">
        <v>45174.415146030093</v>
      </c>
      <c r="AB340" s="169" t="s">
        <v>118</v>
      </c>
      <c r="AC340" s="169" t="s">
        <v>116</v>
      </c>
    </row>
    <row r="341" spans="1:29" s="143" customFormat="1" hidden="1" outlineLevel="7" collapsed="1" x14ac:dyDescent="0.25">
      <c r="A341" s="166" t="s">
        <v>116</v>
      </c>
      <c r="B341" s="140">
        <v>654733.24899999995</v>
      </c>
      <c r="C341" s="140">
        <v>42231875.412660003</v>
      </c>
      <c r="D341" s="140">
        <v>0</v>
      </c>
      <c r="E341" s="140">
        <v>0</v>
      </c>
      <c r="F341" s="140">
        <v>654733.24899999995</v>
      </c>
      <c r="G341" s="140">
        <v>42231875.412660003</v>
      </c>
      <c r="H341" s="139" t="s">
        <v>120</v>
      </c>
      <c r="I341" s="139" t="s">
        <v>225</v>
      </c>
      <c r="J341" s="139" t="s">
        <v>116</v>
      </c>
      <c r="K341" s="140">
        <v>64.502414498060702</v>
      </c>
      <c r="L341" s="140">
        <v>0</v>
      </c>
      <c r="M341" s="139" t="s">
        <v>127</v>
      </c>
      <c r="N341" s="139" t="s">
        <v>110</v>
      </c>
      <c r="O341" s="139" t="s">
        <v>121</v>
      </c>
      <c r="P341" s="141">
        <v>45139</v>
      </c>
      <c r="Q341" s="141">
        <v>45140</v>
      </c>
      <c r="R341" s="140">
        <v>0</v>
      </c>
      <c r="S341" s="139" t="s">
        <v>116</v>
      </c>
      <c r="T341" s="139" t="s">
        <v>116</v>
      </c>
      <c r="U341" s="139" t="s">
        <v>142</v>
      </c>
      <c r="V341" s="142">
        <v>45108.153331481481</v>
      </c>
      <c r="W341" s="139" t="s">
        <v>116</v>
      </c>
      <c r="X341" s="139" t="s">
        <v>116</v>
      </c>
      <c r="Y341" s="142">
        <v>45139</v>
      </c>
      <c r="Z341" s="142">
        <v>45170</v>
      </c>
      <c r="AA341" s="142">
        <v>45174.415146030093</v>
      </c>
      <c r="AB341" s="139" t="s">
        <v>118</v>
      </c>
      <c r="AC341" s="139" t="s">
        <v>116</v>
      </c>
    </row>
    <row r="342" spans="1:29" s="190" customFormat="1" outlineLevel="1" collapsed="1" x14ac:dyDescent="0.25">
      <c r="A342" s="185" t="s">
        <v>229</v>
      </c>
      <c r="B342" s="186">
        <v>0</v>
      </c>
      <c r="C342" s="186">
        <v>0</v>
      </c>
      <c r="D342" s="186">
        <v>0</v>
      </c>
      <c r="E342" s="186">
        <v>0</v>
      </c>
      <c r="F342" s="186">
        <v>0</v>
      </c>
      <c r="G342" s="186">
        <v>0</v>
      </c>
      <c r="H342" s="187" t="s">
        <v>120</v>
      </c>
      <c r="I342" s="187" t="s">
        <v>116</v>
      </c>
      <c r="J342" s="187" t="s">
        <v>116</v>
      </c>
      <c r="K342" s="186">
        <v>0</v>
      </c>
      <c r="L342" s="186">
        <v>0</v>
      </c>
      <c r="M342" s="187" t="s">
        <v>116</v>
      </c>
      <c r="N342" s="187" t="s">
        <v>229</v>
      </c>
      <c r="O342" s="187" t="s">
        <v>121</v>
      </c>
      <c r="P342" s="188">
        <v>45139</v>
      </c>
      <c r="Q342" s="188">
        <v>45140</v>
      </c>
      <c r="R342" s="186">
        <v>0</v>
      </c>
      <c r="S342" s="187" t="s">
        <v>116</v>
      </c>
      <c r="T342" s="187" t="s">
        <v>116</v>
      </c>
      <c r="U342" s="187" t="s">
        <v>142</v>
      </c>
      <c r="V342" s="189">
        <v>45108.153331481481</v>
      </c>
      <c r="W342" s="187" t="s">
        <v>116</v>
      </c>
      <c r="X342" s="187" t="s">
        <v>116</v>
      </c>
      <c r="Y342" s="189">
        <v>45139</v>
      </c>
      <c r="Z342" s="189">
        <v>45170</v>
      </c>
      <c r="AA342" s="189">
        <v>45174.415146030093</v>
      </c>
      <c r="AB342" s="187" t="s">
        <v>118</v>
      </c>
      <c r="AC342" s="187" t="s">
        <v>116</v>
      </c>
    </row>
    <row r="343" spans="1:29" s="155" customFormat="1" hidden="1" outlineLevel="2" collapsed="1" x14ac:dyDescent="0.25">
      <c r="A343" s="150" t="s">
        <v>122</v>
      </c>
      <c r="B343" s="151">
        <v>0</v>
      </c>
      <c r="C343" s="151">
        <v>0</v>
      </c>
      <c r="D343" s="151">
        <v>0</v>
      </c>
      <c r="E343" s="151">
        <v>0</v>
      </c>
      <c r="F343" s="151">
        <v>0</v>
      </c>
      <c r="G343" s="151">
        <v>0</v>
      </c>
      <c r="H343" s="152" t="s">
        <v>120</v>
      </c>
      <c r="I343" s="152" t="s">
        <v>116</v>
      </c>
      <c r="J343" s="152" t="s">
        <v>116</v>
      </c>
      <c r="K343" s="151">
        <v>0</v>
      </c>
      <c r="L343" s="151">
        <v>0</v>
      </c>
      <c r="M343" s="152" t="s">
        <v>122</v>
      </c>
      <c r="N343" s="152" t="s">
        <v>229</v>
      </c>
      <c r="O343" s="152" t="s">
        <v>121</v>
      </c>
      <c r="P343" s="153">
        <v>45139</v>
      </c>
      <c r="Q343" s="153">
        <v>45140</v>
      </c>
      <c r="R343" s="151">
        <v>0</v>
      </c>
      <c r="S343" s="152" t="s">
        <v>116</v>
      </c>
      <c r="T343" s="152" t="s">
        <v>116</v>
      </c>
      <c r="U343" s="152" t="s">
        <v>142</v>
      </c>
      <c r="V343" s="154">
        <v>45108.153331481481</v>
      </c>
      <c r="W343" s="152" t="s">
        <v>116</v>
      </c>
      <c r="X343" s="152" t="s">
        <v>116</v>
      </c>
      <c r="Y343" s="154">
        <v>45139</v>
      </c>
      <c r="Z343" s="154">
        <v>45170</v>
      </c>
      <c r="AA343" s="154">
        <v>45174.415146030093</v>
      </c>
      <c r="AB343" s="152" t="s">
        <v>118</v>
      </c>
      <c r="AC343" s="152" t="s">
        <v>116</v>
      </c>
    </row>
    <row r="344" spans="1:29" s="161" customFormat="1" hidden="1" outlineLevel="3" collapsed="1" x14ac:dyDescent="0.25">
      <c r="A344" s="156" t="s">
        <v>121</v>
      </c>
      <c r="B344" s="157">
        <v>0</v>
      </c>
      <c r="C344" s="157">
        <v>0</v>
      </c>
      <c r="D344" s="157">
        <v>0</v>
      </c>
      <c r="E344" s="157">
        <v>0</v>
      </c>
      <c r="F344" s="157">
        <v>0</v>
      </c>
      <c r="G344" s="157">
        <v>0</v>
      </c>
      <c r="H344" s="158" t="s">
        <v>120</v>
      </c>
      <c r="I344" s="158" t="s">
        <v>116</v>
      </c>
      <c r="J344" s="158" t="s">
        <v>116</v>
      </c>
      <c r="K344" s="157">
        <v>0</v>
      </c>
      <c r="L344" s="157">
        <v>0</v>
      </c>
      <c r="M344" s="158" t="s">
        <v>122</v>
      </c>
      <c r="N344" s="158" t="s">
        <v>229</v>
      </c>
      <c r="O344" s="158" t="s">
        <v>121</v>
      </c>
      <c r="P344" s="159">
        <v>45139</v>
      </c>
      <c r="Q344" s="159">
        <v>45140</v>
      </c>
      <c r="R344" s="157">
        <v>0</v>
      </c>
      <c r="S344" s="158" t="s">
        <v>116</v>
      </c>
      <c r="T344" s="158" t="s">
        <v>116</v>
      </c>
      <c r="U344" s="158" t="s">
        <v>142</v>
      </c>
      <c r="V344" s="160">
        <v>45108.153331481481</v>
      </c>
      <c r="W344" s="158" t="s">
        <v>116</v>
      </c>
      <c r="X344" s="158" t="s">
        <v>116</v>
      </c>
      <c r="Y344" s="160">
        <v>45139</v>
      </c>
      <c r="Z344" s="160">
        <v>45170</v>
      </c>
      <c r="AA344" s="160">
        <v>45174.415146030093</v>
      </c>
      <c r="AB344" s="158" t="s">
        <v>118</v>
      </c>
      <c r="AC344" s="158" t="s">
        <v>116</v>
      </c>
    </row>
    <row r="345" spans="1:29" s="143" customFormat="1" hidden="1" outlineLevel="4" collapsed="1" x14ac:dyDescent="0.25">
      <c r="A345" s="162" t="s">
        <v>116</v>
      </c>
      <c r="B345" s="140">
        <v>0</v>
      </c>
      <c r="C345" s="140">
        <v>0</v>
      </c>
      <c r="D345" s="140">
        <v>0</v>
      </c>
      <c r="E345" s="140">
        <v>0</v>
      </c>
      <c r="F345" s="140">
        <v>0</v>
      </c>
      <c r="G345" s="140">
        <v>0</v>
      </c>
      <c r="H345" s="139" t="s">
        <v>120</v>
      </c>
      <c r="I345" s="139" t="s">
        <v>116</v>
      </c>
      <c r="J345" s="139" t="s">
        <v>116</v>
      </c>
      <c r="K345" s="140">
        <v>0</v>
      </c>
      <c r="L345" s="140">
        <v>0</v>
      </c>
      <c r="M345" s="139" t="s">
        <v>122</v>
      </c>
      <c r="N345" s="139" t="s">
        <v>229</v>
      </c>
      <c r="O345" s="139" t="s">
        <v>121</v>
      </c>
      <c r="P345" s="141">
        <v>45139</v>
      </c>
      <c r="Q345" s="141">
        <v>45140</v>
      </c>
      <c r="R345" s="140">
        <v>0</v>
      </c>
      <c r="S345" s="139" t="s">
        <v>116</v>
      </c>
      <c r="T345" s="139" t="s">
        <v>116</v>
      </c>
      <c r="U345" s="139" t="s">
        <v>142</v>
      </c>
      <c r="V345" s="142">
        <v>45108.153331481481</v>
      </c>
      <c r="W345" s="139" t="s">
        <v>116</v>
      </c>
      <c r="X345" s="139" t="s">
        <v>116</v>
      </c>
      <c r="Y345" s="142">
        <v>45139</v>
      </c>
      <c r="Z345" s="142">
        <v>45170</v>
      </c>
      <c r="AA345" s="142">
        <v>45174.415146030093</v>
      </c>
      <c r="AB345" s="139" t="s">
        <v>118</v>
      </c>
      <c r="AC345" s="139" t="s">
        <v>116</v>
      </c>
    </row>
    <row r="346" spans="1:29" s="149" customFormat="1" hidden="1" outlineLevel="5" collapsed="1" x14ac:dyDescent="0.25">
      <c r="A346" s="163" t="s">
        <v>230</v>
      </c>
      <c r="B346" s="145">
        <v>0</v>
      </c>
      <c r="C346" s="145">
        <v>0</v>
      </c>
      <c r="D346" s="145">
        <v>0</v>
      </c>
      <c r="E346" s="145">
        <v>0</v>
      </c>
      <c r="F346" s="145">
        <v>0</v>
      </c>
      <c r="G346" s="145">
        <v>0</v>
      </c>
      <c r="H346" s="146" t="s">
        <v>120</v>
      </c>
      <c r="I346" s="146" t="s">
        <v>230</v>
      </c>
      <c r="J346" s="146" t="s">
        <v>116</v>
      </c>
      <c r="K346" s="145">
        <v>0</v>
      </c>
      <c r="L346" s="145">
        <v>0</v>
      </c>
      <c r="M346" s="146" t="s">
        <v>122</v>
      </c>
      <c r="N346" s="146" t="s">
        <v>229</v>
      </c>
      <c r="O346" s="146" t="s">
        <v>121</v>
      </c>
      <c r="P346" s="147">
        <v>45139</v>
      </c>
      <c r="Q346" s="147">
        <v>45140</v>
      </c>
      <c r="R346" s="145">
        <v>0</v>
      </c>
      <c r="S346" s="146" t="s">
        <v>116</v>
      </c>
      <c r="T346" s="146" t="s">
        <v>116</v>
      </c>
      <c r="U346" s="146" t="s">
        <v>142</v>
      </c>
      <c r="V346" s="148">
        <v>45108.153331481481</v>
      </c>
      <c r="W346" s="146" t="s">
        <v>116</v>
      </c>
      <c r="X346" s="146" t="s">
        <v>116</v>
      </c>
      <c r="Y346" s="148">
        <v>45139</v>
      </c>
      <c r="Z346" s="148">
        <v>45170</v>
      </c>
      <c r="AA346" s="148">
        <v>45174.415146030093</v>
      </c>
      <c r="AB346" s="146" t="s">
        <v>118</v>
      </c>
      <c r="AC346" s="146" t="s">
        <v>116</v>
      </c>
    </row>
    <row r="347" spans="1:29" s="155" customFormat="1" hidden="1" outlineLevel="6" collapsed="1" x14ac:dyDescent="0.25">
      <c r="A347" s="164" t="s">
        <v>116</v>
      </c>
      <c r="B347" s="151">
        <v>0</v>
      </c>
      <c r="C347" s="151">
        <v>0</v>
      </c>
      <c r="D347" s="151">
        <v>0</v>
      </c>
      <c r="E347" s="151">
        <v>0</v>
      </c>
      <c r="F347" s="151">
        <v>0</v>
      </c>
      <c r="G347" s="151">
        <v>0</v>
      </c>
      <c r="H347" s="152" t="s">
        <v>120</v>
      </c>
      <c r="I347" s="152" t="s">
        <v>230</v>
      </c>
      <c r="J347" s="152" t="s">
        <v>116</v>
      </c>
      <c r="K347" s="151">
        <v>0</v>
      </c>
      <c r="L347" s="151">
        <v>0</v>
      </c>
      <c r="M347" s="152" t="s">
        <v>122</v>
      </c>
      <c r="N347" s="152" t="s">
        <v>229</v>
      </c>
      <c r="O347" s="152" t="s">
        <v>121</v>
      </c>
      <c r="P347" s="153">
        <v>45139</v>
      </c>
      <c r="Q347" s="153">
        <v>45140</v>
      </c>
      <c r="R347" s="151">
        <v>0</v>
      </c>
      <c r="S347" s="152" t="s">
        <v>116</v>
      </c>
      <c r="T347" s="152" t="s">
        <v>116</v>
      </c>
      <c r="U347" s="152" t="s">
        <v>142</v>
      </c>
      <c r="V347" s="154">
        <v>45108.153331481481</v>
      </c>
      <c r="W347" s="152" t="s">
        <v>116</v>
      </c>
      <c r="X347" s="152" t="s">
        <v>116</v>
      </c>
      <c r="Y347" s="154">
        <v>45139</v>
      </c>
      <c r="Z347" s="154">
        <v>45170</v>
      </c>
      <c r="AA347" s="154">
        <v>45174.415146030093</v>
      </c>
      <c r="AB347" s="152" t="s">
        <v>118</v>
      </c>
      <c r="AC347" s="152" t="s">
        <v>116</v>
      </c>
    </row>
    <row r="348" spans="1:29" s="161" customFormat="1" hidden="1" outlineLevel="7" collapsed="1" x14ac:dyDescent="0.25">
      <c r="A348" s="165" t="s">
        <v>152</v>
      </c>
      <c r="B348" s="157">
        <v>0</v>
      </c>
      <c r="C348" s="157">
        <v>0</v>
      </c>
      <c r="D348" s="157">
        <v>0</v>
      </c>
      <c r="E348" s="157">
        <v>0</v>
      </c>
      <c r="F348" s="157">
        <v>0</v>
      </c>
      <c r="G348" s="157">
        <v>0</v>
      </c>
      <c r="H348" s="158" t="s">
        <v>120</v>
      </c>
      <c r="I348" s="158" t="s">
        <v>230</v>
      </c>
      <c r="J348" s="158" t="s">
        <v>116</v>
      </c>
      <c r="K348" s="157">
        <v>0</v>
      </c>
      <c r="L348" s="157">
        <v>0</v>
      </c>
      <c r="M348" s="158" t="s">
        <v>122</v>
      </c>
      <c r="N348" s="158" t="s">
        <v>229</v>
      </c>
      <c r="O348" s="158" t="s">
        <v>121</v>
      </c>
      <c r="P348" s="159">
        <v>45139</v>
      </c>
      <c r="Q348" s="159">
        <v>45140</v>
      </c>
      <c r="R348" s="157">
        <v>0</v>
      </c>
      <c r="S348" s="158" t="s">
        <v>116</v>
      </c>
      <c r="T348" s="158" t="s">
        <v>116</v>
      </c>
      <c r="U348" s="158" t="s">
        <v>142</v>
      </c>
      <c r="V348" s="160">
        <v>45108.153331481481</v>
      </c>
      <c r="W348" s="158" t="s">
        <v>116</v>
      </c>
      <c r="X348" s="158" t="s">
        <v>116</v>
      </c>
      <c r="Y348" s="160">
        <v>45139</v>
      </c>
      <c r="Z348" s="160">
        <v>45170</v>
      </c>
      <c r="AA348" s="160">
        <v>45174.415146030093</v>
      </c>
      <c r="AB348" s="158" t="s">
        <v>118</v>
      </c>
      <c r="AC348" s="158" t="s">
        <v>116</v>
      </c>
    </row>
    <row r="349" spans="1:29" s="143" customFormat="1" hidden="1" outlineLevel="7" collapsed="1" x14ac:dyDescent="0.25">
      <c r="A349" s="166" t="s">
        <v>116</v>
      </c>
      <c r="B349" s="140">
        <v>0</v>
      </c>
      <c r="C349" s="140">
        <v>0</v>
      </c>
      <c r="D349" s="140">
        <v>0</v>
      </c>
      <c r="E349" s="140">
        <v>0</v>
      </c>
      <c r="F349" s="140">
        <v>0</v>
      </c>
      <c r="G349" s="140">
        <v>0</v>
      </c>
      <c r="H349" s="139" t="s">
        <v>120</v>
      </c>
      <c r="I349" s="139" t="s">
        <v>230</v>
      </c>
      <c r="J349" s="139" t="s">
        <v>116</v>
      </c>
      <c r="K349" s="140">
        <v>0</v>
      </c>
      <c r="L349" s="140">
        <v>0</v>
      </c>
      <c r="M349" s="139" t="s">
        <v>122</v>
      </c>
      <c r="N349" s="139" t="s">
        <v>229</v>
      </c>
      <c r="O349" s="139" t="s">
        <v>121</v>
      </c>
      <c r="P349" s="141">
        <v>45139</v>
      </c>
      <c r="Q349" s="141">
        <v>45140</v>
      </c>
      <c r="R349" s="140">
        <v>0</v>
      </c>
      <c r="S349" s="139" t="s">
        <v>116</v>
      </c>
      <c r="T349" s="139" t="s">
        <v>116</v>
      </c>
      <c r="U349" s="139" t="s">
        <v>142</v>
      </c>
      <c r="V349" s="142">
        <v>45108.153331481481</v>
      </c>
      <c r="W349" s="139" t="s">
        <v>116</v>
      </c>
      <c r="X349" s="139" t="s">
        <v>116</v>
      </c>
      <c r="Y349" s="142">
        <v>45139</v>
      </c>
      <c r="Z349" s="142">
        <v>45170</v>
      </c>
      <c r="AA349" s="142">
        <v>45174.415146030093</v>
      </c>
      <c r="AB349" s="139" t="s">
        <v>118</v>
      </c>
      <c r="AC349" s="139" t="s">
        <v>116</v>
      </c>
    </row>
    <row r="350" spans="1:29" s="190" customFormat="1" hidden="1" outlineLevel="5" collapsed="1" x14ac:dyDescent="0.25">
      <c r="A350" s="191" t="s">
        <v>229</v>
      </c>
      <c r="B350" s="186">
        <v>0</v>
      </c>
      <c r="C350" s="186">
        <v>0</v>
      </c>
      <c r="D350" s="186">
        <v>0</v>
      </c>
      <c r="E350" s="186">
        <v>0</v>
      </c>
      <c r="F350" s="186">
        <v>0</v>
      </c>
      <c r="G350" s="186">
        <v>0</v>
      </c>
      <c r="H350" s="187" t="s">
        <v>120</v>
      </c>
      <c r="I350" s="187" t="s">
        <v>229</v>
      </c>
      <c r="J350" s="187" t="s">
        <v>116</v>
      </c>
      <c r="K350" s="186">
        <v>0</v>
      </c>
      <c r="L350" s="186">
        <v>0</v>
      </c>
      <c r="M350" s="187" t="s">
        <v>122</v>
      </c>
      <c r="N350" s="187" t="s">
        <v>229</v>
      </c>
      <c r="O350" s="187" t="s">
        <v>121</v>
      </c>
      <c r="P350" s="188">
        <v>45139</v>
      </c>
      <c r="Q350" s="188">
        <v>45140</v>
      </c>
      <c r="R350" s="186">
        <v>0</v>
      </c>
      <c r="S350" s="187" t="s">
        <v>116</v>
      </c>
      <c r="T350" s="187" t="s">
        <v>116</v>
      </c>
      <c r="U350" s="187" t="s">
        <v>142</v>
      </c>
      <c r="V350" s="189">
        <v>45108.153331481481</v>
      </c>
      <c r="W350" s="187" t="s">
        <v>116</v>
      </c>
      <c r="X350" s="187" t="s">
        <v>116</v>
      </c>
      <c r="Y350" s="189">
        <v>45139</v>
      </c>
      <c r="Z350" s="189">
        <v>45170</v>
      </c>
      <c r="AA350" s="189">
        <v>45174.415146030093</v>
      </c>
      <c r="AB350" s="187" t="s">
        <v>118</v>
      </c>
      <c r="AC350" s="187" t="s">
        <v>116</v>
      </c>
    </row>
    <row r="351" spans="1:29" s="155" customFormat="1" hidden="1" outlineLevel="6" collapsed="1" x14ac:dyDescent="0.25">
      <c r="A351" s="164" t="s">
        <v>116</v>
      </c>
      <c r="B351" s="151">
        <v>0</v>
      </c>
      <c r="C351" s="151">
        <v>0</v>
      </c>
      <c r="D351" s="151">
        <v>0</v>
      </c>
      <c r="E351" s="151">
        <v>0</v>
      </c>
      <c r="F351" s="151">
        <v>0</v>
      </c>
      <c r="G351" s="151">
        <v>0</v>
      </c>
      <c r="H351" s="152" t="s">
        <v>120</v>
      </c>
      <c r="I351" s="152" t="s">
        <v>229</v>
      </c>
      <c r="J351" s="152" t="s">
        <v>116</v>
      </c>
      <c r="K351" s="151">
        <v>0</v>
      </c>
      <c r="L351" s="151">
        <v>0</v>
      </c>
      <c r="M351" s="152" t="s">
        <v>122</v>
      </c>
      <c r="N351" s="152" t="s">
        <v>229</v>
      </c>
      <c r="O351" s="152" t="s">
        <v>121</v>
      </c>
      <c r="P351" s="153">
        <v>45139</v>
      </c>
      <c r="Q351" s="153">
        <v>45140</v>
      </c>
      <c r="R351" s="151">
        <v>0</v>
      </c>
      <c r="S351" s="152" t="s">
        <v>116</v>
      </c>
      <c r="T351" s="152" t="s">
        <v>116</v>
      </c>
      <c r="U351" s="152" t="s">
        <v>142</v>
      </c>
      <c r="V351" s="154">
        <v>45108.153331481481</v>
      </c>
      <c r="W351" s="152" t="s">
        <v>116</v>
      </c>
      <c r="X351" s="152" t="s">
        <v>116</v>
      </c>
      <c r="Y351" s="154">
        <v>45139</v>
      </c>
      <c r="Z351" s="154">
        <v>45170</v>
      </c>
      <c r="AA351" s="154">
        <v>45174.415146030093</v>
      </c>
      <c r="AB351" s="152" t="s">
        <v>118</v>
      </c>
      <c r="AC351" s="152" t="s">
        <v>116</v>
      </c>
    </row>
    <row r="352" spans="1:29" s="161" customFormat="1" hidden="1" outlineLevel="7" collapsed="1" x14ac:dyDescent="0.25">
      <c r="A352" s="165" t="s">
        <v>231</v>
      </c>
      <c r="B352" s="157">
        <v>-379542.94699999999</v>
      </c>
      <c r="C352" s="157">
        <v>-21632971.94796</v>
      </c>
      <c r="D352" s="157">
        <v>0</v>
      </c>
      <c r="E352" s="157">
        <v>0</v>
      </c>
      <c r="F352" s="157">
        <v>-379542.94699999999</v>
      </c>
      <c r="G352" s="157">
        <v>-21632971.94796</v>
      </c>
      <c r="H352" s="158" t="s">
        <v>120</v>
      </c>
      <c r="I352" s="158" t="s">
        <v>229</v>
      </c>
      <c r="J352" s="158" t="s">
        <v>116</v>
      </c>
      <c r="K352" s="157">
        <v>56.997428404222198</v>
      </c>
      <c r="L352" s="157">
        <v>0</v>
      </c>
      <c r="M352" s="158" t="s">
        <v>122</v>
      </c>
      <c r="N352" s="158" t="s">
        <v>229</v>
      </c>
      <c r="O352" s="158" t="s">
        <v>121</v>
      </c>
      <c r="P352" s="159">
        <v>45139</v>
      </c>
      <c r="Q352" s="159">
        <v>45140</v>
      </c>
      <c r="R352" s="157">
        <v>0</v>
      </c>
      <c r="S352" s="158" t="s">
        <v>116</v>
      </c>
      <c r="T352" s="158" t="s">
        <v>116</v>
      </c>
      <c r="U352" s="158" t="s">
        <v>142</v>
      </c>
      <c r="V352" s="160">
        <v>45108.153331481481</v>
      </c>
      <c r="W352" s="158" t="s">
        <v>116</v>
      </c>
      <c r="X352" s="158" t="s">
        <v>116</v>
      </c>
      <c r="Y352" s="160">
        <v>45139</v>
      </c>
      <c r="Z352" s="160">
        <v>45170</v>
      </c>
      <c r="AA352" s="160">
        <v>45174.415146030093</v>
      </c>
      <c r="AB352" s="158" t="s">
        <v>118</v>
      </c>
      <c r="AC352" s="158" t="s">
        <v>116</v>
      </c>
    </row>
    <row r="353" spans="1:29" s="143" customFormat="1" hidden="1" outlineLevel="7" collapsed="1" x14ac:dyDescent="0.25">
      <c r="A353" s="166" t="s">
        <v>116</v>
      </c>
      <c r="B353" s="140">
        <v>-379542.94699999999</v>
      </c>
      <c r="C353" s="140">
        <v>-21632971.94796</v>
      </c>
      <c r="D353" s="140">
        <v>0</v>
      </c>
      <c r="E353" s="140">
        <v>0</v>
      </c>
      <c r="F353" s="140">
        <v>-379542.94699999999</v>
      </c>
      <c r="G353" s="140">
        <v>-21632971.94796</v>
      </c>
      <c r="H353" s="139" t="s">
        <v>120</v>
      </c>
      <c r="I353" s="139" t="s">
        <v>229</v>
      </c>
      <c r="J353" s="139" t="s">
        <v>116</v>
      </c>
      <c r="K353" s="140">
        <v>56.997428404222198</v>
      </c>
      <c r="L353" s="140">
        <v>0</v>
      </c>
      <c r="M353" s="139" t="s">
        <v>122</v>
      </c>
      <c r="N353" s="139" t="s">
        <v>229</v>
      </c>
      <c r="O353" s="139" t="s">
        <v>121</v>
      </c>
      <c r="P353" s="141">
        <v>45139</v>
      </c>
      <c r="Q353" s="141">
        <v>45140</v>
      </c>
      <c r="R353" s="140">
        <v>0</v>
      </c>
      <c r="S353" s="139" t="s">
        <v>116</v>
      </c>
      <c r="T353" s="139" t="s">
        <v>116</v>
      </c>
      <c r="U353" s="139" t="s">
        <v>142</v>
      </c>
      <c r="V353" s="142">
        <v>45108.153331481481</v>
      </c>
      <c r="W353" s="139" t="s">
        <v>116</v>
      </c>
      <c r="X353" s="139" t="s">
        <v>116</v>
      </c>
      <c r="Y353" s="142">
        <v>45139</v>
      </c>
      <c r="Z353" s="142">
        <v>45170</v>
      </c>
      <c r="AA353" s="142">
        <v>45174.415146030093</v>
      </c>
      <c r="AB353" s="139" t="s">
        <v>118</v>
      </c>
      <c r="AC353" s="139" t="s">
        <v>116</v>
      </c>
    </row>
    <row r="354" spans="1:29" s="172" customFormat="1" hidden="1" outlineLevel="7" collapsed="1" x14ac:dyDescent="0.25">
      <c r="A354" s="167" t="s">
        <v>232</v>
      </c>
      <c r="B354" s="168">
        <v>-160178.32999999999</v>
      </c>
      <c r="C354" s="168">
        <v>-9056264.3785200007</v>
      </c>
      <c r="D354" s="168">
        <v>0</v>
      </c>
      <c r="E354" s="168">
        <v>0</v>
      </c>
      <c r="F354" s="168">
        <v>-160178.32999999999</v>
      </c>
      <c r="G354" s="168">
        <v>-9056264.3785200007</v>
      </c>
      <c r="H354" s="169" t="s">
        <v>120</v>
      </c>
      <c r="I354" s="169" t="s">
        <v>229</v>
      </c>
      <c r="J354" s="169" t="s">
        <v>116</v>
      </c>
      <c r="K354" s="168">
        <v>56.538636521681802</v>
      </c>
      <c r="L354" s="168">
        <v>0</v>
      </c>
      <c r="M354" s="169" t="s">
        <v>122</v>
      </c>
      <c r="N354" s="169" t="s">
        <v>229</v>
      </c>
      <c r="O354" s="169" t="s">
        <v>121</v>
      </c>
      <c r="P354" s="170">
        <v>45139</v>
      </c>
      <c r="Q354" s="170">
        <v>45140</v>
      </c>
      <c r="R354" s="168">
        <v>0</v>
      </c>
      <c r="S354" s="169" t="s">
        <v>116</v>
      </c>
      <c r="T354" s="169" t="s">
        <v>116</v>
      </c>
      <c r="U354" s="169" t="s">
        <v>142</v>
      </c>
      <c r="V354" s="171">
        <v>45108.153331481481</v>
      </c>
      <c r="W354" s="169" t="s">
        <v>116</v>
      </c>
      <c r="X354" s="169" t="s">
        <v>116</v>
      </c>
      <c r="Y354" s="171">
        <v>45139</v>
      </c>
      <c r="Z354" s="171">
        <v>45170</v>
      </c>
      <c r="AA354" s="171">
        <v>45174.415146030093</v>
      </c>
      <c r="AB354" s="169" t="s">
        <v>118</v>
      </c>
      <c r="AC354" s="169" t="s">
        <v>116</v>
      </c>
    </row>
    <row r="355" spans="1:29" s="143" customFormat="1" hidden="1" outlineLevel="7" collapsed="1" x14ac:dyDescent="0.25">
      <c r="A355" s="166" t="s">
        <v>116</v>
      </c>
      <c r="B355" s="140">
        <v>-160178.32999999999</v>
      </c>
      <c r="C355" s="140">
        <v>-9056264.3785200007</v>
      </c>
      <c r="D355" s="140">
        <v>0</v>
      </c>
      <c r="E355" s="140">
        <v>0</v>
      </c>
      <c r="F355" s="140">
        <v>-160178.32999999999</v>
      </c>
      <c r="G355" s="140">
        <v>-9056264.3785200007</v>
      </c>
      <c r="H355" s="139" t="s">
        <v>120</v>
      </c>
      <c r="I355" s="139" t="s">
        <v>229</v>
      </c>
      <c r="J355" s="139" t="s">
        <v>116</v>
      </c>
      <c r="K355" s="140">
        <v>56.538636521681802</v>
      </c>
      <c r="L355" s="140">
        <v>0</v>
      </c>
      <c r="M355" s="139" t="s">
        <v>122</v>
      </c>
      <c r="N355" s="139" t="s">
        <v>229</v>
      </c>
      <c r="O355" s="139" t="s">
        <v>121</v>
      </c>
      <c r="P355" s="141">
        <v>45139</v>
      </c>
      <c r="Q355" s="141">
        <v>45140</v>
      </c>
      <c r="R355" s="140">
        <v>0</v>
      </c>
      <c r="S355" s="139" t="s">
        <v>116</v>
      </c>
      <c r="T355" s="139" t="s">
        <v>116</v>
      </c>
      <c r="U355" s="139" t="s">
        <v>142</v>
      </c>
      <c r="V355" s="142">
        <v>45108.153331481481</v>
      </c>
      <c r="W355" s="139" t="s">
        <v>116</v>
      </c>
      <c r="X355" s="139" t="s">
        <v>116</v>
      </c>
      <c r="Y355" s="142">
        <v>45139</v>
      </c>
      <c r="Z355" s="142">
        <v>45170</v>
      </c>
      <c r="AA355" s="142">
        <v>45174.415146030093</v>
      </c>
      <c r="AB355" s="139" t="s">
        <v>118</v>
      </c>
      <c r="AC355" s="139" t="s">
        <v>116</v>
      </c>
    </row>
    <row r="356" spans="1:29" s="161" customFormat="1" hidden="1" outlineLevel="7" collapsed="1" x14ac:dyDescent="0.25">
      <c r="A356" s="165" t="s">
        <v>233</v>
      </c>
      <c r="B356" s="157">
        <v>-15059.303</v>
      </c>
      <c r="C356" s="157">
        <v>-835957.62474999996</v>
      </c>
      <c r="D356" s="157">
        <v>0</v>
      </c>
      <c r="E356" s="157">
        <v>0</v>
      </c>
      <c r="F356" s="157">
        <v>-15059.303</v>
      </c>
      <c r="G356" s="157">
        <v>-835957.62474999996</v>
      </c>
      <c r="H356" s="158" t="s">
        <v>120</v>
      </c>
      <c r="I356" s="158" t="s">
        <v>229</v>
      </c>
      <c r="J356" s="158" t="s">
        <v>116</v>
      </c>
      <c r="K356" s="157">
        <v>55.511043555601503</v>
      </c>
      <c r="L356" s="157">
        <v>0</v>
      </c>
      <c r="M356" s="158" t="s">
        <v>122</v>
      </c>
      <c r="N356" s="158" t="s">
        <v>229</v>
      </c>
      <c r="O356" s="158" t="s">
        <v>121</v>
      </c>
      <c r="P356" s="159">
        <v>45139</v>
      </c>
      <c r="Q356" s="159">
        <v>45140</v>
      </c>
      <c r="R356" s="157">
        <v>0</v>
      </c>
      <c r="S356" s="158" t="s">
        <v>116</v>
      </c>
      <c r="T356" s="158" t="s">
        <v>116</v>
      </c>
      <c r="U356" s="158" t="s">
        <v>142</v>
      </c>
      <c r="V356" s="160">
        <v>45108.153331481481</v>
      </c>
      <c r="W356" s="158" t="s">
        <v>116</v>
      </c>
      <c r="X356" s="158" t="s">
        <v>116</v>
      </c>
      <c r="Y356" s="160">
        <v>45139</v>
      </c>
      <c r="Z356" s="160">
        <v>45170</v>
      </c>
      <c r="AA356" s="160">
        <v>45174.415146030093</v>
      </c>
      <c r="AB356" s="158" t="s">
        <v>118</v>
      </c>
      <c r="AC356" s="158" t="s">
        <v>116</v>
      </c>
    </row>
    <row r="357" spans="1:29" s="143" customFormat="1" hidden="1" outlineLevel="7" collapsed="1" x14ac:dyDescent="0.25">
      <c r="A357" s="166" t="s">
        <v>116</v>
      </c>
      <c r="B357" s="140">
        <v>-15059.303</v>
      </c>
      <c r="C357" s="140">
        <v>-835957.62474999996</v>
      </c>
      <c r="D357" s="140">
        <v>0</v>
      </c>
      <c r="E357" s="140">
        <v>0</v>
      </c>
      <c r="F357" s="140">
        <v>-15059.303</v>
      </c>
      <c r="G357" s="140">
        <v>-835957.62474999996</v>
      </c>
      <c r="H357" s="139" t="s">
        <v>120</v>
      </c>
      <c r="I357" s="139" t="s">
        <v>229</v>
      </c>
      <c r="J357" s="139" t="s">
        <v>116</v>
      </c>
      <c r="K357" s="140">
        <v>55.511043555601503</v>
      </c>
      <c r="L357" s="140">
        <v>0</v>
      </c>
      <c r="M357" s="139" t="s">
        <v>122</v>
      </c>
      <c r="N357" s="139" t="s">
        <v>229</v>
      </c>
      <c r="O357" s="139" t="s">
        <v>121</v>
      </c>
      <c r="P357" s="141">
        <v>45139</v>
      </c>
      <c r="Q357" s="141">
        <v>45140</v>
      </c>
      <c r="R357" s="140">
        <v>0</v>
      </c>
      <c r="S357" s="139" t="s">
        <v>116</v>
      </c>
      <c r="T357" s="139" t="s">
        <v>116</v>
      </c>
      <c r="U357" s="139" t="s">
        <v>142</v>
      </c>
      <c r="V357" s="142">
        <v>45108.153331481481</v>
      </c>
      <c r="W357" s="139" t="s">
        <v>116</v>
      </c>
      <c r="X357" s="139" t="s">
        <v>116</v>
      </c>
      <c r="Y357" s="142">
        <v>45139</v>
      </c>
      <c r="Z357" s="142">
        <v>45170</v>
      </c>
      <c r="AA357" s="142">
        <v>45174.415146030093</v>
      </c>
      <c r="AB357" s="139" t="s">
        <v>118</v>
      </c>
      <c r="AC357" s="139" t="s">
        <v>116</v>
      </c>
    </row>
    <row r="358" spans="1:29" s="172" customFormat="1" hidden="1" outlineLevel="7" collapsed="1" x14ac:dyDescent="0.25">
      <c r="A358" s="167" t="s">
        <v>234</v>
      </c>
      <c r="B358" s="168">
        <v>256505.97</v>
      </c>
      <c r="C358" s="168">
        <v>15211869.05869</v>
      </c>
      <c r="D358" s="168">
        <v>0</v>
      </c>
      <c r="E358" s="168">
        <v>0</v>
      </c>
      <c r="F358" s="168">
        <v>256505.97</v>
      </c>
      <c r="G358" s="168">
        <v>15211869.05869</v>
      </c>
      <c r="H358" s="169" t="s">
        <v>120</v>
      </c>
      <c r="I358" s="169" t="s">
        <v>229</v>
      </c>
      <c r="J358" s="169" t="s">
        <v>116</v>
      </c>
      <c r="K358" s="168">
        <v>59.304152097083801</v>
      </c>
      <c r="L358" s="168">
        <v>0</v>
      </c>
      <c r="M358" s="169" t="s">
        <v>122</v>
      </c>
      <c r="N358" s="169" t="s">
        <v>229</v>
      </c>
      <c r="O358" s="169" t="s">
        <v>121</v>
      </c>
      <c r="P358" s="170">
        <v>45139</v>
      </c>
      <c r="Q358" s="170">
        <v>45140</v>
      </c>
      <c r="R358" s="168">
        <v>0</v>
      </c>
      <c r="S358" s="169" t="s">
        <v>116</v>
      </c>
      <c r="T358" s="169" t="s">
        <v>116</v>
      </c>
      <c r="U358" s="169" t="s">
        <v>142</v>
      </c>
      <c r="V358" s="171">
        <v>45108.153331481481</v>
      </c>
      <c r="W358" s="169" t="s">
        <v>116</v>
      </c>
      <c r="X358" s="169" t="s">
        <v>116</v>
      </c>
      <c r="Y358" s="171">
        <v>45139</v>
      </c>
      <c r="Z358" s="171">
        <v>45170</v>
      </c>
      <c r="AA358" s="171">
        <v>45174.415146030093</v>
      </c>
      <c r="AB358" s="169" t="s">
        <v>118</v>
      </c>
      <c r="AC358" s="169" t="s">
        <v>116</v>
      </c>
    </row>
    <row r="359" spans="1:29" s="143" customFormat="1" hidden="1" outlineLevel="7" collapsed="1" x14ac:dyDescent="0.25">
      <c r="A359" s="166" t="s">
        <v>116</v>
      </c>
      <c r="B359" s="140">
        <v>256505.97</v>
      </c>
      <c r="C359" s="140">
        <v>15211869.05869</v>
      </c>
      <c r="D359" s="140">
        <v>0</v>
      </c>
      <c r="E359" s="140">
        <v>0</v>
      </c>
      <c r="F359" s="140">
        <v>256505.97</v>
      </c>
      <c r="G359" s="140">
        <v>15211869.05869</v>
      </c>
      <c r="H359" s="139" t="s">
        <v>120</v>
      </c>
      <c r="I359" s="139" t="s">
        <v>229</v>
      </c>
      <c r="J359" s="139" t="s">
        <v>116</v>
      </c>
      <c r="K359" s="140">
        <v>59.304152097083801</v>
      </c>
      <c r="L359" s="140">
        <v>0</v>
      </c>
      <c r="M359" s="139" t="s">
        <v>122</v>
      </c>
      <c r="N359" s="139" t="s">
        <v>229</v>
      </c>
      <c r="O359" s="139" t="s">
        <v>121</v>
      </c>
      <c r="P359" s="141">
        <v>45139</v>
      </c>
      <c r="Q359" s="141">
        <v>45140</v>
      </c>
      <c r="R359" s="140">
        <v>0</v>
      </c>
      <c r="S359" s="139" t="s">
        <v>116</v>
      </c>
      <c r="T359" s="139" t="s">
        <v>116</v>
      </c>
      <c r="U359" s="139" t="s">
        <v>142</v>
      </c>
      <c r="V359" s="142">
        <v>45108.153331481481</v>
      </c>
      <c r="W359" s="139" t="s">
        <v>116</v>
      </c>
      <c r="X359" s="139" t="s">
        <v>116</v>
      </c>
      <c r="Y359" s="142">
        <v>45139</v>
      </c>
      <c r="Z359" s="142">
        <v>45170</v>
      </c>
      <c r="AA359" s="142">
        <v>45174.415146030093</v>
      </c>
      <c r="AB359" s="139" t="s">
        <v>118</v>
      </c>
      <c r="AC359" s="139" t="s">
        <v>116</v>
      </c>
    </row>
    <row r="360" spans="1:29" s="161" customFormat="1" hidden="1" outlineLevel="7" collapsed="1" x14ac:dyDescent="0.25">
      <c r="A360" s="165" t="s">
        <v>235</v>
      </c>
      <c r="B360" s="157">
        <v>298274.61</v>
      </c>
      <c r="C360" s="157">
        <v>16313324.89254</v>
      </c>
      <c r="D360" s="157">
        <v>0</v>
      </c>
      <c r="E360" s="157">
        <v>0</v>
      </c>
      <c r="F360" s="157">
        <v>298274.61</v>
      </c>
      <c r="G360" s="157">
        <v>16313324.89254</v>
      </c>
      <c r="H360" s="158" t="s">
        <v>120</v>
      </c>
      <c r="I360" s="158" t="s">
        <v>229</v>
      </c>
      <c r="J360" s="158" t="s">
        <v>116</v>
      </c>
      <c r="K360" s="157">
        <v>54.692301475274803</v>
      </c>
      <c r="L360" s="157">
        <v>0</v>
      </c>
      <c r="M360" s="158" t="s">
        <v>122</v>
      </c>
      <c r="N360" s="158" t="s">
        <v>229</v>
      </c>
      <c r="O360" s="158" t="s">
        <v>121</v>
      </c>
      <c r="P360" s="159">
        <v>45139</v>
      </c>
      <c r="Q360" s="159">
        <v>45140</v>
      </c>
      <c r="R360" s="157">
        <v>0</v>
      </c>
      <c r="S360" s="158" t="s">
        <v>116</v>
      </c>
      <c r="T360" s="158" t="s">
        <v>116</v>
      </c>
      <c r="U360" s="158" t="s">
        <v>142</v>
      </c>
      <c r="V360" s="160">
        <v>45108.153331481481</v>
      </c>
      <c r="W360" s="158" t="s">
        <v>116</v>
      </c>
      <c r="X360" s="158" t="s">
        <v>116</v>
      </c>
      <c r="Y360" s="160">
        <v>45139</v>
      </c>
      <c r="Z360" s="160">
        <v>45170</v>
      </c>
      <c r="AA360" s="160">
        <v>45174.415146030093</v>
      </c>
      <c r="AB360" s="158" t="s">
        <v>118</v>
      </c>
      <c r="AC360" s="158" t="s">
        <v>116</v>
      </c>
    </row>
    <row r="361" spans="1:29" s="143" customFormat="1" hidden="1" outlineLevel="7" collapsed="1" x14ac:dyDescent="0.25">
      <c r="A361" s="166" t="s">
        <v>116</v>
      </c>
      <c r="B361" s="140">
        <v>298274.61</v>
      </c>
      <c r="C361" s="140">
        <v>16313324.89254</v>
      </c>
      <c r="D361" s="140">
        <v>0</v>
      </c>
      <c r="E361" s="140">
        <v>0</v>
      </c>
      <c r="F361" s="140">
        <v>298274.61</v>
      </c>
      <c r="G361" s="140">
        <v>16313324.89254</v>
      </c>
      <c r="H361" s="139" t="s">
        <v>120</v>
      </c>
      <c r="I361" s="139" t="s">
        <v>229</v>
      </c>
      <c r="J361" s="139" t="s">
        <v>116</v>
      </c>
      <c r="K361" s="140">
        <v>54.692301475274803</v>
      </c>
      <c r="L361" s="140">
        <v>0</v>
      </c>
      <c r="M361" s="139" t="s">
        <v>122</v>
      </c>
      <c r="N361" s="139" t="s">
        <v>229</v>
      </c>
      <c r="O361" s="139" t="s">
        <v>121</v>
      </c>
      <c r="P361" s="141">
        <v>45139</v>
      </c>
      <c r="Q361" s="141">
        <v>45140</v>
      </c>
      <c r="R361" s="140">
        <v>0</v>
      </c>
      <c r="S361" s="139" t="s">
        <v>116</v>
      </c>
      <c r="T361" s="139" t="s">
        <v>116</v>
      </c>
      <c r="U361" s="139" t="s">
        <v>142</v>
      </c>
      <c r="V361" s="142">
        <v>45108.153331481481</v>
      </c>
      <c r="W361" s="139" t="s">
        <v>116</v>
      </c>
      <c r="X361" s="139" t="s">
        <v>116</v>
      </c>
      <c r="Y361" s="142">
        <v>45139</v>
      </c>
      <c r="Z361" s="142">
        <v>45170</v>
      </c>
      <c r="AA361" s="142">
        <v>45174.415146030093</v>
      </c>
      <c r="AB361" s="139" t="s">
        <v>118</v>
      </c>
      <c r="AC361" s="139" t="s">
        <v>116</v>
      </c>
    </row>
    <row r="362" spans="1:29" s="184" customFormat="1" hidden="1" outlineLevel="2" collapsed="1" x14ac:dyDescent="0.25">
      <c r="A362" s="179" t="s">
        <v>213</v>
      </c>
      <c r="B362" s="180">
        <v>0</v>
      </c>
      <c r="C362" s="180">
        <v>0</v>
      </c>
      <c r="D362" s="180">
        <v>0</v>
      </c>
      <c r="E362" s="180">
        <v>0</v>
      </c>
      <c r="F362" s="180">
        <v>0</v>
      </c>
      <c r="G362" s="180">
        <v>0</v>
      </c>
      <c r="H362" s="181" t="s">
        <v>120</v>
      </c>
      <c r="I362" s="181" t="s">
        <v>229</v>
      </c>
      <c r="J362" s="181" t="s">
        <v>116</v>
      </c>
      <c r="K362" s="180">
        <v>0</v>
      </c>
      <c r="L362" s="180">
        <v>0</v>
      </c>
      <c r="M362" s="181" t="s">
        <v>213</v>
      </c>
      <c r="N362" s="181" t="s">
        <v>229</v>
      </c>
      <c r="O362" s="181" t="s">
        <v>121</v>
      </c>
      <c r="P362" s="182">
        <v>45139</v>
      </c>
      <c r="Q362" s="182">
        <v>45140</v>
      </c>
      <c r="R362" s="180">
        <v>0</v>
      </c>
      <c r="S362" s="181" t="s">
        <v>116</v>
      </c>
      <c r="T362" s="181" t="s">
        <v>116</v>
      </c>
      <c r="U362" s="181" t="s">
        <v>142</v>
      </c>
      <c r="V362" s="183">
        <v>45108.153331481481</v>
      </c>
      <c r="W362" s="181" t="s">
        <v>116</v>
      </c>
      <c r="X362" s="181" t="s">
        <v>116</v>
      </c>
      <c r="Y362" s="183">
        <v>45139</v>
      </c>
      <c r="Z362" s="183">
        <v>45170</v>
      </c>
      <c r="AA362" s="183">
        <v>45174.415146030093</v>
      </c>
      <c r="AB362" s="181" t="s">
        <v>118</v>
      </c>
      <c r="AC362" s="181" t="s">
        <v>116</v>
      </c>
    </row>
    <row r="363" spans="1:29" s="161" customFormat="1" hidden="1" outlineLevel="3" collapsed="1" x14ac:dyDescent="0.25">
      <c r="A363" s="156" t="s">
        <v>121</v>
      </c>
      <c r="B363" s="157">
        <v>0</v>
      </c>
      <c r="C363" s="157">
        <v>0</v>
      </c>
      <c r="D363" s="157">
        <v>0</v>
      </c>
      <c r="E363" s="157">
        <v>0</v>
      </c>
      <c r="F363" s="157">
        <v>0</v>
      </c>
      <c r="G363" s="157">
        <v>0</v>
      </c>
      <c r="H363" s="158" t="s">
        <v>120</v>
      </c>
      <c r="I363" s="158" t="s">
        <v>229</v>
      </c>
      <c r="J363" s="158" t="s">
        <v>116</v>
      </c>
      <c r="K363" s="157">
        <v>0</v>
      </c>
      <c r="L363" s="157">
        <v>0</v>
      </c>
      <c r="M363" s="158" t="s">
        <v>213</v>
      </c>
      <c r="N363" s="158" t="s">
        <v>229</v>
      </c>
      <c r="O363" s="158" t="s">
        <v>121</v>
      </c>
      <c r="P363" s="159">
        <v>45139</v>
      </c>
      <c r="Q363" s="159">
        <v>45140</v>
      </c>
      <c r="R363" s="157">
        <v>0</v>
      </c>
      <c r="S363" s="158" t="s">
        <v>116</v>
      </c>
      <c r="T363" s="158" t="s">
        <v>116</v>
      </c>
      <c r="U363" s="158" t="s">
        <v>142</v>
      </c>
      <c r="V363" s="160">
        <v>45108.153331481481</v>
      </c>
      <c r="W363" s="158" t="s">
        <v>116</v>
      </c>
      <c r="X363" s="158" t="s">
        <v>116</v>
      </c>
      <c r="Y363" s="160">
        <v>45139</v>
      </c>
      <c r="Z363" s="160">
        <v>45170</v>
      </c>
      <c r="AA363" s="160">
        <v>45174.415146030093</v>
      </c>
      <c r="AB363" s="158" t="s">
        <v>118</v>
      </c>
      <c r="AC363" s="158" t="s">
        <v>116</v>
      </c>
    </row>
    <row r="364" spans="1:29" s="143" customFormat="1" hidden="1" outlineLevel="4" collapsed="1" x14ac:dyDescent="0.25">
      <c r="A364" s="162" t="s">
        <v>116</v>
      </c>
      <c r="B364" s="140">
        <v>0</v>
      </c>
      <c r="C364" s="140">
        <v>0</v>
      </c>
      <c r="D364" s="140">
        <v>0</v>
      </c>
      <c r="E364" s="140">
        <v>0</v>
      </c>
      <c r="F364" s="140">
        <v>0</v>
      </c>
      <c r="G364" s="140">
        <v>0</v>
      </c>
      <c r="H364" s="139" t="s">
        <v>120</v>
      </c>
      <c r="I364" s="139" t="s">
        <v>229</v>
      </c>
      <c r="J364" s="139" t="s">
        <v>116</v>
      </c>
      <c r="K364" s="140">
        <v>0</v>
      </c>
      <c r="L364" s="140">
        <v>0</v>
      </c>
      <c r="M364" s="139" t="s">
        <v>213</v>
      </c>
      <c r="N364" s="139" t="s">
        <v>229</v>
      </c>
      <c r="O364" s="139" t="s">
        <v>121</v>
      </c>
      <c r="P364" s="141">
        <v>45139</v>
      </c>
      <c r="Q364" s="141">
        <v>45140</v>
      </c>
      <c r="R364" s="140">
        <v>0</v>
      </c>
      <c r="S364" s="139" t="s">
        <v>116</v>
      </c>
      <c r="T364" s="139" t="s">
        <v>116</v>
      </c>
      <c r="U364" s="139" t="s">
        <v>142</v>
      </c>
      <c r="V364" s="142">
        <v>45108.153331481481</v>
      </c>
      <c r="W364" s="139" t="s">
        <v>116</v>
      </c>
      <c r="X364" s="139" t="s">
        <v>116</v>
      </c>
      <c r="Y364" s="142">
        <v>45139</v>
      </c>
      <c r="Z364" s="142">
        <v>45170</v>
      </c>
      <c r="AA364" s="142">
        <v>45174.415146030093</v>
      </c>
      <c r="AB364" s="139" t="s">
        <v>118</v>
      </c>
      <c r="AC364" s="139" t="s">
        <v>116</v>
      </c>
    </row>
    <row r="365" spans="1:29" s="149" customFormat="1" hidden="1" outlineLevel="5" collapsed="1" x14ac:dyDescent="0.25">
      <c r="A365" s="163" t="s">
        <v>229</v>
      </c>
      <c r="B365" s="145">
        <v>0</v>
      </c>
      <c r="C365" s="145">
        <v>0</v>
      </c>
      <c r="D365" s="145">
        <v>0</v>
      </c>
      <c r="E365" s="145">
        <v>0</v>
      </c>
      <c r="F365" s="145">
        <v>0</v>
      </c>
      <c r="G365" s="145">
        <v>0</v>
      </c>
      <c r="H365" s="146" t="s">
        <v>120</v>
      </c>
      <c r="I365" s="146" t="s">
        <v>229</v>
      </c>
      <c r="J365" s="146" t="s">
        <v>116</v>
      </c>
      <c r="K365" s="145">
        <v>0</v>
      </c>
      <c r="L365" s="145">
        <v>0</v>
      </c>
      <c r="M365" s="146" t="s">
        <v>213</v>
      </c>
      <c r="N365" s="146" t="s">
        <v>229</v>
      </c>
      <c r="O365" s="146" t="s">
        <v>121</v>
      </c>
      <c r="P365" s="147">
        <v>45139</v>
      </c>
      <c r="Q365" s="147">
        <v>45140</v>
      </c>
      <c r="R365" s="145">
        <v>0</v>
      </c>
      <c r="S365" s="146" t="s">
        <v>116</v>
      </c>
      <c r="T365" s="146" t="s">
        <v>116</v>
      </c>
      <c r="U365" s="146" t="s">
        <v>142</v>
      </c>
      <c r="V365" s="148">
        <v>45108.153331481481</v>
      </c>
      <c r="W365" s="146" t="s">
        <v>116</v>
      </c>
      <c r="X365" s="146" t="s">
        <v>116</v>
      </c>
      <c r="Y365" s="148">
        <v>45139</v>
      </c>
      <c r="Z365" s="148">
        <v>45170</v>
      </c>
      <c r="AA365" s="148">
        <v>45174.415146030093</v>
      </c>
      <c r="AB365" s="146" t="s">
        <v>118</v>
      </c>
      <c r="AC365" s="146" t="s">
        <v>116</v>
      </c>
    </row>
    <row r="366" spans="1:29" s="155" customFormat="1" hidden="1" outlineLevel="6" collapsed="1" x14ac:dyDescent="0.25">
      <c r="A366" s="164" t="s">
        <v>116</v>
      </c>
      <c r="B366" s="151">
        <v>0</v>
      </c>
      <c r="C366" s="151">
        <v>0</v>
      </c>
      <c r="D366" s="151">
        <v>0</v>
      </c>
      <c r="E366" s="151">
        <v>0</v>
      </c>
      <c r="F366" s="151">
        <v>0</v>
      </c>
      <c r="G366" s="151">
        <v>0</v>
      </c>
      <c r="H366" s="152" t="s">
        <v>120</v>
      </c>
      <c r="I366" s="152" t="s">
        <v>229</v>
      </c>
      <c r="J366" s="152" t="s">
        <v>116</v>
      </c>
      <c r="K366" s="151">
        <v>0</v>
      </c>
      <c r="L366" s="151">
        <v>0</v>
      </c>
      <c r="M366" s="152" t="s">
        <v>213</v>
      </c>
      <c r="N366" s="152" t="s">
        <v>229</v>
      </c>
      <c r="O366" s="152" t="s">
        <v>121</v>
      </c>
      <c r="P366" s="153">
        <v>45139</v>
      </c>
      <c r="Q366" s="153">
        <v>45140</v>
      </c>
      <c r="R366" s="151">
        <v>0</v>
      </c>
      <c r="S366" s="152" t="s">
        <v>116</v>
      </c>
      <c r="T366" s="152" t="s">
        <v>116</v>
      </c>
      <c r="U366" s="152" t="s">
        <v>142</v>
      </c>
      <c r="V366" s="154">
        <v>45108.153331481481</v>
      </c>
      <c r="W366" s="152" t="s">
        <v>116</v>
      </c>
      <c r="X366" s="152" t="s">
        <v>116</v>
      </c>
      <c r="Y366" s="154">
        <v>45139</v>
      </c>
      <c r="Z366" s="154">
        <v>45170</v>
      </c>
      <c r="AA366" s="154">
        <v>45174.415146030093</v>
      </c>
      <c r="AB366" s="152" t="s">
        <v>118</v>
      </c>
      <c r="AC366" s="152" t="s">
        <v>116</v>
      </c>
    </row>
    <row r="367" spans="1:29" s="161" customFormat="1" hidden="1" outlineLevel="7" collapsed="1" x14ac:dyDescent="0.25">
      <c r="A367" s="165" t="s">
        <v>236</v>
      </c>
      <c r="B367" s="157">
        <v>-195335.94099999999</v>
      </c>
      <c r="C367" s="157">
        <v>-11148575.389590001</v>
      </c>
      <c r="D367" s="157">
        <v>0</v>
      </c>
      <c r="E367" s="157">
        <v>0</v>
      </c>
      <c r="F367" s="157">
        <v>-195335.94099999999</v>
      </c>
      <c r="G367" s="157">
        <v>-11148575.389590001</v>
      </c>
      <c r="H367" s="158" t="s">
        <v>120</v>
      </c>
      <c r="I367" s="158" t="s">
        <v>229</v>
      </c>
      <c r="J367" s="158" t="s">
        <v>116</v>
      </c>
      <c r="K367" s="157">
        <v>57.0738561092042</v>
      </c>
      <c r="L367" s="157">
        <v>0</v>
      </c>
      <c r="M367" s="158" t="s">
        <v>213</v>
      </c>
      <c r="N367" s="158" t="s">
        <v>229</v>
      </c>
      <c r="O367" s="158" t="s">
        <v>121</v>
      </c>
      <c r="P367" s="159">
        <v>45139</v>
      </c>
      <c r="Q367" s="159">
        <v>45140</v>
      </c>
      <c r="R367" s="157">
        <v>0</v>
      </c>
      <c r="S367" s="158" t="s">
        <v>116</v>
      </c>
      <c r="T367" s="158" t="s">
        <v>116</v>
      </c>
      <c r="U367" s="158" t="s">
        <v>142</v>
      </c>
      <c r="V367" s="160">
        <v>45108.153331481481</v>
      </c>
      <c r="W367" s="158" t="s">
        <v>116</v>
      </c>
      <c r="X367" s="158" t="s">
        <v>116</v>
      </c>
      <c r="Y367" s="160">
        <v>45139</v>
      </c>
      <c r="Z367" s="160">
        <v>45170</v>
      </c>
      <c r="AA367" s="160">
        <v>45174.415146030093</v>
      </c>
      <c r="AB367" s="158" t="s">
        <v>118</v>
      </c>
      <c r="AC367" s="158" t="s">
        <v>116</v>
      </c>
    </row>
    <row r="368" spans="1:29" s="143" customFormat="1" hidden="1" outlineLevel="7" collapsed="1" x14ac:dyDescent="0.25">
      <c r="A368" s="166" t="s">
        <v>116</v>
      </c>
      <c r="B368" s="140">
        <v>-195335.94099999999</v>
      </c>
      <c r="C368" s="140">
        <v>-11148575.389590001</v>
      </c>
      <c r="D368" s="140">
        <v>0</v>
      </c>
      <c r="E368" s="140">
        <v>0</v>
      </c>
      <c r="F368" s="140">
        <v>-195335.94099999999</v>
      </c>
      <c r="G368" s="140">
        <v>-11148575.389590001</v>
      </c>
      <c r="H368" s="139" t="s">
        <v>120</v>
      </c>
      <c r="I368" s="139" t="s">
        <v>229</v>
      </c>
      <c r="J368" s="139" t="s">
        <v>116</v>
      </c>
      <c r="K368" s="140">
        <v>57.0738561092042</v>
      </c>
      <c r="L368" s="140">
        <v>0</v>
      </c>
      <c r="M368" s="139" t="s">
        <v>213</v>
      </c>
      <c r="N368" s="139" t="s">
        <v>229</v>
      </c>
      <c r="O368" s="139" t="s">
        <v>121</v>
      </c>
      <c r="P368" s="141">
        <v>45139</v>
      </c>
      <c r="Q368" s="141">
        <v>45140</v>
      </c>
      <c r="R368" s="140">
        <v>0</v>
      </c>
      <c r="S368" s="139" t="s">
        <v>116</v>
      </c>
      <c r="T368" s="139" t="s">
        <v>116</v>
      </c>
      <c r="U368" s="139" t="s">
        <v>142</v>
      </c>
      <c r="V368" s="142">
        <v>45108.153331481481</v>
      </c>
      <c r="W368" s="139" t="s">
        <v>116</v>
      </c>
      <c r="X368" s="139" t="s">
        <v>116</v>
      </c>
      <c r="Y368" s="142">
        <v>45139</v>
      </c>
      <c r="Z368" s="142">
        <v>45170</v>
      </c>
      <c r="AA368" s="142">
        <v>45174.415146030093</v>
      </c>
      <c r="AB368" s="139" t="s">
        <v>118</v>
      </c>
      <c r="AC368" s="139" t="s">
        <v>116</v>
      </c>
    </row>
    <row r="369" spans="1:29" s="172" customFormat="1" hidden="1" outlineLevel="7" collapsed="1" x14ac:dyDescent="0.25">
      <c r="A369" s="167" t="s">
        <v>237</v>
      </c>
      <c r="B369" s="168">
        <v>-67410.009000000005</v>
      </c>
      <c r="C369" s="168">
        <v>-4281639.5318900002</v>
      </c>
      <c r="D369" s="168">
        <v>0</v>
      </c>
      <c r="E369" s="168">
        <v>0</v>
      </c>
      <c r="F369" s="168">
        <v>-67410.009000000005</v>
      </c>
      <c r="G369" s="168">
        <v>-4281639.5318900002</v>
      </c>
      <c r="H369" s="169" t="s">
        <v>120</v>
      </c>
      <c r="I369" s="169" t="s">
        <v>229</v>
      </c>
      <c r="J369" s="169" t="s">
        <v>116</v>
      </c>
      <c r="K369" s="168">
        <v>63.5163768022936</v>
      </c>
      <c r="L369" s="168">
        <v>0</v>
      </c>
      <c r="M369" s="169" t="s">
        <v>213</v>
      </c>
      <c r="N369" s="169" t="s">
        <v>229</v>
      </c>
      <c r="O369" s="169" t="s">
        <v>121</v>
      </c>
      <c r="P369" s="170">
        <v>45139</v>
      </c>
      <c r="Q369" s="170">
        <v>45140</v>
      </c>
      <c r="R369" s="168">
        <v>0</v>
      </c>
      <c r="S369" s="169" t="s">
        <v>116</v>
      </c>
      <c r="T369" s="169" t="s">
        <v>116</v>
      </c>
      <c r="U369" s="169" t="s">
        <v>142</v>
      </c>
      <c r="V369" s="171">
        <v>45108.153331481481</v>
      </c>
      <c r="W369" s="169" t="s">
        <v>116</v>
      </c>
      <c r="X369" s="169" t="s">
        <v>116</v>
      </c>
      <c r="Y369" s="171">
        <v>45139</v>
      </c>
      <c r="Z369" s="171">
        <v>45170</v>
      </c>
      <c r="AA369" s="171">
        <v>45174.415146030093</v>
      </c>
      <c r="AB369" s="169" t="s">
        <v>118</v>
      </c>
      <c r="AC369" s="169" t="s">
        <v>116</v>
      </c>
    </row>
    <row r="370" spans="1:29" s="143" customFormat="1" hidden="1" outlineLevel="7" collapsed="1" x14ac:dyDescent="0.25">
      <c r="A370" s="166" t="s">
        <v>116</v>
      </c>
      <c r="B370" s="140">
        <v>-67410.009000000005</v>
      </c>
      <c r="C370" s="140">
        <v>-4281639.5318900002</v>
      </c>
      <c r="D370" s="140">
        <v>0</v>
      </c>
      <c r="E370" s="140">
        <v>0</v>
      </c>
      <c r="F370" s="140">
        <v>-67410.009000000005</v>
      </c>
      <c r="G370" s="140">
        <v>-4281639.5318900002</v>
      </c>
      <c r="H370" s="139" t="s">
        <v>120</v>
      </c>
      <c r="I370" s="139" t="s">
        <v>229</v>
      </c>
      <c r="J370" s="139" t="s">
        <v>116</v>
      </c>
      <c r="K370" s="140">
        <v>63.5163768022936</v>
      </c>
      <c r="L370" s="140">
        <v>0</v>
      </c>
      <c r="M370" s="139" t="s">
        <v>213</v>
      </c>
      <c r="N370" s="139" t="s">
        <v>229</v>
      </c>
      <c r="O370" s="139" t="s">
        <v>121</v>
      </c>
      <c r="P370" s="141">
        <v>45139</v>
      </c>
      <c r="Q370" s="141">
        <v>45140</v>
      </c>
      <c r="R370" s="140">
        <v>0</v>
      </c>
      <c r="S370" s="139" t="s">
        <v>116</v>
      </c>
      <c r="T370" s="139" t="s">
        <v>116</v>
      </c>
      <c r="U370" s="139" t="s">
        <v>142</v>
      </c>
      <c r="V370" s="142">
        <v>45108.153331481481</v>
      </c>
      <c r="W370" s="139" t="s">
        <v>116</v>
      </c>
      <c r="X370" s="139" t="s">
        <v>116</v>
      </c>
      <c r="Y370" s="142">
        <v>45139</v>
      </c>
      <c r="Z370" s="142">
        <v>45170</v>
      </c>
      <c r="AA370" s="142">
        <v>45174.415146030093</v>
      </c>
      <c r="AB370" s="139" t="s">
        <v>118</v>
      </c>
      <c r="AC370" s="139" t="s">
        <v>116</v>
      </c>
    </row>
    <row r="371" spans="1:29" s="161" customFormat="1" hidden="1" outlineLevel="7" collapsed="1" x14ac:dyDescent="0.25">
      <c r="A371" s="165" t="s">
        <v>238</v>
      </c>
      <c r="B371" s="157">
        <v>-3360.931</v>
      </c>
      <c r="C371" s="157">
        <v>-586510.31073999999</v>
      </c>
      <c r="D371" s="157">
        <v>0</v>
      </c>
      <c r="E371" s="157">
        <v>0</v>
      </c>
      <c r="F371" s="157">
        <v>-3360.931</v>
      </c>
      <c r="G371" s="157">
        <v>-586510.31073999999</v>
      </c>
      <c r="H371" s="158" t="s">
        <v>120</v>
      </c>
      <c r="I371" s="158" t="s">
        <v>229</v>
      </c>
      <c r="J371" s="158" t="s">
        <v>116</v>
      </c>
      <c r="K371" s="157">
        <v>174.50828676340001</v>
      </c>
      <c r="L371" s="157">
        <v>0</v>
      </c>
      <c r="M371" s="158" t="s">
        <v>213</v>
      </c>
      <c r="N371" s="158" t="s">
        <v>229</v>
      </c>
      <c r="O371" s="158" t="s">
        <v>121</v>
      </c>
      <c r="P371" s="159">
        <v>45139</v>
      </c>
      <c r="Q371" s="159">
        <v>45140</v>
      </c>
      <c r="R371" s="157">
        <v>0</v>
      </c>
      <c r="S371" s="158" t="s">
        <v>116</v>
      </c>
      <c r="T371" s="158" t="s">
        <v>116</v>
      </c>
      <c r="U371" s="158" t="s">
        <v>142</v>
      </c>
      <c r="V371" s="160">
        <v>45108.153331481481</v>
      </c>
      <c r="W371" s="158" t="s">
        <v>116</v>
      </c>
      <c r="X371" s="158" t="s">
        <v>116</v>
      </c>
      <c r="Y371" s="160">
        <v>45139</v>
      </c>
      <c r="Z371" s="160">
        <v>45170</v>
      </c>
      <c r="AA371" s="160">
        <v>45174.415146030093</v>
      </c>
      <c r="AB371" s="158" t="s">
        <v>118</v>
      </c>
      <c r="AC371" s="158" t="s">
        <v>116</v>
      </c>
    </row>
    <row r="372" spans="1:29" s="143" customFormat="1" hidden="1" outlineLevel="7" collapsed="1" x14ac:dyDescent="0.25">
      <c r="A372" s="166" t="s">
        <v>116</v>
      </c>
      <c r="B372" s="140">
        <v>-3360.931</v>
      </c>
      <c r="C372" s="140">
        <v>-586510.31073999999</v>
      </c>
      <c r="D372" s="140">
        <v>0</v>
      </c>
      <c r="E372" s="140">
        <v>0</v>
      </c>
      <c r="F372" s="140">
        <v>-3360.931</v>
      </c>
      <c r="G372" s="140">
        <v>-586510.31073999999</v>
      </c>
      <c r="H372" s="139" t="s">
        <v>120</v>
      </c>
      <c r="I372" s="139" t="s">
        <v>229</v>
      </c>
      <c r="J372" s="139" t="s">
        <v>116</v>
      </c>
      <c r="K372" s="140">
        <v>174.50828676340001</v>
      </c>
      <c r="L372" s="140">
        <v>0</v>
      </c>
      <c r="M372" s="139" t="s">
        <v>213</v>
      </c>
      <c r="N372" s="139" t="s">
        <v>229</v>
      </c>
      <c r="O372" s="139" t="s">
        <v>121</v>
      </c>
      <c r="P372" s="141">
        <v>45139</v>
      </c>
      <c r="Q372" s="141">
        <v>45140</v>
      </c>
      <c r="R372" s="140">
        <v>0</v>
      </c>
      <c r="S372" s="139" t="s">
        <v>116</v>
      </c>
      <c r="T372" s="139" t="s">
        <v>116</v>
      </c>
      <c r="U372" s="139" t="s">
        <v>142</v>
      </c>
      <c r="V372" s="142">
        <v>45108.153331481481</v>
      </c>
      <c r="W372" s="139" t="s">
        <v>116</v>
      </c>
      <c r="X372" s="139" t="s">
        <v>116</v>
      </c>
      <c r="Y372" s="142">
        <v>45139</v>
      </c>
      <c r="Z372" s="142">
        <v>45170</v>
      </c>
      <c r="AA372" s="142">
        <v>45174.415146030093</v>
      </c>
      <c r="AB372" s="139" t="s">
        <v>118</v>
      </c>
      <c r="AC372" s="139" t="s">
        <v>116</v>
      </c>
    </row>
    <row r="373" spans="1:29" s="172" customFormat="1" hidden="1" outlineLevel="7" collapsed="1" x14ac:dyDescent="0.25">
      <c r="A373" s="167" t="s">
        <v>239</v>
      </c>
      <c r="B373" s="168">
        <v>28416.3</v>
      </c>
      <c r="C373" s="168">
        <v>592425.39800000004</v>
      </c>
      <c r="D373" s="168">
        <v>0</v>
      </c>
      <c r="E373" s="168">
        <v>0</v>
      </c>
      <c r="F373" s="168">
        <v>28416.3</v>
      </c>
      <c r="G373" s="168">
        <v>592425.39800000004</v>
      </c>
      <c r="H373" s="169" t="s">
        <v>120</v>
      </c>
      <c r="I373" s="169" t="s">
        <v>229</v>
      </c>
      <c r="J373" s="169" t="s">
        <v>116</v>
      </c>
      <c r="K373" s="168">
        <v>20.848083599905699</v>
      </c>
      <c r="L373" s="168">
        <v>0</v>
      </c>
      <c r="M373" s="169" t="s">
        <v>213</v>
      </c>
      <c r="N373" s="169" t="s">
        <v>229</v>
      </c>
      <c r="O373" s="169" t="s">
        <v>121</v>
      </c>
      <c r="P373" s="170">
        <v>45139</v>
      </c>
      <c r="Q373" s="170">
        <v>45140</v>
      </c>
      <c r="R373" s="168">
        <v>0</v>
      </c>
      <c r="S373" s="169" t="s">
        <v>116</v>
      </c>
      <c r="T373" s="169" t="s">
        <v>116</v>
      </c>
      <c r="U373" s="169" t="s">
        <v>142</v>
      </c>
      <c r="V373" s="171">
        <v>45108.153331481481</v>
      </c>
      <c r="W373" s="169" t="s">
        <v>116</v>
      </c>
      <c r="X373" s="169" t="s">
        <v>116</v>
      </c>
      <c r="Y373" s="171">
        <v>45139</v>
      </c>
      <c r="Z373" s="171">
        <v>45170</v>
      </c>
      <c r="AA373" s="171">
        <v>45174.415146030093</v>
      </c>
      <c r="AB373" s="169" t="s">
        <v>118</v>
      </c>
      <c r="AC373" s="169" t="s">
        <v>116</v>
      </c>
    </row>
    <row r="374" spans="1:29" s="143" customFormat="1" hidden="1" outlineLevel="7" collapsed="1" x14ac:dyDescent="0.25">
      <c r="A374" s="166" t="s">
        <v>116</v>
      </c>
      <c r="B374" s="140">
        <v>28416.3</v>
      </c>
      <c r="C374" s="140">
        <v>592425.39800000004</v>
      </c>
      <c r="D374" s="140">
        <v>0</v>
      </c>
      <c r="E374" s="140">
        <v>0</v>
      </c>
      <c r="F374" s="140">
        <v>28416.3</v>
      </c>
      <c r="G374" s="140">
        <v>592425.39800000004</v>
      </c>
      <c r="H374" s="139" t="s">
        <v>120</v>
      </c>
      <c r="I374" s="139" t="s">
        <v>229</v>
      </c>
      <c r="J374" s="139" t="s">
        <v>116</v>
      </c>
      <c r="K374" s="140">
        <v>20.848083599905699</v>
      </c>
      <c r="L374" s="140">
        <v>0</v>
      </c>
      <c r="M374" s="139" t="s">
        <v>213</v>
      </c>
      <c r="N374" s="139" t="s">
        <v>229</v>
      </c>
      <c r="O374" s="139" t="s">
        <v>121</v>
      </c>
      <c r="P374" s="141">
        <v>45139</v>
      </c>
      <c r="Q374" s="141">
        <v>45140</v>
      </c>
      <c r="R374" s="140">
        <v>0</v>
      </c>
      <c r="S374" s="139" t="s">
        <v>116</v>
      </c>
      <c r="T374" s="139" t="s">
        <v>116</v>
      </c>
      <c r="U374" s="139" t="s">
        <v>142</v>
      </c>
      <c r="V374" s="142">
        <v>45108.153331481481</v>
      </c>
      <c r="W374" s="139" t="s">
        <v>116</v>
      </c>
      <c r="X374" s="139" t="s">
        <v>116</v>
      </c>
      <c r="Y374" s="142">
        <v>45139</v>
      </c>
      <c r="Z374" s="142">
        <v>45170</v>
      </c>
      <c r="AA374" s="142">
        <v>45174.415146030093</v>
      </c>
      <c r="AB374" s="139" t="s">
        <v>118</v>
      </c>
      <c r="AC374" s="139" t="s">
        <v>116</v>
      </c>
    </row>
    <row r="375" spans="1:29" s="161" customFormat="1" hidden="1" outlineLevel="7" collapsed="1" x14ac:dyDescent="0.25">
      <c r="A375" s="165" t="s">
        <v>240</v>
      </c>
      <c r="B375" s="157">
        <v>237690.58100000001</v>
      </c>
      <c r="C375" s="157">
        <v>15424299.83422</v>
      </c>
      <c r="D375" s="157">
        <v>0</v>
      </c>
      <c r="E375" s="157">
        <v>0</v>
      </c>
      <c r="F375" s="157">
        <v>237690.58100000001</v>
      </c>
      <c r="G375" s="157">
        <v>15424299.83422</v>
      </c>
      <c r="H375" s="158" t="s">
        <v>120</v>
      </c>
      <c r="I375" s="158" t="s">
        <v>229</v>
      </c>
      <c r="J375" s="158" t="s">
        <v>116</v>
      </c>
      <c r="K375" s="157">
        <v>64.892347729252194</v>
      </c>
      <c r="L375" s="157">
        <v>0</v>
      </c>
      <c r="M375" s="158" t="s">
        <v>213</v>
      </c>
      <c r="N375" s="158" t="s">
        <v>229</v>
      </c>
      <c r="O375" s="158" t="s">
        <v>121</v>
      </c>
      <c r="P375" s="159">
        <v>45139</v>
      </c>
      <c r="Q375" s="159">
        <v>45140</v>
      </c>
      <c r="R375" s="157">
        <v>0</v>
      </c>
      <c r="S375" s="158" t="s">
        <v>116</v>
      </c>
      <c r="T375" s="158" t="s">
        <v>116</v>
      </c>
      <c r="U375" s="158" t="s">
        <v>142</v>
      </c>
      <c r="V375" s="160">
        <v>45108.153331481481</v>
      </c>
      <c r="W375" s="158" t="s">
        <v>116</v>
      </c>
      <c r="X375" s="158" t="s">
        <v>116</v>
      </c>
      <c r="Y375" s="160">
        <v>45139</v>
      </c>
      <c r="Z375" s="160">
        <v>45170</v>
      </c>
      <c r="AA375" s="160">
        <v>45174.415146030093</v>
      </c>
      <c r="AB375" s="158" t="s">
        <v>118</v>
      </c>
      <c r="AC375" s="158" t="s">
        <v>116</v>
      </c>
    </row>
    <row r="376" spans="1:29" s="143" customFormat="1" hidden="1" outlineLevel="7" collapsed="1" x14ac:dyDescent="0.25">
      <c r="A376" s="166" t="s">
        <v>116</v>
      </c>
      <c r="B376" s="140">
        <v>237690.58100000001</v>
      </c>
      <c r="C376" s="140">
        <v>15424299.83422</v>
      </c>
      <c r="D376" s="140">
        <v>0</v>
      </c>
      <c r="E376" s="140">
        <v>0</v>
      </c>
      <c r="F376" s="140">
        <v>237690.58100000001</v>
      </c>
      <c r="G376" s="140">
        <v>15424299.83422</v>
      </c>
      <c r="H376" s="139" t="s">
        <v>120</v>
      </c>
      <c r="I376" s="139" t="s">
        <v>229</v>
      </c>
      <c r="J376" s="139" t="s">
        <v>116</v>
      </c>
      <c r="K376" s="140">
        <v>64.892347729252194</v>
      </c>
      <c r="L376" s="140">
        <v>0</v>
      </c>
      <c r="M376" s="139" t="s">
        <v>213</v>
      </c>
      <c r="N376" s="139" t="s">
        <v>229</v>
      </c>
      <c r="O376" s="139" t="s">
        <v>121</v>
      </c>
      <c r="P376" s="141">
        <v>45139</v>
      </c>
      <c r="Q376" s="141">
        <v>45140</v>
      </c>
      <c r="R376" s="140">
        <v>0</v>
      </c>
      <c r="S376" s="139" t="s">
        <v>116</v>
      </c>
      <c r="T376" s="139" t="s">
        <v>116</v>
      </c>
      <c r="U376" s="139" t="s">
        <v>142</v>
      </c>
      <c r="V376" s="142">
        <v>45108.153331481481</v>
      </c>
      <c r="W376" s="139" t="s">
        <v>116</v>
      </c>
      <c r="X376" s="139" t="s">
        <v>116</v>
      </c>
      <c r="Y376" s="142">
        <v>45139</v>
      </c>
      <c r="Z376" s="142">
        <v>45170</v>
      </c>
      <c r="AA376" s="142">
        <v>45174.415146030093</v>
      </c>
      <c r="AB376" s="139" t="s">
        <v>118</v>
      </c>
      <c r="AC376" s="139" t="s">
        <v>116</v>
      </c>
    </row>
    <row r="377" spans="1:29" s="149" customFormat="1" outlineLevel="1" collapsed="1" x14ac:dyDescent="0.25">
      <c r="A377" s="144" t="s">
        <v>241</v>
      </c>
      <c r="B377" s="145">
        <v>0</v>
      </c>
      <c r="C377" s="145">
        <v>6.5799999999999999E-3</v>
      </c>
      <c r="D377" s="145">
        <v>0</v>
      </c>
      <c r="E377" s="145">
        <v>0</v>
      </c>
      <c r="F377" s="145">
        <v>0</v>
      </c>
      <c r="G377" s="145">
        <v>6.5799999999999999E-3</v>
      </c>
      <c r="H377" s="146" t="s">
        <v>120</v>
      </c>
      <c r="I377" s="146" t="s">
        <v>116</v>
      </c>
      <c r="J377" s="146" t="s">
        <v>116</v>
      </c>
      <c r="K377" s="145">
        <v>0</v>
      </c>
      <c r="L377" s="145">
        <v>0</v>
      </c>
      <c r="M377" s="146" t="s">
        <v>116</v>
      </c>
      <c r="N377" s="146" t="s">
        <v>241</v>
      </c>
      <c r="O377" s="146" t="s">
        <v>121</v>
      </c>
      <c r="P377" s="147">
        <v>45139</v>
      </c>
      <c r="Q377" s="147">
        <v>45140</v>
      </c>
      <c r="R377" s="145">
        <v>0</v>
      </c>
      <c r="S377" s="146" t="s">
        <v>116</v>
      </c>
      <c r="T377" s="146" t="s">
        <v>116</v>
      </c>
      <c r="U377" s="146" t="s">
        <v>142</v>
      </c>
      <c r="V377" s="148">
        <v>45108.153331481481</v>
      </c>
      <c r="W377" s="146" t="s">
        <v>116</v>
      </c>
      <c r="X377" s="146" t="s">
        <v>116</v>
      </c>
      <c r="Y377" s="148">
        <v>45139</v>
      </c>
      <c r="Z377" s="148">
        <v>45170</v>
      </c>
      <c r="AA377" s="148">
        <v>45174.415146030093</v>
      </c>
      <c r="AB377" s="146" t="s">
        <v>118</v>
      </c>
      <c r="AC377" s="146" t="s">
        <v>116</v>
      </c>
    </row>
    <row r="378" spans="1:29" s="155" customFormat="1" hidden="1" outlineLevel="2" collapsed="1" x14ac:dyDescent="0.25">
      <c r="A378" s="150" t="s">
        <v>122</v>
      </c>
      <c r="B378" s="151">
        <v>0</v>
      </c>
      <c r="C378" s="151">
        <v>0</v>
      </c>
      <c r="D378" s="151">
        <v>0</v>
      </c>
      <c r="E378" s="151">
        <v>0</v>
      </c>
      <c r="F378" s="151">
        <v>0</v>
      </c>
      <c r="G378" s="151">
        <v>0</v>
      </c>
      <c r="H378" s="152" t="s">
        <v>120</v>
      </c>
      <c r="I378" s="152" t="s">
        <v>116</v>
      </c>
      <c r="J378" s="152" t="s">
        <v>116</v>
      </c>
      <c r="K378" s="151">
        <v>0</v>
      </c>
      <c r="L378" s="151">
        <v>0</v>
      </c>
      <c r="M378" s="152" t="s">
        <v>122</v>
      </c>
      <c r="N378" s="152" t="s">
        <v>241</v>
      </c>
      <c r="O378" s="152" t="s">
        <v>121</v>
      </c>
      <c r="P378" s="153">
        <v>45139</v>
      </c>
      <c r="Q378" s="153">
        <v>45140</v>
      </c>
      <c r="R378" s="151">
        <v>0</v>
      </c>
      <c r="S378" s="152" t="s">
        <v>116</v>
      </c>
      <c r="T378" s="152" t="s">
        <v>116</v>
      </c>
      <c r="U378" s="152" t="s">
        <v>142</v>
      </c>
      <c r="V378" s="154">
        <v>45108.153331481481</v>
      </c>
      <c r="W378" s="152" t="s">
        <v>116</v>
      </c>
      <c r="X378" s="152" t="s">
        <v>116</v>
      </c>
      <c r="Y378" s="154">
        <v>45139</v>
      </c>
      <c r="Z378" s="154">
        <v>45170</v>
      </c>
      <c r="AA378" s="154">
        <v>45174.415146030093</v>
      </c>
      <c r="AB378" s="152" t="s">
        <v>118</v>
      </c>
      <c r="AC378" s="152" t="s">
        <v>116</v>
      </c>
    </row>
    <row r="379" spans="1:29" s="161" customFormat="1" hidden="1" outlineLevel="3" collapsed="1" x14ac:dyDescent="0.25">
      <c r="A379" s="156" t="s">
        <v>121</v>
      </c>
      <c r="B379" s="157">
        <v>0</v>
      </c>
      <c r="C379" s="157">
        <v>0</v>
      </c>
      <c r="D379" s="157">
        <v>0</v>
      </c>
      <c r="E379" s="157">
        <v>0</v>
      </c>
      <c r="F379" s="157">
        <v>0</v>
      </c>
      <c r="G379" s="157">
        <v>0</v>
      </c>
      <c r="H379" s="158" t="s">
        <v>120</v>
      </c>
      <c r="I379" s="158" t="s">
        <v>116</v>
      </c>
      <c r="J379" s="158" t="s">
        <v>116</v>
      </c>
      <c r="K379" s="157">
        <v>0</v>
      </c>
      <c r="L379" s="157">
        <v>0</v>
      </c>
      <c r="M379" s="158" t="s">
        <v>122</v>
      </c>
      <c r="N379" s="158" t="s">
        <v>241</v>
      </c>
      <c r="O379" s="158" t="s">
        <v>121</v>
      </c>
      <c r="P379" s="159">
        <v>45139</v>
      </c>
      <c r="Q379" s="159">
        <v>45140</v>
      </c>
      <c r="R379" s="157">
        <v>0</v>
      </c>
      <c r="S379" s="158" t="s">
        <v>116</v>
      </c>
      <c r="T379" s="158" t="s">
        <v>116</v>
      </c>
      <c r="U379" s="158" t="s">
        <v>142</v>
      </c>
      <c r="V379" s="160">
        <v>45108.153331481481</v>
      </c>
      <c r="W379" s="158" t="s">
        <v>116</v>
      </c>
      <c r="X379" s="158" t="s">
        <v>116</v>
      </c>
      <c r="Y379" s="160">
        <v>45139</v>
      </c>
      <c r="Z379" s="160">
        <v>45170</v>
      </c>
      <c r="AA379" s="160">
        <v>45174.415146030093</v>
      </c>
      <c r="AB379" s="158" t="s">
        <v>118</v>
      </c>
      <c r="AC379" s="158" t="s">
        <v>116</v>
      </c>
    </row>
    <row r="380" spans="1:29" s="143" customFormat="1" hidden="1" outlineLevel="4" collapsed="1" x14ac:dyDescent="0.25">
      <c r="A380" s="162" t="s">
        <v>116</v>
      </c>
      <c r="B380" s="140">
        <v>0</v>
      </c>
      <c r="C380" s="140">
        <v>0</v>
      </c>
      <c r="D380" s="140">
        <v>0</v>
      </c>
      <c r="E380" s="140">
        <v>0</v>
      </c>
      <c r="F380" s="140">
        <v>0</v>
      </c>
      <c r="G380" s="140">
        <v>0</v>
      </c>
      <c r="H380" s="139" t="s">
        <v>120</v>
      </c>
      <c r="I380" s="139" t="s">
        <v>116</v>
      </c>
      <c r="J380" s="139" t="s">
        <v>116</v>
      </c>
      <c r="K380" s="140">
        <v>0</v>
      </c>
      <c r="L380" s="140">
        <v>0</v>
      </c>
      <c r="M380" s="139" t="s">
        <v>122</v>
      </c>
      <c r="N380" s="139" t="s">
        <v>241</v>
      </c>
      <c r="O380" s="139" t="s">
        <v>121</v>
      </c>
      <c r="P380" s="141">
        <v>45139</v>
      </c>
      <c r="Q380" s="141">
        <v>45140</v>
      </c>
      <c r="R380" s="140">
        <v>0</v>
      </c>
      <c r="S380" s="139" t="s">
        <v>116</v>
      </c>
      <c r="T380" s="139" t="s">
        <v>116</v>
      </c>
      <c r="U380" s="139" t="s">
        <v>142</v>
      </c>
      <c r="V380" s="142">
        <v>45108.153331481481</v>
      </c>
      <c r="W380" s="139" t="s">
        <v>116</v>
      </c>
      <c r="X380" s="139" t="s">
        <v>116</v>
      </c>
      <c r="Y380" s="142">
        <v>45139</v>
      </c>
      <c r="Z380" s="142">
        <v>45170</v>
      </c>
      <c r="AA380" s="142">
        <v>45174.415146030093</v>
      </c>
      <c r="AB380" s="139" t="s">
        <v>118</v>
      </c>
      <c r="AC380" s="139" t="s">
        <v>116</v>
      </c>
    </row>
    <row r="381" spans="1:29" s="149" customFormat="1" hidden="1" outlineLevel="5" collapsed="1" x14ac:dyDescent="0.25">
      <c r="A381" s="163" t="s">
        <v>242</v>
      </c>
      <c r="B381" s="145">
        <v>0</v>
      </c>
      <c r="C381" s="145">
        <v>0</v>
      </c>
      <c r="D381" s="145">
        <v>0</v>
      </c>
      <c r="E381" s="145">
        <v>0</v>
      </c>
      <c r="F381" s="145">
        <v>0</v>
      </c>
      <c r="G381" s="145">
        <v>0</v>
      </c>
      <c r="H381" s="146" t="s">
        <v>120</v>
      </c>
      <c r="I381" s="146" t="s">
        <v>242</v>
      </c>
      <c r="J381" s="146" t="s">
        <v>116</v>
      </c>
      <c r="K381" s="145">
        <v>0</v>
      </c>
      <c r="L381" s="145">
        <v>0</v>
      </c>
      <c r="M381" s="146" t="s">
        <v>122</v>
      </c>
      <c r="N381" s="146" t="s">
        <v>241</v>
      </c>
      <c r="O381" s="146" t="s">
        <v>121</v>
      </c>
      <c r="P381" s="147">
        <v>45139</v>
      </c>
      <c r="Q381" s="147">
        <v>45140</v>
      </c>
      <c r="R381" s="145">
        <v>0</v>
      </c>
      <c r="S381" s="146" t="s">
        <v>116</v>
      </c>
      <c r="T381" s="146" t="s">
        <v>116</v>
      </c>
      <c r="U381" s="146" t="s">
        <v>142</v>
      </c>
      <c r="V381" s="148">
        <v>45108.153331481481</v>
      </c>
      <c r="W381" s="146" t="s">
        <v>116</v>
      </c>
      <c r="X381" s="146" t="s">
        <v>116</v>
      </c>
      <c r="Y381" s="148">
        <v>45139</v>
      </c>
      <c r="Z381" s="148">
        <v>45170</v>
      </c>
      <c r="AA381" s="148">
        <v>45174.415146030093</v>
      </c>
      <c r="AB381" s="146" t="s">
        <v>118</v>
      </c>
      <c r="AC381" s="146" t="s">
        <v>116</v>
      </c>
    </row>
    <row r="382" spans="1:29" s="155" customFormat="1" hidden="1" outlineLevel="6" collapsed="1" x14ac:dyDescent="0.25">
      <c r="A382" s="164" t="s">
        <v>116</v>
      </c>
      <c r="B382" s="151">
        <v>0</v>
      </c>
      <c r="C382" s="151">
        <v>0</v>
      </c>
      <c r="D382" s="151">
        <v>0</v>
      </c>
      <c r="E382" s="151">
        <v>0</v>
      </c>
      <c r="F382" s="151">
        <v>0</v>
      </c>
      <c r="G382" s="151">
        <v>0</v>
      </c>
      <c r="H382" s="152" t="s">
        <v>120</v>
      </c>
      <c r="I382" s="152" t="s">
        <v>242</v>
      </c>
      <c r="J382" s="152" t="s">
        <v>116</v>
      </c>
      <c r="K382" s="151">
        <v>0</v>
      </c>
      <c r="L382" s="151">
        <v>0</v>
      </c>
      <c r="M382" s="152" t="s">
        <v>122</v>
      </c>
      <c r="N382" s="152" t="s">
        <v>241</v>
      </c>
      <c r="O382" s="152" t="s">
        <v>121</v>
      </c>
      <c r="P382" s="153">
        <v>45139</v>
      </c>
      <c r="Q382" s="153">
        <v>45140</v>
      </c>
      <c r="R382" s="151">
        <v>0</v>
      </c>
      <c r="S382" s="152" t="s">
        <v>116</v>
      </c>
      <c r="T382" s="152" t="s">
        <v>116</v>
      </c>
      <c r="U382" s="152" t="s">
        <v>142</v>
      </c>
      <c r="V382" s="154">
        <v>45108.153331481481</v>
      </c>
      <c r="W382" s="152" t="s">
        <v>116</v>
      </c>
      <c r="X382" s="152" t="s">
        <v>116</v>
      </c>
      <c r="Y382" s="154">
        <v>45139</v>
      </c>
      <c r="Z382" s="154">
        <v>45170</v>
      </c>
      <c r="AA382" s="154">
        <v>45174.415146030093</v>
      </c>
      <c r="AB382" s="152" t="s">
        <v>118</v>
      </c>
      <c r="AC382" s="152" t="s">
        <v>116</v>
      </c>
    </row>
    <row r="383" spans="1:29" s="161" customFormat="1" hidden="1" outlineLevel="7" collapsed="1" x14ac:dyDescent="0.25">
      <c r="A383" s="165" t="s">
        <v>243</v>
      </c>
      <c r="B383" s="157">
        <v>-15325.51</v>
      </c>
      <c r="C383" s="157">
        <v>-1292686.80529</v>
      </c>
      <c r="D383" s="157">
        <v>0</v>
      </c>
      <c r="E383" s="157">
        <v>0</v>
      </c>
      <c r="F383" s="157">
        <v>-15325.51</v>
      </c>
      <c r="G383" s="157">
        <v>-1292686.80529</v>
      </c>
      <c r="H383" s="158" t="s">
        <v>120</v>
      </c>
      <c r="I383" s="158" t="s">
        <v>242</v>
      </c>
      <c r="J383" s="158" t="s">
        <v>116</v>
      </c>
      <c r="K383" s="157">
        <v>84.348697386905897</v>
      </c>
      <c r="L383" s="157">
        <v>0</v>
      </c>
      <c r="M383" s="158" t="s">
        <v>122</v>
      </c>
      <c r="N383" s="158" t="s">
        <v>241</v>
      </c>
      <c r="O383" s="158" t="s">
        <v>121</v>
      </c>
      <c r="P383" s="159">
        <v>45139</v>
      </c>
      <c r="Q383" s="159">
        <v>45140</v>
      </c>
      <c r="R383" s="157">
        <v>0</v>
      </c>
      <c r="S383" s="158" t="s">
        <v>116</v>
      </c>
      <c r="T383" s="158" t="s">
        <v>116</v>
      </c>
      <c r="U383" s="158" t="s">
        <v>142</v>
      </c>
      <c r="V383" s="160">
        <v>45108.153331481481</v>
      </c>
      <c r="W383" s="158" t="s">
        <v>116</v>
      </c>
      <c r="X383" s="158" t="s">
        <v>116</v>
      </c>
      <c r="Y383" s="160">
        <v>45139</v>
      </c>
      <c r="Z383" s="160">
        <v>45170</v>
      </c>
      <c r="AA383" s="160">
        <v>45174.415146030093</v>
      </c>
      <c r="AB383" s="158" t="s">
        <v>118</v>
      </c>
      <c r="AC383" s="158" t="s">
        <v>116</v>
      </c>
    </row>
    <row r="384" spans="1:29" s="143" customFormat="1" hidden="1" outlineLevel="7" collapsed="1" x14ac:dyDescent="0.25">
      <c r="A384" s="166" t="s">
        <v>116</v>
      </c>
      <c r="B384" s="140">
        <v>-15325.51</v>
      </c>
      <c r="C384" s="140">
        <v>-1292686.80529</v>
      </c>
      <c r="D384" s="140">
        <v>0</v>
      </c>
      <c r="E384" s="140">
        <v>0</v>
      </c>
      <c r="F384" s="140">
        <v>-15325.51</v>
      </c>
      <c r="G384" s="140">
        <v>-1292686.80529</v>
      </c>
      <c r="H384" s="139" t="s">
        <v>120</v>
      </c>
      <c r="I384" s="139" t="s">
        <v>242</v>
      </c>
      <c r="J384" s="139" t="s">
        <v>116</v>
      </c>
      <c r="K384" s="140">
        <v>84.348697386905897</v>
      </c>
      <c r="L384" s="140">
        <v>0</v>
      </c>
      <c r="M384" s="139" t="s">
        <v>122</v>
      </c>
      <c r="N384" s="139" t="s">
        <v>241</v>
      </c>
      <c r="O384" s="139" t="s">
        <v>121</v>
      </c>
      <c r="P384" s="141">
        <v>45139</v>
      </c>
      <c r="Q384" s="141">
        <v>45140</v>
      </c>
      <c r="R384" s="140">
        <v>0</v>
      </c>
      <c r="S384" s="139" t="s">
        <v>116</v>
      </c>
      <c r="T384" s="139" t="s">
        <v>116</v>
      </c>
      <c r="U384" s="139" t="s">
        <v>142</v>
      </c>
      <c r="V384" s="142">
        <v>45108.153331481481</v>
      </c>
      <c r="W384" s="139" t="s">
        <v>116</v>
      </c>
      <c r="X384" s="139" t="s">
        <v>116</v>
      </c>
      <c r="Y384" s="142">
        <v>45139</v>
      </c>
      <c r="Z384" s="142">
        <v>45170</v>
      </c>
      <c r="AA384" s="142">
        <v>45174.415146030093</v>
      </c>
      <c r="AB384" s="139" t="s">
        <v>118</v>
      </c>
      <c r="AC384" s="139" t="s">
        <v>116</v>
      </c>
    </row>
    <row r="385" spans="1:29" s="172" customFormat="1" hidden="1" outlineLevel="7" collapsed="1" x14ac:dyDescent="0.25">
      <c r="A385" s="167" t="s">
        <v>244</v>
      </c>
      <c r="B385" s="168">
        <v>942.46600000000001</v>
      </c>
      <c r="C385" s="168">
        <v>46299.59</v>
      </c>
      <c r="D385" s="168">
        <v>0</v>
      </c>
      <c r="E385" s="168">
        <v>0</v>
      </c>
      <c r="F385" s="168">
        <v>942.46600000000001</v>
      </c>
      <c r="G385" s="168">
        <v>46299.59</v>
      </c>
      <c r="H385" s="169" t="s">
        <v>120</v>
      </c>
      <c r="I385" s="169" t="s">
        <v>242</v>
      </c>
      <c r="J385" s="169" t="s">
        <v>116</v>
      </c>
      <c r="K385" s="168">
        <v>49.126005606568299</v>
      </c>
      <c r="L385" s="168">
        <v>0</v>
      </c>
      <c r="M385" s="169" t="s">
        <v>122</v>
      </c>
      <c r="N385" s="169" t="s">
        <v>241</v>
      </c>
      <c r="O385" s="169" t="s">
        <v>121</v>
      </c>
      <c r="P385" s="170">
        <v>45139</v>
      </c>
      <c r="Q385" s="170">
        <v>45140</v>
      </c>
      <c r="R385" s="168">
        <v>0</v>
      </c>
      <c r="S385" s="169" t="s">
        <v>116</v>
      </c>
      <c r="T385" s="169" t="s">
        <v>116</v>
      </c>
      <c r="U385" s="169" t="s">
        <v>142</v>
      </c>
      <c r="V385" s="171">
        <v>45108.153331481481</v>
      </c>
      <c r="W385" s="169" t="s">
        <v>116</v>
      </c>
      <c r="X385" s="169" t="s">
        <v>116</v>
      </c>
      <c r="Y385" s="171">
        <v>45139</v>
      </c>
      <c r="Z385" s="171">
        <v>45170</v>
      </c>
      <c r="AA385" s="171">
        <v>45174.415146030093</v>
      </c>
      <c r="AB385" s="169" t="s">
        <v>118</v>
      </c>
      <c r="AC385" s="169" t="s">
        <v>116</v>
      </c>
    </row>
    <row r="386" spans="1:29" s="143" customFormat="1" hidden="1" outlineLevel="7" collapsed="1" x14ac:dyDescent="0.25">
      <c r="A386" s="166" t="s">
        <v>116</v>
      </c>
      <c r="B386" s="140">
        <v>942.46600000000001</v>
      </c>
      <c r="C386" s="140">
        <v>46299.59</v>
      </c>
      <c r="D386" s="140">
        <v>0</v>
      </c>
      <c r="E386" s="140">
        <v>0</v>
      </c>
      <c r="F386" s="140">
        <v>942.46600000000001</v>
      </c>
      <c r="G386" s="140">
        <v>46299.59</v>
      </c>
      <c r="H386" s="139" t="s">
        <v>120</v>
      </c>
      <c r="I386" s="139" t="s">
        <v>242</v>
      </c>
      <c r="J386" s="139" t="s">
        <v>116</v>
      </c>
      <c r="K386" s="140">
        <v>49.126005606568299</v>
      </c>
      <c r="L386" s="140">
        <v>0</v>
      </c>
      <c r="M386" s="139" t="s">
        <v>122</v>
      </c>
      <c r="N386" s="139" t="s">
        <v>241</v>
      </c>
      <c r="O386" s="139" t="s">
        <v>121</v>
      </c>
      <c r="P386" s="141">
        <v>45139</v>
      </c>
      <c r="Q386" s="141">
        <v>45140</v>
      </c>
      <c r="R386" s="140">
        <v>0</v>
      </c>
      <c r="S386" s="139" t="s">
        <v>116</v>
      </c>
      <c r="T386" s="139" t="s">
        <v>116</v>
      </c>
      <c r="U386" s="139" t="s">
        <v>142</v>
      </c>
      <c r="V386" s="142">
        <v>45108.153331481481</v>
      </c>
      <c r="W386" s="139" t="s">
        <v>116</v>
      </c>
      <c r="X386" s="139" t="s">
        <v>116</v>
      </c>
      <c r="Y386" s="142">
        <v>45139</v>
      </c>
      <c r="Z386" s="142">
        <v>45170</v>
      </c>
      <c r="AA386" s="142">
        <v>45174.415146030093</v>
      </c>
      <c r="AB386" s="139" t="s">
        <v>118</v>
      </c>
      <c r="AC386" s="139" t="s">
        <v>116</v>
      </c>
    </row>
    <row r="387" spans="1:29" s="161" customFormat="1" hidden="1" outlineLevel="7" collapsed="1" x14ac:dyDescent="0.25">
      <c r="A387" s="165" t="s">
        <v>245</v>
      </c>
      <c r="B387" s="157">
        <v>14383.044</v>
      </c>
      <c r="C387" s="157">
        <v>1246387.21529</v>
      </c>
      <c r="D387" s="157">
        <v>0</v>
      </c>
      <c r="E387" s="157">
        <v>0</v>
      </c>
      <c r="F387" s="157">
        <v>14383.044</v>
      </c>
      <c r="G387" s="157">
        <v>1246387.21529</v>
      </c>
      <c r="H387" s="158" t="s">
        <v>120</v>
      </c>
      <c r="I387" s="158" t="s">
        <v>242</v>
      </c>
      <c r="J387" s="158" t="s">
        <v>116</v>
      </c>
      <c r="K387" s="157">
        <v>86.656705999786993</v>
      </c>
      <c r="L387" s="157">
        <v>0</v>
      </c>
      <c r="M387" s="158" t="s">
        <v>122</v>
      </c>
      <c r="N387" s="158" t="s">
        <v>241</v>
      </c>
      <c r="O387" s="158" t="s">
        <v>121</v>
      </c>
      <c r="P387" s="159">
        <v>45139</v>
      </c>
      <c r="Q387" s="159">
        <v>45140</v>
      </c>
      <c r="R387" s="157">
        <v>0</v>
      </c>
      <c r="S387" s="158" t="s">
        <v>116</v>
      </c>
      <c r="T387" s="158" t="s">
        <v>116</v>
      </c>
      <c r="U387" s="158" t="s">
        <v>142</v>
      </c>
      <c r="V387" s="160">
        <v>45108.153331481481</v>
      </c>
      <c r="W387" s="158" t="s">
        <v>116</v>
      </c>
      <c r="X387" s="158" t="s">
        <v>116</v>
      </c>
      <c r="Y387" s="160">
        <v>45139</v>
      </c>
      <c r="Z387" s="160">
        <v>45170</v>
      </c>
      <c r="AA387" s="160">
        <v>45174.415146030093</v>
      </c>
      <c r="AB387" s="158" t="s">
        <v>118</v>
      </c>
      <c r="AC387" s="158" t="s">
        <v>116</v>
      </c>
    </row>
    <row r="388" spans="1:29" s="143" customFormat="1" hidden="1" outlineLevel="7" collapsed="1" x14ac:dyDescent="0.25">
      <c r="A388" s="166" t="s">
        <v>116</v>
      </c>
      <c r="B388" s="140">
        <v>14383.044</v>
      </c>
      <c r="C388" s="140">
        <v>1246387.21529</v>
      </c>
      <c r="D388" s="140">
        <v>0</v>
      </c>
      <c r="E388" s="140">
        <v>0</v>
      </c>
      <c r="F388" s="140">
        <v>14383.044</v>
      </c>
      <c r="G388" s="140">
        <v>1246387.21529</v>
      </c>
      <c r="H388" s="139" t="s">
        <v>120</v>
      </c>
      <c r="I388" s="139" t="s">
        <v>242</v>
      </c>
      <c r="J388" s="139" t="s">
        <v>116</v>
      </c>
      <c r="K388" s="140">
        <v>86.656705999786993</v>
      </c>
      <c r="L388" s="140">
        <v>0</v>
      </c>
      <c r="M388" s="139" t="s">
        <v>122</v>
      </c>
      <c r="N388" s="139" t="s">
        <v>241</v>
      </c>
      <c r="O388" s="139" t="s">
        <v>121</v>
      </c>
      <c r="P388" s="141">
        <v>45139</v>
      </c>
      <c r="Q388" s="141">
        <v>45140</v>
      </c>
      <c r="R388" s="140">
        <v>0</v>
      </c>
      <c r="S388" s="139" t="s">
        <v>116</v>
      </c>
      <c r="T388" s="139" t="s">
        <v>116</v>
      </c>
      <c r="U388" s="139" t="s">
        <v>142</v>
      </c>
      <c r="V388" s="142">
        <v>45108.153331481481</v>
      </c>
      <c r="W388" s="139" t="s">
        <v>116</v>
      </c>
      <c r="X388" s="139" t="s">
        <v>116</v>
      </c>
      <c r="Y388" s="142">
        <v>45139</v>
      </c>
      <c r="Z388" s="142">
        <v>45170</v>
      </c>
      <c r="AA388" s="142">
        <v>45174.415146030093</v>
      </c>
      <c r="AB388" s="139" t="s">
        <v>118</v>
      </c>
      <c r="AC388" s="139" t="s">
        <v>116</v>
      </c>
    </row>
    <row r="389" spans="1:29" s="190" customFormat="1" hidden="1" outlineLevel="5" collapsed="1" x14ac:dyDescent="0.25">
      <c r="A389" s="191" t="s">
        <v>246</v>
      </c>
      <c r="B389" s="186">
        <v>0</v>
      </c>
      <c r="C389" s="186">
        <v>0</v>
      </c>
      <c r="D389" s="186">
        <v>0</v>
      </c>
      <c r="E389" s="186">
        <v>0</v>
      </c>
      <c r="F389" s="186">
        <v>0</v>
      </c>
      <c r="G389" s="186">
        <v>0</v>
      </c>
      <c r="H389" s="187" t="s">
        <v>120</v>
      </c>
      <c r="I389" s="187" t="s">
        <v>246</v>
      </c>
      <c r="J389" s="187" t="s">
        <v>116</v>
      </c>
      <c r="K389" s="186">
        <v>0</v>
      </c>
      <c r="L389" s="186">
        <v>0</v>
      </c>
      <c r="M389" s="187" t="s">
        <v>122</v>
      </c>
      <c r="N389" s="187" t="s">
        <v>241</v>
      </c>
      <c r="O389" s="187" t="s">
        <v>121</v>
      </c>
      <c r="P389" s="188">
        <v>45139</v>
      </c>
      <c r="Q389" s="188">
        <v>45140</v>
      </c>
      <c r="R389" s="186">
        <v>0</v>
      </c>
      <c r="S389" s="187" t="s">
        <v>116</v>
      </c>
      <c r="T389" s="187" t="s">
        <v>116</v>
      </c>
      <c r="U389" s="187" t="s">
        <v>142</v>
      </c>
      <c r="V389" s="189">
        <v>45108.153331481481</v>
      </c>
      <c r="W389" s="187" t="s">
        <v>116</v>
      </c>
      <c r="X389" s="187" t="s">
        <v>116</v>
      </c>
      <c r="Y389" s="189">
        <v>45139</v>
      </c>
      <c r="Z389" s="189">
        <v>45170</v>
      </c>
      <c r="AA389" s="189">
        <v>45174.415146030093</v>
      </c>
      <c r="AB389" s="187" t="s">
        <v>118</v>
      </c>
      <c r="AC389" s="187" t="s">
        <v>116</v>
      </c>
    </row>
    <row r="390" spans="1:29" s="155" customFormat="1" hidden="1" outlineLevel="6" collapsed="1" x14ac:dyDescent="0.25">
      <c r="A390" s="164" t="s">
        <v>116</v>
      </c>
      <c r="B390" s="151">
        <v>0</v>
      </c>
      <c r="C390" s="151">
        <v>0</v>
      </c>
      <c r="D390" s="151">
        <v>0</v>
      </c>
      <c r="E390" s="151">
        <v>0</v>
      </c>
      <c r="F390" s="151">
        <v>0</v>
      </c>
      <c r="G390" s="151">
        <v>0</v>
      </c>
      <c r="H390" s="152" t="s">
        <v>120</v>
      </c>
      <c r="I390" s="152" t="s">
        <v>246</v>
      </c>
      <c r="J390" s="152" t="s">
        <v>116</v>
      </c>
      <c r="K390" s="151">
        <v>0</v>
      </c>
      <c r="L390" s="151">
        <v>0</v>
      </c>
      <c r="M390" s="152" t="s">
        <v>122</v>
      </c>
      <c r="N390" s="152" t="s">
        <v>241</v>
      </c>
      <c r="O390" s="152" t="s">
        <v>121</v>
      </c>
      <c r="P390" s="153">
        <v>45139</v>
      </c>
      <c r="Q390" s="153">
        <v>45140</v>
      </c>
      <c r="R390" s="151">
        <v>0</v>
      </c>
      <c r="S390" s="152" t="s">
        <v>116</v>
      </c>
      <c r="T390" s="152" t="s">
        <v>116</v>
      </c>
      <c r="U390" s="152" t="s">
        <v>142</v>
      </c>
      <c r="V390" s="154">
        <v>45108.153331481481</v>
      </c>
      <c r="W390" s="152" t="s">
        <v>116</v>
      </c>
      <c r="X390" s="152" t="s">
        <v>116</v>
      </c>
      <c r="Y390" s="154">
        <v>45139</v>
      </c>
      <c r="Z390" s="154">
        <v>45170</v>
      </c>
      <c r="AA390" s="154">
        <v>45174.415146030093</v>
      </c>
      <c r="AB390" s="152" t="s">
        <v>118</v>
      </c>
      <c r="AC390" s="152" t="s">
        <v>116</v>
      </c>
    </row>
    <row r="391" spans="1:29" s="161" customFormat="1" hidden="1" outlineLevel="7" collapsed="1" x14ac:dyDescent="0.25">
      <c r="A391" s="165" t="s">
        <v>247</v>
      </c>
      <c r="B391" s="157">
        <v>-702585.46</v>
      </c>
      <c r="C391" s="157">
        <v>-36836452.234109998</v>
      </c>
      <c r="D391" s="157">
        <v>0</v>
      </c>
      <c r="E391" s="157">
        <v>0</v>
      </c>
      <c r="F391" s="157">
        <v>-702585.46</v>
      </c>
      <c r="G391" s="157">
        <v>-36836452.234109998</v>
      </c>
      <c r="H391" s="158" t="s">
        <v>120</v>
      </c>
      <c r="I391" s="158" t="s">
        <v>246</v>
      </c>
      <c r="J391" s="158" t="s">
        <v>116</v>
      </c>
      <c r="K391" s="157">
        <v>52.429852781339903</v>
      </c>
      <c r="L391" s="157">
        <v>0</v>
      </c>
      <c r="M391" s="158" t="s">
        <v>122</v>
      </c>
      <c r="N391" s="158" t="s">
        <v>241</v>
      </c>
      <c r="O391" s="158" t="s">
        <v>121</v>
      </c>
      <c r="P391" s="159">
        <v>45139</v>
      </c>
      <c r="Q391" s="159">
        <v>45140</v>
      </c>
      <c r="R391" s="157">
        <v>0</v>
      </c>
      <c r="S391" s="158" t="s">
        <v>116</v>
      </c>
      <c r="T391" s="158" t="s">
        <v>116</v>
      </c>
      <c r="U391" s="158" t="s">
        <v>142</v>
      </c>
      <c r="V391" s="160">
        <v>45108.153331481481</v>
      </c>
      <c r="W391" s="158" t="s">
        <v>116</v>
      </c>
      <c r="X391" s="158" t="s">
        <v>116</v>
      </c>
      <c r="Y391" s="160">
        <v>45139</v>
      </c>
      <c r="Z391" s="160">
        <v>45170</v>
      </c>
      <c r="AA391" s="160">
        <v>45174.415146030093</v>
      </c>
      <c r="AB391" s="158" t="s">
        <v>118</v>
      </c>
      <c r="AC391" s="158" t="s">
        <v>116</v>
      </c>
    </row>
    <row r="392" spans="1:29" s="143" customFormat="1" hidden="1" outlineLevel="7" collapsed="1" x14ac:dyDescent="0.25">
      <c r="A392" s="166" t="s">
        <v>116</v>
      </c>
      <c r="B392" s="140">
        <v>-702585.46</v>
      </c>
      <c r="C392" s="140">
        <v>-36836452.234109998</v>
      </c>
      <c r="D392" s="140">
        <v>0</v>
      </c>
      <c r="E392" s="140">
        <v>0</v>
      </c>
      <c r="F392" s="140">
        <v>-702585.46</v>
      </c>
      <c r="G392" s="140">
        <v>-36836452.234109998</v>
      </c>
      <c r="H392" s="139" t="s">
        <v>120</v>
      </c>
      <c r="I392" s="139" t="s">
        <v>246</v>
      </c>
      <c r="J392" s="139" t="s">
        <v>116</v>
      </c>
      <c r="K392" s="140">
        <v>52.429852781339903</v>
      </c>
      <c r="L392" s="140">
        <v>0</v>
      </c>
      <c r="M392" s="139" t="s">
        <v>122</v>
      </c>
      <c r="N392" s="139" t="s">
        <v>241</v>
      </c>
      <c r="O392" s="139" t="s">
        <v>121</v>
      </c>
      <c r="P392" s="141">
        <v>45139</v>
      </c>
      <c r="Q392" s="141">
        <v>45140</v>
      </c>
      <c r="R392" s="140">
        <v>0</v>
      </c>
      <c r="S392" s="139" t="s">
        <v>116</v>
      </c>
      <c r="T392" s="139" t="s">
        <v>116</v>
      </c>
      <c r="U392" s="139" t="s">
        <v>142</v>
      </c>
      <c r="V392" s="142">
        <v>45108.153331481481</v>
      </c>
      <c r="W392" s="139" t="s">
        <v>116</v>
      </c>
      <c r="X392" s="139" t="s">
        <v>116</v>
      </c>
      <c r="Y392" s="142">
        <v>45139</v>
      </c>
      <c r="Z392" s="142">
        <v>45170</v>
      </c>
      <c r="AA392" s="142">
        <v>45174.415146030093</v>
      </c>
      <c r="AB392" s="139" t="s">
        <v>118</v>
      </c>
      <c r="AC392" s="139" t="s">
        <v>116</v>
      </c>
    </row>
    <row r="393" spans="1:29" s="172" customFormat="1" hidden="1" outlineLevel="7" collapsed="1" x14ac:dyDescent="0.25">
      <c r="A393" s="167" t="s">
        <v>248</v>
      </c>
      <c r="B393" s="168">
        <v>-614146.64199999999</v>
      </c>
      <c r="C393" s="168">
        <v>-33855542.490350001</v>
      </c>
      <c r="D393" s="168">
        <v>0</v>
      </c>
      <c r="E393" s="168">
        <v>0</v>
      </c>
      <c r="F393" s="168">
        <v>-614146.64199999999</v>
      </c>
      <c r="G393" s="168">
        <v>-33855542.490350001</v>
      </c>
      <c r="H393" s="169" t="s">
        <v>120</v>
      </c>
      <c r="I393" s="169" t="s">
        <v>246</v>
      </c>
      <c r="J393" s="169" t="s">
        <v>116</v>
      </c>
      <c r="K393" s="168">
        <v>55.126154203331097</v>
      </c>
      <c r="L393" s="168">
        <v>0</v>
      </c>
      <c r="M393" s="169" t="s">
        <v>122</v>
      </c>
      <c r="N393" s="169" t="s">
        <v>241</v>
      </c>
      <c r="O393" s="169" t="s">
        <v>121</v>
      </c>
      <c r="P393" s="170">
        <v>45139</v>
      </c>
      <c r="Q393" s="170">
        <v>45140</v>
      </c>
      <c r="R393" s="168">
        <v>0</v>
      </c>
      <c r="S393" s="169" t="s">
        <v>116</v>
      </c>
      <c r="T393" s="169" t="s">
        <v>116</v>
      </c>
      <c r="U393" s="169" t="s">
        <v>142</v>
      </c>
      <c r="V393" s="171">
        <v>45108.153331481481</v>
      </c>
      <c r="W393" s="169" t="s">
        <v>116</v>
      </c>
      <c r="X393" s="169" t="s">
        <v>116</v>
      </c>
      <c r="Y393" s="171">
        <v>45139</v>
      </c>
      <c r="Z393" s="171">
        <v>45170</v>
      </c>
      <c r="AA393" s="171">
        <v>45174.415146030093</v>
      </c>
      <c r="AB393" s="169" t="s">
        <v>118</v>
      </c>
      <c r="AC393" s="169" t="s">
        <v>116</v>
      </c>
    </row>
    <row r="394" spans="1:29" s="143" customFormat="1" hidden="1" outlineLevel="7" collapsed="1" x14ac:dyDescent="0.25">
      <c r="A394" s="166" t="s">
        <v>116</v>
      </c>
      <c r="B394" s="140">
        <v>-614146.64199999999</v>
      </c>
      <c r="C394" s="140">
        <v>-33855542.490350001</v>
      </c>
      <c r="D394" s="140">
        <v>0</v>
      </c>
      <c r="E394" s="140">
        <v>0</v>
      </c>
      <c r="F394" s="140">
        <v>-614146.64199999999</v>
      </c>
      <c r="G394" s="140">
        <v>-33855542.490350001</v>
      </c>
      <c r="H394" s="139" t="s">
        <v>120</v>
      </c>
      <c r="I394" s="139" t="s">
        <v>246</v>
      </c>
      <c r="J394" s="139" t="s">
        <v>116</v>
      </c>
      <c r="K394" s="140">
        <v>55.126154203331097</v>
      </c>
      <c r="L394" s="140">
        <v>0</v>
      </c>
      <c r="M394" s="139" t="s">
        <v>122</v>
      </c>
      <c r="N394" s="139" t="s">
        <v>241</v>
      </c>
      <c r="O394" s="139" t="s">
        <v>121</v>
      </c>
      <c r="P394" s="141">
        <v>45139</v>
      </c>
      <c r="Q394" s="141">
        <v>45140</v>
      </c>
      <c r="R394" s="140">
        <v>0</v>
      </c>
      <c r="S394" s="139" t="s">
        <v>116</v>
      </c>
      <c r="T394" s="139" t="s">
        <v>116</v>
      </c>
      <c r="U394" s="139" t="s">
        <v>142</v>
      </c>
      <c r="V394" s="142">
        <v>45108.153331481481</v>
      </c>
      <c r="W394" s="139" t="s">
        <v>116</v>
      </c>
      <c r="X394" s="139" t="s">
        <v>116</v>
      </c>
      <c r="Y394" s="142">
        <v>45139</v>
      </c>
      <c r="Z394" s="142">
        <v>45170</v>
      </c>
      <c r="AA394" s="142">
        <v>45174.415146030093</v>
      </c>
      <c r="AB394" s="139" t="s">
        <v>118</v>
      </c>
      <c r="AC394" s="139" t="s">
        <v>116</v>
      </c>
    </row>
    <row r="395" spans="1:29" s="161" customFormat="1" hidden="1" outlineLevel="7" collapsed="1" x14ac:dyDescent="0.25">
      <c r="A395" s="165" t="s">
        <v>249</v>
      </c>
      <c r="B395" s="157">
        <v>-19839.11</v>
      </c>
      <c r="C395" s="157">
        <v>-994361.11747000006</v>
      </c>
      <c r="D395" s="157">
        <v>0</v>
      </c>
      <c r="E395" s="157">
        <v>0</v>
      </c>
      <c r="F395" s="157">
        <v>-19839.11</v>
      </c>
      <c r="G395" s="157">
        <v>-994361.11747000006</v>
      </c>
      <c r="H395" s="158" t="s">
        <v>120</v>
      </c>
      <c r="I395" s="158" t="s">
        <v>246</v>
      </c>
      <c r="J395" s="158" t="s">
        <v>116</v>
      </c>
      <c r="K395" s="157">
        <v>50.121256319966001</v>
      </c>
      <c r="L395" s="157">
        <v>0</v>
      </c>
      <c r="M395" s="158" t="s">
        <v>122</v>
      </c>
      <c r="N395" s="158" t="s">
        <v>241</v>
      </c>
      <c r="O395" s="158" t="s">
        <v>121</v>
      </c>
      <c r="P395" s="159">
        <v>45139</v>
      </c>
      <c r="Q395" s="159">
        <v>45140</v>
      </c>
      <c r="R395" s="157">
        <v>0</v>
      </c>
      <c r="S395" s="158" t="s">
        <v>116</v>
      </c>
      <c r="T395" s="158" t="s">
        <v>116</v>
      </c>
      <c r="U395" s="158" t="s">
        <v>142</v>
      </c>
      <c r="V395" s="160">
        <v>45108.153331481481</v>
      </c>
      <c r="W395" s="158" t="s">
        <v>116</v>
      </c>
      <c r="X395" s="158" t="s">
        <v>116</v>
      </c>
      <c r="Y395" s="160">
        <v>45139</v>
      </c>
      <c r="Z395" s="160">
        <v>45170</v>
      </c>
      <c r="AA395" s="160">
        <v>45174.415146030093</v>
      </c>
      <c r="AB395" s="158" t="s">
        <v>118</v>
      </c>
      <c r="AC395" s="158" t="s">
        <v>116</v>
      </c>
    </row>
    <row r="396" spans="1:29" s="143" customFormat="1" hidden="1" outlineLevel="7" collapsed="1" x14ac:dyDescent="0.25">
      <c r="A396" s="166" t="s">
        <v>116</v>
      </c>
      <c r="B396" s="140">
        <v>-19839.11</v>
      </c>
      <c r="C396" s="140">
        <v>-994361.11747000006</v>
      </c>
      <c r="D396" s="140">
        <v>0</v>
      </c>
      <c r="E396" s="140">
        <v>0</v>
      </c>
      <c r="F396" s="140">
        <v>-19839.11</v>
      </c>
      <c r="G396" s="140">
        <v>-994361.11747000006</v>
      </c>
      <c r="H396" s="139" t="s">
        <v>120</v>
      </c>
      <c r="I396" s="139" t="s">
        <v>246</v>
      </c>
      <c r="J396" s="139" t="s">
        <v>116</v>
      </c>
      <c r="K396" s="140">
        <v>50.121256319966001</v>
      </c>
      <c r="L396" s="140">
        <v>0</v>
      </c>
      <c r="M396" s="139" t="s">
        <v>122</v>
      </c>
      <c r="N396" s="139" t="s">
        <v>241</v>
      </c>
      <c r="O396" s="139" t="s">
        <v>121</v>
      </c>
      <c r="P396" s="141">
        <v>45139</v>
      </c>
      <c r="Q396" s="141">
        <v>45140</v>
      </c>
      <c r="R396" s="140">
        <v>0</v>
      </c>
      <c r="S396" s="139" t="s">
        <v>116</v>
      </c>
      <c r="T396" s="139" t="s">
        <v>116</v>
      </c>
      <c r="U396" s="139" t="s">
        <v>142</v>
      </c>
      <c r="V396" s="142">
        <v>45108.153331481481</v>
      </c>
      <c r="W396" s="139" t="s">
        <v>116</v>
      </c>
      <c r="X396" s="139" t="s">
        <v>116</v>
      </c>
      <c r="Y396" s="142">
        <v>45139</v>
      </c>
      <c r="Z396" s="142">
        <v>45170</v>
      </c>
      <c r="AA396" s="142">
        <v>45174.415146030093</v>
      </c>
      <c r="AB396" s="139" t="s">
        <v>118</v>
      </c>
      <c r="AC396" s="139" t="s">
        <v>116</v>
      </c>
    </row>
    <row r="397" spans="1:29" s="172" customFormat="1" hidden="1" outlineLevel="7" collapsed="1" x14ac:dyDescent="0.25">
      <c r="A397" s="167" t="s">
        <v>250</v>
      </c>
      <c r="B397" s="168">
        <v>46501.4</v>
      </c>
      <c r="C397" s="168">
        <v>2597563.54862</v>
      </c>
      <c r="D397" s="168">
        <v>0</v>
      </c>
      <c r="E397" s="168">
        <v>0</v>
      </c>
      <c r="F397" s="168">
        <v>46501.4</v>
      </c>
      <c r="G397" s="168">
        <v>2597563.54862</v>
      </c>
      <c r="H397" s="169" t="s">
        <v>120</v>
      </c>
      <c r="I397" s="169" t="s">
        <v>246</v>
      </c>
      <c r="J397" s="169" t="s">
        <v>116</v>
      </c>
      <c r="K397" s="168">
        <v>55.859899887315201</v>
      </c>
      <c r="L397" s="168">
        <v>0</v>
      </c>
      <c r="M397" s="169" t="s">
        <v>122</v>
      </c>
      <c r="N397" s="169" t="s">
        <v>241</v>
      </c>
      <c r="O397" s="169" t="s">
        <v>121</v>
      </c>
      <c r="P397" s="170">
        <v>45139</v>
      </c>
      <c r="Q397" s="170">
        <v>45140</v>
      </c>
      <c r="R397" s="168">
        <v>0</v>
      </c>
      <c r="S397" s="169" t="s">
        <v>116</v>
      </c>
      <c r="T397" s="169" t="s">
        <v>116</v>
      </c>
      <c r="U397" s="169" t="s">
        <v>142</v>
      </c>
      <c r="V397" s="171">
        <v>45108.153331481481</v>
      </c>
      <c r="W397" s="169" t="s">
        <v>116</v>
      </c>
      <c r="X397" s="169" t="s">
        <v>116</v>
      </c>
      <c r="Y397" s="171">
        <v>45139</v>
      </c>
      <c r="Z397" s="171">
        <v>45170</v>
      </c>
      <c r="AA397" s="171">
        <v>45174.415146030093</v>
      </c>
      <c r="AB397" s="169" t="s">
        <v>118</v>
      </c>
      <c r="AC397" s="169" t="s">
        <v>116</v>
      </c>
    </row>
    <row r="398" spans="1:29" s="143" customFormat="1" hidden="1" outlineLevel="7" collapsed="1" x14ac:dyDescent="0.25">
      <c r="A398" s="166" t="s">
        <v>116</v>
      </c>
      <c r="B398" s="140">
        <v>46501.4</v>
      </c>
      <c r="C398" s="140">
        <v>2597563.54862</v>
      </c>
      <c r="D398" s="140">
        <v>0</v>
      </c>
      <c r="E398" s="140">
        <v>0</v>
      </c>
      <c r="F398" s="140">
        <v>46501.4</v>
      </c>
      <c r="G398" s="140">
        <v>2597563.54862</v>
      </c>
      <c r="H398" s="139" t="s">
        <v>120</v>
      </c>
      <c r="I398" s="139" t="s">
        <v>246</v>
      </c>
      <c r="J398" s="139" t="s">
        <v>116</v>
      </c>
      <c r="K398" s="140">
        <v>55.859899887315201</v>
      </c>
      <c r="L398" s="140">
        <v>0</v>
      </c>
      <c r="M398" s="139" t="s">
        <v>122</v>
      </c>
      <c r="N398" s="139" t="s">
        <v>241</v>
      </c>
      <c r="O398" s="139" t="s">
        <v>121</v>
      </c>
      <c r="P398" s="141">
        <v>45139</v>
      </c>
      <c r="Q398" s="141">
        <v>45140</v>
      </c>
      <c r="R398" s="140">
        <v>0</v>
      </c>
      <c r="S398" s="139" t="s">
        <v>116</v>
      </c>
      <c r="T398" s="139" t="s">
        <v>116</v>
      </c>
      <c r="U398" s="139" t="s">
        <v>142</v>
      </c>
      <c r="V398" s="142">
        <v>45108.153331481481</v>
      </c>
      <c r="W398" s="139" t="s">
        <v>116</v>
      </c>
      <c r="X398" s="139" t="s">
        <v>116</v>
      </c>
      <c r="Y398" s="142">
        <v>45139</v>
      </c>
      <c r="Z398" s="142">
        <v>45170</v>
      </c>
      <c r="AA398" s="142">
        <v>45174.415146030093</v>
      </c>
      <c r="AB398" s="139" t="s">
        <v>118</v>
      </c>
      <c r="AC398" s="139" t="s">
        <v>116</v>
      </c>
    </row>
    <row r="399" spans="1:29" s="161" customFormat="1" hidden="1" outlineLevel="7" collapsed="1" x14ac:dyDescent="0.25">
      <c r="A399" s="165" t="s">
        <v>251</v>
      </c>
      <c r="B399" s="157">
        <v>152910.93700000001</v>
      </c>
      <c r="C399" s="157">
        <v>6981288.1213100003</v>
      </c>
      <c r="D399" s="157">
        <v>0</v>
      </c>
      <c r="E399" s="157">
        <v>0</v>
      </c>
      <c r="F399" s="157">
        <v>152910.93700000001</v>
      </c>
      <c r="G399" s="157">
        <v>6981288.1213100003</v>
      </c>
      <c r="H399" s="158" t="s">
        <v>120</v>
      </c>
      <c r="I399" s="158" t="s">
        <v>246</v>
      </c>
      <c r="J399" s="158" t="s">
        <v>116</v>
      </c>
      <c r="K399" s="157">
        <v>45.655910939254802</v>
      </c>
      <c r="L399" s="157">
        <v>0</v>
      </c>
      <c r="M399" s="158" t="s">
        <v>122</v>
      </c>
      <c r="N399" s="158" t="s">
        <v>241</v>
      </c>
      <c r="O399" s="158" t="s">
        <v>121</v>
      </c>
      <c r="P399" s="159">
        <v>45139</v>
      </c>
      <c r="Q399" s="159">
        <v>45140</v>
      </c>
      <c r="R399" s="157">
        <v>0</v>
      </c>
      <c r="S399" s="158" t="s">
        <v>116</v>
      </c>
      <c r="T399" s="158" t="s">
        <v>116</v>
      </c>
      <c r="U399" s="158" t="s">
        <v>142</v>
      </c>
      <c r="V399" s="160">
        <v>45108.153331481481</v>
      </c>
      <c r="W399" s="158" t="s">
        <v>116</v>
      </c>
      <c r="X399" s="158" t="s">
        <v>116</v>
      </c>
      <c r="Y399" s="160">
        <v>45139</v>
      </c>
      <c r="Z399" s="160">
        <v>45170</v>
      </c>
      <c r="AA399" s="160">
        <v>45174.415146030093</v>
      </c>
      <c r="AB399" s="158" t="s">
        <v>118</v>
      </c>
      <c r="AC399" s="158" t="s">
        <v>116</v>
      </c>
    </row>
    <row r="400" spans="1:29" s="143" customFormat="1" hidden="1" outlineLevel="7" collapsed="1" x14ac:dyDescent="0.25">
      <c r="A400" s="166" t="s">
        <v>116</v>
      </c>
      <c r="B400" s="140">
        <v>152910.93700000001</v>
      </c>
      <c r="C400" s="140">
        <v>6981288.1213100003</v>
      </c>
      <c r="D400" s="140">
        <v>0</v>
      </c>
      <c r="E400" s="140">
        <v>0</v>
      </c>
      <c r="F400" s="140">
        <v>152910.93700000001</v>
      </c>
      <c r="G400" s="140">
        <v>6981288.1213100003</v>
      </c>
      <c r="H400" s="139" t="s">
        <v>120</v>
      </c>
      <c r="I400" s="139" t="s">
        <v>246</v>
      </c>
      <c r="J400" s="139" t="s">
        <v>116</v>
      </c>
      <c r="K400" s="140">
        <v>45.655910939254802</v>
      </c>
      <c r="L400" s="140">
        <v>0</v>
      </c>
      <c r="M400" s="139" t="s">
        <v>122</v>
      </c>
      <c r="N400" s="139" t="s">
        <v>241</v>
      </c>
      <c r="O400" s="139" t="s">
        <v>121</v>
      </c>
      <c r="P400" s="141">
        <v>45139</v>
      </c>
      <c r="Q400" s="141">
        <v>45140</v>
      </c>
      <c r="R400" s="140">
        <v>0</v>
      </c>
      <c r="S400" s="139" t="s">
        <v>116</v>
      </c>
      <c r="T400" s="139" t="s">
        <v>116</v>
      </c>
      <c r="U400" s="139" t="s">
        <v>142</v>
      </c>
      <c r="V400" s="142">
        <v>45108.153331481481</v>
      </c>
      <c r="W400" s="139" t="s">
        <v>116</v>
      </c>
      <c r="X400" s="139" t="s">
        <v>116</v>
      </c>
      <c r="Y400" s="142">
        <v>45139</v>
      </c>
      <c r="Z400" s="142">
        <v>45170</v>
      </c>
      <c r="AA400" s="142">
        <v>45174.415146030093</v>
      </c>
      <c r="AB400" s="139" t="s">
        <v>118</v>
      </c>
      <c r="AC400" s="139" t="s">
        <v>116</v>
      </c>
    </row>
    <row r="401" spans="1:29" s="172" customFormat="1" hidden="1" outlineLevel="7" collapsed="1" x14ac:dyDescent="0.25">
      <c r="A401" s="167" t="s">
        <v>252</v>
      </c>
      <c r="B401" s="168">
        <v>437593.34499999997</v>
      </c>
      <c r="C401" s="168">
        <v>23806306.454190001</v>
      </c>
      <c r="D401" s="168">
        <v>0</v>
      </c>
      <c r="E401" s="168">
        <v>0</v>
      </c>
      <c r="F401" s="168">
        <v>437593.34499999997</v>
      </c>
      <c r="G401" s="168">
        <v>23806306.454190001</v>
      </c>
      <c r="H401" s="169" t="s">
        <v>120</v>
      </c>
      <c r="I401" s="169" t="s">
        <v>246</v>
      </c>
      <c r="J401" s="169" t="s">
        <v>116</v>
      </c>
      <c r="K401" s="168">
        <v>54.402807369453903</v>
      </c>
      <c r="L401" s="168">
        <v>0</v>
      </c>
      <c r="M401" s="169" t="s">
        <v>122</v>
      </c>
      <c r="N401" s="169" t="s">
        <v>241</v>
      </c>
      <c r="O401" s="169" t="s">
        <v>121</v>
      </c>
      <c r="P401" s="170">
        <v>45139</v>
      </c>
      <c r="Q401" s="170">
        <v>45140</v>
      </c>
      <c r="R401" s="168">
        <v>0</v>
      </c>
      <c r="S401" s="169" t="s">
        <v>116</v>
      </c>
      <c r="T401" s="169" t="s">
        <v>116</v>
      </c>
      <c r="U401" s="169" t="s">
        <v>142</v>
      </c>
      <c r="V401" s="171">
        <v>45108.153331481481</v>
      </c>
      <c r="W401" s="169" t="s">
        <v>116</v>
      </c>
      <c r="X401" s="169" t="s">
        <v>116</v>
      </c>
      <c r="Y401" s="171">
        <v>45139</v>
      </c>
      <c r="Z401" s="171">
        <v>45170</v>
      </c>
      <c r="AA401" s="171">
        <v>45174.415146030093</v>
      </c>
      <c r="AB401" s="169" t="s">
        <v>118</v>
      </c>
      <c r="AC401" s="169" t="s">
        <v>116</v>
      </c>
    </row>
    <row r="402" spans="1:29" s="143" customFormat="1" hidden="1" outlineLevel="7" collapsed="1" x14ac:dyDescent="0.25">
      <c r="A402" s="166" t="s">
        <v>116</v>
      </c>
      <c r="B402" s="140">
        <v>437593.34499999997</v>
      </c>
      <c r="C402" s="140">
        <v>23806306.454190001</v>
      </c>
      <c r="D402" s="140">
        <v>0</v>
      </c>
      <c r="E402" s="140">
        <v>0</v>
      </c>
      <c r="F402" s="140">
        <v>437593.34499999997</v>
      </c>
      <c r="G402" s="140">
        <v>23806306.454190001</v>
      </c>
      <c r="H402" s="139" t="s">
        <v>120</v>
      </c>
      <c r="I402" s="139" t="s">
        <v>246</v>
      </c>
      <c r="J402" s="139" t="s">
        <v>116</v>
      </c>
      <c r="K402" s="140">
        <v>54.402807369453903</v>
      </c>
      <c r="L402" s="140">
        <v>0</v>
      </c>
      <c r="M402" s="139" t="s">
        <v>122</v>
      </c>
      <c r="N402" s="139" t="s">
        <v>241</v>
      </c>
      <c r="O402" s="139" t="s">
        <v>121</v>
      </c>
      <c r="P402" s="141">
        <v>45139</v>
      </c>
      <c r="Q402" s="141">
        <v>45140</v>
      </c>
      <c r="R402" s="140">
        <v>0</v>
      </c>
      <c r="S402" s="139" t="s">
        <v>116</v>
      </c>
      <c r="T402" s="139" t="s">
        <v>116</v>
      </c>
      <c r="U402" s="139" t="s">
        <v>142</v>
      </c>
      <c r="V402" s="142">
        <v>45108.153331481481</v>
      </c>
      <c r="W402" s="139" t="s">
        <v>116</v>
      </c>
      <c r="X402" s="139" t="s">
        <v>116</v>
      </c>
      <c r="Y402" s="142">
        <v>45139</v>
      </c>
      <c r="Z402" s="142">
        <v>45170</v>
      </c>
      <c r="AA402" s="142">
        <v>45174.415146030093</v>
      </c>
      <c r="AB402" s="139" t="s">
        <v>118</v>
      </c>
      <c r="AC402" s="139" t="s">
        <v>116</v>
      </c>
    </row>
    <row r="403" spans="1:29" s="161" customFormat="1" hidden="1" outlineLevel="7" collapsed="1" x14ac:dyDescent="0.25">
      <c r="A403" s="165" t="s">
        <v>253</v>
      </c>
      <c r="B403" s="157">
        <v>699565.53</v>
      </c>
      <c r="C403" s="157">
        <v>38301197.717809997</v>
      </c>
      <c r="D403" s="157">
        <v>0</v>
      </c>
      <c r="E403" s="157">
        <v>0</v>
      </c>
      <c r="F403" s="157">
        <v>699565.53</v>
      </c>
      <c r="G403" s="157">
        <v>38301197.717809997</v>
      </c>
      <c r="H403" s="158" t="s">
        <v>120</v>
      </c>
      <c r="I403" s="158" t="s">
        <v>246</v>
      </c>
      <c r="J403" s="158" t="s">
        <v>116</v>
      </c>
      <c r="K403" s="157">
        <v>54.749978487090402</v>
      </c>
      <c r="L403" s="157">
        <v>0</v>
      </c>
      <c r="M403" s="158" t="s">
        <v>122</v>
      </c>
      <c r="N403" s="158" t="s">
        <v>241</v>
      </c>
      <c r="O403" s="158" t="s">
        <v>121</v>
      </c>
      <c r="P403" s="159">
        <v>45139</v>
      </c>
      <c r="Q403" s="159">
        <v>45140</v>
      </c>
      <c r="R403" s="157">
        <v>0</v>
      </c>
      <c r="S403" s="158" t="s">
        <v>116</v>
      </c>
      <c r="T403" s="158" t="s">
        <v>116</v>
      </c>
      <c r="U403" s="158" t="s">
        <v>142</v>
      </c>
      <c r="V403" s="160">
        <v>45108.153331481481</v>
      </c>
      <c r="W403" s="158" t="s">
        <v>116</v>
      </c>
      <c r="X403" s="158" t="s">
        <v>116</v>
      </c>
      <c r="Y403" s="160">
        <v>45139</v>
      </c>
      <c r="Z403" s="160">
        <v>45170</v>
      </c>
      <c r="AA403" s="160">
        <v>45174.415146030093</v>
      </c>
      <c r="AB403" s="158" t="s">
        <v>118</v>
      </c>
      <c r="AC403" s="158" t="s">
        <v>116</v>
      </c>
    </row>
    <row r="404" spans="1:29" s="143" customFormat="1" hidden="1" outlineLevel="7" collapsed="1" x14ac:dyDescent="0.25">
      <c r="A404" s="166" t="s">
        <v>116</v>
      </c>
      <c r="B404" s="140">
        <v>699565.53</v>
      </c>
      <c r="C404" s="140">
        <v>38301197.717809997</v>
      </c>
      <c r="D404" s="140">
        <v>0</v>
      </c>
      <c r="E404" s="140">
        <v>0</v>
      </c>
      <c r="F404" s="140">
        <v>699565.53</v>
      </c>
      <c r="G404" s="140">
        <v>38301197.717809997</v>
      </c>
      <c r="H404" s="139" t="s">
        <v>120</v>
      </c>
      <c r="I404" s="139" t="s">
        <v>246</v>
      </c>
      <c r="J404" s="139" t="s">
        <v>116</v>
      </c>
      <c r="K404" s="140">
        <v>54.749978487090402</v>
      </c>
      <c r="L404" s="140">
        <v>0</v>
      </c>
      <c r="M404" s="139" t="s">
        <v>122</v>
      </c>
      <c r="N404" s="139" t="s">
        <v>241</v>
      </c>
      <c r="O404" s="139" t="s">
        <v>121</v>
      </c>
      <c r="P404" s="141">
        <v>45139</v>
      </c>
      <c r="Q404" s="141">
        <v>45140</v>
      </c>
      <c r="R404" s="140">
        <v>0</v>
      </c>
      <c r="S404" s="139" t="s">
        <v>116</v>
      </c>
      <c r="T404" s="139" t="s">
        <v>116</v>
      </c>
      <c r="U404" s="139" t="s">
        <v>142</v>
      </c>
      <c r="V404" s="142">
        <v>45108.153331481481</v>
      </c>
      <c r="W404" s="139" t="s">
        <v>116</v>
      </c>
      <c r="X404" s="139" t="s">
        <v>116</v>
      </c>
      <c r="Y404" s="142">
        <v>45139</v>
      </c>
      <c r="Z404" s="142">
        <v>45170</v>
      </c>
      <c r="AA404" s="142">
        <v>45174.415146030093</v>
      </c>
      <c r="AB404" s="139" t="s">
        <v>118</v>
      </c>
      <c r="AC404" s="139" t="s">
        <v>116</v>
      </c>
    </row>
    <row r="405" spans="1:29" s="149" customFormat="1" hidden="1" outlineLevel="5" collapsed="1" x14ac:dyDescent="0.25">
      <c r="A405" s="163" t="s">
        <v>254</v>
      </c>
      <c r="B405" s="145">
        <v>0</v>
      </c>
      <c r="C405" s="145">
        <v>0</v>
      </c>
      <c r="D405" s="145">
        <v>0</v>
      </c>
      <c r="E405" s="145">
        <v>0</v>
      </c>
      <c r="F405" s="145">
        <v>0</v>
      </c>
      <c r="G405" s="145">
        <v>0</v>
      </c>
      <c r="H405" s="146" t="s">
        <v>120</v>
      </c>
      <c r="I405" s="146" t="s">
        <v>254</v>
      </c>
      <c r="J405" s="146" t="s">
        <v>116</v>
      </c>
      <c r="K405" s="145">
        <v>0</v>
      </c>
      <c r="L405" s="145">
        <v>0</v>
      </c>
      <c r="M405" s="146" t="s">
        <v>122</v>
      </c>
      <c r="N405" s="146" t="s">
        <v>241</v>
      </c>
      <c r="O405" s="146" t="s">
        <v>121</v>
      </c>
      <c r="P405" s="147">
        <v>45139</v>
      </c>
      <c r="Q405" s="147">
        <v>45140</v>
      </c>
      <c r="R405" s="145">
        <v>0</v>
      </c>
      <c r="S405" s="146" t="s">
        <v>116</v>
      </c>
      <c r="T405" s="146" t="s">
        <v>116</v>
      </c>
      <c r="U405" s="146" t="s">
        <v>142</v>
      </c>
      <c r="V405" s="148">
        <v>45108.153331481481</v>
      </c>
      <c r="W405" s="146" t="s">
        <v>116</v>
      </c>
      <c r="X405" s="146" t="s">
        <v>116</v>
      </c>
      <c r="Y405" s="148">
        <v>45139</v>
      </c>
      <c r="Z405" s="148">
        <v>45170</v>
      </c>
      <c r="AA405" s="148">
        <v>45174.415146030093</v>
      </c>
      <c r="AB405" s="146" t="s">
        <v>118</v>
      </c>
      <c r="AC405" s="146" t="s">
        <v>116</v>
      </c>
    </row>
    <row r="406" spans="1:29" s="155" customFormat="1" hidden="1" outlineLevel="6" collapsed="1" x14ac:dyDescent="0.25">
      <c r="A406" s="164" t="s">
        <v>116</v>
      </c>
      <c r="B406" s="151">
        <v>0</v>
      </c>
      <c r="C406" s="151">
        <v>0</v>
      </c>
      <c r="D406" s="151">
        <v>0</v>
      </c>
      <c r="E406" s="151">
        <v>0</v>
      </c>
      <c r="F406" s="151">
        <v>0</v>
      </c>
      <c r="G406" s="151">
        <v>0</v>
      </c>
      <c r="H406" s="152" t="s">
        <v>120</v>
      </c>
      <c r="I406" s="152" t="s">
        <v>254</v>
      </c>
      <c r="J406" s="152" t="s">
        <v>116</v>
      </c>
      <c r="K406" s="151">
        <v>0</v>
      </c>
      <c r="L406" s="151">
        <v>0</v>
      </c>
      <c r="M406" s="152" t="s">
        <v>122</v>
      </c>
      <c r="N406" s="152" t="s">
        <v>241</v>
      </c>
      <c r="O406" s="152" t="s">
        <v>121</v>
      </c>
      <c r="P406" s="153">
        <v>45139</v>
      </c>
      <c r="Q406" s="153">
        <v>45140</v>
      </c>
      <c r="R406" s="151">
        <v>0</v>
      </c>
      <c r="S406" s="152" t="s">
        <v>116</v>
      </c>
      <c r="T406" s="152" t="s">
        <v>116</v>
      </c>
      <c r="U406" s="152" t="s">
        <v>142</v>
      </c>
      <c r="V406" s="154">
        <v>45108.153331481481</v>
      </c>
      <c r="W406" s="152" t="s">
        <v>116</v>
      </c>
      <c r="X406" s="152" t="s">
        <v>116</v>
      </c>
      <c r="Y406" s="154">
        <v>45139</v>
      </c>
      <c r="Z406" s="154">
        <v>45170</v>
      </c>
      <c r="AA406" s="154">
        <v>45174.415146030093</v>
      </c>
      <c r="AB406" s="152" t="s">
        <v>118</v>
      </c>
      <c r="AC406" s="152" t="s">
        <v>116</v>
      </c>
    </row>
    <row r="407" spans="1:29" s="161" customFormat="1" hidden="1" outlineLevel="7" collapsed="1" x14ac:dyDescent="0.25">
      <c r="A407" s="165" t="s">
        <v>255</v>
      </c>
      <c r="B407" s="157">
        <v>-259861.12</v>
      </c>
      <c r="C407" s="157">
        <v>-15789930.44241</v>
      </c>
      <c r="D407" s="157">
        <v>0</v>
      </c>
      <c r="E407" s="157">
        <v>0</v>
      </c>
      <c r="F407" s="157">
        <v>-259861.12</v>
      </c>
      <c r="G407" s="157">
        <v>-15789930.44241</v>
      </c>
      <c r="H407" s="158" t="s">
        <v>120</v>
      </c>
      <c r="I407" s="158" t="s">
        <v>254</v>
      </c>
      <c r="J407" s="158" t="s">
        <v>116</v>
      </c>
      <c r="K407" s="157">
        <v>60.762958469547101</v>
      </c>
      <c r="L407" s="157">
        <v>0</v>
      </c>
      <c r="M407" s="158" t="s">
        <v>122</v>
      </c>
      <c r="N407" s="158" t="s">
        <v>241</v>
      </c>
      <c r="O407" s="158" t="s">
        <v>121</v>
      </c>
      <c r="P407" s="159">
        <v>45139</v>
      </c>
      <c r="Q407" s="159">
        <v>45140</v>
      </c>
      <c r="R407" s="157">
        <v>0</v>
      </c>
      <c r="S407" s="158" t="s">
        <v>116</v>
      </c>
      <c r="T407" s="158" t="s">
        <v>116</v>
      </c>
      <c r="U407" s="158" t="s">
        <v>142</v>
      </c>
      <c r="V407" s="160">
        <v>45108.153331481481</v>
      </c>
      <c r="W407" s="158" t="s">
        <v>116</v>
      </c>
      <c r="X407" s="158" t="s">
        <v>116</v>
      </c>
      <c r="Y407" s="160">
        <v>45139</v>
      </c>
      <c r="Z407" s="160">
        <v>45170</v>
      </c>
      <c r="AA407" s="160">
        <v>45174.415146030093</v>
      </c>
      <c r="AB407" s="158" t="s">
        <v>118</v>
      </c>
      <c r="AC407" s="158" t="s">
        <v>116</v>
      </c>
    </row>
    <row r="408" spans="1:29" s="143" customFormat="1" hidden="1" outlineLevel="7" collapsed="1" x14ac:dyDescent="0.25">
      <c r="A408" s="166" t="s">
        <v>116</v>
      </c>
      <c r="B408" s="140">
        <v>-259861.12</v>
      </c>
      <c r="C408" s="140">
        <v>-15789930.44241</v>
      </c>
      <c r="D408" s="140">
        <v>0</v>
      </c>
      <c r="E408" s="140">
        <v>0</v>
      </c>
      <c r="F408" s="140">
        <v>-259861.12</v>
      </c>
      <c r="G408" s="140">
        <v>-15789930.44241</v>
      </c>
      <c r="H408" s="139" t="s">
        <v>120</v>
      </c>
      <c r="I408" s="139" t="s">
        <v>254</v>
      </c>
      <c r="J408" s="139" t="s">
        <v>116</v>
      </c>
      <c r="K408" s="140">
        <v>60.762958469547101</v>
      </c>
      <c r="L408" s="140">
        <v>0</v>
      </c>
      <c r="M408" s="139" t="s">
        <v>122</v>
      </c>
      <c r="N408" s="139" t="s">
        <v>241</v>
      </c>
      <c r="O408" s="139" t="s">
        <v>121</v>
      </c>
      <c r="P408" s="141">
        <v>45139</v>
      </c>
      <c r="Q408" s="141">
        <v>45140</v>
      </c>
      <c r="R408" s="140">
        <v>0</v>
      </c>
      <c r="S408" s="139" t="s">
        <v>116</v>
      </c>
      <c r="T408" s="139" t="s">
        <v>116</v>
      </c>
      <c r="U408" s="139" t="s">
        <v>142</v>
      </c>
      <c r="V408" s="142">
        <v>45108.153331481481</v>
      </c>
      <c r="W408" s="139" t="s">
        <v>116</v>
      </c>
      <c r="X408" s="139" t="s">
        <v>116</v>
      </c>
      <c r="Y408" s="142">
        <v>45139</v>
      </c>
      <c r="Z408" s="142">
        <v>45170</v>
      </c>
      <c r="AA408" s="142">
        <v>45174.415146030093</v>
      </c>
      <c r="AB408" s="139" t="s">
        <v>118</v>
      </c>
      <c r="AC408" s="139" t="s">
        <v>116</v>
      </c>
    </row>
    <row r="409" spans="1:29" s="172" customFormat="1" hidden="1" outlineLevel="7" collapsed="1" x14ac:dyDescent="0.25">
      <c r="A409" s="167" t="s">
        <v>256</v>
      </c>
      <c r="B409" s="168">
        <v>-38089.398000000001</v>
      </c>
      <c r="C409" s="168">
        <v>-2142262.3636099999</v>
      </c>
      <c r="D409" s="168">
        <v>0</v>
      </c>
      <c r="E409" s="168">
        <v>0</v>
      </c>
      <c r="F409" s="168">
        <v>-38089.398000000001</v>
      </c>
      <c r="G409" s="168">
        <v>-2142262.3636099999</v>
      </c>
      <c r="H409" s="169" t="s">
        <v>120</v>
      </c>
      <c r="I409" s="169" t="s">
        <v>254</v>
      </c>
      <c r="J409" s="169" t="s">
        <v>116</v>
      </c>
      <c r="K409" s="168">
        <v>56.243009238686298</v>
      </c>
      <c r="L409" s="168">
        <v>0</v>
      </c>
      <c r="M409" s="169" t="s">
        <v>122</v>
      </c>
      <c r="N409" s="169" t="s">
        <v>241</v>
      </c>
      <c r="O409" s="169" t="s">
        <v>121</v>
      </c>
      <c r="P409" s="170">
        <v>45139</v>
      </c>
      <c r="Q409" s="170">
        <v>45140</v>
      </c>
      <c r="R409" s="168">
        <v>0</v>
      </c>
      <c r="S409" s="169" t="s">
        <v>116</v>
      </c>
      <c r="T409" s="169" t="s">
        <v>116</v>
      </c>
      <c r="U409" s="169" t="s">
        <v>142</v>
      </c>
      <c r="V409" s="171">
        <v>45108.153331481481</v>
      </c>
      <c r="W409" s="169" t="s">
        <v>116</v>
      </c>
      <c r="X409" s="169" t="s">
        <v>116</v>
      </c>
      <c r="Y409" s="171">
        <v>45139</v>
      </c>
      <c r="Z409" s="171">
        <v>45170</v>
      </c>
      <c r="AA409" s="171">
        <v>45174.415146030093</v>
      </c>
      <c r="AB409" s="169" t="s">
        <v>118</v>
      </c>
      <c r="AC409" s="169" t="s">
        <v>116</v>
      </c>
    </row>
    <row r="410" spans="1:29" s="143" customFormat="1" hidden="1" outlineLevel="7" collapsed="1" x14ac:dyDescent="0.25">
      <c r="A410" s="166" t="s">
        <v>116</v>
      </c>
      <c r="B410" s="140">
        <v>-38089.398000000001</v>
      </c>
      <c r="C410" s="140">
        <v>-2142262.3636099999</v>
      </c>
      <c r="D410" s="140">
        <v>0</v>
      </c>
      <c r="E410" s="140">
        <v>0</v>
      </c>
      <c r="F410" s="140">
        <v>-38089.398000000001</v>
      </c>
      <c r="G410" s="140">
        <v>-2142262.3636099999</v>
      </c>
      <c r="H410" s="139" t="s">
        <v>120</v>
      </c>
      <c r="I410" s="139" t="s">
        <v>254</v>
      </c>
      <c r="J410" s="139" t="s">
        <v>116</v>
      </c>
      <c r="K410" s="140">
        <v>56.243009238686298</v>
      </c>
      <c r="L410" s="140">
        <v>0</v>
      </c>
      <c r="M410" s="139" t="s">
        <v>122</v>
      </c>
      <c r="N410" s="139" t="s">
        <v>241</v>
      </c>
      <c r="O410" s="139" t="s">
        <v>121</v>
      </c>
      <c r="P410" s="141">
        <v>45139</v>
      </c>
      <c r="Q410" s="141">
        <v>45140</v>
      </c>
      <c r="R410" s="140">
        <v>0</v>
      </c>
      <c r="S410" s="139" t="s">
        <v>116</v>
      </c>
      <c r="T410" s="139" t="s">
        <v>116</v>
      </c>
      <c r="U410" s="139" t="s">
        <v>142</v>
      </c>
      <c r="V410" s="142">
        <v>45108.153331481481</v>
      </c>
      <c r="W410" s="139" t="s">
        <v>116</v>
      </c>
      <c r="X410" s="139" t="s">
        <v>116</v>
      </c>
      <c r="Y410" s="142">
        <v>45139</v>
      </c>
      <c r="Z410" s="142">
        <v>45170</v>
      </c>
      <c r="AA410" s="142">
        <v>45174.415146030093</v>
      </c>
      <c r="AB410" s="139" t="s">
        <v>118</v>
      </c>
      <c r="AC410" s="139" t="s">
        <v>116</v>
      </c>
    </row>
    <row r="411" spans="1:29" s="161" customFormat="1" hidden="1" outlineLevel="7" collapsed="1" x14ac:dyDescent="0.25">
      <c r="A411" s="165" t="s">
        <v>257</v>
      </c>
      <c r="B411" s="157">
        <v>750.59</v>
      </c>
      <c r="C411" s="157">
        <v>29011.23</v>
      </c>
      <c r="D411" s="157">
        <v>0</v>
      </c>
      <c r="E411" s="157">
        <v>0</v>
      </c>
      <c r="F411" s="157">
        <v>750.59</v>
      </c>
      <c r="G411" s="157">
        <v>29011.23</v>
      </c>
      <c r="H411" s="158" t="s">
        <v>120</v>
      </c>
      <c r="I411" s="158" t="s">
        <v>254</v>
      </c>
      <c r="J411" s="158" t="s">
        <v>116</v>
      </c>
      <c r="K411" s="157">
        <v>38.651234362301601</v>
      </c>
      <c r="L411" s="157">
        <v>0</v>
      </c>
      <c r="M411" s="158" t="s">
        <v>122</v>
      </c>
      <c r="N411" s="158" t="s">
        <v>241</v>
      </c>
      <c r="O411" s="158" t="s">
        <v>121</v>
      </c>
      <c r="P411" s="159">
        <v>45139</v>
      </c>
      <c r="Q411" s="159">
        <v>45140</v>
      </c>
      <c r="R411" s="157">
        <v>0</v>
      </c>
      <c r="S411" s="158" t="s">
        <v>116</v>
      </c>
      <c r="T411" s="158" t="s">
        <v>116</v>
      </c>
      <c r="U411" s="158" t="s">
        <v>142</v>
      </c>
      <c r="V411" s="160">
        <v>45108.153331481481</v>
      </c>
      <c r="W411" s="158" t="s">
        <v>116</v>
      </c>
      <c r="X411" s="158" t="s">
        <v>116</v>
      </c>
      <c r="Y411" s="160">
        <v>45139</v>
      </c>
      <c r="Z411" s="160">
        <v>45170</v>
      </c>
      <c r="AA411" s="160">
        <v>45174.415146030093</v>
      </c>
      <c r="AB411" s="158" t="s">
        <v>118</v>
      </c>
      <c r="AC411" s="158" t="s">
        <v>116</v>
      </c>
    </row>
    <row r="412" spans="1:29" s="143" customFormat="1" hidden="1" outlineLevel="7" collapsed="1" x14ac:dyDescent="0.25">
      <c r="A412" s="166" t="s">
        <v>116</v>
      </c>
      <c r="B412" s="140">
        <v>750.59</v>
      </c>
      <c r="C412" s="140">
        <v>29011.23</v>
      </c>
      <c r="D412" s="140">
        <v>0</v>
      </c>
      <c r="E412" s="140">
        <v>0</v>
      </c>
      <c r="F412" s="140">
        <v>750.59</v>
      </c>
      <c r="G412" s="140">
        <v>29011.23</v>
      </c>
      <c r="H412" s="139" t="s">
        <v>120</v>
      </c>
      <c r="I412" s="139" t="s">
        <v>254</v>
      </c>
      <c r="J412" s="139" t="s">
        <v>116</v>
      </c>
      <c r="K412" s="140">
        <v>38.651234362301601</v>
      </c>
      <c r="L412" s="140">
        <v>0</v>
      </c>
      <c r="M412" s="139" t="s">
        <v>122</v>
      </c>
      <c r="N412" s="139" t="s">
        <v>241</v>
      </c>
      <c r="O412" s="139" t="s">
        <v>121</v>
      </c>
      <c r="P412" s="141">
        <v>45139</v>
      </c>
      <c r="Q412" s="141">
        <v>45140</v>
      </c>
      <c r="R412" s="140">
        <v>0</v>
      </c>
      <c r="S412" s="139" t="s">
        <v>116</v>
      </c>
      <c r="T412" s="139" t="s">
        <v>116</v>
      </c>
      <c r="U412" s="139" t="s">
        <v>142</v>
      </c>
      <c r="V412" s="142">
        <v>45108.153331481481</v>
      </c>
      <c r="W412" s="139" t="s">
        <v>116</v>
      </c>
      <c r="X412" s="139" t="s">
        <v>116</v>
      </c>
      <c r="Y412" s="142">
        <v>45139</v>
      </c>
      <c r="Z412" s="142">
        <v>45170</v>
      </c>
      <c r="AA412" s="142">
        <v>45174.415146030093</v>
      </c>
      <c r="AB412" s="139" t="s">
        <v>118</v>
      </c>
      <c r="AC412" s="139" t="s">
        <v>116</v>
      </c>
    </row>
    <row r="413" spans="1:29" s="172" customFormat="1" hidden="1" outlineLevel="7" collapsed="1" x14ac:dyDescent="0.25">
      <c r="A413" s="167" t="s">
        <v>258</v>
      </c>
      <c r="B413" s="168">
        <v>128439.048</v>
      </c>
      <c r="C413" s="168">
        <v>7099882.7032300001</v>
      </c>
      <c r="D413" s="168">
        <v>0</v>
      </c>
      <c r="E413" s="168">
        <v>0</v>
      </c>
      <c r="F413" s="168">
        <v>128439.048</v>
      </c>
      <c r="G413" s="168">
        <v>7099882.7032300001</v>
      </c>
      <c r="H413" s="169" t="s">
        <v>120</v>
      </c>
      <c r="I413" s="169" t="s">
        <v>254</v>
      </c>
      <c r="J413" s="169" t="s">
        <v>116</v>
      </c>
      <c r="K413" s="168">
        <v>55.278225849431699</v>
      </c>
      <c r="L413" s="168">
        <v>0</v>
      </c>
      <c r="M413" s="169" t="s">
        <v>122</v>
      </c>
      <c r="N413" s="169" t="s">
        <v>241</v>
      </c>
      <c r="O413" s="169" t="s">
        <v>121</v>
      </c>
      <c r="P413" s="170">
        <v>45139</v>
      </c>
      <c r="Q413" s="170">
        <v>45140</v>
      </c>
      <c r="R413" s="168">
        <v>0</v>
      </c>
      <c r="S413" s="169" t="s">
        <v>116</v>
      </c>
      <c r="T413" s="169" t="s">
        <v>116</v>
      </c>
      <c r="U413" s="169" t="s">
        <v>142</v>
      </c>
      <c r="V413" s="171">
        <v>45108.153331481481</v>
      </c>
      <c r="W413" s="169" t="s">
        <v>116</v>
      </c>
      <c r="X413" s="169" t="s">
        <v>116</v>
      </c>
      <c r="Y413" s="171">
        <v>45139</v>
      </c>
      <c r="Z413" s="171">
        <v>45170</v>
      </c>
      <c r="AA413" s="171">
        <v>45174.415146030093</v>
      </c>
      <c r="AB413" s="169" t="s">
        <v>118</v>
      </c>
      <c r="AC413" s="169" t="s">
        <v>116</v>
      </c>
    </row>
    <row r="414" spans="1:29" s="143" customFormat="1" hidden="1" outlineLevel="7" collapsed="1" x14ac:dyDescent="0.25">
      <c r="A414" s="166" t="s">
        <v>116</v>
      </c>
      <c r="B414" s="140">
        <v>128439.048</v>
      </c>
      <c r="C414" s="140">
        <v>7099882.7032300001</v>
      </c>
      <c r="D414" s="140">
        <v>0</v>
      </c>
      <c r="E414" s="140">
        <v>0</v>
      </c>
      <c r="F414" s="140">
        <v>128439.048</v>
      </c>
      <c r="G414" s="140">
        <v>7099882.7032300001</v>
      </c>
      <c r="H414" s="139" t="s">
        <v>120</v>
      </c>
      <c r="I414" s="139" t="s">
        <v>254</v>
      </c>
      <c r="J414" s="139" t="s">
        <v>116</v>
      </c>
      <c r="K414" s="140">
        <v>55.278225849431699</v>
      </c>
      <c r="L414" s="140">
        <v>0</v>
      </c>
      <c r="M414" s="139" t="s">
        <v>122</v>
      </c>
      <c r="N414" s="139" t="s">
        <v>241</v>
      </c>
      <c r="O414" s="139" t="s">
        <v>121</v>
      </c>
      <c r="P414" s="141">
        <v>45139</v>
      </c>
      <c r="Q414" s="141">
        <v>45140</v>
      </c>
      <c r="R414" s="140">
        <v>0</v>
      </c>
      <c r="S414" s="139" t="s">
        <v>116</v>
      </c>
      <c r="T414" s="139" t="s">
        <v>116</v>
      </c>
      <c r="U414" s="139" t="s">
        <v>142</v>
      </c>
      <c r="V414" s="142">
        <v>45108.153331481481</v>
      </c>
      <c r="W414" s="139" t="s">
        <v>116</v>
      </c>
      <c r="X414" s="139" t="s">
        <v>116</v>
      </c>
      <c r="Y414" s="142">
        <v>45139</v>
      </c>
      <c r="Z414" s="142">
        <v>45170</v>
      </c>
      <c r="AA414" s="142">
        <v>45174.415146030093</v>
      </c>
      <c r="AB414" s="139" t="s">
        <v>118</v>
      </c>
      <c r="AC414" s="139" t="s">
        <v>116</v>
      </c>
    </row>
    <row r="415" spans="1:29" s="161" customFormat="1" hidden="1" outlineLevel="7" collapsed="1" x14ac:dyDescent="0.25">
      <c r="A415" s="165" t="s">
        <v>259</v>
      </c>
      <c r="B415" s="157">
        <v>168760.88</v>
      </c>
      <c r="C415" s="157">
        <v>10803298.872789999</v>
      </c>
      <c r="D415" s="157">
        <v>0</v>
      </c>
      <c r="E415" s="157">
        <v>0</v>
      </c>
      <c r="F415" s="157">
        <v>168760.88</v>
      </c>
      <c r="G415" s="157">
        <v>10803298.872789999</v>
      </c>
      <c r="H415" s="158" t="s">
        <v>120</v>
      </c>
      <c r="I415" s="158" t="s">
        <v>254</v>
      </c>
      <c r="J415" s="158" t="s">
        <v>116</v>
      </c>
      <c r="K415" s="157">
        <v>64.015421540762304</v>
      </c>
      <c r="L415" s="157">
        <v>0</v>
      </c>
      <c r="M415" s="158" t="s">
        <v>122</v>
      </c>
      <c r="N415" s="158" t="s">
        <v>241</v>
      </c>
      <c r="O415" s="158" t="s">
        <v>121</v>
      </c>
      <c r="P415" s="159">
        <v>45139</v>
      </c>
      <c r="Q415" s="159">
        <v>45140</v>
      </c>
      <c r="R415" s="157">
        <v>0</v>
      </c>
      <c r="S415" s="158" t="s">
        <v>116</v>
      </c>
      <c r="T415" s="158" t="s">
        <v>116</v>
      </c>
      <c r="U415" s="158" t="s">
        <v>142</v>
      </c>
      <c r="V415" s="160">
        <v>45108.153331481481</v>
      </c>
      <c r="W415" s="158" t="s">
        <v>116</v>
      </c>
      <c r="X415" s="158" t="s">
        <v>116</v>
      </c>
      <c r="Y415" s="160">
        <v>45139</v>
      </c>
      <c r="Z415" s="160">
        <v>45170</v>
      </c>
      <c r="AA415" s="160">
        <v>45174.415146030093</v>
      </c>
      <c r="AB415" s="158" t="s">
        <v>118</v>
      </c>
      <c r="AC415" s="158" t="s">
        <v>116</v>
      </c>
    </row>
    <row r="416" spans="1:29" s="143" customFormat="1" hidden="1" outlineLevel="7" collapsed="1" x14ac:dyDescent="0.25">
      <c r="A416" s="166" t="s">
        <v>116</v>
      </c>
      <c r="B416" s="140">
        <v>168760.88</v>
      </c>
      <c r="C416" s="140">
        <v>10803298.872789999</v>
      </c>
      <c r="D416" s="140">
        <v>0</v>
      </c>
      <c r="E416" s="140">
        <v>0</v>
      </c>
      <c r="F416" s="140">
        <v>168760.88</v>
      </c>
      <c r="G416" s="140">
        <v>10803298.872789999</v>
      </c>
      <c r="H416" s="139" t="s">
        <v>120</v>
      </c>
      <c r="I416" s="139" t="s">
        <v>254</v>
      </c>
      <c r="J416" s="139" t="s">
        <v>116</v>
      </c>
      <c r="K416" s="140">
        <v>64.015421540762304</v>
      </c>
      <c r="L416" s="140">
        <v>0</v>
      </c>
      <c r="M416" s="139" t="s">
        <v>122</v>
      </c>
      <c r="N416" s="139" t="s">
        <v>241</v>
      </c>
      <c r="O416" s="139" t="s">
        <v>121</v>
      </c>
      <c r="P416" s="141">
        <v>45139</v>
      </c>
      <c r="Q416" s="141">
        <v>45140</v>
      </c>
      <c r="R416" s="140">
        <v>0</v>
      </c>
      <c r="S416" s="139" t="s">
        <v>116</v>
      </c>
      <c r="T416" s="139" t="s">
        <v>116</v>
      </c>
      <c r="U416" s="139" t="s">
        <v>142</v>
      </c>
      <c r="V416" s="142">
        <v>45108.153331481481</v>
      </c>
      <c r="W416" s="139" t="s">
        <v>116</v>
      </c>
      <c r="X416" s="139" t="s">
        <v>116</v>
      </c>
      <c r="Y416" s="142">
        <v>45139</v>
      </c>
      <c r="Z416" s="142">
        <v>45170</v>
      </c>
      <c r="AA416" s="142">
        <v>45174.415146030093</v>
      </c>
      <c r="AB416" s="139" t="s">
        <v>118</v>
      </c>
      <c r="AC416" s="139" t="s">
        <v>116</v>
      </c>
    </row>
    <row r="417" spans="1:29" s="190" customFormat="1" hidden="1" outlineLevel="5" collapsed="1" x14ac:dyDescent="0.25">
      <c r="A417" s="191" t="s">
        <v>260</v>
      </c>
      <c r="B417" s="186">
        <v>0</v>
      </c>
      <c r="C417" s="186">
        <v>0</v>
      </c>
      <c r="D417" s="186">
        <v>0</v>
      </c>
      <c r="E417" s="186">
        <v>0</v>
      </c>
      <c r="F417" s="186">
        <v>0</v>
      </c>
      <c r="G417" s="186">
        <v>0</v>
      </c>
      <c r="H417" s="187" t="s">
        <v>120</v>
      </c>
      <c r="I417" s="187" t="s">
        <v>260</v>
      </c>
      <c r="J417" s="187" t="s">
        <v>116</v>
      </c>
      <c r="K417" s="186">
        <v>0</v>
      </c>
      <c r="L417" s="186">
        <v>0</v>
      </c>
      <c r="M417" s="187" t="s">
        <v>122</v>
      </c>
      <c r="N417" s="187" t="s">
        <v>241</v>
      </c>
      <c r="O417" s="187" t="s">
        <v>121</v>
      </c>
      <c r="P417" s="188">
        <v>45139</v>
      </c>
      <c r="Q417" s="188">
        <v>45140</v>
      </c>
      <c r="R417" s="186">
        <v>0</v>
      </c>
      <c r="S417" s="187" t="s">
        <v>116</v>
      </c>
      <c r="T417" s="187" t="s">
        <v>116</v>
      </c>
      <c r="U417" s="187" t="s">
        <v>142</v>
      </c>
      <c r="V417" s="189">
        <v>45108.153331481481</v>
      </c>
      <c r="W417" s="187" t="s">
        <v>116</v>
      </c>
      <c r="X417" s="187" t="s">
        <v>116</v>
      </c>
      <c r="Y417" s="189">
        <v>45139</v>
      </c>
      <c r="Z417" s="189">
        <v>45170</v>
      </c>
      <c r="AA417" s="189">
        <v>45174.415146030093</v>
      </c>
      <c r="AB417" s="187" t="s">
        <v>118</v>
      </c>
      <c r="AC417" s="187" t="s">
        <v>116</v>
      </c>
    </row>
    <row r="418" spans="1:29" s="155" customFormat="1" hidden="1" outlineLevel="6" collapsed="1" x14ac:dyDescent="0.25">
      <c r="A418" s="164" t="s">
        <v>116</v>
      </c>
      <c r="B418" s="151">
        <v>0</v>
      </c>
      <c r="C418" s="151">
        <v>0</v>
      </c>
      <c r="D418" s="151">
        <v>0</v>
      </c>
      <c r="E418" s="151">
        <v>0</v>
      </c>
      <c r="F418" s="151">
        <v>0</v>
      </c>
      <c r="G418" s="151">
        <v>0</v>
      </c>
      <c r="H418" s="152" t="s">
        <v>120</v>
      </c>
      <c r="I418" s="152" t="s">
        <v>260</v>
      </c>
      <c r="J418" s="152" t="s">
        <v>116</v>
      </c>
      <c r="K418" s="151">
        <v>0</v>
      </c>
      <c r="L418" s="151">
        <v>0</v>
      </c>
      <c r="M418" s="152" t="s">
        <v>122</v>
      </c>
      <c r="N418" s="152" t="s">
        <v>241</v>
      </c>
      <c r="O418" s="152" t="s">
        <v>121</v>
      </c>
      <c r="P418" s="153">
        <v>45139</v>
      </c>
      <c r="Q418" s="153">
        <v>45140</v>
      </c>
      <c r="R418" s="151">
        <v>0</v>
      </c>
      <c r="S418" s="152" t="s">
        <v>116</v>
      </c>
      <c r="T418" s="152" t="s">
        <v>116</v>
      </c>
      <c r="U418" s="152" t="s">
        <v>142</v>
      </c>
      <c r="V418" s="154">
        <v>45108.153331481481</v>
      </c>
      <c r="W418" s="152" t="s">
        <v>116</v>
      </c>
      <c r="X418" s="152" t="s">
        <v>116</v>
      </c>
      <c r="Y418" s="154">
        <v>45139</v>
      </c>
      <c r="Z418" s="154">
        <v>45170</v>
      </c>
      <c r="AA418" s="154">
        <v>45174.415146030093</v>
      </c>
      <c r="AB418" s="152" t="s">
        <v>118</v>
      </c>
      <c r="AC418" s="152" t="s">
        <v>116</v>
      </c>
    </row>
    <row r="419" spans="1:29" s="161" customFormat="1" hidden="1" outlineLevel="7" collapsed="1" x14ac:dyDescent="0.25">
      <c r="A419" s="165" t="s">
        <v>261</v>
      </c>
      <c r="B419" s="157">
        <v>-64536.483</v>
      </c>
      <c r="C419" s="157">
        <v>-4124677.3178400001</v>
      </c>
      <c r="D419" s="157">
        <v>0</v>
      </c>
      <c r="E419" s="157">
        <v>0</v>
      </c>
      <c r="F419" s="157">
        <v>-64536.483</v>
      </c>
      <c r="G419" s="157">
        <v>-4124677.3178400001</v>
      </c>
      <c r="H419" s="158" t="s">
        <v>120</v>
      </c>
      <c r="I419" s="158" t="s">
        <v>260</v>
      </c>
      <c r="J419" s="158" t="s">
        <v>116</v>
      </c>
      <c r="K419" s="157">
        <v>63.912334947660497</v>
      </c>
      <c r="L419" s="157">
        <v>0</v>
      </c>
      <c r="M419" s="158" t="s">
        <v>122</v>
      </c>
      <c r="N419" s="158" t="s">
        <v>241</v>
      </c>
      <c r="O419" s="158" t="s">
        <v>121</v>
      </c>
      <c r="P419" s="159">
        <v>45139</v>
      </c>
      <c r="Q419" s="159">
        <v>45140</v>
      </c>
      <c r="R419" s="157">
        <v>0</v>
      </c>
      <c r="S419" s="158" t="s">
        <v>116</v>
      </c>
      <c r="T419" s="158" t="s">
        <v>116</v>
      </c>
      <c r="U419" s="158" t="s">
        <v>142</v>
      </c>
      <c r="V419" s="160">
        <v>45108.153331481481</v>
      </c>
      <c r="W419" s="158" t="s">
        <v>116</v>
      </c>
      <c r="X419" s="158" t="s">
        <v>116</v>
      </c>
      <c r="Y419" s="160">
        <v>45139</v>
      </c>
      <c r="Z419" s="160">
        <v>45170</v>
      </c>
      <c r="AA419" s="160">
        <v>45174.415146030093</v>
      </c>
      <c r="AB419" s="158" t="s">
        <v>118</v>
      </c>
      <c r="AC419" s="158" t="s">
        <v>116</v>
      </c>
    </row>
    <row r="420" spans="1:29" s="143" customFormat="1" hidden="1" outlineLevel="7" collapsed="1" x14ac:dyDescent="0.25">
      <c r="A420" s="166" t="s">
        <v>116</v>
      </c>
      <c r="B420" s="140">
        <v>-64536.483</v>
      </c>
      <c r="C420" s="140">
        <v>-4124677.3178400001</v>
      </c>
      <c r="D420" s="140">
        <v>0</v>
      </c>
      <c r="E420" s="140">
        <v>0</v>
      </c>
      <c r="F420" s="140">
        <v>-64536.483</v>
      </c>
      <c r="G420" s="140">
        <v>-4124677.3178400001</v>
      </c>
      <c r="H420" s="139" t="s">
        <v>120</v>
      </c>
      <c r="I420" s="139" t="s">
        <v>260</v>
      </c>
      <c r="J420" s="139" t="s">
        <v>116</v>
      </c>
      <c r="K420" s="140">
        <v>63.912334947660497</v>
      </c>
      <c r="L420" s="140">
        <v>0</v>
      </c>
      <c r="M420" s="139" t="s">
        <v>122</v>
      </c>
      <c r="N420" s="139" t="s">
        <v>241</v>
      </c>
      <c r="O420" s="139" t="s">
        <v>121</v>
      </c>
      <c r="P420" s="141">
        <v>45139</v>
      </c>
      <c r="Q420" s="141">
        <v>45140</v>
      </c>
      <c r="R420" s="140">
        <v>0</v>
      </c>
      <c r="S420" s="139" t="s">
        <v>116</v>
      </c>
      <c r="T420" s="139" t="s">
        <v>116</v>
      </c>
      <c r="U420" s="139" t="s">
        <v>142</v>
      </c>
      <c r="V420" s="142">
        <v>45108.153331481481</v>
      </c>
      <c r="W420" s="139" t="s">
        <v>116</v>
      </c>
      <c r="X420" s="139" t="s">
        <v>116</v>
      </c>
      <c r="Y420" s="142">
        <v>45139</v>
      </c>
      <c r="Z420" s="142">
        <v>45170</v>
      </c>
      <c r="AA420" s="142">
        <v>45174.415146030093</v>
      </c>
      <c r="AB420" s="139" t="s">
        <v>118</v>
      </c>
      <c r="AC420" s="139" t="s">
        <v>116</v>
      </c>
    </row>
    <row r="421" spans="1:29" s="172" customFormat="1" hidden="1" outlineLevel="7" collapsed="1" x14ac:dyDescent="0.25">
      <c r="A421" s="167" t="s">
        <v>262</v>
      </c>
      <c r="B421" s="168">
        <v>-18623.91</v>
      </c>
      <c r="C421" s="168">
        <v>-1197795.32852</v>
      </c>
      <c r="D421" s="168">
        <v>0</v>
      </c>
      <c r="E421" s="168">
        <v>0</v>
      </c>
      <c r="F421" s="168">
        <v>-18623.91</v>
      </c>
      <c r="G421" s="168">
        <v>-1197795.32852</v>
      </c>
      <c r="H421" s="169" t="s">
        <v>120</v>
      </c>
      <c r="I421" s="169" t="s">
        <v>260</v>
      </c>
      <c r="J421" s="169" t="s">
        <v>116</v>
      </c>
      <c r="K421" s="168">
        <v>64.314922511975197</v>
      </c>
      <c r="L421" s="168">
        <v>0</v>
      </c>
      <c r="M421" s="169" t="s">
        <v>122</v>
      </c>
      <c r="N421" s="169" t="s">
        <v>241</v>
      </c>
      <c r="O421" s="169" t="s">
        <v>121</v>
      </c>
      <c r="P421" s="170">
        <v>45139</v>
      </c>
      <c r="Q421" s="170">
        <v>45140</v>
      </c>
      <c r="R421" s="168">
        <v>0</v>
      </c>
      <c r="S421" s="169" t="s">
        <v>116</v>
      </c>
      <c r="T421" s="169" t="s">
        <v>116</v>
      </c>
      <c r="U421" s="169" t="s">
        <v>142</v>
      </c>
      <c r="V421" s="171">
        <v>45108.153331481481</v>
      </c>
      <c r="W421" s="169" t="s">
        <v>116</v>
      </c>
      <c r="X421" s="169" t="s">
        <v>116</v>
      </c>
      <c r="Y421" s="171">
        <v>45139</v>
      </c>
      <c r="Z421" s="171">
        <v>45170</v>
      </c>
      <c r="AA421" s="171">
        <v>45174.415146030093</v>
      </c>
      <c r="AB421" s="169" t="s">
        <v>118</v>
      </c>
      <c r="AC421" s="169" t="s">
        <v>116</v>
      </c>
    </row>
    <row r="422" spans="1:29" s="143" customFormat="1" hidden="1" outlineLevel="7" collapsed="1" x14ac:dyDescent="0.25">
      <c r="A422" s="166" t="s">
        <v>116</v>
      </c>
      <c r="B422" s="140">
        <v>-18623.91</v>
      </c>
      <c r="C422" s="140">
        <v>-1197795.32852</v>
      </c>
      <c r="D422" s="140">
        <v>0</v>
      </c>
      <c r="E422" s="140">
        <v>0</v>
      </c>
      <c r="F422" s="140">
        <v>-18623.91</v>
      </c>
      <c r="G422" s="140">
        <v>-1197795.32852</v>
      </c>
      <c r="H422" s="139" t="s">
        <v>120</v>
      </c>
      <c r="I422" s="139" t="s">
        <v>260</v>
      </c>
      <c r="J422" s="139" t="s">
        <v>116</v>
      </c>
      <c r="K422" s="140">
        <v>64.314922511975197</v>
      </c>
      <c r="L422" s="140">
        <v>0</v>
      </c>
      <c r="M422" s="139" t="s">
        <v>122</v>
      </c>
      <c r="N422" s="139" t="s">
        <v>241</v>
      </c>
      <c r="O422" s="139" t="s">
        <v>121</v>
      </c>
      <c r="P422" s="141">
        <v>45139</v>
      </c>
      <c r="Q422" s="141">
        <v>45140</v>
      </c>
      <c r="R422" s="140">
        <v>0</v>
      </c>
      <c r="S422" s="139" t="s">
        <v>116</v>
      </c>
      <c r="T422" s="139" t="s">
        <v>116</v>
      </c>
      <c r="U422" s="139" t="s">
        <v>142</v>
      </c>
      <c r="V422" s="142">
        <v>45108.153331481481</v>
      </c>
      <c r="W422" s="139" t="s">
        <v>116</v>
      </c>
      <c r="X422" s="139" t="s">
        <v>116</v>
      </c>
      <c r="Y422" s="142">
        <v>45139</v>
      </c>
      <c r="Z422" s="142">
        <v>45170</v>
      </c>
      <c r="AA422" s="142">
        <v>45174.415146030093</v>
      </c>
      <c r="AB422" s="139" t="s">
        <v>118</v>
      </c>
      <c r="AC422" s="139" t="s">
        <v>116</v>
      </c>
    </row>
    <row r="423" spans="1:29" s="161" customFormat="1" hidden="1" outlineLevel="7" collapsed="1" x14ac:dyDescent="0.25">
      <c r="A423" s="165" t="s">
        <v>263</v>
      </c>
      <c r="B423" s="157">
        <v>-256.86099999999999</v>
      </c>
      <c r="C423" s="157">
        <v>-65553.919999999998</v>
      </c>
      <c r="D423" s="157">
        <v>0</v>
      </c>
      <c r="E423" s="157">
        <v>0</v>
      </c>
      <c r="F423" s="157">
        <v>-256.86099999999999</v>
      </c>
      <c r="G423" s="157">
        <v>-65553.919999999998</v>
      </c>
      <c r="H423" s="158" t="s">
        <v>120</v>
      </c>
      <c r="I423" s="158" t="s">
        <v>260</v>
      </c>
      <c r="J423" s="158" t="s">
        <v>116</v>
      </c>
      <c r="K423" s="157">
        <v>255.21165143793701</v>
      </c>
      <c r="L423" s="157">
        <v>0</v>
      </c>
      <c r="M423" s="158" t="s">
        <v>122</v>
      </c>
      <c r="N423" s="158" t="s">
        <v>241</v>
      </c>
      <c r="O423" s="158" t="s">
        <v>121</v>
      </c>
      <c r="P423" s="159">
        <v>45139</v>
      </c>
      <c r="Q423" s="159">
        <v>45140</v>
      </c>
      <c r="R423" s="157">
        <v>0</v>
      </c>
      <c r="S423" s="158" t="s">
        <v>116</v>
      </c>
      <c r="T423" s="158" t="s">
        <v>116</v>
      </c>
      <c r="U423" s="158" t="s">
        <v>142</v>
      </c>
      <c r="V423" s="160">
        <v>45108.153331481481</v>
      </c>
      <c r="W423" s="158" t="s">
        <v>116</v>
      </c>
      <c r="X423" s="158" t="s">
        <v>116</v>
      </c>
      <c r="Y423" s="160">
        <v>45139</v>
      </c>
      <c r="Z423" s="160">
        <v>45170</v>
      </c>
      <c r="AA423" s="160">
        <v>45174.415146030093</v>
      </c>
      <c r="AB423" s="158" t="s">
        <v>118</v>
      </c>
      <c r="AC423" s="158" t="s">
        <v>116</v>
      </c>
    </row>
    <row r="424" spans="1:29" s="143" customFormat="1" hidden="1" outlineLevel="7" collapsed="1" x14ac:dyDescent="0.25">
      <c r="A424" s="166" t="s">
        <v>116</v>
      </c>
      <c r="B424" s="140">
        <v>-256.86099999999999</v>
      </c>
      <c r="C424" s="140">
        <v>-65553.919999999998</v>
      </c>
      <c r="D424" s="140">
        <v>0</v>
      </c>
      <c r="E424" s="140">
        <v>0</v>
      </c>
      <c r="F424" s="140">
        <v>-256.86099999999999</v>
      </c>
      <c r="G424" s="140">
        <v>-65553.919999999998</v>
      </c>
      <c r="H424" s="139" t="s">
        <v>120</v>
      </c>
      <c r="I424" s="139" t="s">
        <v>260</v>
      </c>
      <c r="J424" s="139" t="s">
        <v>116</v>
      </c>
      <c r="K424" s="140">
        <v>255.21165143793701</v>
      </c>
      <c r="L424" s="140">
        <v>0</v>
      </c>
      <c r="M424" s="139" t="s">
        <v>122</v>
      </c>
      <c r="N424" s="139" t="s">
        <v>241</v>
      </c>
      <c r="O424" s="139" t="s">
        <v>121</v>
      </c>
      <c r="P424" s="141">
        <v>45139</v>
      </c>
      <c r="Q424" s="141">
        <v>45140</v>
      </c>
      <c r="R424" s="140">
        <v>0</v>
      </c>
      <c r="S424" s="139" t="s">
        <v>116</v>
      </c>
      <c r="T424" s="139" t="s">
        <v>116</v>
      </c>
      <c r="U424" s="139" t="s">
        <v>142</v>
      </c>
      <c r="V424" s="142">
        <v>45108.153331481481</v>
      </c>
      <c r="W424" s="139" t="s">
        <v>116</v>
      </c>
      <c r="X424" s="139" t="s">
        <v>116</v>
      </c>
      <c r="Y424" s="142">
        <v>45139</v>
      </c>
      <c r="Z424" s="142">
        <v>45170</v>
      </c>
      <c r="AA424" s="142">
        <v>45174.415146030093</v>
      </c>
      <c r="AB424" s="139" t="s">
        <v>118</v>
      </c>
      <c r="AC424" s="139" t="s">
        <v>116</v>
      </c>
    </row>
    <row r="425" spans="1:29" s="172" customFormat="1" hidden="1" outlineLevel="7" collapsed="1" x14ac:dyDescent="0.25">
      <c r="A425" s="167" t="s">
        <v>264</v>
      </c>
      <c r="B425" s="168">
        <v>83417.254000000001</v>
      </c>
      <c r="C425" s="168">
        <v>5388026.5663599996</v>
      </c>
      <c r="D425" s="168">
        <v>0</v>
      </c>
      <c r="E425" s="168">
        <v>0</v>
      </c>
      <c r="F425" s="168">
        <v>83417.254000000001</v>
      </c>
      <c r="G425" s="168">
        <v>5388026.5663599996</v>
      </c>
      <c r="H425" s="169" t="s">
        <v>120</v>
      </c>
      <c r="I425" s="169" t="s">
        <v>260</v>
      </c>
      <c r="J425" s="169" t="s">
        <v>116</v>
      </c>
      <c r="K425" s="168">
        <v>64.5912722847482</v>
      </c>
      <c r="L425" s="168">
        <v>0</v>
      </c>
      <c r="M425" s="169" t="s">
        <v>122</v>
      </c>
      <c r="N425" s="169" t="s">
        <v>241</v>
      </c>
      <c r="O425" s="169" t="s">
        <v>121</v>
      </c>
      <c r="P425" s="170">
        <v>45139</v>
      </c>
      <c r="Q425" s="170">
        <v>45140</v>
      </c>
      <c r="R425" s="168">
        <v>0</v>
      </c>
      <c r="S425" s="169" t="s">
        <v>116</v>
      </c>
      <c r="T425" s="169" t="s">
        <v>116</v>
      </c>
      <c r="U425" s="169" t="s">
        <v>142</v>
      </c>
      <c r="V425" s="171">
        <v>45108.153331481481</v>
      </c>
      <c r="W425" s="169" t="s">
        <v>116</v>
      </c>
      <c r="X425" s="169" t="s">
        <v>116</v>
      </c>
      <c r="Y425" s="171">
        <v>45139</v>
      </c>
      <c r="Z425" s="171">
        <v>45170</v>
      </c>
      <c r="AA425" s="171">
        <v>45174.415146030093</v>
      </c>
      <c r="AB425" s="169" t="s">
        <v>118</v>
      </c>
      <c r="AC425" s="169" t="s">
        <v>116</v>
      </c>
    </row>
    <row r="426" spans="1:29" s="143" customFormat="1" hidden="1" outlineLevel="7" collapsed="1" x14ac:dyDescent="0.25">
      <c r="A426" s="166" t="s">
        <v>116</v>
      </c>
      <c r="B426" s="140">
        <v>83417.254000000001</v>
      </c>
      <c r="C426" s="140">
        <v>5388026.5663599996</v>
      </c>
      <c r="D426" s="140">
        <v>0</v>
      </c>
      <c r="E426" s="140">
        <v>0</v>
      </c>
      <c r="F426" s="140">
        <v>83417.254000000001</v>
      </c>
      <c r="G426" s="140">
        <v>5388026.5663599996</v>
      </c>
      <c r="H426" s="139" t="s">
        <v>120</v>
      </c>
      <c r="I426" s="139" t="s">
        <v>260</v>
      </c>
      <c r="J426" s="139" t="s">
        <v>116</v>
      </c>
      <c r="K426" s="140">
        <v>64.5912722847482</v>
      </c>
      <c r="L426" s="140">
        <v>0</v>
      </c>
      <c r="M426" s="139" t="s">
        <v>122</v>
      </c>
      <c r="N426" s="139" t="s">
        <v>241</v>
      </c>
      <c r="O426" s="139" t="s">
        <v>121</v>
      </c>
      <c r="P426" s="141">
        <v>45139</v>
      </c>
      <c r="Q426" s="141">
        <v>45140</v>
      </c>
      <c r="R426" s="140">
        <v>0</v>
      </c>
      <c r="S426" s="139" t="s">
        <v>116</v>
      </c>
      <c r="T426" s="139" t="s">
        <v>116</v>
      </c>
      <c r="U426" s="139" t="s">
        <v>142</v>
      </c>
      <c r="V426" s="142">
        <v>45108.153331481481</v>
      </c>
      <c r="W426" s="139" t="s">
        <v>116</v>
      </c>
      <c r="X426" s="139" t="s">
        <v>116</v>
      </c>
      <c r="Y426" s="142">
        <v>45139</v>
      </c>
      <c r="Z426" s="142">
        <v>45170</v>
      </c>
      <c r="AA426" s="142">
        <v>45174.415146030093</v>
      </c>
      <c r="AB426" s="139" t="s">
        <v>118</v>
      </c>
      <c r="AC426" s="139" t="s">
        <v>116</v>
      </c>
    </row>
    <row r="427" spans="1:29" s="149" customFormat="1" hidden="1" outlineLevel="5" collapsed="1" x14ac:dyDescent="0.25">
      <c r="A427" s="163" t="s">
        <v>265</v>
      </c>
      <c r="B427" s="145">
        <v>0</v>
      </c>
      <c r="C427" s="145">
        <v>0</v>
      </c>
      <c r="D427" s="145">
        <v>0</v>
      </c>
      <c r="E427" s="145">
        <v>0</v>
      </c>
      <c r="F427" s="145">
        <v>0</v>
      </c>
      <c r="G427" s="145">
        <v>0</v>
      </c>
      <c r="H427" s="146" t="s">
        <v>120</v>
      </c>
      <c r="I427" s="146" t="s">
        <v>265</v>
      </c>
      <c r="J427" s="146" t="s">
        <v>116</v>
      </c>
      <c r="K427" s="145">
        <v>0</v>
      </c>
      <c r="L427" s="145">
        <v>0</v>
      </c>
      <c r="M427" s="146" t="s">
        <v>122</v>
      </c>
      <c r="N427" s="146" t="s">
        <v>241</v>
      </c>
      <c r="O427" s="146" t="s">
        <v>121</v>
      </c>
      <c r="P427" s="147">
        <v>45139</v>
      </c>
      <c r="Q427" s="147">
        <v>45140</v>
      </c>
      <c r="R427" s="145">
        <v>0</v>
      </c>
      <c r="S427" s="146" t="s">
        <v>116</v>
      </c>
      <c r="T427" s="146" t="s">
        <v>116</v>
      </c>
      <c r="U427" s="146" t="s">
        <v>142</v>
      </c>
      <c r="V427" s="148">
        <v>45108.153331481481</v>
      </c>
      <c r="W427" s="146" t="s">
        <v>116</v>
      </c>
      <c r="X427" s="146" t="s">
        <v>116</v>
      </c>
      <c r="Y427" s="148">
        <v>45139</v>
      </c>
      <c r="Z427" s="148">
        <v>45170</v>
      </c>
      <c r="AA427" s="148">
        <v>45174.415146030093</v>
      </c>
      <c r="AB427" s="146" t="s">
        <v>118</v>
      </c>
      <c r="AC427" s="146" t="s">
        <v>116</v>
      </c>
    </row>
    <row r="428" spans="1:29" s="155" customFormat="1" hidden="1" outlineLevel="6" collapsed="1" x14ac:dyDescent="0.25">
      <c r="A428" s="164" t="s">
        <v>116</v>
      </c>
      <c r="B428" s="151">
        <v>0</v>
      </c>
      <c r="C428" s="151">
        <v>0</v>
      </c>
      <c r="D428" s="151">
        <v>0</v>
      </c>
      <c r="E428" s="151">
        <v>0</v>
      </c>
      <c r="F428" s="151">
        <v>0</v>
      </c>
      <c r="G428" s="151">
        <v>0</v>
      </c>
      <c r="H428" s="152" t="s">
        <v>120</v>
      </c>
      <c r="I428" s="152" t="s">
        <v>265</v>
      </c>
      <c r="J428" s="152" t="s">
        <v>116</v>
      </c>
      <c r="K428" s="151">
        <v>0</v>
      </c>
      <c r="L428" s="151">
        <v>0</v>
      </c>
      <c r="M428" s="152" t="s">
        <v>122</v>
      </c>
      <c r="N428" s="152" t="s">
        <v>241</v>
      </c>
      <c r="O428" s="152" t="s">
        <v>121</v>
      </c>
      <c r="P428" s="153">
        <v>45139</v>
      </c>
      <c r="Q428" s="153">
        <v>45140</v>
      </c>
      <c r="R428" s="151">
        <v>0</v>
      </c>
      <c r="S428" s="152" t="s">
        <v>116</v>
      </c>
      <c r="T428" s="152" t="s">
        <v>116</v>
      </c>
      <c r="U428" s="152" t="s">
        <v>142</v>
      </c>
      <c r="V428" s="154">
        <v>45108.153331481481</v>
      </c>
      <c r="W428" s="152" t="s">
        <v>116</v>
      </c>
      <c r="X428" s="152" t="s">
        <v>116</v>
      </c>
      <c r="Y428" s="154">
        <v>45139</v>
      </c>
      <c r="Z428" s="154">
        <v>45170</v>
      </c>
      <c r="AA428" s="154">
        <v>45174.415146030093</v>
      </c>
      <c r="AB428" s="152" t="s">
        <v>118</v>
      </c>
      <c r="AC428" s="152" t="s">
        <v>116</v>
      </c>
    </row>
    <row r="429" spans="1:29" s="161" customFormat="1" hidden="1" outlineLevel="7" collapsed="1" x14ac:dyDescent="0.25">
      <c r="A429" s="165" t="s">
        <v>266</v>
      </c>
      <c r="B429" s="157">
        <v>-265060.10800000001</v>
      </c>
      <c r="C429" s="157">
        <v>-14186882.91525</v>
      </c>
      <c r="D429" s="157">
        <v>0</v>
      </c>
      <c r="E429" s="157">
        <v>0</v>
      </c>
      <c r="F429" s="157">
        <v>-265060.10800000001</v>
      </c>
      <c r="G429" s="157">
        <v>-14186882.91525</v>
      </c>
      <c r="H429" s="158" t="s">
        <v>120</v>
      </c>
      <c r="I429" s="158" t="s">
        <v>265</v>
      </c>
      <c r="J429" s="158" t="s">
        <v>116</v>
      </c>
      <c r="K429" s="157">
        <v>53.5232669385693</v>
      </c>
      <c r="L429" s="157">
        <v>0</v>
      </c>
      <c r="M429" s="158" t="s">
        <v>122</v>
      </c>
      <c r="N429" s="158" t="s">
        <v>241</v>
      </c>
      <c r="O429" s="158" t="s">
        <v>121</v>
      </c>
      <c r="P429" s="159">
        <v>45139</v>
      </c>
      <c r="Q429" s="159">
        <v>45140</v>
      </c>
      <c r="R429" s="157">
        <v>0</v>
      </c>
      <c r="S429" s="158" t="s">
        <v>116</v>
      </c>
      <c r="T429" s="158" t="s">
        <v>116</v>
      </c>
      <c r="U429" s="158" t="s">
        <v>142</v>
      </c>
      <c r="V429" s="160">
        <v>45108.153331481481</v>
      </c>
      <c r="W429" s="158" t="s">
        <v>116</v>
      </c>
      <c r="X429" s="158" t="s">
        <v>116</v>
      </c>
      <c r="Y429" s="160">
        <v>45139</v>
      </c>
      <c r="Z429" s="160">
        <v>45170</v>
      </c>
      <c r="AA429" s="160">
        <v>45174.415146030093</v>
      </c>
      <c r="AB429" s="158" t="s">
        <v>118</v>
      </c>
      <c r="AC429" s="158" t="s">
        <v>116</v>
      </c>
    </row>
    <row r="430" spans="1:29" s="143" customFormat="1" hidden="1" outlineLevel="7" collapsed="1" x14ac:dyDescent="0.25">
      <c r="A430" s="166" t="s">
        <v>116</v>
      </c>
      <c r="B430" s="140">
        <v>-265060.10800000001</v>
      </c>
      <c r="C430" s="140">
        <v>-14186882.91525</v>
      </c>
      <c r="D430" s="140">
        <v>0</v>
      </c>
      <c r="E430" s="140">
        <v>0</v>
      </c>
      <c r="F430" s="140">
        <v>-265060.10800000001</v>
      </c>
      <c r="G430" s="140">
        <v>-14186882.91525</v>
      </c>
      <c r="H430" s="139" t="s">
        <v>120</v>
      </c>
      <c r="I430" s="139" t="s">
        <v>265</v>
      </c>
      <c r="J430" s="139" t="s">
        <v>116</v>
      </c>
      <c r="K430" s="140">
        <v>53.5232669385693</v>
      </c>
      <c r="L430" s="140">
        <v>0</v>
      </c>
      <c r="M430" s="139" t="s">
        <v>122</v>
      </c>
      <c r="N430" s="139" t="s">
        <v>241</v>
      </c>
      <c r="O430" s="139" t="s">
        <v>121</v>
      </c>
      <c r="P430" s="141">
        <v>45139</v>
      </c>
      <c r="Q430" s="141">
        <v>45140</v>
      </c>
      <c r="R430" s="140">
        <v>0</v>
      </c>
      <c r="S430" s="139" t="s">
        <v>116</v>
      </c>
      <c r="T430" s="139" t="s">
        <v>116</v>
      </c>
      <c r="U430" s="139" t="s">
        <v>142</v>
      </c>
      <c r="V430" s="142">
        <v>45108.153331481481</v>
      </c>
      <c r="W430" s="139" t="s">
        <v>116</v>
      </c>
      <c r="X430" s="139" t="s">
        <v>116</v>
      </c>
      <c r="Y430" s="142">
        <v>45139</v>
      </c>
      <c r="Z430" s="142">
        <v>45170</v>
      </c>
      <c r="AA430" s="142">
        <v>45174.415146030093</v>
      </c>
      <c r="AB430" s="139" t="s">
        <v>118</v>
      </c>
      <c r="AC430" s="139" t="s">
        <v>116</v>
      </c>
    </row>
    <row r="431" spans="1:29" s="172" customFormat="1" hidden="1" outlineLevel="7" collapsed="1" x14ac:dyDescent="0.25">
      <c r="A431" s="167" t="s">
        <v>267</v>
      </c>
      <c r="B431" s="168">
        <v>-37730.593000000001</v>
      </c>
      <c r="C431" s="168">
        <v>-1939925.3859999999</v>
      </c>
      <c r="D431" s="168">
        <v>0</v>
      </c>
      <c r="E431" s="168">
        <v>0</v>
      </c>
      <c r="F431" s="168">
        <v>-37730.593000000001</v>
      </c>
      <c r="G431" s="168">
        <v>-1939925.3859999999</v>
      </c>
      <c r="H431" s="169" t="s">
        <v>120</v>
      </c>
      <c r="I431" s="169" t="s">
        <v>265</v>
      </c>
      <c r="J431" s="169" t="s">
        <v>116</v>
      </c>
      <c r="K431" s="168">
        <v>51.4151841186276</v>
      </c>
      <c r="L431" s="168">
        <v>0</v>
      </c>
      <c r="M431" s="169" t="s">
        <v>122</v>
      </c>
      <c r="N431" s="169" t="s">
        <v>241</v>
      </c>
      <c r="O431" s="169" t="s">
        <v>121</v>
      </c>
      <c r="P431" s="170">
        <v>45139</v>
      </c>
      <c r="Q431" s="170">
        <v>45140</v>
      </c>
      <c r="R431" s="168">
        <v>0</v>
      </c>
      <c r="S431" s="169" t="s">
        <v>116</v>
      </c>
      <c r="T431" s="169" t="s">
        <v>116</v>
      </c>
      <c r="U431" s="169" t="s">
        <v>142</v>
      </c>
      <c r="V431" s="171">
        <v>45108.153331481481</v>
      </c>
      <c r="W431" s="169" t="s">
        <v>116</v>
      </c>
      <c r="X431" s="169" t="s">
        <v>116</v>
      </c>
      <c r="Y431" s="171">
        <v>45139</v>
      </c>
      <c r="Z431" s="171">
        <v>45170</v>
      </c>
      <c r="AA431" s="171">
        <v>45174.415146030093</v>
      </c>
      <c r="AB431" s="169" t="s">
        <v>118</v>
      </c>
      <c r="AC431" s="169" t="s">
        <v>116</v>
      </c>
    </row>
    <row r="432" spans="1:29" s="143" customFormat="1" hidden="1" outlineLevel="7" collapsed="1" x14ac:dyDescent="0.25">
      <c r="A432" s="166" t="s">
        <v>116</v>
      </c>
      <c r="B432" s="140">
        <v>-37730.593000000001</v>
      </c>
      <c r="C432" s="140">
        <v>-1939925.3859999999</v>
      </c>
      <c r="D432" s="140">
        <v>0</v>
      </c>
      <c r="E432" s="140">
        <v>0</v>
      </c>
      <c r="F432" s="140">
        <v>-37730.593000000001</v>
      </c>
      <c r="G432" s="140">
        <v>-1939925.3859999999</v>
      </c>
      <c r="H432" s="139" t="s">
        <v>120</v>
      </c>
      <c r="I432" s="139" t="s">
        <v>265</v>
      </c>
      <c r="J432" s="139" t="s">
        <v>116</v>
      </c>
      <c r="K432" s="140">
        <v>51.4151841186276</v>
      </c>
      <c r="L432" s="140">
        <v>0</v>
      </c>
      <c r="M432" s="139" t="s">
        <v>122</v>
      </c>
      <c r="N432" s="139" t="s">
        <v>241</v>
      </c>
      <c r="O432" s="139" t="s">
        <v>121</v>
      </c>
      <c r="P432" s="141">
        <v>45139</v>
      </c>
      <c r="Q432" s="141">
        <v>45140</v>
      </c>
      <c r="R432" s="140">
        <v>0</v>
      </c>
      <c r="S432" s="139" t="s">
        <v>116</v>
      </c>
      <c r="T432" s="139" t="s">
        <v>116</v>
      </c>
      <c r="U432" s="139" t="s">
        <v>142</v>
      </c>
      <c r="V432" s="142">
        <v>45108.153331481481</v>
      </c>
      <c r="W432" s="139" t="s">
        <v>116</v>
      </c>
      <c r="X432" s="139" t="s">
        <v>116</v>
      </c>
      <c r="Y432" s="142">
        <v>45139</v>
      </c>
      <c r="Z432" s="142">
        <v>45170</v>
      </c>
      <c r="AA432" s="142">
        <v>45174.415146030093</v>
      </c>
      <c r="AB432" s="139" t="s">
        <v>118</v>
      </c>
      <c r="AC432" s="139" t="s">
        <v>116</v>
      </c>
    </row>
    <row r="433" spans="1:29" s="161" customFormat="1" hidden="1" outlineLevel="7" collapsed="1" x14ac:dyDescent="0.25">
      <c r="A433" s="165" t="s">
        <v>268</v>
      </c>
      <c r="B433" s="157">
        <v>13679.61</v>
      </c>
      <c r="C433" s="157">
        <v>-117.64</v>
      </c>
      <c r="D433" s="157">
        <v>0</v>
      </c>
      <c r="E433" s="157">
        <v>0</v>
      </c>
      <c r="F433" s="157">
        <v>13679.61</v>
      </c>
      <c r="G433" s="157">
        <v>-117.64</v>
      </c>
      <c r="H433" s="158" t="s">
        <v>120</v>
      </c>
      <c r="I433" s="158" t="s">
        <v>265</v>
      </c>
      <c r="J433" s="158" t="s">
        <v>116</v>
      </c>
      <c r="K433" s="157">
        <v>-8.5996603704345392E-3</v>
      </c>
      <c r="L433" s="157">
        <v>0</v>
      </c>
      <c r="M433" s="158" t="s">
        <v>122</v>
      </c>
      <c r="N433" s="158" t="s">
        <v>241</v>
      </c>
      <c r="O433" s="158" t="s">
        <v>121</v>
      </c>
      <c r="P433" s="159">
        <v>45139</v>
      </c>
      <c r="Q433" s="159">
        <v>45140</v>
      </c>
      <c r="R433" s="157">
        <v>0</v>
      </c>
      <c r="S433" s="158" t="s">
        <v>116</v>
      </c>
      <c r="T433" s="158" t="s">
        <v>116</v>
      </c>
      <c r="U433" s="158" t="s">
        <v>142</v>
      </c>
      <c r="V433" s="160">
        <v>45108.153331481481</v>
      </c>
      <c r="W433" s="158" t="s">
        <v>116</v>
      </c>
      <c r="X433" s="158" t="s">
        <v>116</v>
      </c>
      <c r="Y433" s="160">
        <v>45139</v>
      </c>
      <c r="Z433" s="160">
        <v>45170</v>
      </c>
      <c r="AA433" s="160">
        <v>45174.415146030093</v>
      </c>
      <c r="AB433" s="158" t="s">
        <v>118</v>
      </c>
      <c r="AC433" s="158" t="s">
        <v>116</v>
      </c>
    </row>
    <row r="434" spans="1:29" s="143" customFormat="1" hidden="1" outlineLevel="7" collapsed="1" x14ac:dyDescent="0.25">
      <c r="A434" s="166" t="s">
        <v>116</v>
      </c>
      <c r="B434" s="140">
        <v>13679.61</v>
      </c>
      <c r="C434" s="140">
        <v>-117.64</v>
      </c>
      <c r="D434" s="140">
        <v>0</v>
      </c>
      <c r="E434" s="140">
        <v>0</v>
      </c>
      <c r="F434" s="140">
        <v>13679.61</v>
      </c>
      <c r="G434" s="140">
        <v>-117.64</v>
      </c>
      <c r="H434" s="139" t="s">
        <v>120</v>
      </c>
      <c r="I434" s="139" t="s">
        <v>265</v>
      </c>
      <c r="J434" s="139" t="s">
        <v>116</v>
      </c>
      <c r="K434" s="140">
        <v>-8.5996603704345392E-3</v>
      </c>
      <c r="L434" s="140">
        <v>0</v>
      </c>
      <c r="M434" s="139" t="s">
        <v>122</v>
      </c>
      <c r="N434" s="139" t="s">
        <v>241</v>
      </c>
      <c r="O434" s="139" t="s">
        <v>121</v>
      </c>
      <c r="P434" s="141">
        <v>45139</v>
      </c>
      <c r="Q434" s="141">
        <v>45140</v>
      </c>
      <c r="R434" s="140">
        <v>0</v>
      </c>
      <c r="S434" s="139" t="s">
        <v>116</v>
      </c>
      <c r="T434" s="139" t="s">
        <v>116</v>
      </c>
      <c r="U434" s="139" t="s">
        <v>142</v>
      </c>
      <c r="V434" s="142">
        <v>45108.153331481481</v>
      </c>
      <c r="W434" s="139" t="s">
        <v>116</v>
      </c>
      <c r="X434" s="139" t="s">
        <v>116</v>
      </c>
      <c r="Y434" s="142">
        <v>45139</v>
      </c>
      <c r="Z434" s="142">
        <v>45170</v>
      </c>
      <c r="AA434" s="142">
        <v>45174.415146030093</v>
      </c>
      <c r="AB434" s="139" t="s">
        <v>118</v>
      </c>
      <c r="AC434" s="139" t="s">
        <v>116</v>
      </c>
    </row>
    <row r="435" spans="1:29" s="172" customFormat="1" hidden="1" outlineLevel="7" collapsed="1" x14ac:dyDescent="0.25">
      <c r="A435" s="167" t="s">
        <v>269</v>
      </c>
      <c r="B435" s="168">
        <v>117182.46</v>
      </c>
      <c r="C435" s="168">
        <v>6325878.1698700003</v>
      </c>
      <c r="D435" s="168">
        <v>0</v>
      </c>
      <c r="E435" s="168">
        <v>0</v>
      </c>
      <c r="F435" s="168">
        <v>117182.46</v>
      </c>
      <c r="G435" s="168">
        <v>6325878.1698700003</v>
      </c>
      <c r="H435" s="169" t="s">
        <v>120</v>
      </c>
      <c r="I435" s="169" t="s">
        <v>265</v>
      </c>
      <c r="J435" s="169" t="s">
        <v>116</v>
      </c>
      <c r="K435" s="168">
        <v>53.983148756819098</v>
      </c>
      <c r="L435" s="168">
        <v>0</v>
      </c>
      <c r="M435" s="169" t="s">
        <v>122</v>
      </c>
      <c r="N435" s="169" t="s">
        <v>241</v>
      </c>
      <c r="O435" s="169" t="s">
        <v>121</v>
      </c>
      <c r="P435" s="170">
        <v>45139</v>
      </c>
      <c r="Q435" s="170">
        <v>45140</v>
      </c>
      <c r="R435" s="168">
        <v>0</v>
      </c>
      <c r="S435" s="169" t="s">
        <v>116</v>
      </c>
      <c r="T435" s="169" t="s">
        <v>116</v>
      </c>
      <c r="U435" s="169" t="s">
        <v>142</v>
      </c>
      <c r="V435" s="171">
        <v>45108.153331481481</v>
      </c>
      <c r="W435" s="169" t="s">
        <v>116</v>
      </c>
      <c r="X435" s="169" t="s">
        <v>116</v>
      </c>
      <c r="Y435" s="171">
        <v>45139</v>
      </c>
      <c r="Z435" s="171">
        <v>45170</v>
      </c>
      <c r="AA435" s="171">
        <v>45174.415146030093</v>
      </c>
      <c r="AB435" s="169" t="s">
        <v>118</v>
      </c>
      <c r="AC435" s="169" t="s">
        <v>116</v>
      </c>
    </row>
    <row r="436" spans="1:29" s="143" customFormat="1" hidden="1" outlineLevel="7" collapsed="1" x14ac:dyDescent="0.25">
      <c r="A436" s="166" t="s">
        <v>116</v>
      </c>
      <c r="B436" s="140">
        <v>117182.46</v>
      </c>
      <c r="C436" s="140">
        <v>6325878.1698700003</v>
      </c>
      <c r="D436" s="140">
        <v>0</v>
      </c>
      <c r="E436" s="140">
        <v>0</v>
      </c>
      <c r="F436" s="140">
        <v>117182.46</v>
      </c>
      <c r="G436" s="140">
        <v>6325878.1698700003</v>
      </c>
      <c r="H436" s="139" t="s">
        <v>120</v>
      </c>
      <c r="I436" s="139" t="s">
        <v>265</v>
      </c>
      <c r="J436" s="139" t="s">
        <v>116</v>
      </c>
      <c r="K436" s="140">
        <v>53.983148756819098</v>
      </c>
      <c r="L436" s="140">
        <v>0</v>
      </c>
      <c r="M436" s="139" t="s">
        <v>122</v>
      </c>
      <c r="N436" s="139" t="s">
        <v>241</v>
      </c>
      <c r="O436" s="139" t="s">
        <v>121</v>
      </c>
      <c r="P436" s="141">
        <v>45139</v>
      </c>
      <c r="Q436" s="141">
        <v>45140</v>
      </c>
      <c r="R436" s="140">
        <v>0</v>
      </c>
      <c r="S436" s="139" t="s">
        <v>116</v>
      </c>
      <c r="T436" s="139" t="s">
        <v>116</v>
      </c>
      <c r="U436" s="139" t="s">
        <v>142</v>
      </c>
      <c r="V436" s="142">
        <v>45108.153331481481</v>
      </c>
      <c r="W436" s="139" t="s">
        <v>116</v>
      </c>
      <c r="X436" s="139" t="s">
        <v>116</v>
      </c>
      <c r="Y436" s="142">
        <v>45139</v>
      </c>
      <c r="Z436" s="142">
        <v>45170</v>
      </c>
      <c r="AA436" s="142">
        <v>45174.415146030093</v>
      </c>
      <c r="AB436" s="139" t="s">
        <v>118</v>
      </c>
      <c r="AC436" s="139" t="s">
        <v>116</v>
      </c>
    </row>
    <row r="437" spans="1:29" s="161" customFormat="1" hidden="1" outlineLevel="7" collapsed="1" x14ac:dyDescent="0.25">
      <c r="A437" s="165" t="s">
        <v>270</v>
      </c>
      <c r="B437" s="157">
        <v>171928.63099999999</v>
      </c>
      <c r="C437" s="157">
        <v>9801047.7713799998</v>
      </c>
      <c r="D437" s="157">
        <v>0</v>
      </c>
      <c r="E437" s="157">
        <v>0</v>
      </c>
      <c r="F437" s="157">
        <v>171928.63099999999</v>
      </c>
      <c r="G437" s="157">
        <v>9801047.7713799998</v>
      </c>
      <c r="H437" s="158" t="s">
        <v>120</v>
      </c>
      <c r="I437" s="158" t="s">
        <v>265</v>
      </c>
      <c r="J437" s="158" t="s">
        <v>116</v>
      </c>
      <c r="K437" s="157">
        <v>57.006489927672398</v>
      </c>
      <c r="L437" s="157">
        <v>0</v>
      </c>
      <c r="M437" s="158" t="s">
        <v>122</v>
      </c>
      <c r="N437" s="158" t="s">
        <v>241</v>
      </c>
      <c r="O437" s="158" t="s">
        <v>121</v>
      </c>
      <c r="P437" s="159">
        <v>45139</v>
      </c>
      <c r="Q437" s="159">
        <v>45140</v>
      </c>
      <c r="R437" s="157">
        <v>0</v>
      </c>
      <c r="S437" s="158" t="s">
        <v>116</v>
      </c>
      <c r="T437" s="158" t="s">
        <v>116</v>
      </c>
      <c r="U437" s="158" t="s">
        <v>142</v>
      </c>
      <c r="V437" s="160">
        <v>45108.153331481481</v>
      </c>
      <c r="W437" s="158" t="s">
        <v>116</v>
      </c>
      <c r="X437" s="158" t="s">
        <v>116</v>
      </c>
      <c r="Y437" s="160">
        <v>45139</v>
      </c>
      <c r="Z437" s="160">
        <v>45170</v>
      </c>
      <c r="AA437" s="160">
        <v>45174.415146030093</v>
      </c>
      <c r="AB437" s="158" t="s">
        <v>118</v>
      </c>
      <c r="AC437" s="158" t="s">
        <v>116</v>
      </c>
    </row>
    <row r="438" spans="1:29" s="143" customFormat="1" hidden="1" outlineLevel="7" collapsed="1" x14ac:dyDescent="0.25">
      <c r="A438" s="166" t="s">
        <v>116</v>
      </c>
      <c r="B438" s="140">
        <v>171928.63099999999</v>
      </c>
      <c r="C438" s="140">
        <v>9801047.7713799998</v>
      </c>
      <c r="D438" s="140">
        <v>0</v>
      </c>
      <c r="E438" s="140">
        <v>0</v>
      </c>
      <c r="F438" s="140">
        <v>171928.63099999999</v>
      </c>
      <c r="G438" s="140">
        <v>9801047.7713799998</v>
      </c>
      <c r="H438" s="139" t="s">
        <v>120</v>
      </c>
      <c r="I438" s="139" t="s">
        <v>265</v>
      </c>
      <c r="J438" s="139" t="s">
        <v>116</v>
      </c>
      <c r="K438" s="140">
        <v>57.006489927672398</v>
      </c>
      <c r="L438" s="140">
        <v>0</v>
      </c>
      <c r="M438" s="139" t="s">
        <v>122</v>
      </c>
      <c r="N438" s="139" t="s">
        <v>241</v>
      </c>
      <c r="O438" s="139" t="s">
        <v>121</v>
      </c>
      <c r="P438" s="141">
        <v>45139</v>
      </c>
      <c r="Q438" s="141">
        <v>45140</v>
      </c>
      <c r="R438" s="140">
        <v>0</v>
      </c>
      <c r="S438" s="139" t="s">
        <v>116</v>
      </c>
      <c r="T438" s="139" t="s">
        <v>116</v>
      </c>
      <c r="U438" s="139" t="s">
        <v>142</v>
      </c>
      <c r="V438" s="142">
        <v>45108.153331481481</v>
      </c>
      <c r="W438" s="139" t="s">
        <v>116</v>
      </c>
      <c r="X438" s="139" t="s">
        <v>116</v>
      </c>
      <c r="Y438" s="142">
        <v>45139</v>
      </c>
      <c r="Z438" s="142">
        <v>45170</v>
      </c>
      <c r="AA438" s="142">
        <v>45174.415146030093</v>
      </c>
      <c r="AB438" s="139" t="s">
        <v>118</v>
      </c>
      <c r="AC438" s="139" t="s">
        <v>116</v>
      </c>
    </row>
    <row r="439" spans="1:29" s="190" customFormat="1" hidden="1" outlineLevel="5" collapsed="1" x14ac:dyDescent="0.25">
      <c r="A439" s="191" t="s">
        <v>271</v>
      </c>
      <c r="B439" s="186">
        <v>0</v>
      </c>
      <c r="C439" s="186">
        <v>0</v>
      </c>
      <c r="D439" s="186">
        <v>0</v>
      </c>
      <c r="E439" s="186">
        <v>0</v>
      </c>
      <c r="F439" s="186">
        <v>0</v>
      </c>
      <c r="G439" s="186">
        <v>0</v>
      </c>
      <c r="H439" s="187" t="s">
        <v>120</v>
      </c>
      <c r="I439" s="187" t="s">
        <v>271</v>
      </c>
      <c r="J439" s="187" t="s">
        <v>116</v>
      </c>
      <c r="K439" s="186">
        <v>0</v>
      </c>
      <c r="L439" s="186">
        <v>0</v>
      </c>
      <c r="M439" s="187" t="s">
        <v>122</v>
      </c>
      <c r="N439" s="187" t="s">
        <v>241</v>
      </c>
      <c r="O439" s="187" t="s">
        <v>121</v>
      </c>
      <c r="P439" s="188">
        <v>45139</v>
      </c>
      <c r="Q439" s="188">
        <v>45140</v>
      </c>
      <c r="R439" s="186">
        <v>0</v>
      </c>
      <c r="S439" s="187" t="s">
        <v>116</v>
      </c>
      <c r="T439" s="187" t="s">
        <v>116</v>
      </c>
      <c r="U439" s="187" t="s">
        <v>142</v>
      </c>
      <c r="V439" s="189">
        <v>45108.153331481481</v>
      </c>
      <c r="W439" s="187" t="s">
        <v>116</v>
      </c>
      <c r="X439" s="187" t="s">
        <v>116</v>
      </c>
      <c r="Y439" s="189">
        <v>45139</v>
      </c>
      <c r="Z439" s="189">
        <v>45170</v>
      </c>
      <c r="AA439" s="189">
        <v>45174.415146030093</v>
      </c>
      <c r="AB439" s="187" t="s">
        <v>118</v>
      </c>
      <c r="AC439" s="187" t="s">
        <v>116</v>
      </c>
    </row>
    <row r="440" spans="1:29" s="155" customFormat="1" hidden="1" outlineLevel="6" collapsed="1" x14ac:dyDescent="0.25">
      <c r="A440" s="164" t="s">
        <v>116</v>
      </c>
      <c r="B440" s="151">
        <v>0</v>
      </c>
      <c r="C440" s="151">
        <v>0</v>
      </c>
      <c r="D440" s="151">
        <v>0</v>
      </c>
      <c r="E440" s="151">
        <v>0</v>
      </c>
      <c r="F440" s="151">
        <v>0</v>
      </c>
      <c r="G440" s="151">
        <v>0</v>
      </c>
      <c r="H440" s="152" t="s">
        <v>120</v>
      </c>
      <c r="I440" s="152" t="s">
        <v>271</v>
      </c>
      <c r="J440" s="152" t="s">
        <v>116</v>
      </c>
      <c r="K440" s="151">
        <v>0</v>
      </c>
      <c r="L440" s="151">
        <v>0</v>
      </c>
      <c r="M440" s="152" t="s">
        <v>122</v>
      </c>
      <c r="N440" s="152" t="s">
        <v>241</v>
      </c>
      <c r="O440" s="152" t="s">
        <v>121</v>
      </c>
      <c r="P440" s="153">
        <v>45139</v>
      </c>
      <c r="Q440" s="153">
        <v>45140</v>
      </c>
      <c r="R440" s="151">
        <v>0</v>
      </c>
      <c r="S440" s="152" t="s">
        <v>116</v>
      </c>
      <c r="T440" s="152" t="s">
        <v>116</v>
      </c>
      <c r="U440" s="152" t="s">
        <v>142</v>
      </c>
      <c r="V440" s="154">
        <v>45108.153331481481</v>
      </c>
      <c r="W440" s="152" t="s">
        <v>116</v>
      </c>
      <c r="X440" s="152" t="s">
        <v>116</v>
      </c>
      <c r="Y440" s="154">
        <v>45139</v>
      </c>
      <c r="Z440" s="154">
        <v>45170</v>
      </c>
      <c r="AA440" s="154">
        <v>45174.415146030093</v>
      </c>
      <c r="AB440" s="152" t="s">
        <v>118</v>
      </c>
      <c r="AC440" s="152" t="s">
        <v>116</v>
      </c>
    </row>
    <row r="441" spans="1:29" s="161" customFormat="1" hidden="1" outlineLevel="7" collapsed="1" x14ac:dyDescent="0.25">
      <c r="A441" s="165" t="s">
        <v>272</v>
      </c>
      <c r="B441" s="157">
        <v>-9328.77</v>
      </c>
      <c r="C441" s="157">
        <v>-489181.19621999998</v>
      </c>
      <c r="D441" s="157">
        <v>0</v>
      </c>
      <c r="E441" s="157">
        <v>0</v>
      </c>
      <c r="F441" s="157">
        <v>-9328.77</v>
      </c>
      <c r="G441" s="157">
        <v>-489181.19621999998</v>
      </c>
      <c r="H441" s="158" t="s">
        <v>120</v>
      </c>
      <c r="I441" s="158" t="s">
        <v>271</v>
      </c>
      <c r="J441" s="158" t="s">
        <v>116</v>
      </c>
      <c r="K441" s="157">
        <v>52.437909415710799</v>
      </c>
      <c r="L441" s="157">
        <v>0</v>
      </c>
      <c r="M441" s="158" t="s">
        <v>122</v>
      </c>
      <c r="N441" s="158" t="s">
        <v>241</v>
      </c>
      <c r="O441" s="158" t="s">
        <v>121</v>
      </c>
      <c r="P441" s="159">
        <v>45139</v>
      </c>
      <c r="Q441" s="159">
        <v>45140</v>
      </c>
      <c r="R441" s="157">
        <v>0</v>
      </c>
      <c r="S441" s="158" t="s">
        <v>116</v>
      </c>
      <c r="T441" s="158" t="s">
        <v>116</v>
      </c>
      <c r="U441" s="158" t="s">
        <v>142</v>
      </c>
      <c r="V441" s="160">
        <v>45108.153331481481</v>
      </c>
      <c r="W441" s="158" t="s">
        <v>116</v>
      </c>
      <c r="X441" s="158" t="s">
        <v>116</v>
      </c>
      <c r="Y441" s="160">
        <v>45139</v>
      </c>
      <c r="Z441" s="160">
        <v>45170</v>
      </c>
      <c r="AA441" s="160">
        <v>45174.415146030093</v>
      </c>
      <c r="AB441" s="158" t="s">
        <v>118</v>
      </c>
      <c r="AC441" s="158" t="s">
        <v>116</v>
      </c>
    </row>
    <row r="442" spans="1:29" s="143" customFormat="1" hidden="1" outlineLevel="7" collapsed="1" x14ac:dyDescent="0.25">
      <c r="A442" s="166" t="s">
        <v>116</v>
      </c>
      <c r="B442" s="140">
        <v>-9328.77</v>
      </c>
      <c r="C442" s="140">
        <v>-489181.19621999998</v>
      </c>
      <c r="D442" s="140">
        <v>0</v>
      </c>
      <c r="E442" s="140">
        <v>0</v>
      </c>
      <c r="F442" s="140">
        <v>-9328.77</v>
      </c>
      <c r="G442" s="140">
        <v>-489181.19621999998</v>
      </c>
      <c r="H442" s="139" t="s">
        <v>120</v>
      </c>
      <c r="I442" s="139" t="s">
        <v>271</v>
      </c>
      <c r="J442" s="139" t="s">
        <v>116</v>
      </c>
      <c r="K442" s="140">
        <v>52.437909415710799</v>
      </c>
      <c r="L442" s="140">
        <v>0</v>
      </c>
      <c r="M442" s="139" t="s">
        <v>122</v>
      </c>
      <c r="N442" s="139" t="s">
        <v>241</v>
      </c>
      <c r="O442" s="139" t="s">
        <v>121</v>
      </c>
      <c r="P442" s="141">
        <v>45139</v>
      </c>
      <c r="Q442" s="141">
        <v>45140</v>
      </c>
      <c r="R442" s="140">
        <v>0</v>
      </c>
      <c r="S442" s="139" t="s">
        <v>116</v>
      </c>
      <c r="T442" s="139" t="s">
        <v>116</v>
      </c>
      <c r="U442" s="139" t="s">
        <v>142</v>
      </c>
      <c r="V442" s="142">
        <v>45108.153331481481</v>
      </c>
      <c r="W442" s="139" t="s">
        <v>116</v>
      </c>
      <c r="X442" s="139" t="s">
        <v>116</v>
      </c>
      <c r="Y442" s="142">
        <v>45139</v>
      </c>
      <c r="Z442" s="142">
        <v>45170</v>
      </c>
      <c r="AA442" s="142">
        <v>45174.415146030093</v>
      </c>
      <c r="AB442" s="139" t="s">
        <v>118</v>
      </c>
      <c r="AC442" s="139" t="s">
        <v>116</v>
      </c>
    </row>
    <row r="443" spans="1:29" s="172" customFormat="1" hidden="1" outlineLevel="7" collapsed="1" x14ac:dyDescent="0.25">
      <c r="A443" s="167" t="s">
        <v>273</v>
      </c>
      <c r="B443" s="168">
        <v>2544.91</v>
      </c>
      <c r="C443" s="168">
        <v>133370.45905</v>
      </c>
      <c r="D443" s="168">
        <v>0</v>
      </c>
      <c r="E443" s="168">
        <v>0</v>
      </c>
      <c r="F443" s="168">
        <v>2544.91</v>
      </c>
      <c r="G443" s="168">
        <v>133370.45905</v>
      </c>
      <c r="H443" s="169" t="s">
        <v>120</v>
      </c>
      <c r="I443" s="169" t="s">
        <v>271</v>
      </c>
      <c r="J443" s="169" t="s">
        <v>116</v>
      </c>
      <c r="K443" s="168">
        <v>52.406748784829297</v>
      </c>
      <c r="L443" s="168">
        <v>0</v>
      </c>
      <c r="M443" s="169" t="s">
        <v>122</v>
      </c>
      <c r="N443" s="169" t="s">
        <v>241</v>
      </c>
      <c r="O443" s="169" t="s">
        <v>121</v>
      </c>
      <c r="P443" s="170">
        <v>45139</v>
      </c>
      <c r="Q443" s="170">
        <v>45140</v>
      </c>
      <c r="R443" s="168">
        <v>0</v>
      </c>
      <c r="S443" s="169" t="s">
        <v>116</v>
      </c>
      <c r="T443" s="169" t="s">
        <v>116</v>
      </c>
      <c r="U443" s="169" t="s">
        <v>142</v>
      </c>
      <c r="V443" s="171">
        <v>45108.153331481481</v>
      </c>
      <c r="W443" s="169" t="s">
        <v>116</v>
      </c>
      <c r="X443" s="169" t="s">
        <v>116</v>
      </c>
      <c r="Y443" s="171">
        <v>45139</v>
      </c>
      <c r="Z443" s="171">
        <v>45170</v>
      </c>
      <c r="AA443" s="171">
        <v>45174.415146030093</v>
      </c>
      <c r="AB443" s="169" t="s">
        <v>118</v>
      </c>
      <c r="AC443" s="169" t="s">
        <v>116</v>
      </c>
    </row>
    <row r="444" spans="1:29" s="143" customFormat="1" hidden="1" outlineLevel="7" collapsed="1" x14ac:dyDescent="0.25">
      <c r="A444" s="166" t="s">
        <v>116</v>
      </c>
      <c r="B444" s="140">
        <v>-36129.279999999999</v>
      </c>
      <c r="C444" s="140">
        <v>-1894006.7875999999</v>
      </c>
      <c r="D444" s="140">
        <v>0</v>
      </c>
      <c r="E444" s="140">
        <v>0</v>
      </c>
      <c r="F444" s="140">
        <v>-36129.279999999999</v>
      </c>
      <c r="G444" s="140">
        <v>-1894006.7875999999</v>
      </c>
      <c r="H444" s="139" t="s">
        <v>120</v>
      </c>
      <c r="I444" s="139" t="s">
        <v>271</v>
      </c>
      <c r="J444" s="139" t="s">
        <v>116</v>
      </c>
      <c r="K444" s="140">
        <v>52.423042684492998</v>
      </c>
      <c r="L444" s="140">
        <v>0</v>
      </c>
      <c r="M444" s="139" t="s">
        <v>122</v>
      </c>
      <c r="N444" s="139" t="s">
        <v>241</v>
      </c>
      <c r="O444" s="139" t="s">
        <v>121</v>
      </c>
      <c r="P444" s="141">
        <v>45139</v>
      </c>
      <c r="Q444" s="141">
        <v>45140</v>
      </c>
      <c r="R444" s="140">
        <v>0</v>
      </c>
      <c r="S444" s="139" t="s">
        <v>116</v>
      </c>
      <c r="T444" s="139" t="s">
        <v>116</v>
      </c>
      <c r="U444" s="139" t="s">
        <v>142</v>
      </c>
      <c r="V444" s="142">
        <v>45108.153331481481</v>
      </c>
      <c r="W444" s="139" t="s">
        <v>116</v>
      </c>
      <c r="X444" s="139" t="s">
        <v>116</v>
      </c>
      <c r="Y444" s="142">
        <v>45139</v>
      </c>
      <c r="Z444" s="142">
        <v>45170</v>
      </c>
      <c r="AA444" s="142">
        <v>45174.415146030093</v>
      </c>
      <c r="AB444" s="139" t="s">
        <v>118</v>
      </c>
      <c r="AC444" s="139" t="s">
        <v>116</v>
      </c>
    </row>
    <row r="445" spans="1:29" s="178" customFormat="1" hidden="1" outlineLevel="7" collapsed="1" x14ac:dyDescent="0.25">
      <c r="A445" s="173" t="s">
        <v>116</v>
      </c>
      <c r="B445" s="174">
        <v>38674.19</v>
      </c>
      <c r="C445" s="174">
        <v>2027377.2466500001</v>
      </c>
      <c r="D445" s="174">
        <v>0</v>
      </c>
      <c r="E445" s="174">
        <v>0</v>
      </c>
      <c r="F445" s="174">
        <v>38674.19</v>
      </c>
      <c r="G445" s="174">
        <v>2027377.2466500001</v>
      </c>
      <c r="H445" s="175" t="s">
        <v>120</v>
      </c>
      <c r="I445" s="175" t="s">
        <v>271</v>
      </c>
      <c r="J445" s="175" t="s">
        <v>116</v>
      </c>
      <c r="K445" s="174">
        <v>52.4219704834154</v>
      </c>
      <c r="L445" s="174">
        <v>0</v>
      </c>
      <c r="M445" s="175" t="s">
        <v>122</v>
      </c>
      <c r="N445" s="175" t="s">
        <v>241</v>
      </c>
      <c r="O445" s="175" t="s">
        <v>121</v>
      </c>
      <c r="P445" s="176">
        <v>45139</v>
      </c>
      <c r="Q445" s="176">
        <v>45140</v>
      </c>
      <c r="R445" s="174">
        <v>0</v>
      </c>
      <c r="S445" s="175" t="s">
        <v>116</v>
      </c>
      <c r="T445" s="175" t="s">
        <v>116</v>
      </c>
      <c r="U445" s="175" t="s">
        <v>142</v>
      </c>
      <c r="V445" s="177">
        <v>45108.153331481481</v>
      </c>
      <c r="W445" s="175" t="s">
        <v>116</v>
      </c>
      <c r="X445" s="175" t="s">
        <v>116</v>
      </c>
      <c r="Y445" s="177">
        <v>45139</v>
      </c>
      <c r="Z445" s="177">
        <v>45170</v>
      </c>
      <c r="AA445" s="177">
        <v>45174.415146030093</v>
      </c>
      <c r="AB445" s="175" t="s">
        <v>118</v>
      </c>
      <c r="AC445" s="175" t="s">
        <v>116</v>
      </c>
    </row>
    <row r="446" spans="1:29" s="161" customFormat="1" hidden="1" outlineLevel="7" collapsed="1" x14ac:dyDescent="0.25">
      <c r="A446" s="165" t="s">
        <v>274</v>
      </c>
      <c r="B446" s="157">
        <v>6783.86</v>
      </c>
      <c r="C446" s="157">
        <v>355810.73716999998</v>
      </c>
      <c r="D446" s="157">
        <v>0</v>
      </c>
      <c r="E446" s="157">
        <v>0</v>
      </c>
      <c r="F446" s="157">
        <v>6783.86</v>
      </c>
      <c r="G446" s="157">
        <v>355810.73716999998</v>
      </c>
      <c r="H446" s="158" t="s">
        <v>120</v>
      </c>
      <c r="I446" s="158" t="s">
        <v>271</v>
      </c>
      <c r="J446" s="158" t="s">
        <v>116</v>
      </c>
      <c r="K446" s="157">
        <v>52.449599073388903</v>
      </c>
      <c r="L446" s="157">
        <v>0</v>
      </c>
      <c r="M446" s="158" t="s">
        <v>122</v>
      </c>
      <c r="N446" s="158" t="s">
        <v>241</v>
      </c>
      <c r="O446" s="158" t="s">
        <v>121</v>
      </c>
      <c r="P446" s="159">
        <v>45139</v>
      </c>
      <c r="Q446" s="159">
        <v>45140</v>
      </c>
      <c r="R446" s="157">
        <v>0</v>
      </c>
      <c r="S446" s="158" t="s">
        <v>116</v>
      </c>
      <c r="T446" s="158" t="s">
        <v>116</v>
      </c>
      <c r="U446" s="158" t="s">
        <v>142</v>
      </c>
      <c r="V446" s="160">
        <v>45108.153331481481</v>
      </c>
      <c r="W446" s="158" t="s">
        <v>116</v>
      </c>
      <c r="X446" s="158" t="s">
        <v>116</v>
      </c>
      <c r="Y446" s="160">
        <v>45139</v>
      </c>
      <c r="Z446" s="160">
        <v>45170</v>
      </c>
      <c r="AA446" s="160">
        <v>45174.415146030093</v>
      </c>
      <c r="AB446" s="158" t="s">
        <v>118</v>
      </c>
      <c r="AC446" s="158" t="s">
        <v>116</v>
      </c>
    </row>
    <row r="447" spans="1:29" s="143" customFormat="1" hidden="1" outlineLevel="7" collapsed="1" x14ac:dyDescent="0.25">
      <c r="A447" s="166" t="s">
        <v>116</v>
      </c>
      <c r="B447" s="140">
        <v>6783.86</v>
      </c>
      <c r="C447" s="140">
        <v>355810.73716999998</v>
      </c>
      <c r="D447" s="140">
        <v>0</v>
      </c>
      <c r="E447" s="140">
        <v>0</v>
      </c>
      <c r="F447" s="140">
        <v>6783.86</v>
      </c>
      <c r="G447" s="140">
        <v>355810.73716999998</v>
      </c>
      <c r="H447" s="139" t="s">
        <v>120</v>
      </c>
      <c r="I447" s="139" t="s">
        <v>271</v>
      </c>
      <c r="J447" s="139" t="s">
        <v>116</v>
      </c>
      <c r="K447" s="140">
        <v>52.449599073388903</v>
      </c>
      <c r="L447" s="140">
        <v>0</v>
      </c>
      <c r="M447" s="139" t="s">
        <v>122</v>
      </c>
      <c r="N447" s="139" t="s">
        <v>241</v>
      </c>
      <c r="O447" s="139" t="s">
        <v>121</v>
      </c>
      <c r="P447" s="141">
        <v>45139</v>
      </c>
      <c r="Q447" s="141">
        <v>45140</v>
      </c>
      <c r="R447" s="140">
        <v>0</v>
      </c>
      <c r="S447" s="139" t="s">
        <v>116</v>
      </c>
      <c r="T447" s="139" t="s">
        <v>116</v>
      </c>
      <c r="U447" s="139" t="s">
        <v>142</v>
      </c>
      <c r="V447" s="142">
        <v>45108.153331481481</v>
      </c>
      <c r="W447" s="139" t="s">
        <v>116</v>
      </c>
      <c r="X447" s="139" t="s">
        <v>116</v>
      </c>
      <c r="Y447" s="142">
        <v>45139</v>
      </c>
      <c r="Z447" s="142">
        <v>45170</v>
      </c>
      <c r="AA447" s="142">
        <v>45174.415146030093</v>
      </c>
      <c r="AB447" s="139" t="s">
        <v>118</v>
      </c>
      <c r="AC447" s="139" t="s">
        <v>116</v>
      </c>
    </row>
    <row r="448" spans="1:29" s="184" customFormat="1" hidden="1" outlineLevel="2" collapsed="1" x14ac:dyDescent="0.25">
      <c r="A448" s="179" t="s">
        <v>213</v>
      </c>
      <c r="B448" s="180">
        <v>0</v>
      </c>
      <c r="C448" s="180">
        <v>6.5799999999999999E-3</v>
      </c>
      <c r="D448" s="180">
        <v>0</v>
      </c>
      <c r="E448" s="180">
        <v>0</v>
      </c>
      <c r="F448" s="180">
        <v>0</v>
      </c>
      <c r="G448" s="180">
        <v>6.5799999999999999E-3</v>
      </c>
      <c r="H448" s="181" t="s">
        <v>120</v>
      </c>
      <c r="I448" s="181" t="s">
        <v>116</v>
      </c>
      <c r="J448" s="181" t="s">
        <v>116</v>
      </c>
      <c r="K448" s="180">
        <v>0</v>
      </c>
      <c r="L448" s="180">
        <v>0</v>
      </c>
      <c r="M448" s="181" t="s">
        <v>213</v>
      </c>
      <c r="N448" s="181" t="s">
        <v>241</v>
      </c>
      <c r="O448" s="181" t="s">
        <v>121</v>
      </c>
      <c r="P448" s="182">
        <v>45139</v>
      </c>
      <c r="Q448" s="182">
        <v>45140</v>
      </c>
      <c r="R448" s="180">
        <v>0</v>
      </c>
      <c r="S448" s="181" t="s">
        <v>116</v>
      </c>
      <c r="T448" s="181" t="s">
        <v>116</v>
      </c>
      <c r="U448" s="181" t="s">
        <v>142</v>
      </c>
      <c r="V448" s="183">
        <v>45108.153331481481</v>
      </c>
      <c r="W448" s="181" t="s">
        <v>116</v>
      </c>
      <c r="X448" s="181" t="s">
        <v>116</v>
      </c>
      <c r="Y448" s="183">
        <v>45139</v>
      </c>
      <c r="Z448" s="183">
        <v>45170</v>
      </c>
      <c r="AA448" s="183">
        <v>45174.415146030093</v>
      </c>
      <c r="AB448" s="181" t="s">
        <v>118</v>
      </c>
      <c r="AC448" s="181" t="s">
        <v>116</v>
      </c>
    </row>
    <row r="449" spans="1:29" s="161" customFormat="1" hidden="1" outlineLevel="3" collapsed="1" x14ac:dyDescent="0.25">
      <c r="A449" s="156" t="s">
        <v>121</v>
      </c>
      <c r="B449" s="157">
        <v>0</v>
      </c>
      <c r="C449" s="157">
        <v>6.5799999999999999E-3</v>
      </c>
      <c r="D449" s="157">
        <v>0</v>
      </c>
      <c r="E449" s="157">
        <v>0</v>
      </c>
      <c r="F449" s="157">
        <v>0</v>
      </c>
      <c r="G449" s="157">
        <v>6.5799999999999999E-3</v>
      </c>
      <c r="H449" s="158" t="s">
        <v>120</v>
      </c>
      <c r="I449" s="158" t="s">
        <v>116</v>
      </c>
      <c r="J449" s="158" t="s">
        <v>116</v>
      </c>
      <c r="K449" s="157">
        <v>0</v>
      </c>
      <c r="L449" s="157">
        <v>0</v>
      </c>
      <c r="M449" s="158" t="s">
        <v>213</v>
      </c>
      <c r="N449" s="158" t="s">
        <v>241</v>
      </c>
      <c r="O449" s="158" t="s">
        <v>121</v>
      </c>
      <c r="P449" s="159">
        <v>45139</v>
      </c>
      <c r="Q449" s="159">
        <v>45140</v>
      </c>
      <c r="R449" s="157">
        <v>0</v>
      </c>
      <c r="S449" s="158" t="s">
        <v>116</v>
      </c>
      <c r="T449" s="158" t="s">
        <v>116</v>
      </c>
      <c r="U449" s="158" t="s">
        <v>142</v>
      </c>
      <c r="V449" s="160">
        <v>45108.153331481481</v>
      </c>
      <c r="W449" s="158" t="s">
        <v>116</v>
      </c>
      <c r="X449" s="158" t="s">
        <v>116</v>
      </c>
      <c r="Y449" s="160">
        <v>45139</v>
      </c>
      <c r="Z449" s="160">
        <v>45170</v>
      </c>
      <c r="AA449" s="160">
        <v>45174.415146030093</v>
      </c>
      <c r="AB449" s="158" t="s">
        <v>118</v>
      </c>
      <c r="AC449" s="158" t="s">
        <v>116</v>
      </c>
    </row>
    <row r="450" spans="1:29" s="143" customFormat="1" hidden="1" outlineLevel="4" collapsed="1" x14ac:dyDescent="0.25">
      <c r="A450" s="162" t="s">
        <v>116</v>
      </c>
      <c r="B450" s="140">
        <v>0</v>
      </c>
      <c r="C450" s="140">
        <v>6.5799999999999999E-3</v>
      </c>
      <c r="D450" s="140">
        <v>0</v>
      </c>
      <c r="E450" s="140">
        <v>0</v>
      </c>
      <c r="F450" s="140">
        <v>0</v>
      </c>
      <c r="G450" s="140">
        <v>6.5799999999999999E-3</v>
      </c>
      <c r="H450" s="139" t="s">
        <v>120</v>
      </c>
      <c r="I450" s="139" t="s">
        <v>116</v>
      </c>
      <c r="J450" s="139" t="s">
        <v>116</v>
      </c>
      <c r="K450" s="140">
        <v>0</v>
      </c>
      <c r="L450" s="140">
        <v>0</v>
      </c>
      <c r="M450" s="139" t="s">
        <v>213</v>
      </c>
      <c r="N450" s="139" t="s">
        <v>241</v>
      </c>
      <c r="O450" s="139" t="s">
        <v>121</v>
      </c>
      <c r="P450" s="141">
        <v>45139</v>
      </c>
      <c r="Q450" s="141">
        <v>45140</v>
      </c>
      <c r="R450" s="140">
        <v>0</v>
      </c>
      <c r="S450" s="139" t="s">
        <v>116</v>
      </c>
      <c r="T450" s="139" t="s">
        <v>116</v>
      </c>
      <c r="U450" s="139" t="s">
        <v>142</v>
      </c>
      <c r="V450" s="142">
        <v>45108.153331481481</v>
      </c>
      <c r="W450" s="139" t="s">
        <v>116</v>
      </c>
      <c r="X450" s="139" t="s">
        <v>116</v>
      </c>
      <c r="Y450" s="142">
        <v>45139</v>
      </c>
      <c r="Z450" s="142">
        <v>45170</v>
      </c>
      <c r="AA450" s="142">
        <v>45174.415146030093</v>
      </c>
      <c r="AB450" s="139" t="s">
        <v>118</v>
      </c>
      <c r="AC450" s="139" t="s">
        <v>116</v>
      </c>
    </row>
    <row r="451" spans="1:29" s="149" customFormat="1" hidden="1" outlineLevel="5" collapsed="1" x14ac:dyDescent="0.25">
      <c r="A451" s="163" t="s">
        <v>275</v>
      </c>
      <c r="B451" s="145">
        <v>0</v>
      </c>
      <c r="C451" s="145">
        <v>4.4999999999999997E-3</v>
      </c>
      <c r="D451" s="145">
        <v>0</v>
      </c>
      <c r="E451" s="145">
        <v>0</v>
      </c>
      <c r="F451" s="145">
        <v>0</v>
      </c>
      <c r="G451" s="145">
        <v>4.4999999999999997E-3</v>
      </c>
      <c r="H451" s="146" t="s">
        <v>120</v>
      </c>
      <c r="I451" s="146" t="s">
        <v>275</v>
      </c>
      <c r="J451" s="146" t="s">
        <v>116</v>
      </c>
      <c r="K451" s="145">
        <v>0</v>
      </c>
      <c r="L451" s="145">
        <v>0</v>
      </c>
      <c r="M451" s="146" t="s">
        <v>213</v>
      </c>
      <c r="N451" s="146" t="s">
        <v>241</v>
      </c>
      <c r="O451" s="146" t="s">
        <v>121</v>
      </c>
      <c r="P451" s="147">
        <v>45139</v>
      </c>
      <c r="Q451" s="147">
        <v>45140</v>
      </c>
      <c r="R451" s="145">
        <v>0</v>
      </c>
      <c r="S451" s="146" t="s">
        <v>116</v>
      </c>
      <c r="T451" s="146" t="s">
        <v>116</v>
      </c>
      <c r="U451" s="146" t="s">
        <v>142</v>
      </c>
      <c r="V451" s="148">
        <v>45108.153331481481</v>
      </c>
      <c r="W451" s="146" t="s">
        <v>116</v>
      </c>
      <c r="X451" s="146" t="s">
        <v>116</v>
      </c>
      <c r="Y451" s="148">
        <v>45139</v>
      </c>
      <c r="Z451" s="148">
        <v>45170</v>
      </c>
      <c r="AA451" s="148">
        <v>45174.415146030093</v>
      </c>
      <c r="AB451" s="146" t="s">
        <v>118</v>
      </c>
      <c r="AC451" s="146" t="s">
        <v>116</v>
      </c>
    </row>
    <row r="452" spans="1:29" s="155" customFormat="1" hidden="1" outlineLevel="6" collapsed="1" x14ac:dyDescent="0.25">
      <c r="A452" s="164" t="s">
        <v>116</v>
      </c>
      <c r="B452" s="151">
        <v>0</v>
      </c>
      <c r="C452" s="151">
        <v>4.4999999999999997E-3</v>
      </c>
      <c r="D452" s="151">
        <v>0</v>
      </c>
      <c r="E452" s="151">
        <v>0</v>
      </c>
      <c r="F452" s="151">
        <v>0</v>
      </c>
      <c r="G452" s="151">
        <v>4.4999999999999997E-3</v>
      </c>
      <c r="H452" s="152" t="s">
        <v>120</v>
      </c>
      <c r="I452" s="152" t="s">
        <v>275</v>
      </c>
      <c r="J452" s="152" t="s">
        <v>116</v>
      </c>
      <c r="K452" s="151">
        <v>0</v>
      </c>
      <c r="L452" s="151">
        <v>0</v>
      </c>
      <c r="M452" s="152" t="s">
        <v>213</v>
      </c>
      <c r="N452" s="152" t="s">
        <v>241</v>
      </c>
      <c r="O452" s="152" t="s">
        <v>121</v>
      </c>
      <c r="P452" s="153">
        <v>45139</v>
      </c>
      <c r="Q452" s="153">
        <v>45140</v>
      </c>
      <c r="R452" s="151">
        <v>0</v>
      </c>
      <c r="S452" s="152" t="s">
        <v>116</v>
      </c>
      <c r="T452" s="152" t="s">
        <v>116</v>
      </c>
      <c r="U452" s="152" t="s">
        <v>142</v>
      </c>
      <c r="V452" s="154">
        <v>45108.153331481481</v>
      </c>
      <c r="W452" s="152" t="s">
        <v>116</v>
      </c>
      <c r="X452" s="152" t="s">
        <v>116</v>
      </c>
      <c r="Y452" s="154">
        <v>45139</v>
      </c>
      <c r="Z452" s="154">
        <v>45170</v>
      </c>
      <c r="AA452" s="154">
        <v>45174.415146030093</v>
      </c>
      <c r="AB452" s="152" t="s">
        <v>118</v>
      </c>
      <c r="AC452" s="152" t="s">
        <v>116</v>
      </c>
    </row>
    <row r="453" spans="1:29" s="161" customFormat="1" hidden="1" outlineLevel="7" collapsed="1" x14ac:dyDescent="0.25">
      <c r="A453" s="165" t="s">
        <v>276</v>
      </c>
      <c r="B453" s="157">
        <v>-295310.37599999999</v>
      </c>
      <c r="C453" s="157">
        <v>-17733734.981910001</v>
      </c>
      <c r="D453" s="157">
        <v>0</v>
      </c>
      <c r="E453" s="157">
        <v>0</v>
      </c>
      <c r="F453" s="157">
        <v>-295310.37599999999</v>
      </c>
      <c r="G453" s="157">
        <v>-17733734.981910001</v>
      </c>
      <c r="H453" s="158" t="s">
        <v>120</v>
      </c>
      <c r="I453" s="158" t="s">
        <v>275</v>
      </c>
      <c r="J453" s="158" t="s">
        <v>116</v>
      </c>
      <c r="K453" s="157">
        <v>60.051174706810798</v>
      </c>
      <c r="L453" s="157">
        <v>0</v>
      </c>
      <c r="M453" s="158" t="s">
        <v>213</v>
      </c>
      <c r="N453" s="158" t="s">
        <v>241</v>
      </c>
      <c r="O453" s="158" t="s">
        <v>121</v>
      </c>
      <c r="P453" s="159">
        <v>45139</v>
      </c>
      <c r="Q453" s="159">
        <v>45140</v>
      </c>
      <c r="R453" s="157">
        <v>0</v>
      </c>
      <c r="S453" s="158" t="s">
        <v>116</v>
      </c>
      <c r="T453" s="158" t="s">
        <v>116</v>
      </c>
      <c r="U453" s="158" t="s">
        <v>142</v>
      </c>
      <c r="V453" s="160">
        <v>45108.153331481481</v>
      </c>
      <c r="W453" s="158" t="s">
        <v>116</v>
      </c>
      <c r="X453" s="158" t="s">
        <v>116</v>
      </c>
      <c r="Y453" s="160">
        <v>45139</v>
      </c>
      <c r="Z453" s="160">
        <v>45170</v>
      </c>
      <c r="AA453" s="160">
        <v>45174.415146030093</v>
      </c>
      <c r="AB453" s="158" t="s">
        <v>118</v>
      </c>
      <c r="AC453" s="158" t="s">
        <v>116</v>
      </c>
    </row>
    <row r="454" spans="1:29" s="143" customFormat="1" hidden="1" outlineLevel="7" collapsed="1" x14ac:dyDescent="0.25">
      <c r="A454" s="166" t="s">
        <v>116</v>
      </c>
      <c r="B454" s="140">
        <v>-295310.37599999999</v>
      </c>
      <c r="C454" s="140">
        <v>-17733734.981910001</v>
      </c>
      <c r="D454" s="140">
        <v>0</v>
      </c>
      <c r="E454" s="140">
        <v>0</v>
      </c>
      <c r="F454" s="140">
        <v>-295310.37599999999</v>
      </c>
      <c r="G454" s="140">
        <v>-17733734.981910001</v>
      </c>
      <c r="H454" s="139" t="s">
        <v>120</v>
      </c>
      <c r="I454" s="139" t="s">
        <v>275</v>
      </c>
      <c r="J454" s="139" t="s">
        <v>116</v>
      </c>
      <c r="K454" s="140">
        <v>60.051174706810798</v>
      </c>
      <c r="L454" s="140">
        <v>0</v>
      </c>
      <c r="M454" s="139" t="s">
        <v>213</v>
      </c>
      <c r="N454" s="139" t="s">
        <v>241</v>
      </c>
      <c r="O454" s="139" t="s">
        <v>121</v>
      </c>
      <c r="P454" s="141">
        <v>45139</v>
      </c>
      <c r="Q454" s="141">
        <v>45140</v>
      </c>
      <c r="R454" s="140">
        <v>0</v>
      </c>
      <c r="S454" s="139" t="s">
        <v>116</v>
      </c>
      <c r="T454" s="139" t="s">
        <v>116</v>
      </c>
      <c r="U454" s="139" t="s">
        <v>142</v>
      </c>
      <c r="V454" s="142">
        <v>45108.153331481481</v>
      </c>
      <c r="W454" s="139" t="s">
        <v>116</v>
      </c>
      <c r="X454" s="139" t="s">
        <v>116</v>
      </c>
      <c r="Y454" s="142">
        <v>45139</v>
      </c>
      <c r="Z454" s="142">
        <v>45170</v>
      </c>
      <c r="AA454" s="142">
        <v>45174.415146030093</v>
      </c>
      <c r="AB454" s="139" t="s">
        <v>118</v>
      </c>
      <c r="AC454" s="139" t="s">
        <v>116</v>
      </c>
    </row>
    <row r="455" spans="1:29" s="172" customFormat="1" hidden="1" outlineLevel="7" collapsed="1" x14ac:dyDescent="0.25">
      <c r="A455" s="167" t="s">
        <v>277</v>
      </c>
      <c r="B455" s="168">
        <v>-58338.063000000002</v>
      </c>
      <c r="C455" s="168">
        <v>-3384703.55</v>
      </c>
      <c r="D455" s="168">
        <v>0</v>
      </c>
      <c r="E455" s="168">
        <v>0</v>
      </c>
      <c r="F455" s="168">
        <v>-58338.063000000002</v>
      </c>
      <c r="G455" s="168">
        <v>-3384703.55</v>
      </c>
      <c r="H455" s="169" t="s">
        <v>120</v>
      </c>
      <c r="I455" s="169" t="s">
        <v>275</v>
      </c>
      <c r="J455" s="169" t="s">
        <v>116</v>
      </c>
      <c r="K455" s="168">
        <v>58.0187852654621</v>
      </c>
      <c r="L455" s="168">
        <v>0</v>
      </c>
      <c r="M455" s="169" t="s">
        <v>213</v>
      </c>
      <c r="N455" s="169" t="s">
        <v>241</v>
      </c>
      <c r="O455" s="169" t="s">
        <v>121</v>
      </c>
      <c r="P455" s="170">
        <v>45139</v>
      </c>
      <c r="Q455" s="170">
        <v>45140</v>
      </c>
      <c r="R455" s="168">
        <v>0</v>
      </c>
      <c r="S455" s="169" t="s">
        <v>116</v>
      </c>
      <c r="T455" s="169" t="s">
        <v>116</v>
      </c>
      <c r="U455" s="169" t="s">
        <v>142</v>
      </c>
      <c r="V455" s="171">
        <v>45108.153331481481</v>
      </c>
      <c r="W455" s="169" t="s">
        <v>116</v>
      </c>
      <c r="X455" s="169" t="s">
        <v>116</v>
      </c>
      <c r="Y455" s="171">
        <v>45139</v>
      </c>
      <c r="Z455" s="171">
        <v>45170</v>
      </c>
      <c r="AA455" s="171">
        <v>45174.415146030093</v>
      </c>
      <c r="AB455" s="169" t="s">
        <v>118</v>
      </c>
      <c r="AC455" s="169" t="s">
        <v>116</v>
      </c>
    </row>
    <row r="456" spans="1:29" s="143" customFormat="1" hidden="1" outlineLevel="7" collapsed="1" x14ac:dyDescent="0.25">
      <c r="A456" s="166" t="s">
        <v>116</v>
      </c>
      <c r="B456" s="140">
        <v>-58338.063000000002</v>
      </c>
      <c r="C456" s="140">
        <v>-3384703.55</v>
      </c>
      <c r="D456" s="140">
        <v>0</v>
      </c>
      <c r="E456" s="140">
        <v>0</v>
      </c>
      <c r="F456" s="140">
        <v>-58338.063000000002</v>
      </c>
      <c r="G456" s="140">
        <v>-3384703.55</v>
      </c>
      <c r="H456" s="139" t="s">
        <v>120</v>
      </c>
      <c r="I456" s="139" t="s">
        <v>275</v>
      </c>
      <c r="J456" s="139" t="s">
        <v>116</v>
      </c>
      <c r="K456" s="140">
        <v>58.0187852654621</v>
      </c>
      <c r="L456" s="140">
        <v>0</v>
      </c>
      <c r="M456" s="139" t="s">
        <v>213</v>
      </c>
      <c r="N456" s="139" t="s">
        <v>241</v>
      </c>
      <c r="O456" s="139" t="s">
        <v>121</v>
      </c>
      <c r="P456" s="141">
        <v>45139</v>
      </c>
      <c r="Q456" s="141">
        <v>45140</v>
      </c>
      <c r="R456" s="140">
        <v>0</v>
      </c>
      <c r="S456" s="139" t="s">
        <v>116</v>
      </c>
      <c r="T456" s="139" t="s">
        <v>116</v>
      </c>
      <c r="U456" s="139" t="s">
        <v>142</v>
      </c>
      <c r="V456" s="142">
        <v>45108.153331481481</v>
      </c>
      <c r="W456" s="139" t="s">
        <v>116</v>
      </c>
      <c r="X456" s="139" t="s">
        <v>116</v>
      </c>
      <c r="Y456" s="142">
        <v>45139</v>
      </c>
      <c r="Z456" s="142">
        <v>45170</v>
      </c>
      <c r="AA456" s="142">
        <v>45174.415146030093</v>
      </c>
      <c r="AB456" s="139" t="s">
        <v>118</v>
      </c>
      <c r="AC456" s="139" t="s">
        <v>116</v>
      </c>
    </row>
    <row r="457" spans="1:29" s="161" customFormat="1" hidden="1" outlineLevel="7" collapsed="1" x14ac:dyDescent="0.25">
      <c r="A457" s="165" t="s">
        <v>278</v>
      </c>
      <c r="B457" s="157">
        <v>-23429.13</v>
      </c>
      <c r="C457" s="157">
        <v>-1845326.6753799999</v>
      </c>
      <c r="D457" s="157">
        <v>0</v>
      </c>
      <c r="E457" s="157">
        <v>0</v>
      </c>
      <c r="F457" s="157">
        <v>-23429.13</v>
      </c>
      <c r="G457" s="157">
        <v>-1845326.6753799999</v>
      </c>
      <c r="H457" s="158" t="s">
        <v>120</v>
      </c>
      <c r="I457" s="158" t="s">
        <v>275</v>
      </c>
      <c r="J457" s="158" t="s">
        <v>116</v>
      </c>
      <c r="K457" s="157">
        <v>78.762065658434594</v>
      </c>
      <c r="L457" s="157">
        <v>0</v>
      </c>
      <c r="M457" s="158" t="s">
        <v>213</v>
      </c>
      <c r="N457" s="158" t="s">
        <v>241</v>
      </c>
      <c r="O457" s="158" t="s">
        <v>121</v>
      </c>
      <c r="P457" s="159">
        <v>45139</v>
      </c>
      <c r="Q457" s="159">
        <v>45140</v>
      </c>
      <c r="R457" s="157">
        <v>0</v>
      </c>
      <c r="S457" s="158" t="s">
        <v>116</v>
      </c>
      <c r="T457" s="158" t="s">
        <v>116</v>
      </c>
      <c r="U457" s="158" t="s">
        <v>142</v>
      </c>
      <c r="V457" s="160">
        <v>45108.153331481481</v>
      </c>
      <c r="W457" s="158" t="s">
        <v>116</v>
      </c>
      <c r="X457" s="158" t="s">
        <v>116</v>
      </c>
      <c r="Y457" s="160">
        <v>45139</v>
      </c>
      <c r="Z457" s="160">
        <v>45170</v>
      </c>
      <c r="AA457" s="160">
        <v>45174.415146030093</v>
      </c>
      <c r="AB457" s="158" t="s">
        <v>118</v>
      </c>
      <c r="AC457" s="158" t="s">
        <v>116</v>
      </c>
    </row>
    <row r="458" spans="1:29" s="143" customFormat="1" hidden="1" outlineLevel="7" collapsed="1" x14ac:dyDescent="0.25">
      <c r="A458" s="166" t="s">
        <v>116</v>
      </c>
      <c r="B458" s="140">
        <v>-23429.13</v>
      </c>
      <c r="C458" s="140">
        <v>-1845326.6753799999</v>
      </c>
      <c r="D458" s="140">
        <v>0</v>
      </c>
      <c r="E458" s="140">
        <v>0</v>
      </c>
      <c r="F458" s="140">
        <v>-23429.13</v>
      </c>
      <c r="G458" s="140">
        <v>-1845326.6753799999</v>
      </c>
      <c r="H458" s="139" t="s">
        <v>120</v>
      </c>
      <c r="I458" s="139" t="s">
        <v>275</v>
      </c>
      <c r="J458" s="139" t="s">
        <v>116</v>
      </c>
      <c r="K458" s="140">
        <v>78.762065658434594</v>
      </c>
      <c r="L458" s="140">
        <v>0</v>
      </c>
      <c r="M458" s="139" t="s">
        <v>213</v>
      </c>
      <c r="N458" s="139" t="s">
        <v>241</v>
      </c>
      <c r="O458" s="139" t="s">
        <v>121</v>
      </c>
      <c r="P458" s="141">
        <v>45139</v>
      </c>
      <c r="Q458" s="141">
        <v>45140</v>
      </c>
      <c r="R458" s="140">
        <v>0</v>
      </c>
      <c r="S458" s="139" t="s">
        <v>116</v>
      </c>
      <c r="T458" s="139" t="s">
        <v>116</v>
      </c>
      <c r="U458" s="139" t="s">
        <v>142</v>
      </c>
      <c r="V458" s="142">
        <v>45108.153331481481</v>
      </c>
      <c r="W458" s="139" t="s">
        <v>116</v>
      </c>
      <c r="X458" s="139" t="s">
        <v>116</v>
      </c>
      <c r="Y458" s="142">
        <v>45139</v>
      </c>
      <c r="Z458" s="142">
        <v>45170</v>
      </c>
      <c r="AA458" s="142">
        <v>45174.415146030093</v>
      </c>
      <c r="AB458" s="139" t="s">
        <v>118</v>
      </c>
      <c r="AC458" s="139" t="s">
        <v>116</v>
      </c>
    </row>
    <row r="459" spans="1:29" s="172" customFormat="1" hidden="1" outlineLevel="7" collapsed="1" x14ac:dyDescent="0.25">
      <c r="A459" s="167" t="s">
        <v>279</v>
      </c>
      <c r="B459" s="168">
        <v>60300.258999999998</v>
      </c>
      <c r="C459" s="168">
        <v>1725665.99602</v>
      </c>
      <c r="D459" s="168">
        <v>0</v>
      </c>
      <c r="E459" s="168">
        <v>0</v>
      </c>
      <c r="F459" s="168">
        <v>60300.258999999998</v>
      </c>
      <c r="G459" s="168">
        <v>1725665.99602</v>
      </c>
      <c r="H459" s="169" t="s">
        <v>120</v>
      </c>
      <c r="I459" s="169" t="s">
        <v>275</v>
      </c>
      <c r="J459" s="169" t="s">
        <v>116</v>
      </c>
      <c r="K459" s="168">
        <v>28.617886964963098</v>
      </c>
      <c r="L459" s="168">
        <v>0</v>
      </c>
      <c r="M459" s="169" t="s">
        <v>213</v>
      </c>
      <c r="N459" s="169" t="s">
        <v>241</v>
      </c>
      <c r="O459" s="169" t="s">
        <v>121</v>
      </c>
      <c r="P459" s="170">
        <v>45139</v>
      </c>
      <c r="Q459" s="170">
        <v>45140</v>
      </c>
      <c r="R459" s="168">
        <v>0</v>
      </c>
      <c r="S459" s="169" t="s">
        <v>116</v>
      </c>
      <c r="T459" s="169" t="s">
        <v>116</v>
      </c>
      <c r="U459" s="169" t="s">
        <v>142</v>
      </c>
      <c r="V459" s="171">
        <v>45108.153331481481</v>
      </c>
      <c r="W459" s="169" t="s">
        <v>116</v>
      </c>
      <c r="X459" s="169" t="s">
        <v>116</v>
      </c>
      <c r="Y459" s="171">
        <v>45139</v>
      </c>
      <c r="Z459" s="171">
        <v>45170</v>
      </c>
      <c r="AA459" s="171">
        <v>45174.415146030093</v>
      </c>
      <c r="AB459" s="169" t="s">
        <v>118</v>
      </c>
      <c r="AC459" s="169" t="s">
        <v>116</v>
      </c>
    </row>
    <row r="460" spans="1:29" s="143" customFormat="1" hidden="1" outlineLevel="7" collapsed="1" x14ac:dyDescent="0.25">
      <c r="A460" s="166" t="s">
        <v>116</v>
      </c>
      <c r="B460" s="140">
        <v>60300.258999999998</v>
      </c>
      <c r="C460" s="140">
        <v>1725665.99602</v>
      </c>
      <c r="D460" s="140">
        <v>0</v>
      </c>
      <c r="E460" s="140">
        <v>0</v>
      </c>
      <c r="F460" s="140">
        <v>60300.258999999998</v>
      </c>
      <c r="G460" s="140">
        <v>1725665.99602</v>
      </c>
      <c r="H460" s="139" t="s">
        <v>120</v>
      </c>
      <c r="I460" s="139" t="s">
        <v>275</v>
      </c>
      <c r="J460" s="139" t="s">
        <v>116</v>
      </c>
      <c r="K460" s="140">
        <v>28.617886964963098</v>
      </c>
      <c r="L460" s="140">
        <v>0</v>
      </c>
      <c r="M460" s="139" t="s">
        <v>213</v>
      </c>
      <c r="N460" s="139" t="s">
        <v>241</v>
      </c>
      <c r="O460" s="139" t="s">
        <v>121</v>
      </c>
      <c r="P460" s="141">
        <v>45139</v>
      </c>
      <c r="Q460" s="141">
        <v>45140</v>
      </c>
      <c r="R460" s="140">
        <v>0</v>
      </c>
      <c r="S460" s="139" t="s">
        <v>116</v>
      </c>
      <c r="T460" s="139" t="s">
        <v>116</v>
      </c>
      <c r="U460" s="139" t="s">
        <v>142</v>
      </c>
      <c r="V460" s="142">
        <v>45108.153331481481</v>
      </c>
      <c r="W460" s="139" t="s">
        <v>116</v>
      </c>
      <c r="X460" s="139" t="s">
        <v>116</v>
      </c>
      <c r="Y460" s="142">
        <v>45139</v>
      </c>
      <c r="Z460" s="142">
        <v>45170</v>
      </c>
      <c r="AA460" s="142">
        <v>45174.415146030093</v>
      </c>
      <c r="AB460" s="139" t="s">
        <v>118</v>
      </c>
      <c r="AC460" s="139" t="s">
        <v>116</v>
      </c>
    </row>
    <row r="461" spans="1:29" s="161" customFormat="1" hidden="1" outlineLevel="7" collapsed="1" x14ac:dyDescent="0.25">
      <c r="A461" s="165" t="s">
        <v>280</v>
      </c>
      <c r="B461" s="157">
        <v>316777.31</v>
      </c>
      <c r="C461" s="157">
        <v>21238099.215769999</v>
      </c>
      <c r="D461" s="157">
        <v>0</v>
      </c>
      <c r="E461" s="157">
        <v>0</v>
      </c>
      <c r="F461" s="157">
        <v>316777.31</v>
      </c>
      <c r="G461" s="157">
        <v>21238099.215769999</v>
      </c>
      <c r="H461" s="158" t="s">
        <v>120</v>
      </c>
      <c r="I461" s="158" t="s">
        <v>275</v>
      </c>
      <c r="J461" s="158" t="s">
        <v>116</v>
      </c>
      <c r="K461" s="157">
        <v>67.044256470799596</v>
      </c>
      <c r="L461" s="157">
        <v>0</v>
      </c>
      <c r="M461" s="158" t="s">
        <v>213</v>
      </c>
      <c r="N461" s="158" t="s">
        <v>241</v>
      </c>
      <c r="O461" s="158" t="s">
        <v>121</v>
      </c>
      <c r="P461" s="159">
        <v>45139</v>
      </c>
      <c r="Q461" s="159">
        <v>45140</v>
      </c>
      <c r="R461" s="157">
        <v>0</v>
      </c>
      <c r="S461" s="158" t="s">
        <v>116</v>
      </c>
      <c r="T461" s="158" t="s">
        <v>116</v>
      </c>
      <c r="U461" s="158" t="s">
        <v>142</v>
      </c>
      <c r="V461" s="160">
        <v>45108.153331481481</v>
      </c>
      <c r="W461" s="158" t="s">
        <v>116</v>
      </c>
      <c r="X461" s="158" t="s">
        <v>116</v>
      </c>
      <c r="Y461" s="160">
        <v>45139</v>
      </c>
      <c r="Z461" s="160">
        <v>45170</v>
      </c>
      <c r="AA461" s="160">
        <v>45174.415146030093</v>
      </c>
      <c r="AB461" s="158" t="s">
        <v>118</v>
      </c>
      <c r="AC461" s="158" t="s">
        <v>116</v>
      </c>
    </row>
    <row r="462" spans="1:29" s="143" customFormat="1" hidden="1" outlineLevel="7" collapsed="1" x14ac:dyDescent="0.25">
      <c r="A462" s="166" t="s">
        <v>116</v>
      </c>
      <c r="B462" s="140">
        <v>316777.31</v>
      </c>
      <c r="C462" s="140">
        <v>21238099.215769999</v>
      </c>
      <c r="D462" s="140">
        <v>0</v>
      </c>
      <c r="E462" s="140">
        <v>0</v>
      </c>
      <c r="F462" s="140">
        <v>316777.31</v>
      </c>
      <c r="G462" s="140">
        <v>21238099.215769999</v>
      </c>
      <c r="H462" s="139" t="s">
        <v>120</v>
      </c>
      <c r="I462" s="139" t="s">
        <v>275</v>
      </c>
      <c r="J462" s="139" t="s">
        <v>116</v>
      </c>
      <c r="K462" s="140">
        <v>67.044256470799596</v>
      </c>
      <c r="L462" s="140">
        <v>0</v>
      </c>
      <c r="M462" s="139" t="s">
        <v>213</v>
      </c>
      <c r="N462" s="139" t="s">
        <v>241</v>
      </c>
      <c r="O462" s="139" t="s">
        <v>121</v>
      </c>
      <c r="P462" s="141">
        <v>45139</v>
      </c>
      <c r="Q462" s="141">
        <v>45140</v>
      </c>
      <c r="R462" s="140">
        <v>0</v>
      </c>
      <c r="S462" s="139" t="s">
        <v>116</v>
      </c>
      <c r="T462" s="139" t="s">
        <v>116</v>
      </c>
      <c r="U462" s="139" t="s">
        <v>142</v>
      </c>
      <c r="V462" s="142">
        <v>45108.153331481481</v>
      </c>
      <c r="W462" s="139" t="s">
        <v>116</v>
      </c>
      <c r="X462" s="139" t="s">
        <v>116</v>
      </c>
      <c r="Y462" s="142">
        <v>45139</v>
      </c>
      <c r="Z462" s="142">
        <v>45170</v>
      </c>
      <c r="AA462" s="142">
        <v>45174.415146030093</v>
      </c>
      <c r="AB462" s="139" t="s">
        <v>118</v>
      </c>
      <c r="AC462" s="139" t="s">
        <v>116</v>
      </c>
    </row>
    <row r="463" spans="1:29" s="190" customFormat="1" hidden="1" outlineLevel="5" collapsed="1" x14ac:dyDescent="0.25">
      <c r="A463" s="191" t="s">
        <v>281</v>
      </c>
      <c r="B463" s="186">
        <v>0</v>
      </c>
      <c r="C463" s="186">
        <v>2.0799999999999998E-3</v>
      </c>
      <c r="D463" s="186">
        <v>0</v>
      </c>
      <c r="E463" s="186">
        <v>0</v>
      </c>
      <c r="F463" s="186">
        <v>0</v>
      </c>
      <c r="G463" s="186">
        <v>2.0799999999999998E-3</v>
      </c>
      <c r="H463" s="187" t="s">
        <v>120</v>
      </c>
      <c r="I463" s="187" t="s">
        <v>281</v>
      </c>
      <c r="J463" s="187" t="s">
        <v>116</v>
      </c>
      <c r="K463" s="186">
        <v>0</v>
      </c>
      <c r="L463" s="186">
        <v>0</v>
      </c>
      <c r="M463" s="187" t="s">
        <v>213</v>
      </c>
      <c r="N463" s="187" t="s">
        <v>241</v>
      </c>
      <c r="O463" s="187" t="s">
        <v>121</v>
      </c>
      <c r="P463" s="188">
        <v>45139</v>
      </c>
      <c r="Q463" s="188">
        <v>45140</v>
      </c>
      <c r="R463" s="186">
        <v>0</v>
      </c>
      <c r="S463" s="187" t="s">
        <v>116</v>
      </c>
      <c r="T463" s="187" t="s">
        <v>116</v>
      </c>
      <c r="U463" s="187" t="s">
        <v>142</v>
      </c>
      <c r="V463" s="189">
        <v>45108.153331481481</v>
      </c>
      <c r="W463" s="187" t="s">
        <v>116</v>
      </c>
      <c r="X463" s="187" t="s">
        <v>116</v>
      </c>
      <c r="Y463" s="189">
        <v>45139</v>
      </c>
      <c r="Z463" s="189">
        <v>45170</v>
      </c>
      <c r="AA463" s="189">
        <v>45174.415146030093</v>
      </c>
      <c r="AB463" s="187" t="s">
        <v>118</v>
      </c>
      <c r="AC463" s="187" t="s">
        <v>116</v>
      </c>
    </row>
    <row r="464" spans="1:29" s="155" customFormat="1" hidden="1" outlineLevel="6" collapsed="1" x14ac:dyDescent="0.25">
      <c r="A464" s="164" t="s">
        <v>116</v>
      </c>
      <c r="B464" s="151">
        <v>0</v>
      </c>
      <c r="C464" s="151">
        <v>2.0799999999999998E-3</v>
      </c>
      <c r="D464" s="151">
        <v>0</v>
      </c>
      <c r="E464" s="151">
        <v>0</v>
      </c>
      <c r="F464" s="151">
        <v>0</v>
      </c>
      <c r="G464" s="151">
        <v>2.0799999999999998E-3</v>
      </c>
      <c r="H464" s="152" t="s">
        <v>120</v>
      </c>
      <c r="I464" s="152" t="s">
        <v>281</v>
      </c>
      <c r="J464" s="152" t="s">
        <v>116</v>
      </c>
      <c r="K464" s="151">
        <v>0</v>
      </c>
      <c r="L464" s="151">
        <v>0</v>
      </c>
      <c r="M464" s="152" t="s">
        <v>213</v>
      </c>
      <c r="N464" s="152" t="s">
        <v>241</v>
      </c>
      <c r="O464" s="152" t="s">
        <v>121</v>
      </c>
      <c r="P464" s="153">
        <v>45139</v>
      </c>
      <c r="Q464" s="153">
        <v>45140</v>
      </c>
      <c r="R464" s="151">
        <v>0</v>
      </c>
      <c r="S464" s="152" t="s">
        <v>116</v>
      </c>
      <c r="T464" s="152" t="s">
        <v>116</v>
      </c>
      <c r="U464" s="152" t="s">
        <v>142</v>
      </c>
      <c r="V464" s="154">
        <v>45108.153331481481</v>
      </c>
      <c r="W464" s="152" t="s">
        <v>116</v>
      </c>
      <c r="X464" s="152" t="s">
        <v>116</v>
      </c>
      <c r="Y464" s="154">
        <v>45139</v>
      </c>
      <c r="Z464" s="154">
        <v>45170</v>
      </c>
      <c r="AA464" s="154">
        <v>45174.415146030093</v>
      </c>
      <c r="AB464" s="152" t="s">
        <v>118</v>
      </c>
      <c r="AC464" s="152" t="s">
        <v>116</v>
      </c>
    </row>
    <row r="465" spans="1:29" s="161" customFormat="1" hidden="1" outlineLevel="7" collapsed="1" x14ac:dyDescent="0.25">
      <c r="A465" s="165" t="s">
        <v>282</v>
      </c>
      <c r="B465" s="157">
        <v>-96911.19</v>
      </c>
      <c r="C465" s="157">
        <v>-2751585.0652999999</v>
      </c>
      <c r="D465" s="157">
        <v>0</v>
      </c>
      <c r="E465" s="157">
        <v>0</v>
      </c>
      <c r="F465" s="157">
        <v>-96911.19</v>
      </c>
      <c r="G465" s="157">
        <v>-2751585.0652999999</v>
      </c>
      <c r="H465" s="158" t="s">
        <v>120</v>
      </c>
      <c r="I465" s="158" t="s">
        <v>281</v>
      </c>
      <c r="J465" s="158" t="s">
        <v>116</v>
      </c>
      <c r="K465" s="157">
        <v>28.392851901828902</v>
      </c>
      <c r="L465" s="157">
        <v>0</v>
      </c>
      <c r="M465" s="158" t="s">
        <v>213</v>
      </c>
      <c r="N465" s="158" t="s">
        <v>241</v>
      </c>
      <c r="O465" s="158" t="s">
        <v>121</v>
      </c>
      <c r="P465" s="159">
        <v>45139</v>
      </c>
      <c r="Q465" s="159">
        <v>45140</v>
      </c>
      <c r="R465" s="157">
        <v>0</v>
      </c>
      <c r="S465" s="158" t="s">
        <v>116</v>
      </c>
      <c r="T465" s="158" t="s">
        <v>116</v>
      </c>
      <c r="U465" s="158" t="s">
        <v>142</v>
      </c>
      <c r="V465" s="160">
        <v>45108.153331481481</v>
      </c>
      <c r="W465" s="158" t="s">
        <v>116</v>
      </c>
      <c r="X465" s="158" t="s">
        <v>116</v>
      </c>
      <c r="Y465" s="160">
        <v>45139</v>
      </c>
      <c r="Z465" s="160">
        <v>45170</v>
      </c>
      <c r="AA465" s="160">
        <v>45174.415146030093</v>
      </c>
      <c r="AB465" s="158" t="s">
        <v>118</v>
      </c>
      <c r="AC465" s="158" t="s">
        <v>116</v>
      </c>
    </row>
    <row r="466" spans="1:29" s="143" customFormat="1" hidden="1" outlineLevel="7" collapsed="1" x14ac:dyDescent="0.25">
      <c r="A466" s="166" t="s">
        <v>116</v>
      </c>
      <c r="B466" s="140">
        <v>-96911.19</v>
      </c>
      <c r="C466" s="140">
        <v>-2751585.0652999999</v>
      </c>
      <c r="D466" s="140">
        <v>0</v>
      </c>
      <c r="E466" s="140">
        <v>0</v>
      </c>
      <c r="F466" s="140">
        <v>-96911.19</v>
      </c>
      <c r="G466" s="140">
        <v>-2751585.0652999999</v>
      </c>
      <c r="H466" s="139" t="s">
        <v>120</v>
      </c>
      <c r="I466" s="139" t="s">
        <v>281</v>
      </c>
      <c r="J466" s="139" t="s">
        <v>116</v>
      </c>
      <c r="K466" s="140">
        <v>28.392851901828902</v>
      </c>
      <c r="L466" s="140">
        <v>0</v>
      </c>
      <c r="M466" s="139" t="s">
        <v>213</v>
      </c>
      <c r="N466" s="139" t="s">
        <v>241</v>
      </c>
      <c r="O466" s="139" t="s">
        <v>121</v>
      </c>
      <c r="P466" s="141">
        <v>45139</v>
      </c>
      <c r="Q466" s="141">
        <v>45140</v>
      </c>
      <c r="R466" s="140">
        <v>0</v>
      </c>
      <c r="S466" s="139" t="s">
        <v>116</v>
      </c>
      <c r="T466" s="139" t="s">
        <v>116</v>
      </c>
      <c r="U466" s="139" t="s">
        <v>142</v>
      </c>
      <c r="V466" s="142">
        <v>45108.153331481481</v>
      </c>
      <c r="W466" s="139" t="s">
        <v>116</v>
      </c>
      <c r="X466" s="139" t="s">
        <v>116</v>
      </c>
      <c r="Y466" s="142">
        <v>45139</v>
      </c>
      <c r="Z466" s="142">
        <v>45170</v>
      </c>
      <c r="AA466" s="142">
        <v>45174.415146030093</v>
      </c>
      <c r="AB466" s="139" t="s">
        <v>118</v>
      </c>
      <c r="AC466" s="139" t="s">
        <v>116</v>
      </c>
    </row>
    <row r="467" spans="1:29" s="172" customFormat="1" hidden="1" outlineLevel="7" collapsed="1" x14ac:dyDescent="0.25">
      <c r="A467" s="167" t="s">
        <v>283</v>
      </c>
      <c r="B467" s="168">
        <v>-44265.445</v>
      </c>
      <c r="C467" s="168">
        <v>-3052203.76</v>
      </c>
      <c r="D467" s="168">
        <v>0</v>
      </c>
      <c r="E467" s="168">
        <v>0</v>
      </c>
      <c r="F467" s="168">
        <v>-44265.445</v>
      </c>
      <c r="G467" s="168">
        <v>-3052203.76</v>
      </c>
      <c r="H467" s="169" t="s">
        <v>120</v>
      </c>
      <c r="I467" s="169" t="s">
        <v>281</v>
      </c>
      <c r="J467" s="169" t="s">
        <v>116</v>
      </c>
      <c r="K467" s="168">
        <v>68.9522890823756</v>
      </c>
      <c r="L467" s="168">
        <v>0</v>
      </c>
      <c r="M467" s="169" t="s">
        <v>213</v>
      </c>
      <c r="N467" s="169" t="s">
        <v>241</v>
      </c>
      <c r="O467" s="169" t="s">
        <v>121</v>
      </c>
      <c r="P467" s="170">
        <v>45139</v>
      </c>
      <c r="Q467" s="170">
        <v>45140</v>
      </c>
      <c r="R467" s="168">
        <v>0</v>
      </c>
      <c r="S467" s="169" t="s">
        <v>116</v>
      </c>
      <c r="T467" s="169" t="s">
        <v>116</v>
      </c>
      <c r="U467" s="169" t="s">
        <v>142</v>
      </c>
      <c r="V467" s="171">
        <v>45108.153331481481</v>
      </c>
      <c r="W467" s="169" t="s">
        <v>116</v>
      </c>
      <c r="X467" s="169" t="s">
        <v>116</v>
      </c>
      <c r="Y467" s="171">
        <v>45139</v>
      </c>
      <c r="Z467" s="171">
        <v>45170</v>
      </c>
      <c r="AA467" s="171">
        <v>45174.415146030093</v>
      </c>
      <c r="AB467" s="169" t="s">
        <v>118</v>
      </c>
      <c r="AC467" s="169" t="s">
        <v>116</v>
      </c>
    </row>
    <row r="468" spans="1:29" s="143" customFormat="1" hidden="1" outlineLevel="7" collapsed="1" x14ac:dyDescent="0.25">
      <c r="A468" s="166" t="s">
        <v>116</v>
      </c>
      <c r="B468" s="140">
        <v>-44265.445</v>
      </c>
      <c r="C468" s="140">
        <v>-3052203.76</v>
      </c>
      <c r="D468" s="140">
        <v>0</v>
      </c>
      <c r="E468" s="140">
        <v>0</v>
      </c>
      <c r="F468" s="140">
        <v>-44265.445</v>
      </c>
      <c r="G468" s="140">
        <v>-3052203.76</v>
      </c>
      <c r="H468" s="139" t="s">
        <v>120</v>
      </c>
      <c r="I468" s="139" t="s">
        <v>281</v>
      </c>
      <c r="J468" s="139" t="s">
        <v>116</v>
      </c>
      <c r="K468" s="140">
        <v>68.9522890823756</v>
      </c>
      <c r="L468" s="140">
        <v>0</v>
      </c>
      <c r="M468" s="139" t="s">
        <v>213</v>
      </c>
      <c r="N468" s="139" t="s">
        <v>241</v>
      </c>
      <c r="O468" s="139" t="s">
        <v>121</v>
      </c>
      <c r="P468" s="141">
        <v>45139</v>
      </c>
      <c r="Q468" s="141">
        <v>45140</v>
      </c>
      <c r="R468" s="140">
        <v>0</v>
      </c>
      <c r="S468" s="139" t="s">
        <v>116</v>
      </c>
      <c r="T468" s="139" t="s">
        <v>116</v>
      </c>
      <c r="U468" s="139" t="s">
        <v>142</v>
      </c>
      <c r="V468" s="142">
        <v>45108.153331481481</v>
      </c>
      <c r="W468" s="139" t="s">
        <v>116</v>
      </c>
      <c r="X468" s="139" t="s">
        <v>116</v>
      </c>
      <c r="Y468" s="142">
        <v>45139</v>
      </c>
      <c r="Z468" s="142">
        <v>45170</v>
      </c>
      <c r="AA468" s="142">
        <v>45174.415146030093</v>
      </c>
      <c r="AB468" s="139" t="s">
        <v>118</v>
      </c>
      <c r="AC468" s="139" t="s">
        <v>116</v>
      </c>
    </row>
    <row r="469" spans="1:29" s="161" customFormat="1" hidden="1" outlineLevel="7" collapsed="1" x14ac:dyDescent="0.25">
      <c r="A469" s="165" t="s">
        <v>284</v>
      </c>
      <c r="B469" s="157">
        <v>-18507.946</v>
      </c>
      <c r="C469" s="157">
        <v>-1025246.94596</v>
      </c>
      <c r="D469" s="157">
        <v>0</v>
      </c>
      <c r="E469" s="157">
        <v>0</v>
      </c>
      <c r="F469" s="157">
        <v>-18507.946</v>
      </c>
      <c r="G469" s="157">
        <v>-1025246.94596</v>
      </c>
      <c r="H469" s="158" t="s">
        <v>120</v>
      </c>
      <c r="I469" s="158" t="s">
        <v>281</v>
      </c>
      <c r="J469" s="158" t="s">
        <v>116</v>
      </c>
      <c r="K469" s="157">
        <v>55.3949609513665</v>
      </c>
      <c r="L469" s="157">
        <v>0</v>
      </c>
      <c r="M469" s="158" t="s">
        <v>213</v>
      </c>
      <c r="N469" s="158" t="s">
        <v>241</v>
      </c>
      <c r="O469" s="158" t="s">
        <v>121</v>
      </c>
      <c r="P469" s="159">
        <v>45139</v>
      </c>
      <c r="Q469" s="159">
        <v>45140</v>
      </c>
      <c r="R469" s="157">
        <v>0</v>
      </c>
      <c r="S469" s="158" t="s">
        <v>116</v>
      </c>
      <c r="T469" s="158" t="s">
        <v>116</v>
      </c>
      <c r="U469" s="158" t="s">
        <v>142</v>
      </c>
      <c r="V469" s="160">
        <v>45108.153331481481</v>
      </c>
      <c r="W469" s="158" t="s">
        <v>116</v>
      </c>
      <c r="X469" s="158" t="s">
        <v>116</v>
      </c>
      <c r="Y469" s="160">
        <v>45139</v>
      </c>
      <c r="Z469" s="160">
        <v>45170</v>
      </c>
      <c r="AA469" s="160">
        <v>45174.415146030093</v>
      </c>
      <c r="AB469" s="158" t="s">
        <v>118</v>
      </c>
      <c r="AC469" s="158" t="s">
        <v>116</v>
      </c>
    </row>
    <row r="470" spans="1:29" s="143" customFormat="1" hidden="1" outlineLevel="7" collapsed="1" x14ac:dyDescent="0.25">
      <c r="A470" s="166" t="s">
        <v>116</v>
      </c>
      <c r="B470" s="140">
        <v>-18507.946</v>
      </c>
      <c r="C470" s="140">
        <v>-1025246.94596</v>
      </c>
      <c r="D470" s="140">
        <v>0</v>
      </c>
      <c r="E470" s="140">
        <v>0</v>
      </c>
      <c r="F470" s="140">
        <v>-18507.946</v>
      </c>
      <c r="G470" s="140">
        <v>-1025246.94596</v>
      </c>
      <c r="H470" s="139" t="s">
        <v>120</v>
      </c>
      <c r="I470" s="139" t="s">
        <v>281</v>
      </c>
      <c r="J470" s="139" t="s">
        <v>116</v>
      </c>
      <c r="K470" s="140">
        <v>55.3949609513665</v>
      </c>
      <c r="L470" s="140">
        <v>0</v>
      </c>
      <c r="M470" s="139" t="s">
        <v>213</v>
      </c>
      <c r="N470" s="139" t="s">
        <v>241</v>
      </c>
      <c r="O470" s="139" t="s">
        <v>121</v>
      </c>
      <c r="P470" s="141">
        <v>45139</v>
      </c>
      <c r="Q470" s="141">
        <v>45140</v>
      </c>
      <c r="R470" s="140">
        <v>0</v>
      </c>
      <c r="S470" s="139" t="s">
        <v>116</v>
      </c>
      <c r="T470" s="139" t="s">
        <v>116</v>
      </c>
      <c r="U470" s="139" t="s">
        <v>142</v>
      </c>
      <c r="V470" s="142">
        <v>45108.153331481481</v>
      </c>
      <c r="W470" s="139" t="s">
        <v>116</v>
      </c>
      <c r="X470" s="139" t="s">
        <v>116</v>
      </c>
      <c r="Y470" s="142">
        <v>45139</v>
      </c>
      <c r="Z470" s="142">
        <v>45170</v>
      </c>
      <c r="AA470" s="142">
        <v>45174.415146030093</v>
      </c>
      <c r="AB470" s="139" t="s">
        <v>118</v>
      </c>
      <c r="AC470" s="139" t="s">
        <v>116</v>
      </c>
    </row>
    <row r="471" spans="1:29" s="172" customFormat="1" hidden="1" outlineLevel="7" collapsed="1" x14ac:dyDescent="0.25">
      <c r="A471" s="167" t="s">
        <v>285</v>
      </c>
      <c r="B471" s="168">
        <v>23708.411</v>
      </c>
      <c r="C471" s="168">
        <v>951469.45284000004</v>
      </c>
      <c r="D471" s="168">
        <v>0</v>
      </c>
      <c r="E471" s="168">
        <v>0</v>
      </c>
      <c r="F471" s="168">
        <v>23708.411</v>
      </c>
      <c r="G471" s="168">
        <v>951469.45284000004</v>
      </c>
      <c r="H471" s="169" t="s">
        <v>120</v>
      </c>
      <c r="I471" s="169" t="s">
        <v>281</v>
      </c>
      <c r="J471" s="169" t="s">
        <v>116</v>
      </c>
      <c r="K471" s="168">
        <v>40.132147736092499</v>
      </c>
      <c r="L471" s="168">
        <v>0</v>
      </c>
      <c r="M471" s="169" t="s">
        <v>213</v>
      </c>
      <c r="N471" s="169" t="s">
        <v>241</v>
      </c>
      <c r="O471" s="169" t="s">
        <v>121</v>
      </c>
      <c r="P471" s="170">
        <v>45139</v>
      </c>
      <c r="Q471" s="170">
        <v>45140</v>
      </c>
      <c r="R471" s="168">
        <v>0</v>
      </c>
      <c r="S471" s="169" t="s">
        <v>116</v>
      </c>
      <c r="T471" s="169" t="s">
        <v>116</v>
      </c>
      <c r="U471" s="169" t="s">
        <v>142</v>
      </c>
      <c r="V471" s="171">
        <v>45108.153331481481</v>
      </c>
      <c r="W471" s="169" t="s">
        <v>116</v>
      </c>
      <c r="X471" s="169" t="s">
        <v>116</v>
      </c>
      <c r="Y471" s="171">
        <v>45139</v>
      </c>
      <c r="Z471" s="171">
        <v>45170</v>
      </c>
      <c r="AA471" s="171">
        <v>45174.415146030093</v>
      </c>
      <c r="AB471" s="169" t="s">
        <v>118</v>
      </c>
      <c r="AC471" s="169" t="s">
        <v>116</v>
      </c>
    </row>
    <row r="472" spans="1:29" s="143" customFormat="1" hidden="1" outlineLevel="7" collapsed="1" x14ac:dyDescent="0.25">
      <c r="A472" s="166" t="s">
        <v>116</v>
      </c>
      <c r="B472" s="140">
        <v>23708.411</v>
      </c>
      <c r="C472" s="140">
        <v>951469.45284000004</v>
      </c>
      <c r="D472" s="140">
        <v>0</v>
      </c>
      <c r="E472" s="140">
        <v>0</v>
      </c>
      <c r="F472" s="140">
        <v>23708.411</v>
      </c>
      <c r="G472" s="140">
        <v>951469.45284000004</v>
      </c>
      <c r="H472" s="139" t="s">
        <v>120</v>
      </c>
      <c r="I472" s="139" t="s">
        <v>281</v>
      </c>
      <c r="J472" s="139" t="s">
        <v>116</v>
      </c>
      <c r="K472" s="140">
        <v>40.132147736092499</v>
      </c>
      <c r="L472" s="140">
        <v>0</v>
      </c>
      <c r="M472" s="139" t="s">
        <v>213</v>
      </c>
      <c r="N472" s="139" t="s">
        <v>241</v>
      </c>
      <c r="O472" s="139" t="s">
        <v>121</v>
      </c>
      <c r="P472" s="141">
        <v>45139</v>
      </c>
      <c r="Q472" s="141">
        <v>45140</v>
      </c>
      <c r="R472" s="140">
        <v>0</v>
      </c>
      <c r="S472" s="139" t="s">
        <v>116</v>
      </c>
      <c r="T472" s="139" t="s">
        <v>116</v>
      </c>
      <c r="U472" s="139" t="s">
        <v>142</v>
      </c>
      <c r="V472" s="142">
        <v>45108.153331481481</v>
      </c>
      <c r="W472" s="139" t="s">
        <v>116</v>
      </c>
      <c r="X472" s="139" t="s">
        <v>116</v>
      </c>
      <c r="Y472" s="142">
        <v>45139</v>
      </c>
      <c r="Z472" s="142">
        <v>45170</v>
      </c>
      <c r="AA472" s="142">
        <v>45174.415146030093</v>
      </c>
      <c r="AB472" s="139" t="s">
        <v>118</v>
      </c>
      <c r="AC472" s="139" t="s">
        <v>116</v>
      </c>
    </row>
    <row r="473" spans="1:29" s="161" customFormat="1" hidden="1" outlineLevel="7" collapsed="1" x14ac:dyDescent="0.25">
      <c r="A473" s="165" t="s">
        <v>286</v>
      </c>
      <c r="B473" s="157">
        <v>135976.17000000001</v>
      </c>
      <c r="C473" s="157">
        <v>5877566.3205000004</v>
      </c>
      <c r="D473" s="157">
        <v>0</v>
      </c>
      <c r="E473" s="157">
        <v>0</v>
      </c>
      <c r="F473" s="157">
        <v>135976.17000000001</v>
      </c>
      <c r="G473" s="157">
        <v>5877566.3205000004</v>
      </c>
      <c r="H473" s="158" t="s">
        <v>120</v>
      </c>
      <c r="I473" s="158" t="s">
        <v>281</v>
      </c>
      <c r="J473" s="158" t="s">
        <v>116</v>
      </c>
      <c r="K473" s="157">
        <v>43.224973320692897</v>
      </c>
      <c r="L473" s="157">
        <v>0</v>
      </c>
      <c r="M473" s="158" t="s">
        <v>213</v>
      </c>
      <c r="N473" s="158" t="s">
        <v>241</v>
      </c>
      <c r="O473" s="158" t="s">
        <v>121</v>
      </c>
      <c r="P473" s="159">
        <v>45139</v>
      </c>
      <c r="Q473" s="159">
        <v>45140</v>
      </c>
      <c r="R473" s="157">
        <v>0</v>
      </c>
      <c r="S473" s="158" t="s">
        <v>116</v>
      </c>
      <c r="T473" s="158" t="s">
        <v>116</v>
      </c>
      <c r="U473" s="158" t="s">
        <v>142</v>
      </c>
      <c r="V473" s="160">
        <v>45108.153331481481</v>
      </c>
      <c r="W473" s="158" t="s">
        <v>116</v>
      </c>
      <c r="X473" s="158" t="s">
        <v>116</v>
      </c>
      <c r="Y473" s="160">
        <v>45139</v>
      </c>
      <c r="Z473" s="160">
        <v>45170</v>
      </c>
      <c r="AA473" s="160">
        <v>45174.415146030093</v>
      </c>
      <c r="AB473" s="158" t="s">
        <v>118</v>
      </c>
      <c r="AC473" s="158" t="s">
        <v>116</v>
      </c>
    </row>
    <row r="474" spans="1:29" s="143" customFormat="1" hidden="1" outlineLevel="7" collapsed="1" x14ac:dyDescent="0.25">
      <c r="A474" s="166" t="s">
        <v>116</v>
      </c>
      <c r="B474" s="140">
        <v>135976.17000000001</v>
      </c>
      <c r="C474" s="140">
        <v>5877566.3205000004</v>
      </c>
      <c r="D474" s="140">
        <v>0</v>
      </c>
      <c r="E474" s="140">
        <v>0</v>
      </c>
      <c r="F474" s="140">
        <v>135976.17000000001</v>
      </c>
      <c r="G474" s="140">
        <v>5877566.3205000004</v>
      </c>
      <c r="H474" s="139" t="s">
        <v>120</v>
      </c>
      <c r="I474" s="139" t="s">
        <v>281</v>
      </c>
      <c r="J474" s="139" t="s">
        <v>116</v>
      </c>
      <c r="K474" s="140">
        <v>43.224973320692897</v>
      </c>
      <c r="L474" s="140">
        <v>0</v>
      </c>
      <c r="M474" s="139" t="s">
        <v>213</v>
      </c>
      <c r="N474" s="139" t="s">
        <v>241</v>
      </c>
      <c r="O474" s="139" t="s">
        <v>121</v>
      </c>
      <c r="P474" s="141">
        <v>45139</v>
      </c>
      <c r="Q474" s="141">
        <v>45140</v>
      </c>
      <c r="R474" s="140">
        <v>0</v>
      </c>
      <c r="S474" s="139" t="s">
        <v>116</v>
      </c>
      <c r="T474" s="139" t="s">
        <v>116</v>
      </c>
      <c r="U474" s="139" t="s">
        <v>142</v>
      </c>
      <c r="V474" s="142">
        <v>45108.153331481481</v>
      </c>
      <c r="W474" s="139" t="s">
        <v>116</v>
      </c>
      <c r="X474" s="139" t="s">
        <v>116</v>
      </c>
      <c r="Y474" s="142">
        <v>45139</v>
      </c>
      <c r="Z474" s="142">
        <v>45170</v>
      </c>
      <c r="AA474" s="142">
        <v>45174.415146030093</v>
      </c>
      <c r="AB474" s="139" t="s">
        <v>118</v>
      </c>
      <c r="AC474" s="139" t="s">
        <v>116</v>
      </c>
    </row>
    <row r="475" spans="1:29" s="149" customFormat="1" hidden="1" outlineLevel="5" collapsed="1" x14ac:dyDescent="0.25">
      <c r="A475" s="163" t="s">
        <v>287</v>
      </c>
      <c r="B475" s="145">
        <v>0</v>
      </c>
      <c r="C475" s="145">
        <v>0</v>
      </c>
      <c r="D475" s="145">
        <v>0</v>
      </c>
      <c r="E475" s="145">
        <v>0</v>
      </c>
      <c r="F475" s="145">
        <v>0</v>
      </c>
      <c r="G475" s="145">
        <v>0</v>
      </c>
      <c r="H475" s="146" t="s">
        <v>120</v>
      </c>
      <c r="I475" s="146" t="s">
        <v>287</v>
      </c>
      <c r="J475" s="146" t="s">
        <v>116</v>
      </c>
      <c r="K475" s="145">
        <v>0</v>
      </c>
      <c r="L475" s="145">
        <v>0</v>
      </c>
      <c r="M475" s="146" t="s">
        <v>213</v>
      </c>
      <c r="N475" s="146" t="s">
        <v>241</v>
      </c>
      <c r="O475" s="146" t="s">
        <v>121</v>
      </c>
      <c r="P475" s="147">
        <v>45139</v>
      </c>
      <c r="Q475" s="147">
        <v>45140</v>
      </c>
      <c r="R475" s="145">
        <v>0</v>
      </c>
      <c r="S475" s="146" t="s">
        <v>116</v>
      </c>
      <c r="T475" s="146" t="s">
        <v>116</v>
      </c>
      <c r="U475" s="146" t="s">
        <v>142</v>
      </c>
      <c r="V475" s="148">
        <v>45108.153331481481</v>
      </c>
      <c r="W475" s="146" t="s">
        <v>116</v>
      </c>
      <c r="X475" s="146" t="s">
        <v>116</v>
      </c>
      <c r="Y475" s="148">
        <v>45139</v>
      </c>
      <c r="Z475" s="148">
        <v>45170</v>
      </c>
      <c r="AA475" s="148">
        <v>45174.415146030093</v>
      </c>
      <c r="AB475" s="146" t="s">
        <v>118</v>
      </c>
      <c r="AC475" s="146" t="s">
        <v>116</v>
      </c>
    </row>
    <row r="476" spans="1:29" s="155" customFormat="1" hidden="1" outlineLevel="6" collapsed="1" x14ac:dyDescent="0.25">
      <c r="A476" s="164" t="s">
        <v>116</v>
      </c>
      <c r="B476" s="151">
        <v>0</v>
      </c>
      <c r="C476" s="151">
        <v>0</v>
      </c>
      <c r="D476" s="151">
        <v>0</v>
      </c>
      <c r="E476" s="151">
        <v>0</v>
      </c>
      <c r="F476" s="151">
        <v>0</v>
      </c>
      <c r="G476" s="151">
        <v>0</v>
      </c>
      <c r="H476" s="152" t="s">
        <v>120</v>
      </c>
      <c r="I476" s="152" t="s">
        <v>287</v>
      </c>
      <c r="J476" s="152" t="s">
        <v>116</v>
      </c>
      <c r="K476" s="151">
        <v>0</v>
      </c>
      <c r="L476" s="151">
        <v>0</v>
      </c>
      <c r="M476" s="152" t="s">
        <v>213</v>
      </c>
      <c r="N476" s="152" t="s">
        <v>241</v>
      </c>
      <c r="O476" s="152" t="s">
        <v>121</v>
      </c>
      <c r="P476" s="153">
        <v>45139</v>
      </c>
      <c r="Q476" s="153">
        <v>45140</v>
      </c>
      <c r="R476" s="151">
        <v>0</v>
      </c>
      <c r="S476" s="152" t="s">
        <v>116</v>
      </c>
      <c r="T476" s="152" t="s">
        <v>116</v>
      </c>
      <c r="U476" s="152" t="s">
        <v>142</v>
      </c>
      <c r="V476" s="154">
        <v>45108.153331481481</v>
      </c>
      <c r="W476" s="152" t="s">
        <v>116</v>
      </c>
      <c r="X476" s="152" t="s">
        <v>116</v>
      </c>
      <c r="Y476" s="154">
        <v>45139</v>
      </c>
      <c r="Z476" s="154">
        <v>45170</v>
      </c>
      <c r="AA476" s="154">
        <v>45174.415146030093</v>
      </c>
      <c r="AB476" s="152" t="s">
        <v>118</v>
      </c>
      <c r="AC476" s="152" t="s">
        <v>116</v>
      </c>
    </row>
    <row r="477" spans="1:29" s="161" customFormat="1" hidden="1" outlineLevel="7" collapsed="1" x14ac:dyDescent="0.25">
      <c r="A477" s="165" t="s">
        <v>152</v>
      </c>
      <c r="B477" s="157">
        <v>0</v>
      </c>
      <c r="C477" s="157">
        <v>0</v>
      </c>
      <c r="D477" s="157">
        <v>0</v>
      </c>
      <c r="E477" s="157">
        <v>0</v>
      </c>
      <c r="F477" s="157">
        <v>0</v>
      </c>
      <c r="G477" s="157">
        <v>0</v>
      </c>
      <c r="H477" s="158" t="s">
        <v>120</v>
      </c>
      <c r="I477" s="158" t="s">
        <v>287</v>
      </c>
      <c r="J477" s="158" t="s">
        <v>116</v>
      </c>
      <c r="K477" s="157">
        <v>0</v>
      </c>
      <c r="L477" s="157">
        <v>0</v>
      </c>
      <c r="M477" s="158" t="s">
        <v>213</v>
      </c>
      <c r="N477" s="158" t="s">
        <v>241</v>
      </c>
      <c r="O477" s="158" t="s">
        <v>121</v>
      </c>
      <c r="P477" s="159">
        <v>45139</v>
      </c>
      <c r="Q477" s="159">
        <v>45140</v>
      </c>
      <c r="R477" s="157">
        <v>0</v>
      </c>
      <c r="S477" s="158" t="s">
        <v>116</v>
      </c>
      <c r="T477" s="158" t="s">
        <v>116</v>
      </c>
      <c r="U477" s="158" t="s">
        <v>142</v>
      </c>
      <c r="V477" s="160">
        <v>45108.153331481481</v>
      </c>
      <c r="W477" s="158" t="s">
        <v>116</v>
      </c>
      <c r="X477" s="158" t="s">
        <v>116</v>
      </c>
      <c r="Y477" s="160">
        <v>45139</v>
      </c>
      <c r="Z477" s="160">
        <v>45170</v>
      </c>
      <c r="AA477" s="160">
        <v>45174.415146030093</v>
      </c>
      <c r="AB477" s="158" t="s">
        <v>118</v>
      </c>
      <c r="AC477" s="158" t="s">
        <v>116</v>
      </c>
    </row>
    <row r="478" spans="1:29" s="143" customFormat="1" hidden="1" outlineLevel="7" collapsed="1" x14ac:dyDescent="0.25">
      <c r="A478" s="166" t="s">
        <v>116</v>
      </c>
      <c r="B478" s="140">
        <v>0</v>
      </c>
      <c r="C478" s="140">
        <v>0</v>
      </c>
      <c r="D478" s="140">
        <v>0</v>
      </c>
      <c r="E478" s="140">
        <v>0</v>
      </c>
      <c r="F478" s="140">
        <v>0</v>
      </c>
      <c r="G478" s="140">
        <v>0</v>
      </c>
      <c r="H478" s="139" t="s">
        <v>120</v>
      </c>
      <c r="I478" s="139" t="s">
        <v>287</v>
      </c>
      <c r="J478" s="139" t="s">
        <v>116</v>
      </c>
      <c r="K478" s="140">
        <v>0</v>
      </c>
      <c r="L478" s="140">
        <v>0</v>
      </c>
      <c r="M478" s="139" t="s">
        <v>213</v>
      </c>
      <c r="N478" s="139" t="s">
        <v>241</v>
      </c>
      <c r="O478" s="139" t="s">
        <v>121</v>
      </c>
      <c r="P478" s="141">
        <v>45139</v>
      </c>
      <c r="Q478" s="141">
        <v>45140</v>
      </c>
      <c r="R478" s="140">
        <v>0</v>
      </c>
      <c r="S478" s="139" t="s">
        <v>116</v>
      </c>
      <c r="T478" s="139" t="s">
        <v>116</v>
      </c>
      <c r="U478" s="139" t="s">
        <v>142</v>
      </c>
      <c r="V478" s="142">
        <v>45108.153331481481</v>
      </c>
      <c r="W478" s="139" t="s">
        <v>116</v>
      </c>
      <c r="X478" s="139" t="s">
        <v>116</v>
      </c>
      <c r="Y478" s="142">
        <v>45139</v>
      </c>
      <c r="Z478" s="142">
        <v>45170</v>
      </c>
      <c r="AA478" s="142">
        <v>45174.415146030093</v>
      </c>
      <c r="AB478" s="139" t="s">
        <v>118</v>
      </c>
      <c r="AC478" s="139" t="s">
        <v>116</v>
      </c>
    </row>
    <row r="486" spans="3:3" x14ac:dyDescent="0.25">
      <c r="C486" s="196">
        <f>C83/1000</f>
        <v>37866.121005510002</v>
      </c>
    </row>
  </sheetData>
  <pageMargins left="1.8" right="1.8" top="1.9" bottom="1.9" header="0.5" footer="0.5"/>
  <pageSetup paperSize="0" fitToWidth="0" fitToHeight="0" orientation="portrait" horizontalDpi="0" verticalDpi="0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6D2E4-B73C-4E46-9F78-4E172E3AE4E4}">
  <sheetPr>
    <outlinePr summaryBelow="0"/>
  </sheetPr>
  <dimension ref="A1:AC356"/>
  <sheetViews>
    <sheetView zoomScaleNormal="100" workbookViewId="0">
      <selection activeCell="B442" sqref="B442"/>
    </sheetView>
  </sheetViews>
  <sheetFormatPr defaultRowHeight="15" outlineLevelRow="7" x14ac:dyDescent="0.25"/>
  <cols>
    <col min="1" max="1" width="28.54296875" style="1" customWidth="1"/>
    <col min="2" max="2" width="9" style="130" customWidth="1"/>
    <col min="3" max="3" width="9.6328125" style="130" customWidth="1"/>
    <col min="4" max="4" width="11.6328125" style="130" customWidth="1"/>
    <col min="5" max="5" width="10.08984375" style="130" customWidth="1"/>
    <col min="6" max="6" width="7.90625" style="130" customWidth="1"/>
    <col min="7" max="7" width="9.6328125" style="130" customWidth="1"/>
    <col min="8" max="8" width="13.08984375" style="1" customWidth="1"/>
    <col min="9" max="9" width="13.81640625" style="1" customWidth="1"/>
    <col min="10" max="10" width="7.54296875" style="1" customWidth="1"/>
    <col min="11" max="11" width="6.1796875" style="130" customWidth="1"/>
    <col min="12" max="12" width="12.1796875" style="130" customWidth="1"/>
    <col min="13" max="13" width="6.81640625" style="1" customWidth="1"/>
    <col min="14" max="14" width="6" style="1" customWidth="1"/>
    <col min="15" max="15" width="11.08984375" style="1" customWidth="1"/>
    <col min="16" max="17" width="9" style="131" customWidth="1"/>
    <col min="18" max="18" width="8" style="130" customWidth="1"/>
    <col min="19" max="19" width="5.6328125" style="1" customWidth="1"/>
    <col min="20" max="20" width="10.54296875" style="1" customWidth="1"/>
    <col min="21" max="21" width="18.81640625" style="1" customWidth="1"/>
    <col min="22" max="22" width="17.6328125" style="1" customWidth="1"/>
    <col min="23" max="23" width="18.81640625" style="1" customWidth="1"/>
    <col min="24" max="27" width="17.6328125" style="1" customWidth="1"/>
    <col min="28" max="28" width="4.453125" style="1" customWidth="1"/>
    <col min="29" max="29" width="6.90625" style="1" customWidth="1"/>
  </cols>
  <sheetData>
    <row r="1" spans="1:29" s="73" customFormat="1" x14ac:dyDescent="0.25">
      <c r="A1" s="70" t="s">
        <v>76</v>
      </c>
      <c r="B1" s="71" t="s">
        <v>77</v>
      </c>
      <c r="C1" s="71" t="s">
        <v>78</v>
      </c>
      <c r="D1" s="71" t="s">
        <v>79</v>
      </c>
      <c r="E1" s="71" t="s">
        <v>80</v>
      </c>
      <c r="F1" s="71" t="s">
        <v>81</v>
      </c>
      <c r="G1" s="71" t="s">
        <v>82</v>
      </c>
      <c r="H1" s="70" t="s">
        <v>83</v>
      </c>
      <c r="I1" s="70" t="s">
        <v>84</v>
      </c>
      <c r="J1" s="70" t="s">
        <v>85</v>
      </c>
      <c r="K1" s="71" t="s">
        <v>86</v>
      </c>
      <c r="L1" s="71" t="s">
        <v>87</v>
      </c>
      <c r="M1" s="70" t="s">
        <v>88</v>
      </c>
      <c r="N1" s="70" t="s">
        <v>89</v>
      </c>
      <c r="O1" s="70" t="s">
        <v>90</v>
      </c>
      <c r="P1" s="72" t="s">
        <v>91</v>
      </c>
      <c r="Q1" s="72" t="s">
        <v>92</v>
      </c>
      <c r="R1" s="71" t="s">
        <v>93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70" t="s">
        <v>103</v>
      </c>
      <c r="AC1" s="70" t="s">
        <v>104</v>
      </c>
    </row>
    <row r="2" spans="1:29" s="78" customFormat="1" x14ac:dyDescent="0.25">
      <c r="A2" s="74" t="s">
        <v>105</v>
      </c>
      <c r="B2" s="75">
        <v>-413.55</v>
      </c>
      <c r="C2" s="75">
        <v>-57013.1</v>
      </c>
      <c r="D2" s="75">
        <v>0</v>
      </c>
      <c r="E2" s="75">
        <v>0</v>
      </c>
      <c r="F2" s="75">
        <v>-413.55</v>
      </c>
      <c r="G2" s="75">
        <v>-57013.1</v>
      </c>
      <c r="H2" s="74" t="s">
        <v>106</v>
      </c>
      <c r="I2" s="74" t="s">
        <v>107</v>
      </c>
      <c r="J2" s="74" t="s">
        <v>116</v>
      </c>
      <c r="K2" s="75">
        <v>137.86265264176001</v>
      </c>
      <c r="L2" s="75">
        <v>0</v>
      </c>
      <c r="M2" s="74" t="s">
        <v>109</v>
      </c>
      <c r="N2" s="74" t="s">
        <v>110</v>
      </c>
      <c r="O2" s="74" t="s">
        <v>111</v>
      </c>
      <c r="P2" s="76">
        <v>45138</v>
      </c>
      <c r="Q2" s="76">
        <v>45138.000694444447</v>
      </c>
      <c r="R2" s="75">
        <v>0</v>
      </c>
      <c r="S2" s="74" t="s">
        <v>112</v>
      </c>
      <c r="T2" s="74" t="s">
        <v>113</v>
      </c>
      <c r="U2" s="74" t="s">
        <v>114</v>
      </c>
      <c r="V2" s="77">
        <v>45139.660566782411</v>
      </c>
      <c r="W2" s="74" t="s">
        <v>115</v>
      </c>
      <c r="X2" s="77">
        <v>45139.661624340275</v>
      </c>
      <c r="Y2" s="77">
        <v>45108</v>
      </c>
      <c r="Z2" s="77">
        <v>45139</v>
      </c>
      <c r="AA2" s="77">
        <v>45139.872418090279</v>
      </c>
      <c r="AB2" s="74" t="s">
        <v>105</v>
      </c>
      <c r="AC2" s="74" t="s">
        <v>116</v>
      </c>
    </row>
    <row r="3" spans="1:29" s="84" customFormat="1" outlineLevel="1" collapsed="1" x14ac:dyDescent="0.25">
      <c r="A3" s="79" t="s">
        <v>110</v>
      </c>
      <c r="B3" s="80">
        <v>-413.55</v>
      </c>
      <c r="C3" s="80">
        <v>-57013.1</v>
      </c>
      <c r="D3" s="80">
        <v>0</v>
      </c>
      <c r="E3" s="80">
        <v>0</v>
      </c>
      <c r="F3" s="80">
        <v>-413.55</v>
      </c>
      <c r="G3" s="80">
        <v>-57013.1</v>
      </c>
      <c r="H3" s="81" t="s">
        <v>106</v>
      </c>
      <c r="I3" s="81" t="s">
        <v>107</v>
      </c>
      <c r="J3" s="81" t="s">
        <v>116</v>
      </c>
      <c r="K3" s="80">
        <v>137.86265264176001</v>
      </c>
      <c r="L3" s="80">
        <v>0</v>
      </c>
      <c r="M3" s="81" t="s">
        <v>109</v>
      </c>
      <c r="N3" s="81" t="s">
        <v>110</v>
      </c>
      <c r="O3" s="81" t="s">
        <v>111</v>
      </c>
      <c r="P3" s="82">
        <v>45138</v>
      </c>
      <c r="Q3" s="82">
        <v>45138.000694444447</v>
      </c>
      <c r="R3" s="80">
        <v>0</v>
      </c>
      <c r="S3" s="81" t="s">
        <v>112</v>
      </c>
      <c r="T3" s="81" t="s">
        <v>113</v>
      </c>
      <c r="U3" s="81" t="s">
        <v>114</v>
      </c>
      <c r="V3" s="83">
        <v>45139.660566782411</v>
      </c>
      <c r="W3" s="81" t="s">
        <v>115</v>
      </c>
      <c r="X3" s="83">
        <v>45139.661624340275</v>
      </c>
      <c r="Y3" s="83">
        <v>45108</v>
      </c>
      <c r="Z3" s="83">
        <v>45139</v>
      </c>
      <c r="AA3" s="83">
        <v>45139.872418090279</v>
      </c>
      <c r="AB3" s="81" t="s">
        <v>105</v>
      </c>
      <c r="AC3" s="81" t="s">
        <v>116</v>
      </c>
    </row>
    <row r="4" spans="1:29" s="90" customFormat="1" hidden="1" outlineLevel="2" collapsed="1" x14ac:dyDescent="0.25">
      <c r="A4" s="85" t="s">
        <v>111</v>
      </c>
      <c r="B4" s="86">
        <v>-413.55</v>
      </c>
      <c r="C4" s="86">
        <v>-57013.1</v>
      </c>
      <c r="D4" s="86">
        <v>0</v>
      </c>
      <c r="E4" s="86">
        <v>0</v>
      </c>
      <c r="F4" s="86">
        <v>-413.55</v>
      </c>
      <c r="G4" s="86">
        <v>-57013.1</v>
      </c>
      <c r="H4" s="87" t="s">
        <v>106</v>
      </c>
      <c r="I4" s="87" t="s">
        <v>107</v>
      </c>
      <c r="J4" s="87" t="s">
        <v>116</v>
      </c>
      <c r="K4" s="86">
        <v>137.86265264176001</v>
      </c>
      <c r="L4" s="86">
        <v>0</v>
      </c>
      <c r="M4" s="87" t="s">
        <v>109</v>
      </c>
      <c r="N4" s="87" t="s">
        <v>110</v>
      </c>
      <c r="O4" s="87" t="s">
        <v>111</v>
      </c>
      <c r="P4" s="88">
        <v>45138</v>
      </c>
      <c r="Q4" s="88">
        <v>45138.000694444447</v>
      </c>
      <c r="R4" s="86">
        <v>0</v>
      </c>
      <c r="S4" s="87" t="s">
        <v>112</v>
      </c>
      <c r="T4" s="87" t="s">
        <v>113</v>
      </c>
      <c r="U4" s="87" t="s">
        <v>114</v>
      </c>
      <c r="V4" s="89">
        <v>45139.660566782411</v>
      </c>
      <c r="W4" s="87" t="s">
        <v>115</v>
      </c>
      <c r="X4" s="89">
        <v>45139.661624340275</v>
      </c>
      <c r="Y4" s="89">
        <v>45108</v>
      </c>
      <c r="Z4" s="89">
        <v>45139</v>
      </c>
      <c r="AA4" s="89">
        <v>45139.872418090279</v>
      </c>
      <c r="AB4" s="87" t="s">
        <v>105</v>
      </c>
      <c r="AC4" s="87" t="s">
        <v>116</v>
      </c>
    </row>
    <row r="5" spans="1:29" s="96" customFormat="1" hidden="1" outlineLevel="3" collapsed="1" x14ac:dyDescent="0.25">
      <c r="A5" s="91" t="s">
        <v>116</v>
      </c>
      <c r="B5" s="92">
        <v>-413.55</v>
      </c>
      <c r="C5" s="92">
        <v>-57013.1</v>
      </c>
      <c r="D5" s="92">
        <v>0</v>
      </c>
      <c r="E5" s="92">
        <v>0</v>
      </c>
      <c r="F5" s="92">
        <v>-413.55</v>
      </c>
      <c r="G5" s="92">
        <v>-57013.1</v>
      </c>
      <c r="H5" s="93" t="s">
        <v>106</v>
      </c>
      <c r="I5" s="93" t="s">
        <v>107</v>
      </c>
      <c r="J5" s="93" t="s">
        <v>116</v>
      </c>
      <c r="K5" s="92">
        <v>137.86265264176001</v>
      </c>
      <c r="L5" s="92">
        <v>0</v>
      </c>
      <c r="M5" s="93" t="s">
        <v>109</v>
      </c>
      <c r="N5" s="93" t="s">
        <v>110</v>
      </c>
      <c r="O5" s="93" t="s">
        <v>111</v>
      </c>
      <c r="P5" s="94">
        <v>45138</v>
      </c>
      <c r="Q5" s="94">
        <v>45138.000694444447</v>
      </c>
      <c r="R5" s="92">
        <v>0</v>
      </c>
      <c r="S5" s="93" t="s">
        <v>112</v>
      </c>
      <c r="T5" s="93" t="s">
        <v>113</v>
      </c>
      <c r="U5" s="93" t="s">
        <v>114</v>
      </c>
      <c r="V5" s="95">
        <v>45139.660566782411</v>
      </c>
      <c r="W5" s="93" t="s">
        <v>115</v>
      </c>
      <c r="X5" s="95">
        <v>45139.661624340275</v>
      </c>
      <c r="Y5" s="95">
        <v>45108</v>
      </c>
      <c r="Z5" s="95">
        <v>45139</v>
      </c>
      <c r="AA5" s="95">
        <v>45139.872418090279</v>
      </c>
      <c r="AB5" s="93" t="s">
        <v>105</v>
      </c>
      <c r="AC5" s="93" t="s">
        <v>116</v>
      </c>
    </row>
    <row r="6" spans="1:29" s="78" customFormat="1" hidden="1" outlineLevel="4" collapsed="1" x14ac:dyDescent="0.25">
      <c r="A6" s="97" t="s">
        <v>109</v>
      </c>
      <c r="B6" s="75">
        <v>-413.55</v>
      </c>
      <c r="C6" s="75">
        <v>-57013.1</v>
      </c>
      <c r="D6" s="75">
        <v>0</v>
      </c>
      <c r="E6" s="75">
        <v>0</v>
      </c>
      <c r="F6" s="75">
        <v>-413.55</v>
      </c>
      <c r="G6" s="75">
        <v>-57013.1</v>
      </c>
      <c r="H6" s="74" t="s">
        <v>106</v>
      </c>
      <c r="I6" s="74" t="s">
        <v>107</v>
      </c>
      <c r="J6" s="74" t="s">
        <v>116</v>
      </c>
      <c r="K6" s="75">
        <v>137.86265264176001</v>
      </c>
      <c r="L6" s="75">
        <v>0</v>
      </c>
      <c r="M6" s="74" t="s">
        <v>109</v>
      </c>
      <c r="N6" s="74" t="s">
        <v>110</v>
      </c>
      <c r="O6" s="74" t="s">
        <v>111</v>
      </c>
      <c r="P6" s="76">
        <v>45138</v>
      </c>
      <c r="Q6" s="76">
        <v>45138.000694444447</v>
      </c>
      <c r="R6" s="75">
        <v>0</v>
      </c>
      <c r="S6" s="74" t="s">
        <v>112</v>
      </c>
      <c r="T6" s="74" t="s">
        <v>113</v>
      </c>
      <c r="U6" s="74" t="s">
        <v>114</v>
      </c>
      <c r="V6" s="77">
        <v>45139.660566782411</v>
      </c>
      <c r="W6" s="74" t="s">
        <v>115</v>
      </c>
      <c r="X6" s="77">
        <v>45139.661624340275</v>
      </c>
      <c r="Y6" s="77">
        <v>45108</v>
      </c>
      <c r="Z6" s="77">
        <v>45139</v>
      </c>
      <c r="AA6" s="77">
        <v>45139.872418090279</v>
      </c>
      <c r="AB6" s="74" t="s">
        <v>105</v>
      </c>
      <c r="AC6" s="74" t="s">
        <v>116</v>
      </c>
    </row>
    <row r="7" spans="1:29" s="84" customFormat="1" hidden="1" outlineLevel="5" collapsed="1" x14ac:dyDescent="0.25">
      <c r="A7" s="98" t="s">
        <v>107</v>
      </c>
      <c r="B7" s="80">
        <v>-413.55</v>
      </c>
      <c r="C7" s="80">
        <v>-57013.1</v>
      </c>
      <c r="D7" s="80">
        <v>0</v>
      </c>
      <c r="E7" s="80">
        <v>0</v>
      </c>
      <c r="F7" s="80">
        <v>-413.55</v>
      </c>
      <c r="G7" s="80">
        <v>-57013.1</v>
      </c>
      <c r="H7" s="81" t="s">
        <v>106</v>
      </c>
      <c r="I7" s="81" t="s">
        <v>107</v>
      </c>
      <c r="J7" s="81" t="s">
        <v>116</v>
      </c>
      <c r="K7" s="80">
        <v>137.86265264176001</v>
      </c>
      <c r="L7" s="80">
        <v>0</v>
      </c>
      <c r="M7" s="81" t="s">
        <v>109</v>
      </c>
      <c r="N7" s="81" t="s">
        <v>110</v>
      </c>
      <c r="O7" s="81" t="s">
        <v>111</v>
      </c>
      <c r="P7" s="82">
        <v>45138</v>
      </c>
      <c r="Q7" s="82">
        <v>45138.000694444447</v>
      </c>
      <c r="R7" s="80">
        <v>0</v>
      </c>
      <c r="S7" s="81" t="s">
        <v>112</v>
      </c>
      <c r="T7" s="81" t="s">
        <v>113</v>
      </c>
      <c r="U7" s="81" t="s">
        <v>114</v>
      </c>
      <c r="V7" s="83">
        <v>45139.660566782411</v>
      </c>
      <c r="W7" s="81" t="s">
        <v>115</v>
      </c>
      <c r="X7" s="83">
        <v>45139.661624340275</v>
      </c>
      <c r="Y7" s="83">
        <v>45108</v>
      </c>
      <c r="Z7" s="83">
        <v>45139</v>
      </c>
      <c r="AA7" s="83">
        <v>45139.872418090279</v>
      </c>
      <c r="AB7" s="81" t="s">
        <v>105</v>
      </c>
      <c r="AC7" s="81" t="s">
        <v>116</v>
      </c>
    </row>
    <row r="8" spans="1:29" s="90" customFormat="1" hidden="1" outlineLevel="6" collapsed="1" x14ac:dyDescent="0.25">
      <c r="A8" s="99" t="s">
        <v>406</v>
      </c>
      <c r="B8" s="86">
        <v>-208.55</v>
      </c>
      <c r="C8" s="86">
        <v>-28751.26</v>
      </c>
      <c r="D8" s="86">
        <v>0</v>
      </c>
      <c r="E8" s="86">
        <v>0</v>
      </c>
      <c r="F8" s="86">
        <v>-208.55</v>
      </c>
      <c r="G8" s="86">
        <v>-28751.26</v>
      </c>
      <c r="H8" s="87" t="s">
        <v>106</v>
      </c>
      <c r="I8" s="87" t="s">
        <v>107</v>
      </c>
      <c r="J8" s="87" t="s">
        <v>406</v>
      </c>
      <c r="K8" s="86">
        <v>137.862670822345</v>
      </c>
      <c r="L8" s="86">
        <v>0</v>
      </c>
      <c r="M8" s="87" t="s">
        <v>109</v>
      </c>
      <c r="N8" s="87" t="s">
        <v>110</v>
      </c>
      <c r="O8" s="87" t="s">
        <v>111</v>
      </c>
      <c r="P8" s="88">
        <v>45138</v>
      </c>
      <c r="Q8" s="88">
        <v>45138.000694444447</v>
      </c>
      <c r="R8" s="86">
        <v>0</v>
      </c>
      <c r="S8" s="87" t="s">
        <v>112</v>
      </c>
      <c r="T8" s="87" t="s">
        <v>113</v>
      </c>
      <c r="U8" s="87" t="s">
        <v>114</v>
      </c>
      <c r="V8" s="89">
        <v>45139.660566782411</v>
      </c>
      <c r="W8" s="87" t="s">
        <v>115</v>
      </c>
      <c r="X8" s="89">
        <v>45139.661624340275</v>
      </c>
      <c r="Y8" s="89">
        <v>45108</v>
      </c>
      <c r="Z8" s="89">
        <v>45139</v>
      </c>
      <c r="AA8" s="89">
        <v>45139.872418090279</v>
      </c>
      <c r="AB8" s="87" t="s">
        <v>105</v>
      </c>
      <c r="AC8" s="87" t="s">
        <v>116</v>
      </c>
    </row>
    <row r="9" spans="1:29" s="96" customFormat="1" hidden="1" outlineLevel="7" collapsed="1" x14ac:dyDescent="0.25">
      <c r="A9" s="100" t="s">
        <v>365</v>
      </c>
      <c r="B9" s="92">
        <v>-208.55</v>
      </c>
      <c r="C9" s="92">
        <v>-28751.26</v>
      </c>
      <c r="D9" s="92">
        <v>0</v>
      </c>
      <c r="E9" s="92">
        <v>0</v>
      </c>
      <c r="F9" s="92">
        <v>-208.55</v>
      </c>
      <c r="G9" s="92">
        <v>-28751.26</v>
      </c>
      <c r="H9" s="93" t="s">
        <v>106</v>
      </c>
      <c r="I9" s="93" t="s">
        <v>107</v>
      </c>
      <c r="J9" s="93" t="s">
        <v>406</v>
      </c>
      <c r="K9" s="92">
        <v>137.862670822345</v>
      </c>
      <c r="L9" s="92">
        <v>0</v>
      </c>
      <c r="M9" s="93" t="s">
        <v>109</v>
      </c>
      <c r="N9" s="93" t="s">
        <v>110</v>
      </c>
      <c r="O9" s="93" t="s">
        <v>111</v>
      </c>
      <c r="P9" s="94">
        <v>45138</v>
      </c>
      <c r="Q9" s="94">
        <v>45138.000694444447</v>
      </c>
      <c r="R9" s="92">
        <v>0</v>
      </c>
      <c r="S9" s="93" t="s">
        <v>112</v>
      </c>
      <c r="T9" s="93" t="s">
        <v>113</v>
      </c>
      <c r="U9" s="93" t="s">
        <v>114</v>
      </c>
      <c r="V9" s="95">
        <v>45139.660566782411</v>
      </c>
      <c r="W9" s="93" t="s">
        <v>115</v>
      </c>
      <c r="X9" s="95">
        <v>45139.661624340275</v>
      </c>
      <c r="Y9" s="95">
        <v>45108</v>
      </c>
      <c r="Z9" s="95">
        <v>45139</v>
      </c>
      <c r="AA9" s="95">
        <v>45139.872418090279</v>
      </c>
      <c r="AB9" s="93" t="s">
        <v>105</v>
      </c>
      <c r="AC9" s="93" t="s">
        <v>116</v>
      </c>
    </row>
    <row r="10" spans="1:29" s="78" customFormat="1" hidden="1" outlineLevel="7" collapsed="1" x14ac:dyDescent="0.25">
      <c r="A10" s="101" t="s">
        <v>116</v>
      </c>
      <c r="B10" s="75">
        <v>-208.55</v>
      </c>
      <c r="C10" s="75">
        <v>-28751.26</v>
      </c>
      <c r="D10" s="75">
        <v>0</v>
      </c>
      <c r="E10" s="75">
        <v>0</v>
      </c>
      <c r="F10" s="75">
        <v>-208.55</v>
      </c>
      <c r="G10" s="75">
        <v>-28751.26</v>
      </c>
      <c r="H10" s="74" t="s">
        <v>106</v>
      </c>
      <c r="I10" s="74" t="s">
        <v>107</v>
      </c>
      <c r="J10" s="74" t="s">
        <v>406</v>
      </c>
      <c r="K10" s="75">
        <v>137.862670822345</v>
      </c>
      <c r="L10" s="75">
        <v>0</v>
      </c>
      <c r="M10" s="74" t="s">
        <v>109</v>
      </c>
      <c r="N10" s="74" t="s">
        <v>110</v>
      </c>
      <c r="O10" s="74" t="s">
        <v>111</v>
      </c>
      <c r="P10" s="76">
        <v>45138</v>
      </c>
      <c r="Q10" s="76">
        <v>45138.000694444447</v>
      </c>
      <c r="R10" s="75">
        <v>0</v>
      </c>
      <c r="S10" s="74" t="s">
        <v>112</v>
      </c>
      <c r="T10" s="74" t="s">
        <v>113</v>
      </c>
      <c r="U10" s="74" t="s">
        <v>114</v>
      </c>
      <c r="V10" s="77">
        <v>45139.660566782411</v>
      </c>
      <c r="W10" s="74" t="s">
        <v>115</v>
      </c>
      <c r="X10" s="77">
        <v>45139.661624340275</v>
      </c>
      <c r="Y10" s="77">
        <v>45108</v>
      </c>
      <c r="Z10" s="77">
        <v>45139</v>
      </c>
      <c r="AA10" s="77">
        <v>45139.872418090279</v>
      </c>
      <c r="AB10" s="74" t="s">
        <v>105</v>
      </c>
      <c r="AC10" s="74" t="s">
        <v>116</v>
      </c>
    </row>
    <row r="11" spans="1:29" s="113" customFormat="1" hidden="1" outlineLevel="6" collapsed="1" x14ac:dyDescent="0.25">
      <c r="A11" s="121" t="s">
        <v>407</v>
      </c>
      <c r="B11" s="109">
        <v>-205</v>
      </c>
      <c r="C11" s="109">
        <v>-28261.84</v>
      </c>
      <c r="D11" s="109">
        <v>0</v>
      </c>
      <c r="E11" s="109">
        <v>0</v>
      </c>
      <c r="F11" s="109">
        <v>-205</v>
      </c>
      <c r="G11" s="109">
        <v>-28261.84</v>
      </c>
      <c r="H11" s="110" t="s">
        <v>106</v>
      </c>
      <c r="I11" s="110" t="s">
        <v>107</v>
      </c>
      <c r="J11" s="110" t="s">
        <v>407</v>
      </c>
      <c r="K11" s="109">
        <v>137.86263414634101</v>
      </c>
      <c r="L11" s="109">
        <v>0</v>
      </c>
      <c r="M11" s="110" t="s">
        <v>109</v>
      </c>
      <c r="N11" s="110" t="s">
        <v>110</v>
      </c>
      <c r="O11" s="110" t="s">
        <v>111</v>
      </c>
      <c r="P11" s="111">
        <v>45138</v>
      </c>
      <c r="Q11" s="111">
        <v>45138.000694444447</v>
      </c>
      <c r="R11" s="109">
        <v>0</v>
      </c>
      <c r="S11" s="110" t="s">
        <v>112</v>
      </c>
      <c r="T11" s="110" t="s">
        <v>113</v>
      </c>
      <c r="U11" s="110" t="s">
        <v>114</v>
      </c>
      <c r="V11" s="112">
        <v>45139.660566782411</v>
      </c>
      <c r="W11" s="110" t="s">
        <v>115</v>
      </c>
      <c r="X11" s="112">
        <v>45139.661624340275</v>
      </c>
      <c r="Y11" s="112">
        <v>45108</v>
      </c>
      <c r="Z11" s="112">
        <v>45139</v>
      </c>
      <c r="AA11" s="112">
        <v>45139.872418090279</v>
      </c>
      <c r="AB11" s="110" t="s">
        <v>105</v>
      </c>
      <c r="AC11" s="110" t="s">
        <v>116</v>
      </c>
    </row>
    <row r="12" spans="1:29" s="96" customFormat="1" hidden="1" outlineLevel="7" collapsed="1" x14ac:dyDescent="0.25">
      <c r="A12" s="100" t="s">
        <v>365</v>
      </c>
      <c r="B12" s="92">
        <v>-205</v>
      </c>
      <c r="C12" s="92">
        <v>-28261.84</v>
      </c>
      <c r="D12" s="92">
        <v>0</v>
      </c>
      <c r="E12" s="92">
        <v>0</v>
      </c>
      <c r="F12" s="92">
        <v>-205</v>
      </c>
      <c r="G12" s="92">
        <v>-28261.84</v>
      </c>
      <c r="H12" s="93" t="s">
        <v>106</v>
      </c>
      <c r="I12" s="93" t="s">
        <v>107</v>
      </c>
      <c r="J12" s="93" t="s">
        <v>407</v>
      </c>
      <c r="K12" s="92">
        <v>137.86263414634101</v>
      </c>
      <c r="L12" s="92">
        <v>0</v>
      </c>
      <c r="M12" s="93" t="s">
        <v>109</v>
      </c>
      <c r="N12" s="93" t="s">
        <v>110</v>
      </c>
      <c r="O12" s="93" t="s">
        <v>111</v>
      </c>
      <c r="P12" s="94">
        <v>45138</v>
      </c>
      <c r="Q12" s="94">
        <v>45138.000694444447</v>
      </c>
      <c r="R12" s="92">
        <v>0</v>
      </c>
      <c r="S12" s="93" t="s">
        <v>112</v>
      </c>
      <c r="T12" s="93" t="s">
        <v>113</v>
      </c>
      <c r="U12" s="93" t="s">
        <v>114</v>
      </c>
      <c r="V12" s="95">
        <v>45139.660566782411</v>
      </c>
      <c r="W12" s="93" t="s">
        <v>115</v>
      </c>
      <c r="X12" s="95">
        <v>45139.661624340275</v>
      </c>
      <c r="Y12" s="95">
        <v>45108</v>
      </c>
      <c r="Z12" s="95">
        <v>45139</v>
      </c>
      <c r="AA12" s="95">
        <v>45139.872418090279</v>
      </c>
      <c r="AB12" s="93" t="s">
        <v>105</v>
      </c>
      <c r="AC12" s="93" t="s">
        <v>116</v>
      </c>
    </row>
    <row r="13" spans="1:29" s="78" customFormat="1" hidden="1" outlineLevel="7" collapsed="1" x14ac:dyDescent="0.25">
      <c r="A13" s="101" t="s">
        <v>116</v>
      </c>
      <c r="B13" s="75">
        <v>-205</v>
      </c>
      <c r="C13" s="75">
        <v>-28261.84</v>
      </c>
      <c r="D13" s="75">
        <v>0</v>
      </c>
      <c r="E13" s="75">
        <v>0</v>
      </c>
      <c r="F13" s="75">
        <v>-205</v>
      </c>
      <c r="G13" s="75">
        <v>-28261.84</v>
      </c>
      <c r="H13" s="74" t="s">
        <v>106</v>
      </c>
      <c r="I13" s="74" t="s">
        <v>107</v>
      </c>
      <c r="J13" s="74" t="s">
        <v>407</v>
      </c>
      <c r="K13" s="75">
        <v>137.86263414634101</v>
      </c>
      <c r="L13" s="75">
        <v>0</v>
      </c>
      <c r="M13" s="74" t="s">
        <v>109</v>
      </c>
      <c r="N13" s="74" t="s">
        <v>110</v>
      </c>
      <c r="O13" s="74" t="s">
        <v>111</v>
      </c>
      <c r="P13" s="76">
        <v>45138</v>
      </c>
      <c r="Q13" s="76">
        <v>45138.000694444447</v>
      </c>
      <c r="R13" s="75">
        <v>0</v>
      </c>
      <c r="S13" s="74" t="s">
        <v>112</v>
      </c>
      <c r="T13" s="74" t="s">
        <v>113</v>
      </c>
      <c r="U13" s="74" t="s">
        <v>114</v>
      </c>
      <c r="V13" s="77">
        <v>45139.660566782411</v>
      </c>
      <c r="W13" s="74" t="s">
        <v>115</v>
      </c>
      <c r="X13" s="77">
        <v>45139.661624340275</v>
      </c>
      <c r="Y13" s="77">
        <v>45108</v>
      </c>
      <c r="Z13" s="77">
        <v>45139</v>
      </c>
      <c r="AA13" s="77">
        <v>45139.872418090279</v>
      </c>
      <c r="AB13" s="74" t="s">
        <v>105</v>
      </c>
      <c r="AC13" s="74" t="s">
        <v>116</v>
      </c>
    </row>
    <row r="14" spans="1:29" s="128" customFormat="1" x14ac:dyDescent="0.25">
      <c r="A14" s="125" t="s">
        <v>118</v>
      </c>
      <c r="B14" s="124">
        <v>374185.32144000003</v>
      </c>
      <c r="C14" s="124">
        <v>37761232.644477002</v>
      </c>
      <c r="D14" s="124">
        <v>0</v>
      </c>
      <c r="E14" s="124">
        <v>0</v>
      </c>
      <c r="F14" s="124">
        <v>374185.32144000003</v>
      </c>
      <c r="G14" s="124">
        <v>37761232.644477002</v>
      </c>
      <c r="H14" s="125" t="s">
        <v>116</v>
      </c>
      <c r="I14" s="125" t="s">
        <v>116</v>
      </c>
      <c r="J14" s="125" t="s">
        <v>116</v>
      </c>
      <c r="K14" s="124">
        <v>100.915857680248</v>
      </c>
      <c r="L14" s="124">
        <v>0</v>
      </c>
      <c r="M14" s="125" t="s">
        <v>116</v>
      </c>
      <c r="N14" s="125" t="s">
        <v>116</v>
      </c>
      <c r="O14" s="125" t="s">
        <v>116</v>
      </c>
      <c r="P14" s="126" t="s">
        <v>116</v>
      </c>
      <c r="Q14" s="126" t="s">
        <v>116</v>
      </c>
      <c r="R14" s="124">
        <v>0</v>
      </c>
      <c r="S14" s="125" t="s">
        <v>116</v>
      </c>
      <c r="T14" s="125" t="s">
        <v>116</v>
      </c>
      <c r="U14" s="125" t="s">
        <v>116</v>
      </c>
      <c r="V14" s="125" t="s">
        <v>116</v>
      </c>
      <c r="W14" s="125" t="s">
        <v>116</v>
      </c>
      <c r="X14" s="125" t="s">
        <v>116</v>
      </c>
      <c r="Y14" s="127">
        <v>45108</v>
      </c>
      <c r="Z14" s="127">
        <v>45139</v>
      </c>
      <c r="AA14" s="127">
        <v>45139.872418090279</v>
      </c>
      <c r="AB14" s="125" t="s">
        <v>118</v>
      </c>
      <c r="AC14" s="125" t="s">
        <v>116</v>
      </c>
    </row>
    <row r="15" spans="1:29" s="84" customFormat="1" outlineLevel="1" collapsed="1" x14ac:dyDescent="0.25">
      <c r="A15" s="79" t="s">
        <v>216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1" t="s">
        <v>120</v>
      </c>
      <c r="I15" s="81" t="s">
        <v>217</v>
      </c>
      <c r="J15" s="81" t="s">
        <v>116</v>
      </c>
      <c r="K15" s="80">
        <v>0</v>
      </c>
      <c r="L15" s="80">
        <v>0</v>
      </c>
      <c r="M15" s="81" t="s">
        <v>122</v>
      </c>
      <c r="N15" s="81" t="s">
        <v>216</v>
      </c>
      <c r="O15" s="81" t="s">
        <v>121</v>
      </c>
      <c r="P15" s="82">
        <v>45108</v>
      </c>
      <c r="Q15" s="82">
        <v>45109</v>
      </c>
      <c r="R15" s="80">
        <v>0</v>
      </c>
      <c r="S15" s="81" t="s">
        <v>116</v>
      </c>
      <c r="T15" s="81" t="s">
        <v>116</v>
      </c>
      <c r="U15" s="81" t="s">
        <v>142</v>
      </c>
      <c r="V15" s="83">
        <v>45077.638187152777</v>
      </c>
      <c r="W15" s="81" t="s">
        <v>116</v>
      </c>
      <c r="X15" s="81" t="s">
        <v>116</v>
      </c>
      <c r="Y15" s="83">
        <v>45108</v>
      </c>
      <c r="Z15" s="83">
        <v>45139</v>
      </c>
      <c r="AA15" s="83">
        <v>45139.872418090279</v>
      </c>
      <c r="AB15" s="81" t="s">
        <v>118</v>
      </c>
      <c r="AC15" s="81" t="s">
        <v>116</v>
      </c>
    </row>
    <row r="16" spans="1:29" s="90" customFormat="1" hidden="1" outlineLevel="2" collapsed="1" x14ac:dyDescent="0.25">
      <c r="A16" s="85" t="s">
        <v>121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7" t="s">
        <v>120</v>
      </c>
      <c r="I16" s="87" t="s">
        <v>217</v>
      </c>
      <c r="J16" s="87" t="s">
        <v>116</v>
      </c>
      <c r="K16" s="86">
        <v>0</v>
      </c>
      <c r="L16" s="86">
        <v>0</v>
      </c>
      <c r="M16" s="87" t="s">
        <v>122</v>
      </c>
      <c r="N16" s="87" t="s">
        <v>216</v>
      </c>
      <c r="O16" s="87" t="s">
        <v>121</v>
      </c>
      <c r="P16" s="88">
        <v>45108</v>
      </c>
      <c r="Q16" s="88">
        <v>45109</v>
      </c>
      <c r="R16" s="86">
        <v>0</v>
      </c>
      <c r="S16" s="87" t="s">
        <v>116</v>
      </c>
      <c r="T16" s="87" t="s">
        <v>116</v>
      </c>
      <c r="U16" s="87" t="s">
        <v>142</v>
      </c>
      <c r="V16" s="89">
        <v>45077.638187152777</v>
      </c>
      <c r="W16" s="87" t="s">
        <v>116</v>
      </c>
      <c r="X16" s="87" t="s">
        <v>116</v>
      </c>
      <c r="Y16" s="89">
        <v>45108</v>
      </c>
      <c r="Z16" s="89">
        <v>45139</v>
      </c>
      <c r="AA16" s="89">
        <v>45139.872418090279</v>
      </c>
      <c r="AB16" s="87" t="s">
        <v>118</v>
      </c>
      <c r="AC16" s="87" t="s">
        <v>116</v>
      </c>
    </row>
    <row r="17" spans="1:29" s="96" customFormat="1" hidden="1" outlineLevel="3" collapsed="1" x14ac:dyDescent="0.25">
      <c r="A17" s="91" t="s">
        <v>116</v>
      </c>
      <c r="B17" s="92">
        <v>0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3" t="s">
        <v>120</v>
      </c>
      <c r="I17" s="93" t="s">
        <v>217</v>
      </c>
      <c r="J17" s="93" t="s">
        <v>116</v>
      </c>
      <c r="K17" s="92">
        <v>0</v>
      </c>
      <c r="L17" s="92">
        <v>0</v>
      </c>
      <c r="M17" s="93" t="s">
        <v>122</v>
      </c>
      <c r="N17" s="93" t="s">
        <v>216</v>
      </c>
      <c r="O17" s="93" t="s">
        <v>121</v>
      </c>
      <c r="P17" s="94">
        <v>45108</v>
      </c>
      <c r="Q17" s="94">
        <v>45109</v>
      </c>
      <c r="R17" s="92">
        <v>0</v>
      </c>
      <c r="S17" s="93" t="s">
        <v>116</v>
      </c>
      <c r="T17" s="93" t="s">
        <v>116</v>
      </c>
      <c r="U17" s="93" t="s">
        <v>142</v>
      </c>
      <c r="V17" s="95">
        <v>45077.638187152777</v>
      </c>
      <c r="W17" s="93" t="s">
        <v>116</v>
      </c>
      <c r="X17" s="93" t="s">
        <v>116</v>
      </c>
      <c r="Y17" s="95">
        <v>45108</v>
      </c>
      <c r="Z17" s="95">
        <v>45139</v>
      </c>
      <c r="AA17" s="95">
        <v>45139.872418090279</v>
      </c>
      <c r="AB17" s="93" t="s">
        <v>118</v>
      </c>
      <c r="AC17" s="93" t="s">
        <v>116</v>
      </c>
    </row>
    <row r="18" spans="1:29" s="78" customFormat="1" hidden="1" outlineLevel="4" collapsed="1" x14ac:dyDescent="0.25">
      <c r="A18" s="97" t="s">
        <v>122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4" t="s">
        <v>120</v>
      </c>
      <c r="I18" s="74" t="s">
        <v>217</v>
      </c>
      <c r="J18" s="74" t="s">
        <v>116</v>
      </c>
      <c r="K18" s="75">
        <v>0</v>
      </c>
      <c r="L18" s="75">
        <v>0</v>
      </c>
      <c r="M18" s="74" t="s">
        <v>122</v>
      </c>
      <c r="N18" s="74" t="s">
        <v>216</v>
      </c>
      <c r="O18" s="74" t="s">
        <v>121</v>
      </c>
      <c r="P18" s="76">
        <v>45108</v>
      </c>
      <c r="Q18" s="76">
        <v>45109</v>
      </c>
      <c r="R18" s="75">
        <v>0</v>
      </c>
      <c r="S18" s="74" t="s">
        <v>116</v>
      </c>
      <c r="T18" s="74" t="s">
        <v>116</v>
      </c>
      <c r="U18" s="74" t="s">
        <v>142</v>
      </c>
      <c r="V18" s="77">
        <v>45077.638187152777</v>
      </c>
      <c r="W18" s="74" t="s">
        <v>116</v>
      </c>
      <c r="X18" s="74" t="s">
        <v>116</v>
      </c>
      <c r="Y18" s="77">
        <v>45108</v>
      </c>
      <c r="Z18" s="77">
        <v>45139</v>
      </c>
      <c r="AA18" s="77">
        <v>45139.872418090279</v>
      </c>
      <c r="AB18" s="74" t="s">
        <v>118</v>
      </c>
      <c r="AC18" s="74" t="s">
        <v>116</v>
      </c>
    </row>
    <row r="19" spans="1:29" s="84" customFormat="1" hidden="1" outlineLevel="5" collapsed="1" x14ac:dyDescent="0.25">
      <c r="A19" s="98" t="s">
        <v>217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1" t="s">
        <v>120</v>
      </c>
      <c r="I19" s="81" t="s">
        <v>217</v>
      </c>
      <c r="J19" s="81" t="s">
        <v>116</v>
      </c>
      <c r="K19" s="80">
        <v>0</v>
      </c>
      <c r="L19" s="80">
        <v>0</v>
      </c>
      <c r="M19" s="81" t="s">
        <v>122</v>
      </c>
      <c r="N19" s="81" t="s">
        <v>216</v>
      </c>
      <c r="O19" s="81" t="s">
        <v>121</v>
      </c>
      <c r="P19" s="82">
        <v>45108</v>
      </c>
      <c r="Q19" s="82">
        <v>45109</v>
      </c>
      <c r="R19" s="80">
        <v>0</v>
      </c>
      <c r="S19" s="81" t="s">
        <v>116</v>
      </c>
      <c r="T19" s="81" t="s">
        <v>116</v>
      </c>
      <c r="U19" s="81" t="s">
        <v>142</v>
      </c>
      <c r="V19" s="83">
        <v>45077.638187152777</v>
      </c>
      <c r="W19" s="81" t="s">
        <v>116</v>
      </c>
      <c r="X19" s="81" t="s">
        <v>116</v>
      </c>
      <c r="Y19" s="83">
        <v>45108</v>
      </c>
      <c r="Z19" s="83">
        <v>45139</v>
      </c>
      <c r="AA19" s="83">
        <v>45139.872418090279</v>
      </c>
      <c r="AB19" s="81" t="s">
        <v>118</v>
      </c>
      <c r="AC19" s="81" t="s">
        <v>116</v>
      </c>
    </row>
    <row r="20" spans="1:29" s="90" customFormat="1" hidden="1" outlineLevel="6" collapsed="1" x14ac:dyDescent="0.25">
      <c r="A20" s="99" t="s">
        <v>116</v>
      </c>
      <c r="B20" s="86">
        <v>0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7" t="s">
        <v>120</v>
      </c>
      <c r="I20" s="87" t="s">
        <v>217</v>
      </c>
      <c r="J20" s="87" t="s">
        <v>116</v>
      </c>
      <c r="K20" s="86">
        <v>0</v>
      </c>
      <c r="L20" s="86">
        <v>0</v>
      </c>
      <c r="M20" s="87" t="s">
        <v>122</v>
      </c>
      <c r="N20" s="87" t="s">
        <v>216</v>
      </c>
      <c r="O20" s="87" t="s">
        <v>121</v>
      </c>
      <c r="P20" s="88">
        <v>45108</v>
      </c>
      <c r="Q20" s="88">
        <v>45109</v>
      </c>
      <c r="R20" s="86">
        <v>0</v>
      </c>
      <c r="S20" s="87" t="s">
        <v>116</v>
      </c>
      <c r="T20" s="87" t="s">
        <v>116</v>
      </c>
      <c r="U20" s="87" t="s">
        <v>142</v>
      </c>
      <c r="V20" s="89">
        <v>45077.638187152777</v>
      </c>
      <c r="W20" s="87" t="s">
        <v>116</v>
      </c>
      <c r="X20" s="87" t="s">
        <v>116</v>
      </c>
      <c r="Y20" s="89">
        <v>45108</v>
      </c>
      <c r="Z20" s="89">
        <v>45139</v>
      </c>
      <c r="AA20" s="89">
        <v>45139.872418090279</v>
      </c>
      <c r="AB20" s="87" t="s">
        <v>118</v>
      </c>
      <c r="AC20" s="87" t="s">
        <v>116</v>
      </c>
    </row>
    <row r="21" spans="1:29" s="96" customFormat="1" hidden="1" outlineLevel="7" collapsed="1" x14ac:dyDescent="0.25">
      <c r="A21" s="100" t="s">
        <v>152</v>
      </c>
      <c r="B21" s="92">
        <v>0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3" t="s">
        <v>120</v>
      </c>
      <c r="I21" s="93" t="s">
        <v>217</v>
      </c>
      <c r="J21" s="93" t="s">
        <v>116</v>
      </c>
      <c r="K21" s="92">
        <v>0</v>
      </c>
      <c r="L21" s="92">
        <v>0</v>
      </c>
      <c r="M21" s="93" t="s">
        <v>122</v>
      </c>
      <c r="N21" s="93" t="s">
        <v>216</v>
      </c>
      <c r="O21" s="93" t="s">
        <v>121</v>
      </c>
      <c r="P21" s="94">
        <v>45108</v>
      </c>
      <c r="Q21" s="94">
        <v>45109</v>
      </c>
      <c r="R21" s="92">
        <v>0</v>
      </c>
      <c r="S21" s="93" t="s">
        <v>116</v>
      </c>
      <c r="T21" s="93" t="s">
        <v>116</v>
      </c>
      <c r="U21" s="93" t="s">
        <v>142</v>
      </c>
      <c r="V21" s="95">
        <v>45077.638187152777</v>
      </c>
      <c r="W21" s="93" t="s">
        <v>116</v>
      </c>
      <c r="X21" s="93" t="s">
        <v>116</v>
      </c>
      <c r="Y21" s="95">
        <v>45108</v>
      </c>
      <c r="Z21" s="95">
        <v>45139</v>
      </c>
      <c r="AA21" s="95">
        <v>45139.872418090279</v>
      </c>
      <c r="AB21" s="93" t="s">
        <v>118</v>
      </c>
      <c r="AC21" s="93" t="s">
        <v>116</v>
      </c>
    </row>
    <row r="22" spans="1:29" s="78" customFormat="1" hidden="1" outlineLevel="7" collapsed="1" x14ac:dyDescent="0.25">
      <c r="A22" s="101" t="s">
        <v>116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4" t="s">
        <v>120</v>
      </c>
      <c r="I22" s="74" t="s">
        <v>217</v>
      </c>
      <c r="J22" s="74" t="s">
        <v>116</v>
      </c>
      <c r="K22" s="75">
        <v>0</v>
      </c>
      <c r="L22" s="75">
        <v>0</v>
      </c>
      <c r="M22" s="74" t="s">
        <v>122</v>
      </c>
      <c r="N22" s="74" t="s">
        <v>216</v>
      </c>
      <c r="O22" s="74" t="s">
        <v>121</v>
      </c>
      <c r="P22" s="76">
        <v>45108</v>
      </c>
      <c r="Q22" s="76">
        <v>45109</v>
      </c>
      <c r="R22" s="75">
        <v>0</v>
      </c>
      <c r="S22" s="74" t="s">
        <v>116</v>
      </c>
      <c r="T22" s="74" t="s">
        <v>116</v>
      </c>
      <c r="U22" s="74" t="s">
        <v>142</v>
      </c>
      <c r="V22" s="77">
        <v>45077.638187152777</v>
      </c>
      <c r="W22" s="74" t="s">
        <v>116</v>
      </c>
      <c r="X22" s="74" t="s">
        <v>116</v>
      </c>
      <c r="Y22" s="77">
        <v>45108</v>
      </c>
      <c r="Z22" s="77">
        <v>45139</v>
      </c>
      <c r="AA22" s="77">
        <v>45139.872418090279</v>
      </c>
      <c r="AB22" s="74" t="s">
        <v>118</v>
      </c>
      <c r="AC22" s="74" t="s">
        <v>116</v>
      </c>
    </row>
    <row r="23" spans="1:29" s="119" customFormat="1" outlineLevel="1" collapsed="1" x14ac:dyDescent="0.25">
      <c r="A23" s="114" t="s">
        <v>218</v>
      </c>
      <c r="B23" s="115">
        <v>0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6" t="s">
        <v>120</v>
      </c>
      <c r="I23" s="116" t="s">
        <v>219</v>
      </c>
      <c r="J23" s="116" t="s">
        <v>116</v>
      </c>
      <c r="K23" s="115">
        <v>0</v>
      </c>
      <c r="L23" s="115">
        <v>0</v>
      </c>
      <c r="M23" s="116" t="s">
        <v>122</v>
      </c>
      <c r="N23" s="116" t="s">
        <v>218</v>
      </c>
      <c r="O23" s="116" t="s">
        <v>121</v>
      </c>
      <c r="P23" s="117">
        <v>45108</v>
      </c>
      <c r="Q23" s="117">
        <v>45109</v>
      </c>
      <c r="R23" s="115">
        <v>0</v>
      </c>
      <c r="S23" s="116" t="s">
        <v>116</v>
      </c>
      <c r="T23" s="116" t="s">
        <v>116</v>
      </c>
      <c r="U23" s="116" t="s">
        <v>142</v>
      </c>
      <c r="V23" s="118">
        <v>45077.638187152777</v>
      </c>
      <c r="W23" s="116" t="s">
        <v>116</v>
      </c>
      <c r="X23" s="116" t="s">
        <v>116</v>
      </c>
      <c r="Y23" s="118">
        <v>45108</v>
      </c>
      <c r="Z23" s="118">
        <v>45139</v>
      </c>
      <c r="AA23" s="118">
        <v>45139.872418090279</v>
      </c>
      <c r="AB23" s="116" t="s">
        <v>118</v>
      </c>
      <c r="AC23" s="116" t="s">
        <v>116</v>
      </c>
    </row>
    <row r="24" spans="1:29" s="90" customFormat="1" hidden="1" outlineLevel="2" collapsed="1" x14ac:dyDescent="0.25">
      <c r="A24" s="85" t="s">
        <v>121</v>
      </c>
      <c r="B24" s="86">
        <v>0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  <c r="H24" s="87" t="s">
        <v>120</v>
      </c>
      <c r="I24" s="87" t="s">
        <v>219</v>
      </c>
      <c r="J24" s="87" t="s">
        <v>116</v>
      </c>
      <c r="K24" s="86">
        <v>0</v>
      </c>
      <c r="L24" s="86">
        <v>0</v>
      </c>
      <c r="M24" s="87" t="s">
        <v>122</v>
      </c>
      <c r="N24" s="87" t="s">
        <v>218</v>
      </c>
      <c r="O24" s="87" t="s">
        <v>121</v>
      </c>
      <c r="P24" s="88">
        <v>45108</v>
      </c>
      <c r="Q24" s="88">
        <v>45109</v>
      </c>
      <c r="R24" s="86">
        <v>0</v>
      </c>
      <c r="S24" s="87" t="s">
        <v>116</v>
      </c>
      <c r="T24" s="87" t="s">
        <v>116</v>
      </c>
      <c r="U24" s="87" t="s">
        <v>142</v>
      </c>
      <c r="V24" s="89">
        <v>45077.638187152777</v>
      </c>
      <c r="W24" s="87" t="s">
        <v>116</v>
      </c>
      <c r="X24" s="87" t="s">
        <v>116</v>
      </c>
      <c r="Y24" s="89">
        <v>45108</v>
      </c>
      <c r="Z24" s="89">
        <v>45139</v>
      </c>
      <c r="AA24" s="89">
        <v>45139.872418090279</v>
      </c>
      <c r="AB24" s="87" t="s">
        <v>118</v>
      </c>
      <c r="AC24" s="87" t="s">
        <v>116</v>
      </c>
    </row>
    <row r="25" spans="1:29" s="96" customFormat="1" hidden="1" outlineLevel="3" collapsed="1" x14ac:dyDescent="0.25">
      <c r="A25" s="91" t="s">
        <v>116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3" t="s">
        <v>120</v>
      </c>
      <c r="I25" s="93" t="s">
        <v>219</v>
      </c>
      <c r="J25" s="93" t="s">
        <v>116</v>
      </c>
      <c r="K25" s="92">
        <v>0</v>
      </c>
      <c r="L25" s="92">
        <v>0</v>
      </c>
      <c r="M25" s="93" t="s">
        <v>122</v>
      </c>
      <c r="N25" s="93" t="s">
        <v>218</v>
      </c>
      <c r="O25" s="93" t="s">
        <v>121</v>
      </c>
      <c r="P25" s="94">
        <v>45108</v>
      </c>
      <c r="Q25" s="94">
        <v>45109</v>
      </c>
      <c r="R25" s="92">
        <v>0</v>
      </c>
      <c r="S25" s="93" t="s">
        <v>116</v>
      </c>
      <c r="T25" s="93" t="s">
        <v>116</v>
      </c>
      <c r="U25" s="93" t="s">
        <v>142</v>
      </c>
      <c r="V25" s="95">
        <v>45077.638187152777</v>
      </c>
      <c r="W25" s="93" t="s">
        <v>116</v>
      </c>
      <c r="X25" s="93" t="s">
        <v>116</v>
      </c>
      <c r="Y25" s="95">
        <v>45108</v>
      </c>
      <c r="Z25" s="95">
        <v>45139</v>
      </c>
      <c r="AA25" s="95">
        <v>45139.872418090279</v>
      </c>
      <c r="AB25" s="93" t="s">
        <v>118</v>
      </c>
      <c r="AC25" s="93" t="s">
        <v>116</v>
      </c>
    </row>
    <row r="26" spans="1:29" s="78" customFormat="1" hidden="1" outlineLevel="4" collapsed="1" x14ac:dyDescent="0.25">
      <c r="A26" s="97" t="s">
        <v>122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4" t="s">
        <v>120</v>
      </c>
      <c r="I26" s="74" t="s">
        <v>219</v>
      </c>
      <c r="J26" s="74" t="s">
        <v>116</v>
      </c>
      <c r="K26" s="75">
        <v>0</v>
      </c>
      <c r="L26" s="75">
        <v>0</v>
      </c>
      <c r="M26" s="74" t="s">
        <v>122</v>
      </c>
      <c r="N26" s="74" t="s">
        <v>218</v>
      </c>
      <c r="O26" s="74" t="s">
        <v>121</v>
      </c>
      <c r="P26" s="76">
        <v>45108</v>
      </c>
      <c r="Q26" s="76">
        <v>45109</v>
      </c>
      <c r="R26" s="75">
        <v>0</v>
      </c>
      <c r="S26" s="74" t="s">
        <v>116</v>
      </c>
      <c r="T26" s="74" t="s">
        <v>116</v>
      </c>
      <c r="U26" s="74" t="s">
        <v>142</v>
      </c>
      <c r="V26" s="77">
        <v>45077.638187152777</v>
      </c>
      <c r="W26" s="74" t="s">
        <v>116</v>
      </c>
      <c r="X26" s="74" t="s">
        <v>116</v>
      </c>
      <c r="Y26" s="77">
        <v>45108</v>
      </c>
      <c r="Z26" s="77">
        <v>45139</v>
      </c>
      <c r="AA26" s="77">
        <v>45139.872418090279</v>
      </c>
      <c r="AB26" s="74" t="s">
        <v>118</v>
      </c>
      <c r="AC26" s="74" t="s">
        <v>116</v>
      </c>
    </row>
    <row r="27" spans="1:29" s="84" customFormat="1" hidden="1" outlineLevel="5" collapsed="1" x14ac:dyDescent="0.25">
      <c r="A27" s="98" t="s">
        <v>219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1" t="s">
        <v>120</v>
      </c>
      <c r="I27" s="81" t="s">
        <v>219</v>
      </c>
      <c r="J27" s="81" t="s">
        <v>116</v>
      </c>
      <c r="K27" s="80">
        <v>0</v>
      </c>
      <c r="L27" s="80">
        <v>0</v>
      </c>
      <c r="M27" s="81" t="s">
        <v>122</v>
      </c>
      <c r="N27" s="81" t="s">
        <v>218</v>
      </c>
      <c r="O27" s="81" t="s">
        <v>121</v>
      </c>
      <c r="P27" s="82">
        <v>45108</v>
      </c>
      <c r="Q27" s="82">
        <v>45109</v>
      </c>
      <c r="R27" s="80">
        <v>0</v>
      </c>
      <c r="S27" s="81" t="s">
        <v>116</v>
      </c>
      <c r="T27" s="81" t="s">
        <v>116</v>
      </c>
      <c r="U27" s="81" t="s">
        <v>142</v>
      </c>
      <c r="V27" s="83">
        <v>45077.638187152777</v>
      </c>
      <c r="W27" s="81" t="s">
        <v>116</v>
      </c>
      <c r="X27" s="81" t="s">
        <v>116</v>
      </c>
      <c r="Y27" s="83">
        <v>45108</v>
      </c>
      <c r="Z27" s="83">
        <v>45139</v>
      </c>
      <c r="AA27" s="83">
        <v>45139.872418090279</v>
      </c>
      <c r="AB27" s="81" t="s">
        <v>118</v>
      </c>
      <c r="AC27" s="81" t="s">
        <v>116</v>
      </c>
    </row>
    <row r="28" spans="1:29" s="90" customFormat="1" hidden="1" outlineLevel="6" collapsed="1" x14ac:dyDescent="0.25">
      <c r="A28" s="99" t="s">
        <v>116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7" t="s">
        <v>120</v>
      </c>
      <c r="I28" s="87" t="s">
        <v>219</v>
      </c>
      <c r="J28" s="87" t="s">
        <v>116</v>
      </c>
      <c r="K28" s="86">
        <v>0</v>
      </c>
      <c r="L28" s="86">
        <v>0</v>
      </c>
      <c r="M28" s="87" t="s">
        <v>122</v>
      </c>
      <c r="N28" s="87" t="s">
        <v>218</v>
      </c>
      <c r="O28" s="87" t="s">
        <v>121</v>
      </c>
      <c r="P28" s="88">
        <v>45108</v>
      </c>
      <c r="Q28" s="88">
        <v>45109</v>
      </c>
      <c r="R28" s="86">
        <v>0</v>
      </c>
      <c r="S28" s="87" t="s">
        <v>116</v>
      </c>
      <c r="T28" s="87" t="s">
        <v>116</v>
      </c>
      <c r="U28" s="87" t="s">
        <v>142</v>
      </c>
      <c r="V28" s="89">
        <v>45077.638187152777</v>
      </c>
      <c r="W28" s="87" t="s">
        <v>116</v>
      </c>
      <c r="X28" s="87" t="s">
        <v>116</v>
      </c>
      <c r="Y28" s="89">
        <v>45108</v>
      </c>
      <c r="Z28" s="89">
        <v>45139</v>
      </c>
      <c r="AA28" s="89">
        <v>45139.872418090279</v>
      </c>
      <c r="AB28" s="87" t="s">
        <v>118</v>
      </c>
      <c r="AC28" s="87" t="s">
        <v>116</v>
      </c>
    </row>
    <row r="29" spans="1:29" s="96" customFormat="1" hidden="1" outlineLevel="7" collapsed="1" x14ac:dyDescent="0.25">
      <c r="A29" s="100" t="s">
        <v>220</v>
      </c>
      <c r="B29" s="92">
        <v>-104687.046</v>
      </c>
      <c r="C29" s="92">
        <v>-6485693.7464500004</v>
      </c>
      <c r="D29" s="92">
        <v>0</v>
      </c>
      <c r="E29" s="92">
        <v>0</v>
      </c>
      <c r="F29" s="92">
        <v>-104687.046</v>
      </c>
      <c r="G29" s="92">
        <v>-6485693.7464500004</v>
      </c>
      <c r="H29" s="93" t="s">
        <v>120</v>
      </c>
      <c r="I29" s="93" t="s">
        <v>219</v>
      </c>
      <c r="J29" s="93" t="s">
        <v>116</v>
      </c>
      <c r="K29" s="92">
        <v>61.9531641617818</v>
      </c>
      <c r="L29" s="92">
        <v>0</v>
      </c>
      <c r="M29" s="93" t="s">
        <v>122</v>
      </c>
      <c r="N29" s="93" t="s">
        <v>218</v>
      </c>
      <c r="O29" s="93" t="s">
        <v>121</v>
      </c>
      <c r="P29" s="94">
        <v>45108</v>
      </c>
      <c r="Q29" s="94">
        <v>45109</v>
      </c>
      <c r="R29" s="92">
        <v>0</v>
      </c>
      <c r="S29" s="93" t="s">
        <v>116</v>
      </c>
      <c r="T29" s="93" t="s">
        <v>116</v>
      </c>
      <c r="U29" s="93" t="s">
        <v>142</v>
      </c>
      <c r="V29" s="95">
        <v>45077.638187152777</v>
      </c>
      <c r="W29" s="93" t="s">
        <v>116</v>
      </c>
      <c r="X29" s="93" t="s">
        <v>116</v>
      </c>
      <c r="Y29" s="95">
        <v>45108</v>
      </c>
      <c r="Z29" s="95">
        <v>45139</v>
      </c>
      <c r="AA29" s="95">
        <v>45139.872418090279</v>
      </c>
      <c r="AB29" s="93" t="s">
        <v>118</v>
      </c>
      <c r="AC29" s="93" t="s">
        <v>116</v>
      </c>
    </row>
    <row r="30" spans="1:29" s="78" customFormat="1" hidden="1" outlineLevel="7" collapsed="1" x14ac:dyDescent="0.25">
      <c r="A30" s="101" t="s">
        <v>116</v>
      </c>
      <c r="B30" s="75">
        <v>-70293.695999999996</v>
      </c>
      <c r="C30" s="75">
        <v>-4354916.8878300004</v>
      </c>
      <c r="D30" s="75">
        <v>0</v>
      </c>
      <c r="E30" s="75">
        <v>0</v>
      </c>
      <c r="F30" s="75">
        <v>-70293.695999999996</v>
      </c>
      <c r="G30" s="75">
        <v>-4354916.8878300004</v>
      </c>
      <c r="H30" s="74" t="s">
        <v>120</v>
      </c>
      <c r="I30" s="74" t="s">
        <v>219</v>
      </c>
      <c r="J30" s="74" t="s">
        <v>116</v>
      </c>
      <c r="K30" s="75">
        <v>61.9531641618332</v>
      </c>
      <c r="L30" s="75">
        <v>0</v>
      </c>
      <c r="M30" s="74" t="s">
        <v>122</v>
      </c>
      <c r="N30" s="74" t="s">
        <v>218</v>
      </c>
      <c r="O30" s="74" t="s">
        <v>121</v>
      </c>
      <c r="P30" s="76">
        <v>45108</v>
      </c>
      <c r="Q30" s="76">
        <v>45109</v>
      </c>
      <c r="R30" s="75">
        <v>0</v>
      </c>
      <c r="S30" s="74" t="s">
        <v>116</v>
      </c>
      <c r="T30" s="74" t="s">
        <v>116</v>
      </c>
      <c r="U30" s="74" t="s">
        <v>142</v>
      </c>
      <c r="V30" s="77">
        <v>45077.638187152777</v>
      </c>
      <c r="W30" s="74" t="s">
        <v>116</v>
      </c>
      <c r="X30" s="74" t="s">
        <v>116</v>
      </c>
      <c r="Y30" s="77">
        <v>45108</v>
      </c>
      <c r="Z30" s="77">
        <v>45139</v>
      </c>
      <c r="AA30" s="77">
        <v>45139.872418090279</v>
      </c>
      <c r="AB30" s="74" t="s">
        <v>118</v>
      </c>
      <c r="AC30" s="74" t="s">
        <v>116</v>
      </c>
    </row>
    <row r="31" spans="1:29" s="128" customFormat="1" hidden="1" outlineLevel="7" collapsed="1" x14ac:dyDescent="0.25">
      <c r="A31" s="123" t="s">
        <v>116</v>
      </c>
      <c r="B31" s="124">
        <v>-34393.35</v>
      </c>
      <c r="C31" s="124">
        <v>-2130776.8586200001</v>
      </c>
      <c r="D31" s="124">
        <v>0</v>
      </c>
      <c r="E31" s="124">
        <v>0</v>
      </c>
      <c r="F31" s="124">
        <v>-34393.35</v>
      </c>
      <c r="G31" s="124">
        <v>-2130776.8586200001</v>
      </c>
      <c r="H31" s="125" t="s">
        <v>120</v>
      </c>
      <c r="I31" s="125" t="s">
        <v>219</v>
      </c>
      <c r="J31" s="125" t="s">
        <v>116</v>
      </c>
      <c r="K31" s="124">
        <v>61.953164161676597</v>
      </c>
      <c r="L31" s="124">
        <v>0</v>
      </c>
      <c r="M31" s="125" t="s">
        <v>122</v>
      </c>
      <c r="N31" s="125" t="s">
        <v>218</v>
      </c>
      <c r="O31" s="125" t="s">
        <v>121</v>
      </c>
      <c r="P31" s="126">
        <v>45108</v>
      </c>
      <c r="Q31" s="126">
        <v>45109</v>
      </c>
      <c r="R31" s="124">
        <v>0</v>
      </c>
      <c r="S31" s="125" t="s">
        <v>116</v>
      </c>
      <c r="T31" s="125" t="s">
        <v>116</v>
      </c>
      <c r="U31" s="125" t="s">
        <v>142</v>
      </c>
      <c r="V31" s="127">
        <v>45077.638187152777</v>
      </c>
      <c r="W31" s="125" t="s">
        <v>116</v>
      </c>
      <c r="X31" s="125" t="s">
        <v>116</v>
      </c>
      <c r="Y31" s="127">
        <v>45108</v>
      </c>
      <c r="Z31" s="127">
        <v>45139</v>
      </c>
      <c r="AA31" s="127">
        <v>45139.872418090279</v>
      </c>
      <c r="AB31" s="125" t="s">
        <v>118</v>
      </c>
      <c r="AC31" s="125" t="s">
        <v>116</v>
      </c>
    </row>
    <row r="32" spans="1:29" s="107" customFormat="1" hidden="1" outlineLevel="7" collapsed="1" x14ac:dyDescent="0.25">
      <c r="A32" s="102" t="s">
        <v>221</v>
      </c>
      <c r="B32" s="103">
        <v>-104430.91499999999</v>
      </c>
      <c r="C32" s="103">
        <v>-6397875.5281499997</v>
      </c>
      <c r="D32" s="103">
        <v>0</v>
      </c>
      <c r="E32" s="103">
        <v>0</v>
      </c>
      <c r="F32" s="103">
        <v>-104430.91499999999</v>
      </c>
      <c r="G32" s="103">
        <v>-6397875.5281499997</v>
      </c>
      <c r="H32" s="104" t="s">
        <v>120</v>
      </c>
      <c r="I32" s="104" t="s">
        <v>219</v>
      </c>
      <c r="J32" s="104" t="s">
        <v>116</v>
      </c>
      <c r="K32" s="103">
        <v>61.264191050609902</v>
      </c>
      <c r="L32" s="103">
        <v>0</v>
      </c>
      <c r="M32" s="104" t="s">
        <v>122</v>
      </c>
      <c r="N32" s="104" t="s">
        <v>218</v>
      </c>
      <c r="O32" s="104" t="s">
        <v>121</v>
      </c>
      <c r="P32" s="105">
        <v>45108</v>
      </c>
      <c r="Q32" s="105">
        <v>45109</v>
      </c>
      <c r="R32" s="103">
        <v>0</v>
      </c>
      <c r="S32" s="104" t="s">
        <v>116</v>
      </c>
      <c r="T32" s="104" t="s">
        <v>116</v>
      </c>
      <c r="U32" s="104" t="s">
        <v>142</v>
      </c>
      <c r="V32" s="106">
        <v>45077.638187152777</v>
      </c>
      <c r="W32" s="104" t="s">
        <v>116</v>
      </c>
      <c r="X32" s="104" t="s">
        <v>116</v>
      </c>
      <c r="Y32" s="106">
        <v>45108</v>
      </c>
      <c r="Z32" s="106">
        <v>45139</v>
      </c>
      <c r="AA32" s="106">
        <v>45139.872418090279</v>
      </c>
      <c r="AB32" s="104" t="s">
        <v>118</v>
      </c>
      <c r="AC32" s="104" t="s">
        <v>116</v>
      </c>
    </row>
    <row r="33" spans="1:29" s="78" customFormat="1" hidden="1" outlineLevel="7" collapsed="1" x14ac:dyDescent="0.25">
      <c r="A33" s="101" t="s">
        <v>116</v>
      </c>
      <c r="B33" s="75">
        <v>-104430.91499999999</v>
      </c>
      <c r="C33" s="75">
        <v>-6397875.5281499997</v>
      </c>
      <c r="D33" s="75">
        <v>0</v>
      </c>
      <c r="E33" s="75">
        <v>0</v>
      </c>
      <c r="F33" s="75">
        <v>-104430.91499999999</v>
      </c>
      <c r="G33" s="75">
        <v>-6397875.5281499997</v>
      </c>
      <c r="H33" s="74" t="s">
        <v>120</v>
      </c>
      <c r="I33" s="74" t="s">
        <v>219</v>
      </c>
      <c r="J33" s="74" t="s">
        <v>116</v>
      </c>
      <c r="K33" s="75">
        <v>61.264191050609902</v>
      </c>
      <c r="L33" s="75">
        <v>0</v>
      </c>
      <c r="M33" s="74" t="s">
        <v>122</v>
      </c>
      <c r="N33" s="74" t="s">
        <v>218</v>
      </c>
      <c r="O33" s="74" t="s">
        <v>121</v>
      </c>
      <c r="P33" s="76">
        <v>45108</v>
      </c>
      <c r="Q33" s="76">
        <v>45109</v>
      </c>
      <c r="R33" s="75">
        <v>0</v>
      </c>
      <c r="S33" s="74" t="s">
        <v>116</v>
      </c>
      <c r="T33" s="74" t="s">
        <v>116</v>
      </c>
      <c r="U33" s="74" t="s">
        <v>142</v>
      </c>
      <c r="V33" s="77">
        <v>45077.638187152777</v>
      </c>
      <c r="W33" s="74" t="s">
        <v>116</v>
      </c>
      <c r="X33" s="74" t="s">
        <v>116</v>
      </c>
      <c r="Y33" s="77">
        <v>45108</v>
      </c>
      <c r="Z33" s="77">
        <v>45139</v>
      </c>
      <c r="AA33" s="77">
        <v>45139.872418090279</v>
      </c>
      <c r="AB33" s="74" t="s">
        <v>118</v>
      </c>
      <c r="AC33" s="74" t="s">
        <v>116</v>
      </c>
    </row>
    <row r="34" spans="1:29" s="96" customFormat="1" hidden="1" outlineLevel="7" collapsed="1" x14ac:dyDescent="0.25">
      <c r="A34" s="100" t="s">
        <v>152</v>
      </c>
      <c r="B34" s="92">
        <v>-2195.8339999999998</v>
      </c>
      <c r="C34" s="92">
        <v>0</v>
      </c>
      <c r="D34" s="92">
        <v>0</v>
      </c>
      <c r="E34" s="92">
        <v>0</v>
      </c>
      <c r="F34" s="92">
        <v>-2195.8339999999998</v>
      </c>
      <c r="G34" s="92">
        <v>0</v>
      </c>
      <c r="H34" s="93" t="s">
        <v>120</v>
      </c>
      <c r="I34" s="93" t="s">
        <v>219</v>
      </c>
      <c r="J34" s="93" t="s">
        <v>116</v>
      </c>
      <c r="K34" s="92">
        <v>0</v>
      </c>
      <c r="L34" s="92">
        <v>0</v>
      </c>
      <c r="M34" s="93" t="s">
        <v>122</v>
      </c>
      <c r="N34" s="93" t="s">
        <v>218</v>
      </c>
      <c r="O34" s="93" t="s">
        <v>121</v>
      </c>
      <c r="P34" s="94">
        <v>45108</v>
      </c>
      <c r="Q34" s="94">
        <v>45109</v>
      </c>
      <c r="R34" s="92">
        <v>0</v>
      </c>
      <c r="S34" s="93" t="s">
        <v>116</v>
      </c>
      <c r="T34" s="93" t="s">
        <v>116</v>
      </c>
      <c r="U34" s="93" t="s">
        <v>142</v>
      </c>
      <c r="V34" s="95">
        <v>45077.638187152777</v>
      </c>
      <c r="W34" s="93" t="s">
        <v>116</v>
      </c>
      <c r="X34" s="93" t="s">
        <v>116</v>
      </c>
      <c r="Y34" s="95">
        <v>45108</v>
      </c>
      <c r="Z34" s="95">
        <v>45139</v>
      </c>
      <c r="AA34" s="95">
        <v>45139.872418090279</v>
      </c>
      <c r="AB34" s="93" t="s">
        <v>118</v>
      </c>
      <c r="AC34" s="93" t="s">
        <v>116</v>
      </c>
    </row>
    <row r="35" spans="1:29" s="78" customFormat="1" hidden="1" outlineLevel="7" collapsed="1" x14ac:dyDescent="0.25">
      <c r="A35" s="101" t="s">
        <v>116</v>
      </c>
      <c r="B35" s="75">
        <v>-2195.8339999999998</v>
      </c>
      <c r="C35" s="75">
        <v>0</v>
      </c>
      <c r="D35" s="75">
        <v>0</v>
      </c>
      <c r="E35" s="75">
        <v>0</v>
      </c>
      <c r="F35" s="75">
        <v>-2195.8339999999998</v>
      </c>
      <c r="G35" s="75">
        <v>0</v>
      </c>
      <c r="H35" s="74" t="s">
        <v>120</v>
      </c>
      <c r="I35" s="74" t="s">
        <v>219</v>
      </c>
      <c r="J35" s="74" t="s">
        <v>116</v>
      </c>
      <c r="K35" s="75">
        <v>0</v>
      </c>
      <c r="L35" s="75">
        <v>0</v>
      </c>
      <c r="M35" s="74" t="s">
        <v>122</v>
      </c>
      <c r="N35" s="74" t="s">
        <v>218</v>
      </c>
      <c r="O35" s="74" t="s">
        <v>121</v>
      </c>
      <c r="P35" s="76">
        <v>45108</v>
      </c>
      <c r="Q35" s="76">
        <v>45109</v>
      </c>
      <c r="R35" s="75">
        <v>0</v>
      </c>
      <c r="S35" s="74" t="s">
        <v>116</v>
      </c>
      <c r="T35" s="74" t="s">
        <v>116</v>
      </c>
      <c r="U35" s="74" t="s">
        <v>142</v>
      </c>
      <c r="V35" s="77">
        <v>45077.638187152777</v>
      </c>
      <c r="W35" s="74" t="s">
        <v>116</v>
      </c>
      <c r="X35" s="74" t="s">
        <v>116</v>
      </c>
      <c r="Y35" s="77">
        <v>45108</v>
      </c>
      <c r="Z35" s="77">
        <v>45139</v>
      </c>
      <c r="AA35" s="77">
        <v>45139.872418090279</v>
      </c>
      <c r="AB35" s="74" t="s">
        <v>118</v>
      </c>
      <c r="AC35" s="74" t="s">
        <v>116</v>
      </c>
    </row>
    <row r="36" spans="1:29" s="107" customFormat="1" hidden="1" outlineLevel="7" collapsed="1" x14ac:dyDescent="0.25">
      <c r="A36" s="102" t="s">
        <v>222</v>
      </c>
      <c r="B36" s="103">
        <v>3301.7950000000001</v>
      </c>
      <c r="C36" s="103">
        <v>71596.570000000007</v>
      </c>
      <c r="D36" s="103">
        <v>0</v>
      </c>
      <c r="E36" s="103">
        <v>0</v>
      </c>
      <c r="F36" s="103">
        <v>3301.7950000000001</v>
      </c>
      <c r="G36" s="103">
        <v>71596.570000000007</v>
      </c>
      <c r="H36" s="104" t="s">
        <v>120</v>
      </c>
      <c r="I36" s="104" t="s">
        <v>219</v>
      </c>
      <c r="J36" s="104" t="s">
        <v>116</v>
      </c>
      <c r="K36" s="103">
        <v>21.684135447536899</v>
      </c>
      <c r="L36" s="103">
        <v>0</v>
      </c>
      <c r="M36" s="104" t="s">
        <v>122</v>
      </c>
      <c r="N36" s="104" t="s">
        <v>218</v>
      </c>
      <c r="O36" s="104" t="s">
        <v>121</v>
      </c>
      <c r="P36" s="105">
        <v>45108</v>
      </c>
      <c r="Q36" s="105">
        <v>45109</v>
      </c>
      <c r="R36" s="103">
        <v>0</v>
      </c>
      <c r="S36" s="104" t="s">
        <v>116</v>
      </c>
      <c r="T36" s="104" t="s">
        <v>116</v>
      </c>
      <c r="U36" s="104" t="s">
        <v>142</v>
      </c>
      <c r="V36" s="106">
        <v>45077.638187152777</v>
      </c>
      <c r="W36" s="104" t="s">
        <v>116</v>
      </c>
      <c r="X36" s="104" t="s">
        <v>116</v>
      </c>
      <c r="Y36" s="106">
        <v>45108</v>
      </c>
      <c r="Z36" s="106">
        <v>45139</v>
      </c>
      <c r="AA36" s="106">
        <v>45139.872418090279</v>
      </c>
      <c r="AB36" s="104" t="s">
        <v>118</v>
      </c>
      <c r="AC36" s="104" t="s">
        <v>116</v>
      </c>
    </row>
    <row r="37" spans="1:29" s="78" customFormat="1" hidden="1" outlineLevel="7" collapsed="1" x14ac:dyDescent="0.25">
      <c r="A37" s="101" t="s">
        <v>116</v>
      </c>
      <c r="B37" s="75">
        <v>3301.7950000000001</v>
      </c>
      <c r="C37" s="75">
        <v>71596.570000000007</v>
      </c>
      <c r="D37" s="75">
        <v>0</v>
      </c>
      <c r="E37" s="75">
        <v>0</v>
      </c>
      <c r="F37" s="75">
        <v>3301.7950000000001</v>
      </c>
      <c r="G37" s="75">
        <v>71596.570000000007</v>
      </c>
      <c r="H37" s="74" t="s">
        <v>120</v>
      </c>
      <c r="I37" s="74" t="s">
        <v>219</v>
      </c>
      <c r="J37" s="74" t="s">
        <v>116</v>
      </c>
      <c r="K37" s="75">
        <v>21.684135447536899</v>
      </c>
      <c r="L37" s="75">
        <v>0</v>
      </c>
      <c r="M37" s="74" t="s">
        <v>122</v>
      </c>
      <c r="N37" s="74" t="s">
        <v>218</v>
      </c>
      <c r="O37" s="74" t="s">
        <v>121</v>
      </c>
      <c r="P37" s="76">
        <v>45108</v>
      </c>
      <c r="Q37" s="76">
        <v>45109</v>
      </c>
      <c r="R37" s="75">
        <v>0</v>
      </c>
      <c r="S37" s="74" t="s">
        <v>116</v>
      </c>
      <c r="T37" s="74" t="s">
        <v>116</v>
      </c>
      <c r="U37" s="74" t="s">
        <v>142</v>
      </c>
      <c r="V37" s="77">
        <v>45077.638187152777</v>
      </c>
      <c r="W37" s="74" t="s">
        <v>116</v>
      </c>
      <c r="X37" s="74" t="s">
        <v>116</v>
      </c>
      <c r="Y37" s="77">
        <v>45108</v>
      </c>
      <c r="Z37" s="77">
        <v>45139</v>
      </c>
      <c r="AA37" s="77">
        <v>45139.872418090279</v>
      </c>
      <c r="AB37" s="74" t="s">
        <v>118</v>
      </c>
      <c r="AC37" s="74" t="s">
        <v>116</v>
      </c>
    </row>
    <row r="38" spans="1:29" s="96" customFormat="1" hidden="1" outlineLevel="7" collapsed="1" x14ac:dyDescent="0.25">
      <c r="A38" s="100" t="s">
        <v>223</v>
      </c>
      <c r="B38" s="92">
        <v>61036</v>
      </c>
      <c r="C38" s="92">
        <v>3757988.2900399999</v>
      </c>
      <c r="D38" s="92">
        <v>0</v>
      </c>
      <c r="E38" s="92">
        <v>0</v>
      </c>
      <c r="F38" s="92">
        <v>61036</v>
      </c>
      <c r="G38" s="92">
        <v>3757988.2900399999</v>
      </c>
      <c r="H38" s="93" t="s">
        <v>120</v>
      </c>
      <c r="I38" s="93" t="s">
        <v>219</v>
      </c>
      <c r="J38" s="93" t="s">
        <v>116</v>
      </c>
      <c r="K38" s="92">
        <v>61.5700289999345</v>
      </c>
      <c r="L38" s="92">
        <v>0</v>
      </c>
      <c r="M38" s="93" t="s">
        <v>122</v>
      </c>
      <c r="N38" s="93" t="s">
        <v>218</v>
      </c>
      <c r="O38" s="93" t="s">
        <v>121</v>
      </c>
      <c r="P38" s="94">
        <v>45108</v>
      </c>
      <c r="Q38" s="94">
        <v>45109</v>
      </c>
      <c r="R38" s="92">
        <v>0</v>
      </c>
      <c r="S38" s="93" t="s">
        <v>116</v>
      </c>
      <c r="T38" s="93" t="s">
        <v>116</v>
      </c>
      <c r="U38" s="93" t="s">
        <v>142</v>
      </c>
      <c r="V38" s="95">
        <v>45077.638187152777</v>
      </c>
      <c r="W38" s="93" t="s">
        <v>116</v>
      </c>
      <c r="X38" s="93" t="s">
        <v>116</v>
      </c>
      <c r="Y38" s="95">
        <v>45108</v>
      </c>
      <c r="Z38" s="95">
        <v>45139</v>
      </c>
      <c r="AA38" s="95">
        <v>45139.872418090279</v>
      </c>
      <c r="AB38" s="93" t="s">
        <v>118</v>
      </c>
      <c r="AC38" s="93" t="s">
        <v>116</v>
      </c>
    </row>
    <row r="39" spans="1:29" s="78" customFormat="1" hidden="1" outlineLevel="7" collapsed="1" x14ac:dyDescent="0.25">
      <c r="A39" s="101" t="s">
        <v>116</v>
      </c>
      <c r="B39" s="75">
        <v>61036</v>
      </c>
      <c r="C39" s="75">
        <v>3757988.2900399999</v>
      </c>
      <c r="D39" s="75">
        <v>0</v>
      </c>
      <c r="E39" s="75">
        <v>0</v>
      </c>
      <c r="F39" s="75">
        <v>61036</v>
      </c>
      <c r="G39" s="75">
        <v>3757988.2900399999</v>
      </c>
      <c r="H39" s="74" t="s">
        <v>120</v>
      </c>
      <c r="I39" s="74" t="s">
        <v>219</v>
      </c>
      <c r="J39" s="74" t="s">
        <v>116</v>
      </c>
      <c r="K39" s="75">
        <v>61.5700289999345</v>
      </c>
      <c r="L39" s="75">
        <v>0</v>
      </c>
      <c r="M39" s="74" t="s">
        <v>122</v>
      </c>
      <c r="N39" s="74" t="s">
        <v>218</v>
      </c>
      <c r="O39" s="74" t="s">
        <v>121</v>
      </c>
      <c r="P39" s="76">
        <v>45108</v>
      </c>
      <c r="Q39" s="76">
        <v>45109</v>
      </c>
      <c r="R39" s="75">
        <v>0</v>
      </c>
      <c r="S39" s="74" t="s">
        <v>116</v>
      </c>
      <c r="T39" s="74" t="s">
        <v>116</v>
      </c>
      <c r="U39" s="74" t="s">
        <v>142</v>
      </c>
      <c r="V39" s="77">
        <v>45077.638187152777</v>
      </c>
      <c r="W39" s="74" t="s">
        <v>116</v>
      </c>
      <c r="X39" s="74" t="s">
        <v>116</v>
      </c>
      <c r="Y39" s="77">
        <v>45108</v>
      </c>
      <c r="Z39" s="77">
        <v>45139</v>
      </c>
      <c r="AA39" s="77">
        <v>45139.872418090279</v>
      </c>
      <c r="AB39" s="74" t="s">
        <v>118</v>
      </c>
      <c r="AC39" s="74" t="s">
        <v>116</v>
      </c>
    </row>
    <row r="40" spans="1:29" s="107" customFormat="1" hidden="1" outlineLevel="7" collapsed="1" x14ac:dyDescent="0.25">
      <c r="A40" s="102" t="s">
        <v>224</v>
      </c>
      <c r="B40" s="103">
        <v>146976</v>
      </c>
      <c r="C40" s="103">
        <v>9053984.4145599995</v>
      </c>
      <c r="D40" s="103">
        <v>0</v>
      </c>
      <c r="E40" s="103">
        <v>0</v>
      </c>
      <c r="F40" s="103">
        <v>146976</v>
      </c>
      <c r="G40" s="103">
        <v>9053984.4145599995</v>
      </c>
      <c r="H40" s="104" t="s">
        <v>120</v>
      </c>
      <c r="I40" s="104" t="s">
        <v>219</v>
      </c>
      <c r="J40" s="104" t="s">
        <v>116</v>
      </c>
      <c r="K40" s="103">
        <v>61.601788146091899</v>
      </c>
      <c r="L40" s="103">
        <v>0</v>
      </c>
      <c r="M40" s="104" t="s">
        <v>122</v>
      </c>
      <c r="N40" s="104" t="s">
        <v>218</v>
      </c>
      <c r="O40" s="104" t="s">
        <v>121</v>
      </c>
      <c r="P40" s="105">
        <v>45108</v>
      </c>
      <c r="Q40" s="105">
        <v>45109</v>
      </c>
      <c r="R40" s="103">
        <v>0</v>
      </c>
      <c r="S40" s="104" t="s">
        <v>116</v>
      </c>
      <c r="T40" s="104" t="s">
        <v>116</v>
      </c>
      <c r="U40" s="104" t="s">
        <v>142</v>
      </c>
      <c r="V40" s="106">
        <v>45077.638187152777</v>
      </c>
      <c r="W40" s="104" t="s">
        <v>116</v>
      </c>
      <c r="X40" s="104" t="s">
        <v>116</v>
      </c>
      <c r="Y40" s="106">
        <v>45108</v>
      </c>
      <c r="Z40" s="106">
        <v>45139</v>
      </c>
      <c r="AA40" s="106">
        <v>45139.872418090279</v>
      </c>
      <c r="AB40" s="104" t="s">
        <v>118</v>
      </c>
      <c r="AC40" s="104" t="s">
        <v>116</v>
      </c>
    </row>
    <row r="41" spans="1:29" s="78" customFormat="1" hidden="1" outlineLevel="7" collapsed="1" x14ac:dyDescent="0.25">
      <c r="A41" s="101" t="s">
        <v>116</v>
      </c>
      <c r="B41" s="75">
        <v>146976</v>
      </c>
      <c r="C41" s="75">
        <v>9053984.4145599995</v>
      </c>
      <c r="D41" s="75">
        <v>0</v>
      </c>
      <c r="E41" s="75">
        <v>0</v>
      </c>
      <c r="F41" s="75">
        <v>146976</v>
      </c>
      <c r="G41" s="75">
        <v>9053984.4145599995</v>
      </c>
      <c r="H41" s="74" t="s">
        <v>120</v>
      </c>
      <c r="I41" s="74" t="s">
        <v>219</v>
      </c>
      <c r="J41" s="74" t="s">
        <v>116</v>
      </c>
      <c r="K41" s="75">
        <v>61.601788146091899</v>
      </c>
      <c r="L41" s="75">
        <v>0</v>
      </c>
      <c r="M41" s="74" t="s">
        <v>122</v>
      </c>
      <c r="N41" s="74" t="s">
        <v>218</v>
      </c>
      <c r="O41" s="74" t="s">
        <v>121</v>
      </c>
      <c r="P41" s="76">
        <v>45108</v>
      </c>
      <c r="Q41" s="76">
        <v>45109</v>
      </c>
      <c r="R41" s="75">
        <v>0</v>
      </c>
      <c r="S41" s="74" t="s">
        <v>116</v>
      </c>
      <c r="T41" s="74" t="s">
        <v>116</v>
      </c>
      <c r="U41" s="74" t="s">
        <v>142</v>
      </c>
      <c r="V41" s="77">
        <v>45077.638187152777</v>
      </c>
      <c r="W41" s="74" t="s">
        <v>116</v>
      </c>
      <c r="X41" s="74" t="s">
        <v>116</v>
      </c>
      <c r="Y41" s="77">
        <v>45108</v>
      </c>
      <c r="Z41" s="77">
        <v>45139</v>
      </c>
      <c r="AA41" s="77">
        <v>45139.872418090279</v>
      </c>
      <c r="AB41" s="74" t="s">
        <v>118</v>
      </c>
      <c r="AC41" s="74" t="s">
        <v>116</v>
      </c>
    </row>
    <row r="42" spans="1:29" s="84" customFormat="1" outlineLevel="1" collapsed="1" x14ac:dyDescent="0.25">
      <c r="A42" s="79" t="s">
        <v>110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  <c r="H42" s="81" t="s">
        <v>120</v>
      </c>
      <c r="I42" s="81" t="s">
        <v>225</v>
      </c>
      <c r="J42" s="81" t="s">
        <v>116</v>
      </c>
      <c r="K42" s="80">
        <v>0</v>
      </c>
      <c r="L42" s="80">
        <v>0</v>
      </c>
      <c r="M42" s="81" t="s">
        <v>127</v>
      </c>
      <c r="N42" s="81" t="s">
        <v>110</v>
      </c>
      <c r="O42" s="81" t="s">
        <v>121</v>
      </c>
      <c r="P42" s="82">
        <v>45108</v>
      </c>
      <c r="Q42" s="82">
        <v>45109</v>
      </c>
      <c r="R42" s="80">
        <v>0</v>
      </c>
      <c r="S42" s="81" t="s">
        <v>116</v>
      </c>
      <c r="T42" s="81" t="s">
        <v>116</v>
      </c>
      <c r="U42" s="81" t="s">
        <v>142</v>
      </c>
      <c r="V42" s="83">
        <v>45077.638187152777</v>
      </c>
      <c r="W42" s="81" t="s">
        <v>116</v>
      </c>
      <c r="X42" s="81" t="s">
        <v>116</v>
      </c>
      <c r="Y42" s="83">
        <v>45108</v>
      </c>
      <c r="Z42" s="83">
        <v>45139</v>
      </c>
      <c r="AA42" s="83">
        <v>45139.872418090279</v>
      </c>
      <c r="AB42" s="81" t="s">
        <v>118</v>
      </c>
      <c r="AC42" s="81" t="s">
        <v>116</v>
      </c>
    </row>
    <row r="43" spans="1:29" s="90" customFormat="1" hidden="1" outlineLevel="2" collapsed="1" x14ac:dyDescent="0.25">
      <c r="A43" s="85" t="s">
        <v>121</v>
      </c>
      <c r="B43" s="86">
        <v>0</v>
      </c>
      <c r="C43" s="86">
        <v>0</v>
      </c>
      <c r="D43" s="86">
        <v>0</v>
      </c>
      <c r="E43" s="86">
        <v>0</v>
      </c>
      <c r="F43" s="86">
        <v>0</v>
      </c>
      <c r="G43" s="86">
        <v>0</v>
      </c>
      <c r="H43" s="87" t="s">
        <v>120</v>
      </c>
      <c r="I43" s="87" t="s">
        <v>225</v>
      </c>
      <c r="J43" s="87" t="s">
        <v>116</v>
      </c>
      <c r="K43" s="86">
        <v>0</v>
      </c>
      <c r="L43" s="86">
        <v>0</v>
      </c>
      <c r="M43" s="87" t="s">
        <v>127</v>
      </c>
      <c r="N43" s="87" t="s">
        <v>110</v>
      </c>
      <c r="O43" s="87" t="s">
        <v>121</v>
      </c>
      <c r="P43" s="88">
        <v>45108</v>
      </c>
      <c r="Q43" s="88">
        <v>45109</v>
      </c>
      <c r="R43" s="86">
        <v>0</v>
      </c>
      <c r="S43" s="87" t="s">
        <v>116</v>
      </c>
      <c r="T43" s="87" t="s">
        <v>116</v>
      </c>
      <c r="U43" s="87" t="s">
        <v>142</v>
      </c>
      <c r="V43" s="89">
        <v>45077.638187152777</v>
      </c>
      <c r="W43" s="87" t="s">
        <v>116</v>
      </c>
      <c r="X43" s="87" t="s">
        <v>116</v>
      </c>
      <c r="Y43" s="89">
        <v>45108</v>
      </c>
      <c r="Z43" s="89">
        <v>45139</v>
      </c>
      <c r="AA43" s="89">
        <v>45139.872418090279</v>
      </c>
      <c r="AB43" s="87" t="s">
        <v>118</v>
      </c>
      <c r="AC43" s="87" t="s">
        <v>116</v>
      </c>
    </row>
    <row r="44" spans="1:29" s="96" customFormat="1" hidden="1" outlineLevel="3" collapsed="1" x14ac:dyDescent="0.25">
      <c r="A44" s="91" t="s">
        <v>116</v>
      </c>
      <c r="B44" s="92">
        <v>0</v>
      </c>
      <c r="C44" s="92">
        <v>0</v>
      </c>
      <c r="D44" s="92">
        <v>0</v>
      </c>
      <c r="E44" s="92">
        <v>0</v>
      </c>
      <c r="F44" s="92">
        <v>0</v>
      </c>
      <c r="G44" s="92">
        <v>0</v>
      </c>
      <c r="H44" s="93" t="s">
        <v>120</v>
      </c>
      <c r="I44" s="93" t="s">
        <v>225</v>
      </c>
      <c r="J44" s="93" t="s">
        <v>116</v>
      </c>
      <c r="K44" s="92">
        <v>0</v>
      </c>
      <c r="L44" s="92">
        <v>0</v>
      </c>
      <c r="M44" s="93" t="s">
        <v>127</v>
      </c>
      <c r="N44" s="93" t="s">
        <v>110</v>
      </c>
      <c r="O44" s="93" t="s">
        <v>121</v>
      </c>
      <c r="P44" s="94">
        <v>45108</v>
      </c>
      <c r="Q44" s="94">
        <v>45109</v>
      </c>
      <c r="R44" s="92">
        <v>0</v>
      </c>
      <c r="S44" s="93" t="s">
        <v>116</v>
      </c>
      <c r="T44" s="93" t="s">
        <v>116</v>
      </c>
      <c r="U44" s="93" t="s">
        <v>142</v>
      </c>
      <c r="V44" s="95">
        <v>45077.638187152777</v>
      </c>
      <c r="W44" s="93" t="s">
        <v>116</v>
      </c>
      <c r="X44" s="93" t="s">
        <v>116</v>
      </c>
      <c r="Y44" s="95">
        <v>45108</v>
      </c>
      <c r="Z44" s="95">
        <v>45139</v>
      </c>
      <c r="AA44" s="95">
        <v>45139.872418090279</v>
      </c>
      <c r="AB44" s="93" t="s">
        <v>118</v>
      </c>
      <c r="AC44" s="93" t="s">
        <v>116</v>
      </c>
    </row>
    <row r="45" spans="1:29" s="78" customFormat="1" hidden="1" outlineLevel="4" collapsed="1" x14ac:dyDescent="0.25">
      <c r="A45" s="97" t="s">
        <v>127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  <c r="H45" s="74" t="s">
        <v>120</v>
      </c>
      <c r="I45" s="74" t="s">
        <v>225</v>
      </c>
      <c r="J45" s="74" t="s">
        <v>116</v>
      </c>
      <c r="K45" s="75">
        <v>0</v>
      </c>
      <c r="L45" s="75">
        <v>0</v>
      </c>
      <c r="M45" s="74" t="s">
        <v>127</v>
      </c>
      <c r="N45" s="74" t="s">
        <v>110</v>
      </c>
      <c r="O45" s="74" t="s">
        <v>121</v>
      </c>
      <c r="P45" s="76">
        <v>45108</v>
      </c>
      <c r="Q45" s="76">
        <v>45109</v>
      </c>
      <c r="R45" s="75">
        <v>0</v>
      </c>
      <c r="S45" s="74" t="s">
        <v>116</v>
      </c>
      <c r="T45" s="74" t="s">
        <v>116</v>
      </c>
      <c r="U45" s="74" t="s">
        <v>142</v>
      </c>
      <c r="V45" s="77">
        <v>45077.638187152777</v>
      </c>
      <c r="W45" s="74" t="s">
        <v>116</v>
      </c>
      <c r="X45" s="74" t="s">
        <v>116</v>
      </c>
      <c r="Y45" s="77">
        <v>45108</v>
      </c>
      <c r="Z45" s="77">
        <v>45139</v>
      </c>
      <c r="AA45" s="77">
        <v>45139.872418090279</v>
      </c>
      <c r="AB45" s="74" t="s">
        <v>118</v>
      </c>
      <c r="AC45" s="74" t="s">
        <v>116</v>
      </c>
    </row>
    <row r="46" spans="1:29" s="84" customFormat="1" hidden="1" outlineLevel="5" collapsed="1" x14ac:dyDescent="0.25">
      <c r="A46" s="98" t="s">
        <v>225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1" t="s">
        <v>120</v>
      </c>
      <c r="I46" s="81" t="s">
        <v>225</v>
      </c>
      <c r="J46" s="81" t="s">
        <v>116</v>
      </c>
      <c r="K46" s="80">
        <v>0</v>
      </c>
      <c r="L46" s="80">
        <v>0</v>
      </c>
      <c r="M46" s="81" t="s">
        <v>127</v>
      </c>
      <c r="N46" s="81" t="s">
        <v>110</v>
      </c>
      <c r="O46" s="81" t="s">
        <v>121</v>
      </c>
      <c r="P46" s="82">
        <v>45108</v>
      </c>
      <c r="Q46" s="82">
        <v>45109</v>
      </c>
      <c r="R46" s="80">
        <v>0</v>
      </c>
      <c r="S46" s="81" t="s">
        <v>116</v>
      </c>
      <c r="T46" s="81" t="s">
        <v>116</v>
      </c>
      <c r="U46" s="81" t="s">
        <v>142</v>
      </c>
      <c r="V46" s="83">
        <v>45077.638187152777</v>
      </c>
      <c r="W46" s="81" t="s">
        <v>116</v>
      </c>
      <c r="X46" s="81" t="s">
        <v>116</v>
      </c>
      <c r="Y46" s="83">
        <v>45108</v>
      </c>
      <c r="Z46" s="83">
        <v>45139</v>
      </c>
      <c r="AA46" s="83">
        <v>45139.872418090279</v>
      </c>
      <c r="AB46" s="81" t="s">
        <v>118</v>
      </c>
      <c r="AC46" s="81" t="s">
        <v>116</v>
      </c>
    </row>
    <row r="47" spans="1:29" s="90" customFormat="1" hidden="1" outlineLevel="6" collapsed="1" x14ac:dyDescent="0.25">
      <c r="A47" s="99" t="s">
        <v>116</v>
      </c>
      <c r="B47" s="86">
        <v>0</v>
      </c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7" t="s">
        <v>120</v>
      </c>
      <c r="I47" s="87" t="s">
        <v>225</v>
      </c>
      <c r="J47" s="87" t="s">
        <v>116</v>
      </c>
      <c r="K47" s="86">
        <v>0</v>
      </c>
      <c r="L47" s="86">
        <v>0</v>
      </c>
      <c r="M47" s="87" t="s">
        <v>127</v>
      </c>
      <c r="N47" s="87" t="s">
        <v>110</v>
      </c>
      <c r="O47" s="87" t="s">
        <v>121</v>
      </c>
      <c r="P47" s="88">
        <v>45108</v>
      </c>
      <c r="Q47" s="88">
        <v>45109</v>
      </c>
      <c r="R47" s="86">
        <v>0</v>
      </c>
      <c r="S47" s="87" t="s">
        <v>116</v>
      </c>
      <c r="T47" s="87" t="s">
        <v>116</v>
      </c>
      <c r="U47" s="87" t="s">
        <v>142</v>
      </c>
      <c r="V47" s="89">
        <v>45077.638187152777</v>
      </c>
      <c r="W47" s="87" t="s">
        <v>116</v>
      </c>
      <c r="X47" s="87" t="s">
        <v>116</v>
      </c>
      <c r="Y47" s="89">
        <v>45108</v>
      </c>
      <c r="Z47" s="89">
        <v>45139</v>
      </c>
      <c r="AA47" s="89">
        <v>45139.872418090279</v>
      </c>
      <c r="AB47" s="87" t="s">
        <v>118</v>
      </c>
      <c r="AC47" s="87" t="s">
        <v>116</v>
      </c>
    </row>
    <row r="48" spans="1:29" s="96" customFormat="1" hidden="1" outlineLevel="7" collapsed="1" x14ac:dyDescent="0.25">
      <c r="A48" s="100" t="s">
        <v>226</v>
      </c>
      <c r="B48" s="92">
        <v>-888385.49199999997</v>
      </c>
      <c r="C48" s="92">
        <v>-61790289.02922</v>
      </c>
      <c r="D48" s="92">
        <v>0</v>
      </c>
      <c r="E48" s="92">
        <v>0</v>
      </c>
      <c r="F48" s="92">
        <v>-888385.49199999997</v>
      </c>
      <c r="G48" s="92">
        <v>-61790289.02922</v>
      </c>
      <c r="H48" s="93" t="s">
        <v>120</v>
      </c>
      <c r="I48" s="93" t="s">
        <v>225</v>
      </c>
      <c r="J48" s="93" t="s">
        <v>116</v>
      </c>
      <c r="K48" s="92">
        <v>69.553464780377098</v>
      </c>
      <c r="L48" s="92">
        <v>0</v>
      </c>
      <c r="M48" s="93" t="s">
        <v>127</v>
      </c>
      <c r="N48" s="93" t="s">
        <v>110</v>
      </c>
      <c r="O48" s="93" t="s">
        <v>121</v>
      </c>
      <c r="P48" s="94">
        <v>45108</v>
      </c>
      <c r="Q48" s="94">
        <v>45109</v>
      </c>
      <c r="R48" s="92">
        <v>0</v>
      </c>
      <c r="S48" s="93" t="s">
        <v>116</v>
      </c>
      <c r="T48" s="93" t="s">
        <v>116</v>
      </c>
      <c r="U48" s="93" t="s">
        <v>142</v>
      </c>
      <c r="V48" s="95">
        <v>45077.638187152777</v>
      </c>
      <c r="W48" s="93" t="s">
        <v>116</v>
      </c>
      <c r="X48" s="93" t="s">
        <v>116</v>
      </c>
      <c r="Y48" s="95">
        <v>45108</v>
      </c>
      <c r="Z48" s="95">
        <v>45139</v>
      </c>
      <c r="AA48" s="95">
        <v>45139.872418090279</v>
      </c>
      <c r="AB48" s="93" t="s">
        <v>118</v>
      </c>
      <c r="AC48" s="93" t="s">
        <v>116</v>
      </c>
    </row>
    <row r="49" spans="1:29" s="78" customFormat="1" hidden="1" outlineLevel="7" collapsed="1" x14ac:dyDescent="0.25">
      <c r="A49" s="101" t="s">
        <v>116</v>
      </c>
      <c r="B49" s="75">
        <v>-888385.49199999997</v>
      </c>
      <c r="C49" s="75">
        <v>-61790289.02922</v>
      </c>
      <c r="D49" s="75">
        <v>0</v>
      </c>
      <c r="E49" s="75">
        <v>0</v>
      </c>
      <c r="F49" s="75">
        <v>-888385.49199999997</v>
      </c>
      <c r="G49" s="75">
        <v>-61790289.02922</v>
      </c>
      <c r="H49" s="74" t="s">
        <v>120</v>
      </c>
      <c r="I49" s="74" t="s">
        <v>225</v>
      </c>
      <c r="J49" s="74" t="s">
        <v>116</v>
      </c>
      <c r="K49" s="75">
        <v>69.553464780377098</v>
      </c>
      <c r="L49" s="75">
        <v>0</v>
      </c>
      <c r="M49" s="74" t="s">
        <v>127</v>
      </c>
      <c r="N49" s="74" t="s">
        <v>110</v>
      </c>
      <c r="O49" s="74" t="s">
        <v>121</v>
      </c>
      <c r="P49" s="76">
        <v>45108</v>
      </c>
      <c r="Q49" s="76">
        <v>45109</v>
      </c>
      <c r="R49" s="75">
        <v>0</v>
      </c>
      <c r="S49" s="74" t="s">
        <v>116</v>
      </c>
      <c r="T49" s="74" t="s">
        <v>116</v>
      </c>
      <c r="U49" s="74" t="s">
        <v>142</v>
      </c>
      <c r="V49" s="77">
        <v>45077.638187152777</v>
      </c>
      <c r="W49" s="74" t="s">
        <v>116</v>
      </c>
      <c r="X49" s="74" t="s">
        <v>116</v>
      </c>
      <c r="Y49" s="77">
        <v>45108</v>
      </c>
      <c r="Z49" s="77">
        <v>45139</v>
      </c>
      <c r="AA49" s="77">
        <v>45139.872418090279</v>
      </c>
      <c r="AB49" s="74" t="s">
        <v>118</v>
      </c>
      <c r="AC49" s="74" t="s">
        <v>116</v>
      </c>
    </row>
    <row r="50" spans="1:29" s="107" customFormat="1" hidden="1" outlineLevel="7" collapsed="1" x14ac:dyDescent="0.25">
      <c r="A50" s="102" t="s">
        <v>152</v>
      </c>
      <c r="B50" s="103">
        <v>0</v>
      </c>
      <c r="C50" s="103">
        <v>-279725.36</v>
      </c>
      <c r="D50" s="103">
        <v>0</v>
      </c>
      <c r="E50" s="103">
        <v>0</v>
      </c>
      <c r="F50" s="103">
        <v>0</v>
      </c>
      <c r="G50" s="103">
        <v>-279725.36</v>
      </c>
      <c r="H50" s="104" t="s">
        <v>120</v>
      </c>
      <c r="I50" s="104" t="s">
        <v>225</v>
      </c>
      <c r="J50" s="104" t="s">
        <v>116</v>
      </c>
      <c r="K50" s="103">
        <v>0</v>
      </c>
      <c r="L50" s="103">
        <v>0</v>
      </c>
      <c r="M50" s="104" t="s">
        <v>127</v>
      </c>
      <c r="N50" s="104" t="s">
        <v>110</v>
      </c>
      <c r="O50" s="104" t="s">
        <v>121</v>
      </c>
      <c r="P50" s="105">
        <v>45108</v>
      </c>
      <c r="Q50" s="105">
        <v>45109</v>
      </c>
      <c r="R50" s="103">
        <v>0</v>
      </c>
      <c r="S50" s="104" t="s">
        <v>116</v>
      </c>
      <c r="T50" s="104" t="s">
        <v>116</v>
      </c>
      <c r="U50" s="104" t="s">
        <v>142</v>
      </c>
      <c r="V50" s="106">
        <v>45077.638187152777</v>
      </c>
      <c r="W50" s="104" t="s">
        <v>116</v>
      </c>
      <c r="X50" s="104" t="s">
        <v>116</v>
      </c>
      <c r="Y50" s="106">
        <v>45108</v>
      </c>
      <c r="Z50" s="106">
        <v>45139</v>
      </c>
      <c r="AA50" s="106">
        <v>45139.872418090279</v>
      </c>
      <c r="AB50" s="104" t="s">
        <v>118</v>
      </c>
      <c r="AC50" s="104" t="s">
        <v>116</v>
      </c>
    </row>
    <row r="51" spans="1:29" s="78" customFormat="1" hidden="1" outlineLevel="7" collapsed="1" x14ac:dyDescent="0.25">
      <c r="A51" s="101" t="s">
        <v>116</v>
      </c>
      <c r="B51" s="75">
        <v>0</v>
      </c>
      <c r="C51" s="75">
        <v>-279725.36</v>
      </c>
      <c r="D51" s="75">
        <v>0</v>
      </c>
      <c r="E51" s="75">
        <v>0</v>
      </c>
      <c r="F51" s="75">
        <v>0</v>
      </c>
      <c r="G51" s="75">
        <v>-279725.36</v>
      </c>
      <c r="H51" s="74" t="s">
        <v>120</v>
      </c>
      <c r="I51" s="74" t="s">
        <v>225</v>
      </c>
      <c r="J51" s="74" t="s">
        <v>116</v>
      </c>
      <c r="K51" s="75">
        <v>0</v>
      </c>
      <c r="L51" s="75">
        <v>0</v>
      </c>
      <c r="M51" s="74" t="s">
        <v>127</v>
      </c>
      <c r="N51" s="74" t="s">
        <v>110</v>
      </c>
      <c r="O51" s="74" t="s">
        <v>121</v>
      </c>
      <c r="P51" s="76">
        <v>45108</v>
      </c>
      <c r="Q51" s="76">
        <v>45109</v>
      </c>
      <c r="R51" s="75">
        <v>0</v>
      </c>
      <c r="S51" s="74" t="s">
        <v>116</v>
      </c>
      <c r="T51" s="74" t="s">
        <v>116</v>
      </c>
      <c r="U51" s="74" t="s">
        <v>142</v>
      </c>
      <c r="V51" s="77">
        <v>45077.638187152777</v>
      </c>
      <c r="W51" s="74" t="s">
        <v>116</v>
      </c>
      <c r="X51" s="74" t="s">
        <v>116</v>
      </c>
      <c r="Y51" s="77">
        <v>45108</v>
      </c>
      <c r="Z51" s="77">
        <v>45139</v>
      </c>
      <c r="AA51" s="77">
        <v>45139.872418090279</v>
      </c>
      <c r="AB51" s="74" t="s">
        <v>118</v>
      </c>
      <c r="AC51" s="74" t="s">
        <v>116</v>
      </c>
    </row>
    <row r="52" spans="1:29" s="96" customFormat="1" hidden="1" outlineLevel="7" collapsed="1" x14ac:dyDescent="0.25">
      <c r="A52" s="100" t="s">
        <v>227</v>
      </c>
      <c r="B52" s="92">
        <v>233652.24299999999</v>
      </c>
      <c r="C52" s="92">
        <v>19838138.97656</v>
      </c>
      <c r="D52" s="92">
        <v>0</v>
      </c>
      <c r="E52" s="92">
        <v>0</v>
      </c>
      <c r="F52" s="92">
        <v>233652.24299999999</v>
      </c>
      <c r="G52" s="92">
        <v>19838138.97656</v>
      </c>
      <c r="H52" s="93" t="s">
        <v>120</v>
      </c>
      <c r="I52" s="93" t="s">
        <v>225</v>
      </c>
      <c r="J52" s="93" t="s">
        <v>116</v>
      </c>
      <c r="K52" s="92">
        <v>84.904551832442706</v>
      </c>
      <c r="L52" s="92">
        <v>0</v>
      </c>
      <c r="M52" s="93" t="s">
        <v>127</v>
      </c>
      <c r="N52" s="93" t="s">
        <v>110</v>
      </c>
      <c r="O52" s="93" t="s">
        <v>121</v>
      </c>
      <c r="P52" s="94">
        <v>45108</v>
      </c>
      <c r="Q52" s="94">
        <v>45109</v>
      </c>
      <c r="R52" s="92">
        <v>0</v>
      </c>
      <c r="S52" s="93" t="s">
        <v>116</v>
      </c>
      <c r="T52" s="93" t="s">
        <v>116</v>
      </c>
      <c r="U52" s="93" t="s">
        <v>142</v>
      </c>
      <c r="V52" s="95">
        <v>45077.638187152777</v>
      </c>
      <c r="W52" s="93" t="s">
        <v>116</v>
      </c>
      <c r="X52" s="93" t="s">
        <v>116</v>
      </c>
      <c r="Y52" s="95">
        <v>45108</v>
      </c>
      <c r="Z52" s="95">
        <v>45139</v>
      </c>
      <c r="AA52" s="95">
        <v>45139.872418090279</v>
      </c>
      <c r="AB52" s="93" t="s">
        <v>118</v>
      </c>
      <c r="AC52" s="93" t="s">
        <v>116</v>
      </c>
    </row>
    <row r="53" spans="1:29" s="78" customFormat="1" hidden="1" outlineLevel="7" collapsed="1" x14ac:dyDescent="0.25">
      <c r="A53" s="101" t="s">
        <v>116</v>
      </c>
      <c r="B53" s="75">
        <v>233652.24299999999</v>
      </c>
      <c r="C53" s="75">
        <v>19838138.97656</v>
      </c>
      <c r="D53" s="75">
        <v>0</v>
      </c>
      <c r="E53" s="75">
        <v>0</v>
      </c>
      <c r="F53" s="75">
        <v>233652.24299999999</v>
      </c>
      <c r="G53" s="75">
        <v>19838138.97656</v>
      </c>
      <c r="H53" s="74" t="s">
        <v>120</v>
      </c>
      <c r="I53" s="74" t="s">
        <v>225</v>
      </c>
      <c r="J53" s="74" t="s">
        <v>116</v>
      </c>
      <c r="K53" s="75">
        <v>84.904551832442706</v>
      </c>
      <c r="L53" s="75">
        <v>0</v>
      </c>
      <c r="M53" s="74" t="s">
        <v>127</v>
      </c>
      <c r="N53" s="74" t="s">
        <v>110</v>
      </c>
      <c r="O53" s="74" t="s">
        <v>121</v>
      </c>
      <c r="P53" s="76">
        <v>45108</v>
      </c>
      <c r="Q53" s="76">
        <v>45109</v>
      </c>
      <c r="R53" s="75">
        <v>0</v>
      </c>
      <c r="S53" s="74" t="s">
        <v>116</v>
      </c>
      <c r="T53" s="74" t="s">
        <v>116</v>
      </c>
      <c r="U53" s="74" t="s">
        <v>142</v>
      </c>
      <c r="V53" s="77">
        <v>45077.638187152777</v>
      </c>
      <c r="W53" s="74" t="s">
        <v>116</v>
      </c>
      <c r="X53" s="74" t="s">
        <v>116</v>
      </c>
      <c r="Y53" s="77">
        <v>45108</v>
      </c>
      <c r="Z53" s="77">
        <v>45139</v>
      </c>
      <c r="AA53" s="77">
        <v>45139.872418090279</v>
      </c>
      <c r="AB53" s="74" t="s">
        <v>118</v>
      </c>
      <c r="AC53" s="74" t="s">
        <v>116</v>
      </c>
    </row>
    <row r="54" spans="1:29" s="107" customFormat="1" hidden="1" outlineLevel="7" collapsed="1" x14ac:dyDescent="0.25">
      <c r="A54" s="102" t="s">
        <v>228</v>
      </c>
      <c r="B54" s="103">
        <v>654733.24899999995</v>
      </c>
      <c r="C54" s="103">
        <v>42231875.412660003</v>
      </c>
      <c r="D54" s="103">
        <v>0</v>
      </c>
      <c r="E54" s="103">
        <v>0</v>
      </c>
      <c r="F54" s="103">
        <v>654733.24899999995</v>
      </c>
      <c r="G54" s="103">
        <v>42231875.412660003</v>
      </c>
      <c r="H54" s="104" t="s">
        <v>120</v>
      </c>
      <c r="I54" s="104" t="s">
        <v>225</v>
      </c>
      <c r="J54" s="104" t="s">
        <v>116</v>
      </c>
      <c r="K54" s="103">
        <v>64.502414498060702</v>
      </c>
      <c r="L54" s="103">
        <v>0</v>
      </c>
      <c r="M54" s="104" t="s">
        <v>127</v>
      </c>
      <c r="N54" s="104" t="s">
        <v>110</v>
      </c>
      <c r="O54" s="104" t="s">
        <v>121</v>
      </c>
      <c r="P54" s="105">
        <v>45108</v>
      </c>
      <c r="Q54" s="105">
        <v>45109</v>
      </c>
      <c r="R54" s="103">
        <v>0</v>
      </c>
      <c r="S54" s="104" t="s">
        <v>116</v>
      </c>
      <c r="T54" s="104" t="s">
        <v>116</v>
      </c>
      <c r="U54" s="104" t="s">
        <v>142</v>
      </c>
      <c r="V54" s="106">
        <v>45077.638187152777</v>
      </c>
      <c r="W54" s="104" t="s">
        <v>116</v>
      </c>
      <c r="X54" s="104" t="s">
        <v>116</v>
      </c>
      <c r="Y54" s="106">
        <v>45108</v>
      </c>
      <c r="Z54" s="106">
        <v>45139</v>
      </c>
      <c r="AA54" s="106">
        <v>45139.872418090279</v>
      </c>
      <c r="AB54" s="104" t="s">
        <v>118</v>
      </c>
      <c r="AC54" s="104" t="s">
        <v>116</v>
      </c>
    </row>
    <row r="55" spans="1:29" s="78" customFormat="1" hidden="1" outlineLevel="7" collapsed="1" x14ac:dyDescent="0.25">
      <c r="A55" s="101" t="s">
        <v>116</v>
      </c>
      <c r="B55" s="75">
        <v>654733.24899999995</v>
      </c>
      <c r="C55" s="75">
        <v>42231875.412660003</v>
      </c>
      <c r="D55" s="75">
        <v>0</v>
      </c>
      <c r="E55" s="75">
        <v>0</v>
      </c>
      <c r="F55" s="75">
        <v>654733.24899999995</v>
      </c>
      <c r="G55" s="75">
        <v>42231875.412660003</v>
      </c>
      <c r="H55" s="74" t="s">
        <v>120</v>
      </c>
      <c r="I55" s="74" t="s">
        <v>225</v>
      </c>
      <c r="J55" s="74" t="s">
        <v>116</v>
      </c>
      <c r="K55" s="75">
        <v>64.502414498060702</v>
      </c>
      <c r="L55" s="75">
        <v>0</v>
      </c>
      <c r="M55" s="74" t="s">
        <v>127</v>
      </c>
      <c r="N55" s="74" t="s">
        <v>110</v>
      </c>
      <c r="O55" s="74" t="s">
        <v>121</v>
      </c>
      <c r="P55" s="76">
        <v>45108</v>
      </c>
      <c r="Q55" s="76">
        <v>45109</v>
      </c>
      <c r="R55" s="75">
        <v>0</v>
      </c>
      <c r="S55" s="74" t="s">
        <v>116</v>
      </c>
      <c r="T55" s="74" t="s">
        <v>116</v>
      </c>
      <c r="U55" s="74" t="s">
        <v>142</v>
      </c>
      <c r="V55" s="77">
        <v>45077.638187152777</v>
      </c>
      <c r="W55" s="74" t="s">
        <v>116</v>
      </c>
      <c r="X55" s="74" t="s">
        <v>116</v>
      </c>
      <c r="Y55" s="77">
        <v>45108</v>
      </c>
      <c r="Z55" s="77">
        <v>45139</v>
      </c>
      <c r="AA55" s="77">
        <v>45139.872418090279</v>
      </c>
      <c r="AB55" s="74" t="s">
        <v>118</v>
      </c>
      <c r="AC55" s="74" t="s">
        <v>116</v>
      </c>
    </row>
    <row r="56" spans="1:29" s="119" customFormat="1" outlineLevel="1" collapsed="1" x14ac:dyDescent="0.25">
      <c r="A56" s="114" t="s">
        <v>229</v>
      </c>
      <c r="B56" s="115">
        <v>0</v>
      </c>
      <c r="C56" s="115">
        <v>0</v>
      </c>
      <c r="D56" s="115">
        <v>0</v>
      </c>
      <c r="E56" s="115">
        <v>0</v>
      </c>
      <c r="F56" s="115">
        <v>0</v>
      </c>
      <c r="G56" s="115">
        <v>0</v>
      </c>
      <c r="H56" s="116" t="s">
        <v>120</v>
      </c>
      <c r="I56" s="116" t="s">
        <v>116</v>
      </c>
      <c r="J56" s="116" t="s">
        <v>116</v>
      </c>
      <c r="K56" s="115">
        <v>0</v>
      </c>
      <c r="L56" s="115">
        <v>0</v>
      </c>
      <c r="M56" s="116" t="s">
        <v>116</v>
      </c>
      <c r="N56" s="116" t="s">
        <v>229</v>
      </c>
      <c r="O56" s="116" t="s">
        <v>121</v>
      </c>
      <c r="P56" s="117">
        <v>45108</v>
      </c>
      <c r="Q56" s="117">
        <v>45109</v>
      </c>
      <c r="R56" s="115">
        <v>0</v>
      </c>
      <c r="S56" s="116" t="s">
        <v>116</v>
      </c>
      <c r="T56" s="116" t="s">
        <v>116</v>
      </c>
      <c r="U56" s="116" t="s">
        <v>142</v>
      </c>
      <c r="V56" s="118">
        <v>45077.638187152777</v>
      </c>
      <c r="W56" s="116" t="s">
        <v>116</v>
      </c>
      <c r="X56" s="116" t="s">
        <v>116</v>
      </c>
      <c r="Y56" s="118">
        <v>45108</v>
      </c>
      <c r="Z56" s="118">
        <v>45139</v>
      </c>
      <c r="AA56" s="118">
        <v>45139.872418090279</v>
      </c>
      <c r="AB56" s="116" t="s">
        <v>118</v>
      </c>
      <c r="AC56" s="116" t="s">
        <v>116</v>
      </c>
    </row>
    <row r="57" spans="1:29" s="90" customFormat="1" hidden="1" outlineLevel="2" collapsed="1" x14ac:dyDescent="0.25">
      <c r="A57" s="85" t="s">
        <v>121</v>
      </c>
      <c r="B57" s="86">
        <v>0</v>
      </c>
      <c r="C57" s="86">
        <v>0</v>
      </c>
      <c r="D57" s="86">
        <v>0</v>
      </c>
      <c r="E57" s="86">
        <v>0</v>
      </c>
      <c r="F57" s="86">
        <v>0</v>
      </c>
      <c r="G57" s="86">
        <v>0</v>
      </c>
      <c r="H57" s="87" t="s">
        <v>120</v>
      </c>
      <c r="I57" s="87" t="s">
        <v>116</v>
      </c>
      <c r="J57" s="87" t="s">
        <v>116</v>
      </c>
      <c r="K57" s="86">
        <v>0</v>
      </c>
      <c r="L57" s="86">
        <v>0</v>
      </c>
      <c r="M57" s="87" t="s">
        <v>116</v>
      </c>
      <c r="N57" s="87" t="s">
        <v>229</v>
      </c>
      <c r="O57" s="87" t="s">
        <v>121</v>
      </c>
      <c r="P57" s="88">
        <v>45108</v>
      </c>
      <c r="Q57" s="88">
        <v>45109</v>
      </c>
      <c r="R57" s="86">
        <v>0</v>
      </c>
      <c r="S57" s="87" t="s">
        <v>116</v>
      </c>
      <c r="T57" s="87" t="s">
        <v>116</v>
      </c>
      <c r="U57" s="87" t="s">
        <v>142</v>
      </c>
      <c r="V57" s="89">
        <v>45077.638187152777</v>
      </c>
      <c r="W57" s="87" t="s">
        <v>116</v>
      </c>
      <c r="X57" s="87" t="s">
        <v>116</v>
      </c>
      <c r="Y57" s="89">
        <v>45108</v>
      </c>
      <c r="Z57" s="89">
        <v>45139</v>
      </c>
      <c r="AA57" s="89">
        <v>45139.872418090279</v>
      </c>
      <c r="AB57" s="87" t="s">
        <v>118</v>
      </c>
      <c r="AC57" s="87" t="s">
        <v>116</v>
      </c>
    </row>
    <row r="58" spans="1:29" s="96" customFormat="1" hidden="1" outlineLevel="3" collapsed="1" x14ac:dyDescent="0.25">
      <c r="A58" s="91" t="s">
        <v>116</v>
      </c>
      <c r="B58" s="92">
        <v>0</v>
      </c>
      <c r="C58" s="92">
        <v>0</v>
      </c>
      <c r="D58" s="92">
        <v>0</v>
      </c>
      <c r="E58" s="92">
        <v>0</v>
      </c>
      <c r="F58" s="92">
        <v>0</v>
      </c>
      <c r="G58" s="92">
        <v>0</v>
      </c>
      <c r="H58" s="93" t="s">
        <v>120</v>
      </c>
      <c r="I58" s="93" t="s">
        <v>116</v>
      </c>
      <c r="J58" s="93" t="s">
        <v>116</v>
      </c>
      <c r="K58" s="92">
        <v>0</v>
      </c>
      <c r="L58" s="92">
        <v>0</v>
      </c>
      <c r="M58" s="93" t="s">
        <v>116</v>
      </c>
      <c r="N58" s="93" t="s">
        <v>229</v>
      </c>
      <c r="O58" s="93" t="s">
        <v>121</v>
      </c>
      <c r="P58" s="94">
        <v>45108</v>
      </c>
      <c r="Q58" s="94">
        <v>45109</v>
      </c>
      <c r="R58" s="92">
        <v>0</v>
      </c>
      <c r="S58" s="93" t="s">
        <v>116</v>
      </c>
      <c r="T58" s="93" t="s">
        <v>116</v>
      </c>
      <c r="U58" s="93" t="s">
        <v>142</v>
      </c>
      <c r="V58" s="95">
        <v>45077.638187152777</v>
      </c>
      <c r="W58" s="93" t="s">
        <v>116</v>
      </c>
      <c r="X58" s="93" t="s">
        <v>116</v>
      </c>
      <c r="Y58" s="95">
        <v>45108</v>
      </c>
      <c r="Z58" s="95">
        <v>45139</v>
      </c>
      <c r="AA58" s="95">
        <v>45139.872418090279</v>
      </c>
      <c r="AB58" s="93" t="s">
        <v>118</v>
      </c>
      <c r="AC58" s="93" t="s">
        <v>116</v>
      </c>
    </row>
    <row r="59" spans="1:29" s="78" customFormat="1" hidden="1" outlineLevel="4" collapsed="1" x14ac:dyDescent="0.25">
      <c r="A59" s="97" t="s">
        <v>122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  <c r="H59" s="74" t="s">
        <v>120</v>
      </c>
      <c r="I59" s="74" t="s">
        <v>116</v>
      </c>
      <c r="J59" s="74" t="s">
        <v>116</v>
      </c>
      <c r="K59" s="75">
        <v>0</v>
      </c>
      <c r="L59" s="75">
        <v>0</v>
      </c>
      <c r="M59" s="74" t="s">
        <v>122</v>
      </c>
      <c r="N59" s="74" t="s">
        <v>229</v>
      </c>
      <c r="O59" s="74" t="s">
        <v>121</v>
      </c>
      <c r="P59" s="76">
        <v>45108</v>
      </c>
      <c r="Q59" s="76">
        <v>45109</v>
      </c>
      <c r="R59" s="75">
        <v>0</v>
      </c>
      <c r="S59" s="74" t="s">
        <v>116</v>
      </c>
      <c r="T59" s="74" t="s">
        <v>116</v>
      </c>
      <c r="U59" s="74" t="s">
        <v>142</v>
      </c>
      <c r="V59" s="77">
        <v>45077.638187152777</v>
      </c>
      <c r="W59" s="74" t="s">
        <v>116</v>
      </c>
      <c r="X59" s="74" t="s">
        <v>116</v>
      </c>
      <c r="Y59" s="77">
        <v>45108</v>
      </c>
      <c r="Z59" s="77">
        <v>45139</v>
      </c>
      <c r="AA59" s="77">
        <v>45139.872418090279</v>
      </c>
      <c r="AB59" s="74" t="s">
        <v>118</v>
      </c>
      <c r="AC59" s="74" t="s">
        <v>116</v>
      </c>
    </row>
    <row r="60" spans="1:29" s="84" customFormat="1" hidden="1" outlineLevel="5" collapsed="1" x14ac:dyDescent="0.25">
      <c r="A60" s="98" t="s">
        <v>230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81" t="s">
        <v>120</v>
      </c>
      <c r="I60" s="81" t="s">
        <v>230</v>
      </c>
      <c r="J60" s="81" t="s">
        <v>116</v>
      </c>
      <c r="K60" s="80">
        <v>0</v>
      </c>
      <c r="L60" s="80">
        <v>0</v>
      </c>
      <c r="M60" s="81" t="s">
        <v>122</v>
      </c>
      <c r="N60" s="81" t="s">
        <v>229</v>
      </c>
      <c r="O60" s="81" t="s">
        <v>121</v>
      </c>
      <c r="P60" s="82">
        <v>45108</v>
      </c>
      <c r="Q60" s="82">
        <v>45109</v>
      </c>
      <c r="R60" s="80">
        <v>0</v>
      </c>
      <c r="S60" s="81" t="s">
        <v>116</v>
      </c>
      <c r="T60" s="81" t="s">
        <v>116</v>
      </c>
      <c r="U60" s="81" t="s">
        <v>142</v>
      </c>
      <c r="V60" s="83">
        <v>45077.638187152777</v>
      </c>
      <c r="W60" s="81" t="s">
        <v>116</v>
      </c>
      <c r="X60" s="81" t="s">
        <v>116</v>
      </c>
      <c r="Y60" s="83">
        <v>45108</v>
      </c>
      <c r="Z60" s="83">
        <v>45139</v>
      </c>
      <c r="AA60" s="83">
        <v>45139.872418090279</v>
      </c>
      <c r="AB60" s="81" t="s">
        <v>118</v>
      </c>
      <c r="AC60" s="81" t="s">
        <v>116</v>
      </c>
    </row>
    <row r="61" spans="1:29" s="90" customFormat="1" hidden="1" outlineLevel="6" collapsed="1" x14ac:dyDescent="0.25">
      <c r="A61" s="99" t="s">
        <v>116</v>
      </c>
      <c r="B61" s="86">
        <v>0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7" t="s">
        <v>120</v>
      </c>
      <c r="I61" s="87" t="s">
        <v>230</v>
      </c>
      <c r="J61" s="87" t="s">
        <v>116</v>
      </c>
      <c r="K61" s="86">
        <v>0</v>
      </c>
      <c r="L61" s="86">
        <v>0</v>
      </c>
      <c r="M61" s="87" t="s">
        <v>122</v>
      </c>
      <c r="N61" s="87" t="s">
        <v>229</v>
      </c>
      <c r="O61" s="87" t="s">
        <v>121</v>
      </c>
      <c r="P61" s="88">
        <v>45108</v>
      </c>
      <c r="Q61" s="88">
        <v>45109</v>
      </c>
      <c r="R61" s="86">
        <v>0</v>
      </c>
      <c r="S61" s="87" t="s">
        <v>116</v>
      </c>
      <c r="T61" s="87" t="s">
        <v>116</v>
      </c>
      <c r="U61" s="87" t="s">
        <v>142</v>
      </c>
      <c r="V61" s="89">
        <v>45077.638187152777</v>
      </c>
      <c r="W61" s="87" t="s">
        <v>116</v>
      </c>
      <c r="X61" s="87" t="s">
        <v>116</v>
      </c>
      <c r="Y61" s="89">
        <v>45108</v>
      </c>
      <c r="Z61" s="89">
        <v>45139</v>
      </c>
      <c r="AA61" s="89">
        <v>45139.872418090279</v>
      </c>
      <c r="AB61" s="87" t="s">
        <v>118</v>
      </c>
      <c r="AC61" s="87" t="s">
        <v>116</v>
      </c>
    </row>
    <row r="62" spans="1:29" s="96" customFormat="1" hidden="1" outlineLevel="7" collapsed="1" x14ac:dyDescent="0.25">
      <c r="A62" s="100" t="s">
        <v>152</v>
      </c>
      <c r="B62" s="92">
        <v>0</v>
      </c>
      <c r="C62" s="92">
        <v>0</v>
      </c>
      <c r="D62" s="92">
        <v>0</v>
      </c>
      <c r="E62" s="92">
        <v>0</v>
      </c>
      <c r="F62" s="92">
        <v>0</v>
      </c>
      <c r="G62" s="92">
        <v>0</v>
      </c>
      <c r="H62" s="93" t="s">
        <v>120</v>
      </c>
      <c r="I62" s="93" t="s">
        <v>230</v>
      </c>
      <c r="J62" s="93" t="s">
        <v>116</v>
      </c>
      <c r="K62" s="92">
        <v>0</v>
      </c>
      <c r="L62" s="92">
        <v>0</v>
      </c>
      <c r="M62" s="93" t="s">
        <v>122</v>
      </c>
      <c r="N62" s="93" t="s">
        <v>229</v>
      </c>
      <c r="O62" s="93" t="s">
        <v>121</v>
      </c>
      <c r="P62" s="94">
        <v>45108</v>
      </c>
      <c r="Q62" s="94">
        <v>45109</v>
      </c>
      <c r="R62" s="92">
        <v>0</v>
      </c>
      <c r="S62" s="93" t="s">
        <v>116</v>
      </c>
      <c r="T62" s="93" t="s">
        <v>116</v>
      </c>
      <c r="U62" s="93" t="s">
        <v>142</v>
      </c>
      <c r="V62" s="95">
        <v>45077.638187152777</v>
      </c>
      <c r="W62" s="93" t="s">
        <v>116</v>
      </c>
      <c r="X62" s="93" t="s">
        <v>116</v>
      </c>
      <c r="Y62" s="95">
        <v>45108</v>
      </c>
      <c r="Z62" s="95">
        <v>45139</v>
      </c>
      <c r="AA62" s="95">
        <v>45139.872418090279</v>
      </c>
      <c r="AB62" s="93" t="s">
        <v>118</v>
      </c>
      <c r="AC62" s="93" t="s">
        <v>116</v>
      </c>
    </row>
    <row r="63" spans="1:29" s="78" customFormat="1" hidden="1" outlineLevel="7" collapsed="1" x14ac:dyDescent="0.25">
      <c r="A63" s="101" t="s">
        <v>116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4" t="s">
        <v>120</v>
      </c>
      <c r="I63" s="74" t="s">
        <v>230</v>
      </c>
      <c r="J63" s="74" t="s">
        <v>116</v>
      </c>
      <c r="K63" s="75">
        <v>0</v>
      </c>
      <c r="L63" s="75">
        <v>0</v>
      </c>
      <c r="M63" s="74" t="s">
        <v>122</v>
      </c>
      <c r="N63" s="74" t="s">
        <v>229</v>
      </c>
      <c r="O63" s="74" t="s">
        <v>121</v>
      </c>
      <c r="P63" s="76">
        <v>45108</v>
      </c>
      <c r="Q63" s="76">
        <v>45109</v>
      </c>
      <c r="R63" s="75">
        <v>0</v>
      </c>
      <c r="S63" s="74" t="s">
        <v>116</v>
      </c>
      <c r="T63" s="74" t="s">
        <v>116</v>
      </c>
      <c r="U63" s="74" t="s">
        <v>142</v>
      </c>
      <c r="V63" s="77">
        <v>45077.638187152777</v>
      </c>
      <c r="W63" s="74" t="s">
        <v>116</v>
      </c>
      <c r="X63" s="74" t="s">
        <v>116</v>
      </c>
      <c r="Y63" s="77">
        <v>45108</v>
      </c>
      <c r="Z63" s="77">
        <v>45139</v>
      </c>
      <c r="AA63" s="77">
        <v>45139.872418090279</v>
      </c>
      <c r="AB63" s="74" t="s">
        <v>118</v>
      </c>
      <c r="AC63" s="74" t="s">
        <v>116</v>
      </c>
    </row>
    <row r="64" spans="1:29" s="119" customFormat="1" hidden="1" outlineLevel="5" collapsed="1" x14ac:dyDescent="0.25">
      <c r="A64" s="120" t="s">
        <v>229</v>
      </c>
      <c r="B64" s="115">
        <v>0</v>
      </c>
      <c r="C64" s="115">
        <v>0</v>
      </c>
      <c r="D64" s="115">
        <v>0</v>
      </c>
      <c r="E64" s="115">
        <v>0</v>
      </c>
      <c r="F64" s="115">
        <v>0</v>
      </c>
      <c r="G64" s="115">
        <v>0</v>
      </c>
      <c r="H64" s="116" t="s">
        <v>120</v>
      </c>
      <c r="I64" s="116" t="s">
        <v>229</v>
      </c>
      <c r="J64" s="116" t="s">
        <v>116</v>
      </c>
      <c r="K64" s="115">
        <v>0</v>
      </c>
      <c r="L64" s="115">
        <v>0</v>
      </c>
      <c r="M64" s="116" t="s">
        <v>122</v>
      </c>
      <c r="N64" s="116" t="s">
        <v>229</v>
      </c>
      <c r="O64" s="116" t="s">
        <v>121</v>
      </c>
      <c r="P64" s="117">
        <v>45108</v>
      </c>
      <c r="Q64" s="117">
        <v>45109</v>
      </c>
      <c r="R64" s="115">
        <v>0</v>
      </c>
      <c r="S64" s="116" t="s">
        <v>116</v>
      </c>
      <c r="T64" s="116" t="s">
        <v>116</v>
      </c>
      <c r="U64" s="116" t="s">
        <v>142</v>
      </c>
      <c r="V64" s="118">
        <v>45077.638187152777</v>
      </c>
      <c r="W64" s="116" t="s">
        <v>116</v>
      </c>
      <c r="X64" s="116" t="s">
        <v>116</v>
      </c>
      <c r="Y64" s="118">
        <v>45108</v>
      </c>
      <c r="Z64" s="118">
        <v>45139</v>
      </c>
      <c r="AA64" s="118">
        <v>45139.872418090279</v>
      </c>
      <c r="AB64" s="116" t="s">
        <v>118</v>
      </c>
      <c r="AC64" s="116" t="s">
        <v>116</v>
      </c>
    </row>
    <row r="65" spans="1:29" s="90" customFormat="1" hidden="1" outlineLevel="6" collapsed="1" x14ac:dyDescent="0.25">
      <c r="A65" s="99" t="s">
        <v>116</v>
      </c>
      <c r="B65" s="86">
        <v>0</v>
      </c>
      <c r="C65" s="86">
        <v>0</v>
      </c>
      <c r="D65" s="86">
        <v>0</v>
      </c>
      <c r="E65" s="86">
        <v>0</v>
      </c>
      <c r="F65" s="86">
        <v>0</v>
      </c>
      <c r="G65" s="86">
        <v>0</v>
      </c>
      <c r="H65" s="87" t="s">
        <v>120</v>
      </c>
      <c r="I65" s="87" t="s">
        <v>229</v>
      </c>
      <c r="J65" s="87" t="s">
        <v>116</v>
      </c>
      <c r="K65" s="86">
        <v>0</v>
      </c>
      <c r="L65" s="86">
        <v>0</v>
      </c>
      <c r="M65" s="87" t="s">
        <v>122</v>
      </c>
      <c r="N65" s="87" t="s">
        <v>229</v>
      </c>
      <c r="O65" s="87" t="s">
        <v>121</v>
      </c>
      <c r="P65" s="88">
        <v>45108</v>
      </c>
      <c r="Q65" s="88">
        <v>45109</v>
      </c>
      <c r="R65" s="86">
        <v>0</v>
      </c>
      <c r="S65" s="87" t="s">
        <v>116</v>
      </c>
      <c r="T65" s="87" t="s">
        <v>116</v>
      </c>
      <c r="U65" s="87" t="s">
        <v>142</v>
      </c>
      <c r="V65" s="89">
        <v>45077.638187152777</v>
      </c>
      <c r="W65" s="87" t="s">
        <v>116</v>
      </c>
      <c r="X65" s="87" t="s">
        <v>116</v>
      </c>
      <c r="Y65" s="89">
        <v>45108</v>
      </c>
      <c r="Z65" s="89">
        <v>45139</v>
      </c>
      <c r="AA65" s="89">
        <v>45139.872418090279</v>
      </c>
      <c r="AB65" s="87" t="s">
        <v>118</v>
      </c>
      <c r="AC65" s="87" t="s">
        <v>116</v>
      </c>
    </row>
    <row r="66" spans="1:29" s="96" customFormat="1" hidden="1" outlineLevel="7" collapsed="1" x14ac:dyDescent="0.25">
      <c r="A66" s="100" t="s">
        <v>231</v>
      </c>
      <c r="B66" s="92">
        <v>-379542.94699999999</v>
      </c>
      <c r="C66" s="92">
        <v>-21632971.94796</v>
      </c>
      <c r="D66" s="92">
        <v>0</v>
      </c>
      <c r="E66" s="92">
        <v>0</v>
      </c>
      <c r="F66" s="92">
        <v>-379542.94699999999</v>
      </c>
      <c r="G66" s="92">
        <v>-21632971.94796</v>
      </c>
      <c r="H66" s="93" t="s">
        <v>120</v>
      </c>
      <c r="I66" s="93" t="s">
        <v>229</v>
      </c>
      <c r="J66" s="93" t="s">
        <v>116</v>
      </c>
      <c r="K66" s="92">
        <v>56.997428404222198</v>
      </c>
      <c r="L66" s="92">
        <v>0</v>
      </c>
      <c r="M66" s="93" t="s">
        <v>122</v>
      </c>
      <c r="N66" s="93" t="s">
        <v>229</v>
      </c>
      <c r="O66" s="93" t="s">
        <v>121</v>
      </c>
      <c r="P66" s="94">
        <v>45108</v>
      </c>
      <c r="Q66" s="94">
        <v>45109</v>
      </c>
      <c r="R66" s="92">
        <v>0</v>
      </c>
      <c r="S66" s="93" t="s">
        <v>116</v>
      </c>
      <c r="T66" s="93" t="s">
        <v>116</v>
      </c>
      <c r="U66" s="93" t="s">
        <v>142</v>
      </c>
      <c r="V66" s="95">
        <v>45077.638187152777</v>
      </c>
      <c r="W66" s="93" t="s">
        <v>116</v>
      </c>
      <c r="X66" s="93" t="s">
        <v>116</v>
      </c>
      <c r="Y66" s="95">
        <v>45108</v>
      </c>
      <c r="Z66" s="95">
        <v>45139</v>
      </c>
      <c r="AA66" s="95">
        <v>45139.872418090279</v>
      </c>
      <c r="AB66" s="93" t="s">
        <v>118</v>
      </c>
      <c r="AC66" s="93" t="s">
        <v>116</v>
      </c>
    </row>
    <row r="67" spans="1:29" s="78" customFormat="1" hidden="1" outlineLevel="7" collapsed="1" x14ac:dyDescent="0.25">
      <c r="A67" s="101" t="s">
        <v>116</v>
      </c>
      <c r="B67" s="75">
        <v>-379542.94699999999</v>
      </c>
      <c r="C67" s="75">
        <v>-21632971.94796</v>
      </c>
      <c r="D67" s="75">
        <v>0</v>
      </c>
      <c r="E67" s="75">
        <v>0</v>
      </c>
      <c r="F67" s="75">
        <v>-379542.94699999999</v>
      </c>
      <c r="G67" s="75">
        <v>-21632971.94796</v>
      </c>
      <c r="H67" s="74" t="s">
        <v>120</v>
      </c>
      <c r="I67" s="74" t="s">
        <v>229</v>
      </c>
      <c r="J67" s="74" t="s">
        <v>116</v>
      </c>
      <c r="K67" s="75">
        <v>56.997428404222198</v>
      </c>
      <c r="L67" s="75">
        <v>0</v>
      </c>
      <c r="M67" s="74" t="s">
        <v>122</v>
      </c>
      <c r="N67" s="74" t="s">
        <v>229</v>
      </c>
      <c r="O67" s="74" t="s">
        <v>121</v>
      </c>
      <c r="P67" s="76">
        <v>45108</v>
      </c>
      <c r="Q67" s="76">
        <v>45109</v>
      </c>
      <c r="R67" s="75">
        <v>0</v>
      </c>
      <c r="S67" s="74" t="s">
        <v>116</v>
      </c>
      <c r="T67" s="74" t="s">
        <v>116</v>
      </c>
      <c r="U67" s="74" t="s">
        <v>142</v>
      </c>
      <c r="V67" s="77">
        <v>45077.638187152777</v>
      </c>
      <c r="W67" s="74" t="s">
        <v>116</v>
      </c>
      <c r="X67" s="74" t="s">
        <v>116</v>
      </c>
      <c r="Y67" s="77">
        <v>45108</v>
      </c>
      <c r="Z67" s="77">
        <v>45139</v>
      </c>
      <c r="AA67" s="77">
        <v>45139.872418090279</v>
      </c>
      <c r="AB67" s="74" t="s">
        <v>118</v>
      </c>
      <c r="AC67" s="74" t="s">
        <v>116</v>
      </c>
    </row>
    <row r="68" spans="1:29" s="107" customFormat="1" hidden="1" outlineLevel="7" collapsed="1" x14ac:dyDescent="0.25">
      <c r="A68" s="102" t="s">
        <v>232</v>
      </c>
      <c r="B68" s="103">
        <v>-160178.32999999999</v>
      </c>
      <c r="C68" s="103">
        <v>-9056264.3785200007</v>
      </c>
      <c r="D68" s="103">
        <v>0</v>
      </c>
      <c r="E68" s="103">
        <v>0</v>
      </c>
      <c r="F68" s="103">
        <v>-160178.32999999999</v>
      </c>
      <c r="G68" s="103">
        <v>-9056264.3785200007</v>
      </c>
      <c r="H68" s="104" t="s">
        <v>120</v>
      </c>
      <c r="I68" s="104" t="s">
        <v>229</v>
      </c>
      <c r="J68" s="104" t="s">
        <v>116</v>
      </c>
      <c r="K68" s="103">
        <v>56.538636521681802</v>
      </c>
      <c r="L68" s="103">
        <v>0</v>
      </c>
      <c r="M68" s="104" t="s">
        <v>122</v>
      </c>
      <c r="N68" s="104" t="s">
        <v>229</v>
      </c>
      <c r="O68" s="104" t="s">
        <v>121</v>
      </c>
      <c r="P68" s="105">
        <v>45108</v>
      </c>
      <c r="Q68" s="105">
        <v>45109</v>
      </c>
      <c r="R68" s="103">
        <v>0</v>
      </c>
      <c r="S68" s="104" t="s">
        <v>116</v>
      </c>
      <c r="T68" s="104" t="s">
        <v>116</v>
      </c>
      <c r="U68" s="104" t="s">
        <v>142</v>
      </c>
      <c r="V68" s="106">
        <v>45077.638187152777</v>
      </c>
      <c r="W68" s="104" t="s">
        <v>116</v>
      </c>
      <c r="X68" s="104" t="s">
        <v>116</v>
      </c>
      <c r="Y68" s="106">
        <v>45108</v>
      </c>
      <c r="Z68" s="106">
        <v>45139</v>
      </c>
      <c r="AA68" s="106">
        <v>45139.872418090279</v>
      </c>
      <c r="AB68" s="104" t="s">
        <v>118</v>
      </c>
      <c r="AC68" s="104" t="s">
        <v>116</v>
      </c>
    </row>
    <row r="69" spans="1:29" s="78" customFormat="1" hidden="1" outlineLevel="7" collapsed="1" x14ac:dyDescent="0.25">
      <c r="A69" s="101" t="s">
        <v>116</v>
      </c>
      <c r="B69" s="75">
        <v>-160178.32999999999</v>
      </c>
      <c r="C69" s="75">
        <v>-9056264.3785200007</v>
      </c>
      <c r="D69" s="75">
        <v>0</v>
      </c>
      <c r="E69" s="75">
        <v>0</v>
      </c>
      <c r="F69" s="75">
        <v>-160178.32999999999</v>
      </c>
      <c r="G69" s="75">
        <v>-9056264.3785200007</v>
      </c>
      <c r="H69" s="74" t="s">
        <v>120</v>
      </c>
      <c r="I69" s="74" t="s">
        <v>229</v>
      </c>
      <c r="J69" s="74" t="s">
        <v>116</v>
      </c>
      <c r="K69" s="75">
        <v>56.538636521681802</v>
      </c>
      <c r="L69" s="75">
        <v>0</v>
      </c>
      <c r="M69" s="74" t="s">
        <v>122</v>
      </c>
      <c r="N69" s="74" t="s">
        <v>229</v>
      </c>
      <c r="O69" s="74" t="s">
        <v>121</v>
      </c>
      <c r="P69" s="76">
        <v>45108</v>
      </c>
      <c r="Q69" s="76">
        <v>45109</v>
      </c>
      <c r="R69" s="75">
        <v>0</v>
      </c>
      <c r="S69" s="74" t="s">
        <v>116</v>
      </c>
      <c r="T69" s="74" t="s">
        <v>116</v>
      </c>
      <c r="U69" s="74" t="s">
        <v>142</v>
      </c>
      <c r="V69" s="77">
        <v>45077.638187152777</v>
      </c>
      <c r="W69" s="74" t="s">
        <v>116</v>
      </c>
      <c r="X69" s="74" t="s">
        <v>116</v>
      </c>
      <c r="Y69" s="77">
        <v>45108</v>
      </c>
      <c r="Z69" s="77">
        <v>45139</v>
      </c>
      <c r="AA69" s="77">
        <v>45139.872418090279</v>
      </c>
      <c r="AB69" s="74" t="s">
        <v>118</v>
      </c>
      <c r="AC69" s="74" t="s">
        <v>116</v>
      </c>
    </row>
    <row r="70" spans="1:29" s="96" customFormat="1" hidden="1" outlineLevel="7" collapsed="1" x14ac:dyDescent="0.25">
      <c r="A70" s="100" t="s">
        <v>233</v>
      </c>
      <c r="B70" s="92">
        <v>-15059.303</v>
      </c>
      <c r="C70" s="92">
        <v>-835957.62474999996</v>
      </c>
      <c r="D70" s="92">
        <v>0</v>
      </c>
      <c r="E70" s="92">
        <v>0</v>
      </c>
      <c r="F70" s="92">
        <v>-15059.303</v>
      </c>
      <c r="G70" s="92">
        <v>-835957.62474999996</v>
      </c>
      <c r="H70" s="93" t="s">
        <v>120</v>
      </c>
      <c r="I70" s="93" t="s">
        <v>229</v>
      </c>
      <c r="J70" s="93" t="s">
        <v>116</v>
      </c>
      <c r="K70" s="92">
        <v>55.511043555601503</v>
      </c>
      <c r="L70" s="92">
        <v>0</v>
      </c>
      <c r="M70" s="93" t="s">
        <v>122</v>
      </c>
      <c r="N70" s="93" t="s">
        <v>229</v>
      </c>
      <c r="O70" s="93" t="s">
        <v>121</v>
      </c>
      <c r="P70" s="94">
        <v>45108</v>
      </c>
      <c r="Q70" s="94">
        <v>45109</v>
      </c>
      <c r="R70" s="92">
        <v>0</v>
      </c>
      <c r="S70" s="93" t="s">
        <v>116</v>
      </c>
      <c r="T70" s="93" t="s">
        <v>116</v>
      </c>
      <c r="U70" s="93" t="s">
        <v>142</v>
      </c>
      <c r="V70" s="95">
        <v>45077.638187152777</v>
      </c>
      <c r="W70" s="93" t="s">
        <v>116</v>
      </c>
      <c r="X70" s="93" t="s">
        <v>116</v>
      </c>
      <c r="Y70" s="95">
        <v>45108</v>
      </c>
      <c r="Z70" s="95">
        <v>45139</v>
      </c>
      <c r="AA70" s="95">
        <v>45139.872418090279</v>
      </c>
      <c r="AB70" s="93" t="s">
        <v>118</v>
      </c>
      <c r="AC70" s="93" t="s">
        <v>116</v>
      </c>
    </row>
    <row r="71" spans="1:29" s="78" customFormat="1" hidden="1" outlineLevel="7" collapsed="1" x14ac:dyDescent="0.25">
      <c r="A71" s="101" t="s">
        <v>116</v>
      </c>
      <c r="B71" s="75">
        <v>-15059.303</v>
      </c>
      <c r="C71" s="75">
        <v>-835957.62474999996</v>
      </c>
      <c r="D71" s="75">
        <v>0</v>
      </c>
      <c r="E71" s="75">
        <v>0</v>
      </c>
      <c r="F71" s="75">
        <v>-15059.303</v>
      </c>
      <c r="G71" s="75">
        <v>-835957.62474999996</v>
      </c>
      <c r="H71" s="74" t="s">
        <v>120</v>
      </c>
      <c r="I71" s="74" t="s">
        <v>229</v>
      </c>
      <c r="J71" s="74" t="s">
        <v>116</v>
      </c>
      <c r="K71" s="75">
        <v>55.511043555601503</v>
      </c>
      <c r="L71" s="75">
        <v>0</v>
      </c>
      <c r="M71" s="74" t="s">
        <v>122</v>
      </c>
      <c r="N71" s="74" t="s">
        <v>229</v>
      </c>
      <c r="O71" s="74" t="s">
        <v>121</v>
      </c>
      <c r="P71" s="76">
        <v>45108</v>
      </c>
      <c r="Q71" s="76">
        <v>45109</v>
      </c>
      <c r="R71" s="75">
        <v>0</v>
      </c>
      <c r="S71" s="74" t="s">
        <v>116</v>
      </c>
      <c r="T71" s="74" t="s">
        <v>116</v>
      </c>
      <c r="U71" s="74" t="s">
        <v>142</v>
      </c>
      <c r="V71" s="77">
        <v>45077.638187152777</v>
      </c>
      <c r="W71" s="74" t="s">
        <v>116</v>
      </c>
      <c r="X71" s="74" t="s">
        <v>116</v>
      </c>
      <c r="Y71" s="77">
        <v>45108</v>
      </c>
      <c r="Z71" s="77">
        <v>45139</v>
      </c>
      <c r="AA71" s="77">
        <v>45139.872418090279</v>
      </c>
      <c r="AB71" s="74" t="s">
        <v>118</v>
      </c>
      <c r="AC71" s="74" t="s">
        <v>116</v>
      </c>
    </row>
    <row r="72" spans="1:29" s="107" customFormat="1" hidden="1" outlineLevel="7" collapsed="1" x14ac:dyDescent="0.25">
      <c r="A72" s="102" t="s">
        <v>234</v>
      </c>
      <c r="B72" s="103">
        <v>256505.97</v>
      </c>
      <c r="C72" s="103">
        <v>15211869.05869</v>
      </c>
      <c r="D72" s="103">
        <v>0</v>
      </c>
      <c r="E72" s="103">
        <v>0</v>
      </c>
      <c r="F72" s="103">
        <v>256505.97</v>
      </c>
      <c r="G72" s="103">
        <v>15211869.05869</v>
      </c>
      <c r="H72" s="104" t="s">
        <v>120</v>
      </c>
      <c r="I72" s="104" t="s">
        <v>229</v>
      </c>
      <c r="J72" s="104" t="s">
        <v>116</v>
      </c>
      <c r="K72" s="103">
        <v>59.304152097083801</v>
      </c>
      <c r="L72" s="103">
        <v>0</v>
      </c>
      <c r="M72" s="104" t="s">
        <v>122</v>
      </c>
      <c r="N72" s="104" t="s">
        <v>229</v>
      </c>
      <c r="O72" s="104" t="s">
        <v>121</v>
      </c>
      <c r="P72" s="105">
        <v>45108</v>
      </c>
      <c r="Q72" s="105">
        <v>45109</v>
      </c>
      <c r="R72" s="103">
        <v>0</v>
      </c>
      <c r="S72" s="104" t="s">
        <v>116</v>
      </c>
      <c r="T72" s="104" t="s">
        <v>116</v>
      </c>
      <c r="U72" s="104" t="s">
        <v>142</v>
      </c>
      <c r="V72" s="106">
        <v>45077.638187152777</v>
      </c>
      <c r="W72" s="104" t="s">
        <v>116</v>
      </c>
      <c r="X72" s="104" t="s">
        <v>116</v>
      </c>
      <c r="Y72" s="106">
        <v>45108</v>
      </c>
      <c r="Z72" s="106">
        <v>45139</v>
      </c>
      <c r="AA72" s="106">
        <v>45139.872418090279</v>
      </c>
      <c r="AB72" s="104" t="s">
        <v>118</v>
      </c>
      <c r="AC72" s="104" t="s">
        <v>116</v>
      </c>
    </row>
    <row r="73" spans="1:29" s="78" customFormat="1" hidden="1" outlineLevel="7" collapsed="1" x14ac:dyDescent="0.25">
      <c r="A73" s="101" t="s">
        <v>116</v>
      </c>
      <c r="B73" s="75">
        <v>256505.97</v>
      </c>
      <c r="C73" s="75">
        <v>15211869.05869</v>
      </c>
      <c r="D73" s="75">
        <v>0</v>
      </c>
      <c r="E73" s="75">
        <v>0</v>
      </c>
      <c r="F73" s="75">
        <v>256505.97</v>
      </c>
      <c r="G73" s="75">
        <v>15211869.05869</v>
      </c>
      <c r="H73" s="74" t="s">
        <v>120</v>
      </c>
      <c r="I73" s="74" t="s">
        <v>229</v>
      </c>
      <c r="J73" s="74" t="s">
        <v>116</v>
      </c>
      <c r="K73" s="75">
        <v>59.304152097083801</v>
      </c>
      <c r="L73" s="75">
        <v>0</v>
      </c>
      <c r="M73" s="74" t="s">
        <v>122</v>
      </c>
      <c r="N73" s="74" t="s">
        <v>229</v>
      </c>
      <c r="O73" s="74" t="s">
        <v>121</v>
      </c>
      <c r="P73" s="76">
        <v>45108</v>
      </c>
      <c r="Q73" s="76">
        <v>45109</v>
      </c>
      <c r="R73" s="75">
        <v>0</v>
      </c>
      <c r="S73" s="74" t="s">
        <v>116</v>
      </c>
      <c r="T73" s="74" t="s">
        <v>116</v>
      </c>
      <c r="U73" s="74" t="s">
        <v>142</v>
      </c>
      <c r="V73" s="77">
        <v>45077.638187152777</v>
      </c>
      <c r="W73" s="74" t="s">
        <v>116</v>
      </c>
      <c r="X73" s="74" t="s">
        <v>116</v>
      </c>
      <c r="Y73" s="77">
        <v>45108</v>
      </c>
      <c r="Z73" s="77">
        <v>45139</v>
      </c>
      <c r="AA73" s="77">
        <v>45139.872418090279</v>
      </c>
      <c r="AB73" s="74" t="s">
        <v>118</v>
      </c>
      <c r="AC73" s="74" t="s">
        <v>116</v>
      </c>
    </row>
    <row r="74" spans="1:29" s="96" customFormat="1" hidden="1" outlineLevel="7" collapsed="1" x14ac:dyDescent="0.25">
      <c r="A74" s="100" t="s">
        <v>235</v>
      </c>
      <c r="B74" s="92">
        <v>298274.61</v>
      </c>
      <c r="C74" s="92">
        <v>16313324.89254</v>
      </c>
      <c r="D74" s="92">
        <v>0</v>
      </c>
      <c r="E74" s="92">
        <v>0</v>
      </c>
      <c r="F74" s="92">
        <v>298274.61</v>
      </c>
      <c r="G74" s="92">
        <v>16313324.89254</v>
      </c>
      <c r="H74" s="93" t="s">
        <v>120</v>
      </c>
      <c r="I74" s="93" t="s">
        <v>229</v>
      </c>
      <c r="J74" s="93" t="s">
        <v>116</v>
      </c>
      <c r="K74" s="92">
        <v>54.692301475274803</v>
      </c>
      <c r="L74" s="92">
        <v>0</v>
      </c>
      <c r="M74" s="93" t="s">
        <v>122</v>
      </c>
      <c r="N74" s="93" t="s">
        <v>229</v>
      </c>
      <c r="O74" s="93" t="s">
        <v>121</v>
      </c>
      <c r="P74" s="94">
        <v>45108</v>
      </c>
      <c r="Q74" s="94">
        <v>45109</v>
      </c>
      <c r="R74" s="92">
        <v>0</v>
      </c>
      <c r="S74" s="93" t="s">
        <v>116</v>
      </c>
      <c r="T74" s="93" t="s">
        <v>116</v>
      </c>
      <c r="U74" s="93" t="s">
        <v>142</v>
      </c>
      <c r="V74" s="95">
        <v>45077.638187152777</v>
      </c>
      <c r="W74" s="93" t="s">
        <v>116</v>
      </c>
      <c r="X74" s="93" t="s">
        <v>116</v>
      </c>
      <c r="Y74" s="95">
        <v>45108</v>
      </c>
      <c r="Z74" s="95">
        <v>45139</v>
      </c>
      <c r="AA74" s="95">
        <v>45139.872418090279</v>
      </c>
      <c r="AB74" s="93" t="s">
        <v>118</v>
      </c>
      <c r="AC74" s="93" t="s">
        <v>116</v>
      </c>
    </row>
    <row r="75" spans="1:29" s="78" customFormat="1" hidden="1" outlineLevel="7" collapsed="1" x14ac:dyDescent="0.25">
      <c r="A75" s="101" t="s">
        <v>116</v>
      </c>
      <c r="B75" s="75">
        <v>298274.61</v>
      </c>
      <c r="C75" s="75">
        <v>16313324.89254</v>
      </c>
      <c r="D75" s="75">
        <v>0</v>
      </c>
      <c r="E75" s="75">
        <v>0</v>
      </c>
      <c r="F75" s="75">
        <v>298274.61</v>
      </c>
      <c r="G75" s="75">
        <v>16313324.89254</v>
      </c>
      <c r="H75" s="74" t="s">
        <v>120</v>
      </c>
      <c r="I75" s="74" t="s">
        <v>229</v>
      </c>
      <c r="J75" s="74" t="s">
        <v>116</v>
      </c>
      <c r="K75" s="75">
        <v>54.692301475274803</v>
      </c>
      <c r="L75" s="75">
        <v>0</v>
      </c>
      <c r="M75" s="74" t="s">
        <v>122</v>
      </c>
      <c r="N75" s="74" t="s">
        <v>229</v>
      </c>
      <c r="O75" s="74" t="s">
        <v>121</v>
      </c>
      <c r="P75" s="76">
        <v>45108</v>
      </c>
      <c r="Q75" s="76">
        <v>45109</v>
      </c>
      <c r="R75" s="75">
        <v>0</v>
      </c>
      <c r="S75" s="74" t="s">
        <v>116</v>
      </c>
      <c r="T75" s="74" t="s">
        <v>116</v>
      </c>
      <c r="U75" s="74" t="s">
        <v>142</v>
      </c>
      <c r="V75" s="77">
        <v>45077.638187152777</v>
      </c>
      <c r="W75" s="74" t="s">
        <v>116</v>
      </c>
      <c r="X75" s="74" t="s">
        <v>116</v>
      </c>
      <c r="Y75" s="77">
        <v>45108</v>
      </c>
      <c r="Z75" s="77">
        <v>45139</v>
      </c>
      <c r="AA75" s="77">
        <v>45139.872418090279</v>
      </c>
      <c r="AB75" s="74" t="s">
        <v>118</v>
      </c>
      <c r="AC75" s="74" t="s">
        <v>116</v>
      </c>
    </row>
    <row r="76" spans="1:29" s="128" customFormat="1" hidden="1" outlineLevel="4" collapsed="1" x14ac:dyDescent="0.25">
      <c r="A76" s="129" t="s">
        <v>213</v>
      </c>
      <c r="B76" s="124">
        <v>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5" t="s">
        <v>120</v>
      </c>
      <c r="I76" s="125" t="s">
        <v>229</v>
      </c>
      <c r="J76" s="125" t="s">
        <v>116</v>
      </c>
      <c r="K76" s="124">
        <v>0</v>
      </c>
      <c r="L76" s="124">
        <v>0</v>
      </c>
      <c r="M76" s="125" t="s">
        <v>213</v>
      </c>
      <c r="N76" s="125" t="s">
        <v>229</v>
      </c>
      <c r="O76" s="125" t="s">
        <v>121</v>
      </c>
      <c r="P76" s="126">
        <v>45108</v>
      </c>
      <c r="Q76" s="126">
        <v>45109</v>
      </c>
      <c r="R76" s="124">
        <v>0</v>
      </c>
      <c r="S76" s="125" t="s">
        <v>116</v>
      </c>
      <c r="T76" s="125" t="s">
        <v>116</v>
      </c>
      <c r="U76" s="125" t="s">
        <v>142</v>
      </c>
      <c r="V76" s="127">
        <v>45077.638187152777</v>
      </c>
      <c r="W76" s="125" t="s">
        <v>116</v>
      </c>
      <c r="X76" s="125" t="s">
        <v>116</v>
      </c>
      <c r="Y76" s="127">
        <v>45108</v>
      </c>
      <c r="Z76" s="127">
        <v>45139</v>
      </c>
      <c r="AA76" s="127">
        <v>45139.872418090279</v>
      </c>
      <c r="AB76" s="125" t="s">
        <v>118</v>
      </c>
      <c r="AC76" s="125" t="s">
        <v>116</v>
      </c>
    </row>
    <row r="77" spans="1:29" s="84" customFormat="1" hidden="1" outlineLevel="5" collapsed="1" x14ac:dyDescent="0.25">
      <c r="A77" s="98" t="s">
        <v>229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  <c r="H77" s="81" t="s">
        <v>120</v>
      </c>
      <c r="I77" s="81" t="s">
        <v>229</v>
      </c>
      <c r="J77" s="81" t="s">
        <v>116</v>
      </c>
      <c r="K77" s="80">
        <v>0</v>
      </c>
      <c r="L77" s="80">
        <v>0</v>
      </c>
      <c r="M77" s="81" t="s">
        <v>213</v>
      </c>
      <c r="N77" s="81" t="s">
        <v>229</v>
      </c>
      <c r="O77" s="81" t="s">
        <v>121</v>
      </c>
      <c r="P77" s="82">
        <v>45108</v>
      </c>
      <c r="Q77" s="82">
        <v>45109</v>
      </c>
      <c r="R77" s="80">
        <v>0</v>
      </c>
      <c r="S77" s="81" t="s">
        <v>116</v>
      </c>
      <c r="T77" s="81" t="s">
        <v>116</v>
      </c>
      <c r="U77" s="81" t="s">
        <v>142</v>
      </c>
      <c r="V77" s="83">
        <v>45077.638187152777</v>
      </c>
      <c r="W77" s="81" t="s">
        <v>116</v>
      </c>
      <c r="X77" s="81" t="s">
        <v>116</v>
      </c>
      <c r="Y77" s="83">
        <v>45108</v>
      </c>
      <c r="Z77" s="83">
        <v>45139</v>
      </c>
      <c r="AA77" s="83">
        <v>45139.872418090279</v>
      </c>
      <c r="AB77" s="81" t="s">
        <v>118</v>
      </c>
      <c r="AC77" s="81" t="s">
        <v>116</v>
      </c>
    </row>
    <row r="78" spans="1:29" s="90" customFormat="1" hidden="1" outlineLevel="6" collapsed="1" x14ac:dyDescent="0.25">
      <c r="A78" s="99" t="s">
        <v>116</v>
      </c>
      <c r="B78" s="86">
        <v>0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7" t="s">
        <v>120</v>
      </c>
      <c r="I78" s="87" t="s">
        <v>229</v>
      </c>
      <c r="J78" s="87" t="s">
        <v>116</v>
      </c>
      <c r="K78" s="86">
        <v>0</v>
      </c>
      <c r="L78" s="86">
        <v>0</v>
      </c>
      <c r="M78" s="87" t="s">
        <v>213</v>
      </c>
      <c r="N78" s="87" t="s">
        <v>229</v>
      </c>
      <c r="O78" s="87" t="s">
        <v>121</v>
      </c>
      <c r="P78" s="88">
        <v>45108</v>
      </c>
      <c r="Q78" s="88">
        <v>45109</v>
      </c>
      <c r="R78" s="86">
        <v>0</v>
      </c>
      <c r="S78" s="87" t="s">
        <v>116</v>
      </c>
      <c r="T78" s="87" t="s">
        <v>116</v>
      </c>
      <c r="U78" s="87" t="s">
        <v>142</v>
      </c>
      <c r="V78" s="89">
        <v>45077.638187152777</v>
      </c>
      <c r="W78" s="87" t="s">
        <v>116</v>
      </c>
      <c r="X78" s="87" t="s">
        <v>116</v>
      </c>
      <c r="Y78" s="89">
        <v>45108</v>
      </c>
      <c r="Z78" s="89">
        <v>45139</v>
      </c>
      <c r="AA78" s="89">
        <v>45139.872418090279</v>
      </c>
      <c r="AB78" s="87" t="s">
        <v>118</v>
      </c>
      <c r="AC78" s="87" t="s">
        <v>116</v>
      </c>
    </row>
    <row r="79" spans="1:29" s="96" customFormat="1" hidden="1" outlineLevel="7" collapsed="1" x14ac:dyDescent="0.25">
      <c r="A79" s="100" t="s">
        <v>236</v>
      </c>
      <c r="B79" s="92">
        <v>-195335.94099999999</v>
      </c>
      <c r="C79" s="92">
        <v>-11148575.389590001</v>
      </c>
      <c r="D79" s="92">
        <v>0</v>
      </c>
      <c r="E79" s="92">
        <v>0</v>
      </c>
      <c r="F79" s="92">
        <v>-195335.94099999999</v>
      </c>
      <c r="G79" s="92">
        <v>-11148575.389590001</v>
      </c>
      <c r="H79" s="93" t="s">
        <v>120</v>
      </c>
      <c r="I79" s="93" t="s">
        <v>229</v>
      </c>
      <c r="J79" s="93" t="s">
        <v>116</v>
      </c>
      <c r="K79" s="92">
        <v>57.0738561092042</v>
      </c>
      <c r="L79" s="92">
        <v>0</v>
      </c>
      <c r="M79" s="93" t="s">
        <v>213</v>
      </c>
      <c r="N79" s="93" t="s">
        <v>229</v>
      </c>
      <c r="O79" s="93" t="s">
        <v>121</v>
      </c>
      <c r="P79" s="94">
        <v>45108</v>
      </c>
      <c r="Q79" s="94">
        <v>45109</v>
      </c>
      <c r="R79" s="92">
        <v>0</v>
      </c>
      <c r="S79" s="93" t="s">
        <v>116</v>
      </c>
      <c r="T79" s="93" t="s">
        <v>116</v>
      </c>
      <c r="U79" s="93" t="s">
        <v>142</v>
      </c>
      <c r="V79" s="95">
        <v>45077.638187152777</v>
      </c>
      <c r="W79" s="93" t="s">
        <v>116</v>
      </c>
      <c r="X79" s="93" t="s">
        <v>116</v>
      </c>
      <c r="Y79" s="95">
        <v>45108</v>
      </c>
      <c r="Z79" s="95">
        <v>45139</v>
      </c>
      <c r="AA79" s="95">
        <v>45139.872418090279</v>
      </c>
      <c r="AB79" s="93" t="s">
        <v>118</v>
      </c>
      <c r="AC79" s="93" t="s">
        <v>116</v>
      </c>
    </row>
    <row r="80" spans="1:29" s="78" customFormat="1" hidden="1" outlineLevel="7" collapsed="1" x14ac:dyDescent="0.25">
      <c r="A80" s="101" t="s">
        <v>116</v>
      </c>
      <c r="B80" s="75">
        <v>-195335.94099999999</v>
      </c>
      <c r="C80" s="75">
        <v>-11148575.389590001</v>
      </c>
      <c r="D80" s="75">
        <v>0</v>
      </c>
      <c r="E80" s="75">
        <v>0</v>
      </c>
      <c r="F80" s="75">
        <v>-195335.94099999999</v>
      </c>
      <c r="G80" s="75">
        <v>-11148575.389590001</v>
      </c>
      <c r="H80" s="74" t="s">
        <v>120</v>
      </c>
      <c r="I80" s="74" t="s">
        <v>229</v>
      </c>
      <c r="J80" s="74" t="s">
        <v>116</v>
      </c>
      <c r="K80" s="75">
        <v>57.0738561092042</v>
      </c>
      <c r="L80" s="75">
        <v>0</v>
      </c>
      <c r="M80" s="74" t="s">
        <v>213</v>
      </c>
      <c r="N80" s="74" t="s">
        <v>229</v>
      </c>
      <c r="O80" s="74" t="s">
        <v>121</v>
      </c>
      <c r="P80" s="76">
        <v>45108</v>
      </c>
      <c r="Q80" s="76">
        <v>45109</v>
      </c>
      <c r="R80" s="75">
        <v>0</v>
      </c>
      <c r="S80" s="74" t="s">
        <v>116</v>
      </c>
      <c r="T80" s="74" t="s">
        <v>116</v>
      </c>
      <c r="U80" s="74" t="s">
        <v>142</v>
      </c>
      <c r="V80" s="77">
        <v>45077.638187152777</v>
      </c>
      <c r="W80" s="74" t="s">
        <v>116</v>
      </c>
      <c r="X80" s="74" t="s">
        <v>116</v>
      </c>
      <c r="Y80" s="77">
        <v>45108</v>
      </c>
      <c r="Z80" s="77">
        <v>45139</v>
      </c>
      <c r="AA80" s="77">
        <v>45139.872418090279</v>
      </c>
      <c r="AB80" s="74" t="s">
        <v>118</v>
      </c>
      <c r="AC80" s="74" t="s">
        <v>116</v>
      </c>
    </row>
    <row r="81" spans="1:29" s="107" customFormat="1" hidden="1" outlineLevel="7" collapsed="1" x14ac:dyDescent="0.25">
      <c r="A81" s="102" t="s">
        <v>237</v>
      </c>
      <c r="B81" s="103">
        <v>-67410.009000000005</v>
      </c>
      <c r="C81" s="103">
        <v>-4281639.5318900002</v>
      </c>
      <c r="D81" s="103">
        <v>0</v>
      </c>
      <c r="E81" s="103">
        <v>0</v>
      </c>
      <c r="F81" s="103">
        <v>-67410.009000000005</v>
      </c>
      <c r="G81" s="103">
        <v>-4281639.5318900002</v>
      </c>
      <c r="H81" s="104" t="s">
        <v>120</v>
      </c>
      <c r="I81" s="104" t="s">
        <v>229</v>
      </c>
      <c r="J81" s="104" t="s">
        <v>116</v>
      </c>
      <c r="K81" s="103">
        <v>63.5163768022936</v>
      </c>
      <c r="L81" s="103">
        <v>0</v>
      </c>
      <c r="M81" s="104" t="s">
        <v>213</v>
      </c>
      <c r="N81" s="104" t="s">
        <v>229</v>
      </c>
      <c r="O81" s="104" t="s">
        <v>121</v>
      </c>
      <c r="P81" s="105">
        <v>45108</v>
      </c>
      <c r="Q81" s="105">
        <v>45109</v>
      </c>
      <c r="R81" s="103">
        <v>0</v>
      </c>
      <c r="S81" s="104" t="s">
        <v>116</v>
      </c>
      <c r="T81" s="104" t="s">
        <v>116</v>
      </c>
      <c r="U81" s="104" t="s">
        <v>142</v>
      </c>
      <c r="V81" s="106">
        <v>45077.638187152777</v>
      </c>
      <c r="W81" s="104" t="s">
        <v>116</v>
      </c>
      <c r="X81" s="104" t="s">
        <v>116</v>
      </c>
      <c r="Y81" s="106">
        <v>45108</v>
      </c>
      <c r="Z81" s="106">
        <v>45139</v>
      </c>
      <c r="AA81" s="106">
        <v>45139.872418090279</v>
      </c>
      <c r="AB81" s="104" t="s">
        <v>118</v>
      </c>
      <c r="AC81" s="104" t="s">
        <v>116</v>
      </c>
    </row>
    <row r="82" spans="1:29" s="78" customFormat="1" hidden="1" outlineLevel="7" collapsed="1" x14ac:dyDescent="0.25">
      <c r="A82" s="101" t="s">
        <v>116</v>
      </c>
      <c r="B82" s="75">
        <v>-67410.009000000005</v>
      </c>
      <c r="C82" s="75">
        <v>-4281639.5318900002</v>
      </c>
      <c r="D82" s="75">
        <v>0</v>
      </c>
      <c r="E82" s="75">
        <v>0</v>
      </c>
      <c r="F82" s="75">
        <v>-67410.009000000005</v>
      </c>
      <c r="G82" s="75">
        <v>-4281639.5318900002</v>
      </c>
      <c r="H82" s="74" t="s">
        <v>120</v>
      </c>
      <c r="I82" s="74" t="s">
        <v>229</v>
      </c>
      <c r="J82" s="74" t="s">
        <v>116</v>
      </c>
      <c r="K82" s="75">
        <v>63.5163768022936</v>
      </c>
      <c r="L82" s="75">
        <v>0</v>
      </c>
      <c r="M82" s="74" t="s">
        <v>213</v>
      </c>
      <c r="N82" s="74" t="s">
        <v>229</v>
      </c>
      <c r="O82" s="74" t="s">
        <v>121</v>
      </c>
      <c r="P82" s="76">
        <v>45108</v>
      </c>
      <c r="Q82" s="76">
        <v>45109</v>
      </c>
      <c r="R82" s="75">
        <v>0</v>
      </c>
      <c r="S82" s="74" t="s">
        <v>116</v>
      </c>
      <c r="T82" s="74" t="s">
        <v>116</v>
      </c>
      <c r="U82" s="74" t="s">
        <v>142</v>
      </c>
      <c r="V82" s="77">
        <v>45077.638187152777</v>
      </c>
      <c r="W82" s="74" t="s">
        <v>116</v>
      </c>
      <c r="X82" s="74" t="s">
        <v>116</v>
      </c>
      <c r="Y82" s="77">
        <v>45108</v>
      </c>
      <c r="Z82" s="77">
        <v>45139</v>
      </c>
      <c r="AA82" s="77">
        <v>45139.872418090279</v>
      </c>
      <c r="AB82" s="74" t="s">
        <v>118</v>
      </c>
      <c r="AC82" s="74" t="s">
        <v>116</v>
      </c>
    </row>
    <row r="83" spans="1:29" s="96" customFormat="1" hidden="1" outlineLevel="7" collapsed="1" x14ac:dyDescent="0.25">
      <c r="A83" s="100" t="s">
        <v>238</v>
      </c>
      <c r="B83" s="92">
        <v>-3360.931</v>
      </c>
      <c r="C83" s="92">
        <v>-586510.31073999999</v>
      </c>
      <c r="D83" s="92">
        <v>0</v>
      </c>
      <c r="E83" s="92">
        <v>0</v>
      </c>
      <c r="F83" s="92">
        <v>-3360.931</v>
      </c>
      <c r="G83" s="92">
        <v>-586510.31073999999</v>
      </c>
      <c r="H83" s="93" t="s">
        <v>120</v>
      </c>
      <c r="I83" s="93" t="s">
        <v>229</v>
      </c>
      <c r="J83" s="93" t="s">
        <v>116</v>
      </c>
      <c r="K83" s="92">
        <v>174.50828676340001</v>
      </c>
      <c r="L83" s="92">
        <v>0</v>
      </c>
      <c r="M83" s="93" t="s">
        <v>213</v>
      </c>
      <c r="N83" s="93" t="s">
        <v>229</v>
      </c>
      <c r="O83" s="93" t="s">
        <v>121</v>
      </c>
      <c r="P83" s="94">
        <v>45108</v>
      </c>
      <c r="Q83" s="94">
        <v>45109</v>
      </c>
      <c r="R83" s="92">
        <v>0</v>
      </c>
      <c r="S83" s="93" t="s">
        <v>116</v>
      </c>
      <c r="T83" s="93" t="s">
        <v>116</v>
      </c>
      <c r="U83" s="93" t="s">
        <v>142</v>
      </c>
      <c r="V83" s="95">
        <v>45077.638187152777</v>
      </c>
      <c r="W83" s="93" t="s">
        <v>116</v>
      </c>
      <c r="X83" s="93" t="s">
        <v>116</v>
      </c>
      <c r="Y83" s="95">
        <v>45108</v>
      </c>
      <c r="Z83" s="95">
        <v>45139</v>
      </c>
      <c r="AA83" s="95">
        <v>45139.872418090279</v>
      </c>
      <c r="AB83" s="93" t="s">
        <v>118</v>
      </c>
      <c r="AC83" s="93" t="s">
        <v>116</v>
      </c>
    </row>
    <row r="84" spans="1:29" s="78" customFormat="1" hidden="1" outlineLevel="7" collapsed="1" x14ac:dyDescent="0.25">
      <c r="A84" s="101" t="s">
        <v>116</v>
      </c>
      <c r="B84" s="75">
        <v>-3360.931</v>
      </c>
      <c r="C84" s="75">
        <v>-586510.31073999999</v>
      </c>
      <c r="D84" s="75">
        <v>0</v>
      </c>
      <c r="E84" s="75">
        <v>0</v>
      </c>
      <c r="F84" s="75">
        <v>-3360.931</v>
      </c>
      <c r="G84" s="75">
        <v>-586510.31073999999</v>
      </c>
      <c r="H84" s="74" t="s">
        <v>120</v>
      </c>
      <c r="I84" s="74" t="s">
        <v>229</v>
      </c>
      <c r="J84" s="74" t="s">
        <v>116</v>
      </c>
      <c r="K84" s="75">
        <v>174.50828676340001</v>
      </c>
      <c r="L84" s="75">
        <v>0</v>
      </c>
      <c r="M84" s="74" t="s">
        <v>213</v>
      </c>
      <c r="N84" s="74" t="s">
        <v>229</v>
      </c>
      <c r="O84" s="74" t="s">
        <v>121</v>
      </c>
      <c r="P84" s="76">
        <v>45108</v>
      </c>
      <c r="Q84" s="76">
        <v>45109</v>
      </c>
      <c r="R84" s="75">
        <v>0</v>
      </c>
      <c r="S84" s="74" t="s">
        <v>116</v>
      </c>
      <c r="T84" s="74" t="s">
        <v>116</v>
      </c>
      <c r="U84" s="74" t="s">
        <v>142</v>
      </c>
      <c r="V84" s="77">
        <v>45077.638187152777</v>
      </c>
      <c r="W84" s="74" t="s">
        <v>116</v>
      </c>
      <c r="X84" s="74" t="s">
        <v>116</v>
      </c>
      <c r="Y84" s="77">
        <v>45108</v>
      </c>
      <c r="Z84" s="77">
        <v>45139</v>
      </c>
      <c r="AA84" s="77">
        <v>45139.872418090279</v>
      </c>
      <c r="AB84" s="74" t="s">
        <v>118</v>
      </c>
      <c r="AC84" s="74" t="s">
        <v>116</v>
      </c>
    </row>
    <row r="85" spans="1:29" s="107" customFormat="1" hidden="1" outlineLevel="7" collapsed="1" x14ac:dyDescent="0.25">
      <c r="A85" s="102" t="s">
        <v>239</v>
      </c>
      <c r="B85" s="103">
        <v>28416.3</v>
      </c>
      <c r="C85" s="103">
        <v>592425.39800000004</v>
      </c>
      <c r="D85" s="103">
        <v>0</v>
      </c>
      <c r="E85" s="103">
        <v>0</v>
      </c>
      <c r="F85" s="103">
        <v>28416.3</v>
      </c>
      <c r="G85" s="103">
        <v>592425.39800000004</v>
      </c>
      <c r="H85" s="104" t="s">
        <v>120</v>
      </c>
      <c r="I85" s="104" t="s">
        <v>229</v>
      </c>
      <c r="J85" s="104" t="s">
        <v>116</v>
      </c>
      <c r="K85" s="103">
        <v>20.848083599905699</v>
      </c>
      <c r="L85" s="103">
        <v>0</v>
      </c>
      <c r="M85" s="104" t="s">
        <v>213</v>
      </c>
      <c r="N85" s="104" t="s">
        <v>229</v>
      </c>
      <c r="O85" s="104" t="s">
        <v>121</v>
      </c>
      <c r="P85" s="105">
        <v>45108</v>
      </c>
      <c r="Q85" s="105">
        <v>45109</v>
      </c>
      <c r="R85" s="103">
        <v>0</v>
      </c>
      <c r="S85" s="104" t="s">
        <v>116</v>
      </c>
      <c r="T85" s="104" t="s">
        <v>116</v>
      </c>
      <c r="U85" s="104" t="s">
        <v>142</v>
      </c>
      <c r="V85" s="106">
        <v>45077.638187152777</v>
      </c>
      <c r="W85" s="104" t="s">
        <v>116</v>
      </c>
      <c r="X85" s="104" t="s">
        <v>116</v>
      </c>
      <c r="Y85" s="106">
        <v>45108</v>
      </c>
      <c r="Z85" s="106">
        <v>45139</v>
      </c>
      <c r="AA85" s="106">
        <v>45139.872418090279</v>
      </c>
      <c r="AB85" s="104" t="s">
        <v>118</v>
      </c>
      <c r="AC85" s="104" t="s">
        <v>116</v>
      </c>
    </row>
    <row r="86" spans="1:29" s="78" customFormat="1" hidden="1" outlineLevel="7" collapsed="1" x14ac:dyDescent="0.25">
      <c r="A86" s="101" t="s">
        <v>116</v>
      </c>
      <c r="B86" s="75">
        <v>28416.3</v>
      </c>
      <c r="C86" s="75">
        <v>592425.39800000004</v>
      </c>
      <c r="D86" s="75">
        <v>0</v>
      </c>
      <c r="E86" s="75">
        <v>0</v>
      </c>
      <c r="F86" s="75">
        <v>28416.3</v>
      </c>
      <c r="G86" s="75">
        <v>592425.39800000004</v>
      </c>
      <c r="H86" s="74" t="s">
        <v>120</v>
      </c>
      <c r="I86" s="74" t="s">
        <v>229</v>
      </c>
      <c r="J86" s="74" t="s">
        <v>116</v>
      </c>
      <c r="K86" s="75">
        <v>20.848083599905699</v>
      </c>
      <c r="L86" s="75">
        <v>0</v>
      </c>
      <c r="M86" s="74" t="s">
        <v>213</v>
      </c>
      <c r="N86" s="74" t="s">
        <v>229</v>
      </c>
      <c r="O86" s="74" t="s">
        <v>121</v>
      </c>
      <c r="P86" s="76">
        <v>45108</v>
      </c>
      <c r="Q86" s="76">
        <v>45109</v>
      </c>
      <c r="R86" s="75">
        <v>0</v>
      </c>
      <c r="S86" s="74" t="s">
        <v>116</v>
      </c>
      <c r="T86" s="74" t="s">
        <v>116</v>
      </c>
      <c r="U86" s="74" t="s">
        <v>142</v>
      </c>
      <c r="V86" s="77">
        <v>45077.638187152777</v>
      </c>
      <c r="W86" s="74" t="s">
        <v>116</v>
      </c>
      <c r="X86" s="74" t="s">
        <v>116</v>
      </c>
      <c r="Y86" s="77">
        <v>45108</v>
      </c>
      <c r="Z86" s="77">
        <v>45139</v>
      </c>
      <c r="AA86" s="77">
        <v>45139.872418090279</v>
      </c>
      <c r="AB86" s="74" t="s">
        <v>118</v>
      </c>
      <c r="AC86" s="74" t="s">
        <v>116</v>
      </c>
    </row>
    <row r="87" spans="1:29" s="96" customFormat="1" hidden="1" outlineLevel="7" collapsed="1" x14ac:dyDescent="0.25">
      <c r="A87" s="100" t="s">
        <v>240</v>
      </c>
      <c r="B87" s="92">
        <v>237690.58100000001</v>
      </c>
      <c r="C87" s="92">
        <v>15424299.83422</v>
      </c>
      <c r="D87" s="92">
        <v>0</v>
      </c>
      <c r="E87" s="92">
        <v>0</v>
      </c>
      <c r="F87" s="92">
        <v>237690.58100000001</v>
      </c>
      <c r="G87" s="92">
        <v>15424299.83422</v>
      </c>
      <c r="H87" s="93" t="s">
        <v>120</v>
      </c>
      <c r="I87" s="93" t="s">
        <v>229</v>
      </c>
      <c r="J87" s="93" t="s">
        <v>116</v>
      </c>
      <c r="K87" s="92">
        <v>64.892347729252194</v>
      </c>
      <c r="L87" s="92">
        <v>0</v>
      </c>
      <c r="M87" s="93" t="s">
        <v>213</v>
      </c>
      <c r="N87" s="93" t="s">
        <v>229</v>
      </c>
      <c r="O87" s="93" t="s">
        <v>121</v>
      </c>
      <c r="P87" s="94">
        <v>45108</v>
      </c>
      <c r="Q87" s="94">
        <v>45109</v>
      </c>
      <c r="R87" s="92">
        <v>0</v>
      </c>
      <c r="S87" s="93" t="s">
        <v>116</v>
      </c>
      <c r="T87" s="93" t="s">
        <v>116</v>
      </c>
      <c r="U87" s="93" t="s">
        <v>142</v>
      </c>
      <c r="V87" s="95">
        <v>45077.638187152777</v>
      </c>
      <c r="W87" s="93" t="s">
        <v>116</v>
      </c>
      <c r="X87" s="93" t="s">
        <v>116</v>
      </c>
      <c r="Y87" s="95">
        <v>45108</v>
      </c>
      <c r="Z87" s="95">
        <v>45139</v>
      </c>
      <c r="AA87" s="95">
        <v>45139.872418090279</v>
      </c>
      <c r="AB87" s="93" t="s">
        <v>118</v>
      </c>
      <c r="AC87" s="93" t="s">
        <v>116</v>
      </c>
    </row>
    <row r="88" spans="1:29" s="78" customFormat="1" hidden="1" outlineLevel="7" collapsed="1" x14ac:dyDescent="0.25">
      <c r="A88" s="101" t="s">
        <v>116</v>
      </c>
      <c r="B88" s="75">
        <v>237690.58100000001</v>
      </c>
      <c r="C88" s="75">
        <v>15424299.83422</v>
      </c>
      <c r="D88" s="75">
        <v>0</v>
      </c>
      <c r="E88" s="75">
        <v>0</v>
      </c>
      <c r="F88" s="75">
        <v>237690.58100000001</v>
      </c>
      <c r="G88" s="75">
        <v>15424299.83422</v>
      </c>
      <c r="H88" s="74" t="s">
        <v>120</v>
      </c>
      <c r="I88" s="74" t="s">
        <v>229</v>
      </c>
      <c r="J88" s="74" t="s">
        <v>116</v>
      </c>
      <c r="K88" s="75">
        <v>64.892347729252194</v>
      </c>
      <c r="L88" s="75">
        <v>0</v>
      </c>
      <c r="M88" s="74" t="s">
        <v>213</v>
      </c>
      <c r="N88" s="74" t="s">
        <v>229</v>
      </c>
      <c r="O88" s="74" t="s">
        <v>121</v>
      </c>
      <c r="P88" s="76">
        <v>45108</v>
      </c>
      <c r="Q88" s="76">
        <v>45109</v>
      </c>
      <c r="R88" s="75">
        <v>0</v>
      </c>
      <c r="S88" s="74" t="s">
        <v>116</v>
      </c>
      <c r="T88" s="74" t="s">
        <v>116</v>
      </c>
      <c r="U88" s="74" t="s">
        <v>142</v>
      </c>
      <c r="V88" s="77">
        <v>45077.638187152777</v>
      </c>
      <c r="W88" s="74" t="s">
        <v>116</v>
      </c>
      <c r="X88" s="74" t="s">
        <v>116</v>
      </c>
      <c r="Y88" s="77">
        <v>45108</v>
      </c>
      <c r="Z88" s="77">
        <v>45139</v>
      </c>
      <c r="AA88" s="77">
        <v>45139.872418090279</v>
      </c>
      <c r="AB88" s="74" t="s">
        <v>118</v>
      </c>
      <c r="AC88" s="74" t="s">
        <v>116</v>
      </c>
    </row>
    <row r="89" spans="1:29" s="84" customFormat="1" outlineLevel="1" collapsed="1" x14ac:dyDescent="0.25">
      <c r="A89" s="79" t="s">
        <v>241</v>
      </c>
      <c r="B89" s="80">
        <v>0</v>
      </c>
      <c r="C89" s="80">
        <v>6.5799999999999999E-3</v>
      </c>
      <c r="D89" s="80">
        <v>0</v>
      </c>
      <c r="E89" s="80">
        <v>0</v>
      </c>
      <c r="F89" s="80">
        <v>0</v>
      </c>
      <c r="G89" s="80">
        <v>6.5799999999999999E-3</v>
      </c>
      <c r="H89" s="81" t="s">
        <v>120</v>
      </c>
      <c r="I89" s="81" t="s">
        <v>116</v>
      </c>
      <c r="J89" s="81" t="s">
        <v>116</v>
      </c>
      <c r="K89" s="80">
        <v>0</v>
      </c>
      <c r="L89" s="80">
        <v>0</v>
      </c>
      <c r="M89" s="81" t="s">
        <v>116</v>
      </c>
      <c r="N89" s="81" t="s">
        <v>241</v>
      </c>
      <c r="O89" s="81" t="s">
        <v>121</v>
      </c>
      <c r="P89" s="82">
        <v>45108</v>
      </c>
      <c r="Q89" s="82">
        <v>45109</v>
      </c>
      <c r="R89" s="80">
        <v>0</v>
      </c>
      <c r="S89" s="81" t="s">
        <v>116</v>
      </c>
      <c r="T89" s="81" t="s">
        <v>116</v>
      </c>
      <c r="U89" s="81" t="s">
        <v>142</v>
      </c>
      <c r="V89" s="83">
        <v>45077.638187152777</v>
      </c>
      <c r="W89" s="81" t="s">
        <v>116</v>
      </c>
      <c r="X89" s="81" t="s">
        <v>116</v>
      </c>
      <c r="Y89" s="83">
        <v>45108</v>
      </c>
      <c r="Z89" s="83">
        <v>45139</v>
      </c>
      <c r="AA89" s="83">
        <v>45139.872418090279</v>
      </c>
      <c r="AB89" s="81" t="s">
        <v>118</v>
      </c>
      <c r="AC89" s="81" t="s">
        <v>116</v>
      </c>
    </row>
    <row r="90" spans="1:29" s="90" customFormat="1" hidden="1" outlineLevel="2" collapsed="1" x14ac:dyDescent="0.25">
      <c r="A90" s="85" t="s">
        <v>121</v>
      </c>
      <c r="B90" s="86">
        <v>0</v>
      </c>
      <c r="C90" s="86">
        <v>6.5799999999999999E-3</v>
      </c>
      <c r="D90" s="86">
        <v>0</v>
      </c>
      <c r="E90" s="86">
        <v>0</v>
      </c>
      <c r="F90" s="86">
        <v>0</v>
      </c>
      <c r="G90" s="86">
        <v>6.5799999999999999E-3</v>
      </c>
      <c r="H90" s="87" t="s">
        <v>120</v>
      </c>
      <c r="I90" s="87" t="s">
        <v>116</v>
      </c>
      <c r="J90" s="87" t="s">
        <v>116</v>
      </c>
      <c r="K90" s="86">
        <v>0</v>
      </c>
      <c r="L90" s="86">
        <v>0</v>
      </c>
      <c r="M90" s="87" t="s">
        <v>116</v>
      </c>
      <c r="N90" s="87" t="s">
        <v>241</v>
      </c>
      <c r="O90" s="87" t="s">
        <v>121</v>
      </c>
      <c r="P90" s="88">
        <v>45108</v>
      </c>
      <c r="Q90" s="88">
        <v>45109</v>
      </c>
      <c r="R90" s="86">
        <v>0</v>
      </c>
      <c r="S90" s="87" t="s">
        <v>116</v>
      </c>
      <c r="T90" s="87" t="s">
        <v>116</v>
      </c>
      <c r="U90" s="87" t="s">
        <v>142</v>
      </c>
      <c r="V90" s="89">
        <v>45077.638187152777</v>
      </c>
      <c r="W90" s="87" t="s">
        <v>116</v>
      </c>
      <c r="X90" s="87" t="s">
        <v>116</v>
      </c>
      <c r="Y90" s="89">
        <v>45108</v>
      </c>
      <c r="Z90" s="89">
        <v>45139</v>
      </c>
      <c r="AA90" s="89">
        <v>45139.872418090279</v>
      </c>
      <c r="AB90" s="87" t="s">
        <v>118</v>
      </c>
      <c r="AC90" s="87" t="s">
        <v>116</v>
      </c>
    </row>
    <row r="91" spans="1:29" s="96" customFormat="1" hidden="1" outlineLevel="3" collapsed="1" x14ac:dyDescent="0.25">
      <c r="A91" s="91" t="s">
        <v>116</v>
      </c>
      <c r="B91" s="92">
        <v>0</v>
      </c>
      <c r="C91" s="92">
        <v>6.5799999999999999E-3</v>
      </c>
      <c r="D91" s="92">
        <v>0</v>
      </c>
      <c r="E91" s="92">
        <v>0</v>
      </c>
      <c r="F91" s="92">
        <v>0</v>
      </c>
      <c r="G91" s="92">
        <v>6.5799999999999999E-3</v>
      </c>
      <c r="H91" s="93" t="s">
        <v>120</v>
      </c>
      <c r="I91" s="93" t="s">
        <v>116</v>
      </c>
      <c r="J91" s="93" t="s">
        <v>116</v>
      </c>
      <c r="K91" s="92">
        <v>0</v>
      </c>
      <c r="L91" s="92">
        <v>0</v>
      </c>
      <c r="M91" s="93" t="s">
        <v>116</v>
      </c>
      <c r="N91" s="93" t="s">
        <v>241</v>
      </c>
      <c r="O91" s="93" t="s">
        <v>121</v>
      </c>
      <c r="P91" s="94">
        <v>45108</v>
      </c>
      <c r="Q91" s="94">
        <v>45109</v>
      </c>
      <c r="R91" s="92">
        <v>0</v>
      </c>
      <c r="S91" s="93" t="s">
        <v>116</v>
      </c>
      <c r="T91" s="93" t="s">
        <v>116</v>
      </c>
      <c r="U91" s="93" t="s">
        <v>142</v>
      </c>
      <c r="V91" s="95">
        <v>45077.638187152777</v>
      </c>
      <c r="W91" s="93" t="s">
        <v>116</v>
      </c>
      <c r="X91" s="93" t="s">
        <v>116</v>
      </c>
      <c r="Y91" s="95">
        <v>45108</v>
      </c>
      <c r="Z91" s="95">
        <v>45139</v>
      </c>
      <c r="AA91" s="95">
        <v>45139.872418090279</v>
      </c>
      <c r="AB91" s="93" t="s">
        <v>118</v>
      </c>
      <c r="AC91" s="93" t="s">
        <v>116</v>
      </c>
    </row>
    <row r="92" spans="1:29" s="78" customFormat="1" hidden="1" outlineLevel="4" collapsed="1" x14ac:dyDescent="0.25">
      <c r="A92" s="97" t="s">
        <v>122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  <c r="H92" s="74" t="s">
        <v>120</v>
      </c>
      <c r="I92" s="74" t="s">
        <v>116</v>
      </c>
      <c r="J92" s="74" t="s">
        <v>116</v>
      </c>
      <c r="K92" s="75">
        <v>0</v>
      </c>
      <c r="L92" s="75">
        <v>0</v>
      </c>
      <c r="M92" s="74" t="s">
        <v>122</v>
      </c>
      <c r="N92" s="74" t="s">
        <v>241</v>
      </c>
      <c r="O92" s="74" t="s">
        <v>121</v>
      </c>
      <c r="P92" s="76">
        <v>45108</v>
      </c>
      <c r="Q92" s="76">
        <v>45109</v>
      </c>
      <c r="R92" s="75">
        <v>0</v>
      </c>
      <c r="S92" s="74" t="s">
        <v>116</v>
      </c>
      <c r="T92" s="74" t="s">
        <v>116</v>
      </c>
      <c r="U92" s="74" t="s">
        <v>142</v>
      </c>
      <c r="V92" s="77">
        <v>45077.638187152777</v>
      </c>
      <c r="W92" s="74" t="s">
        <v>116</v>
      </c>
      <c r="X92" s="74" t="s">
        <v>116</v>
      </c>
      <c r="Y92" s="77">
        <v>45108</v>
      </c>
      <c r="Z92" s="77">
        <v>45139</v>
      </c>
      <c r="AA92" s="77">
        <v>45139.872418090279</v>
      </c>
      <c r="AB92" s="74" t="s">
        <v>118</v>
      </c>
      <c r="AC92" s="74" t="s">
        <v>116</v>
      </c>
    </row>
    <row r="93" spans="1:29" s="84" customFormat="1" hidden="1" outlineLevel="5" collapsed="1" x14ac:dyDescent="0.25">
      <c r="A93" s="98" t="s">
        <v>242</v>
      </c>
      <c r="B93" s="80">
        <v>0</v>
      </c>
      <c r="C93" s="80">
        <v>0</v>
      </c>
      <c r="D93" s="80">
        <v>0</v>
      </c>
      <c r="E93" s="80">
        <v>0</v>
      </c>
      <c r="F93" s="80">
        <v>0</v>
      </c>
      <c r="G93" s="80">
        <v>0</v>
      </c>
      <c r="H93" s="81" t="s">
        <v>120</v>
      </c>
      <c r="I93" s="81" t="s">
        <v>242</v>
      </c>
      <c r="J93" s="81" t="s">
        <v>116</v>
      </c>
      <c r="K93" s="80">
        <v>0</v>
      </c>
      <c r="L93" s="80">
        <v>0</v>
      </c>
      <c r="M93" s="81" t="s">
        <v>122</v>
      </c>
      <c r="N93" s="81" t="s">
        <v>241</v>
      </c>
      <c r="O93" s="81" t="s">
        <v>121</v>
      </c>
      <c r="P93" s="82">
        <v>45108</v>
      </c>
      <c r="Q93" s="82">
        <v>45109</v>
      </c>
      <c r="R93" s="80">
        <v>0</v>
      </c>
      <c r="S93" s="81" t="s">
        <v>116</v>
      </c>
      <c r="T93" s="81" t="s">
        <v>116</v>
      </c>
      <c r="U93" s="81" t="s">
        <v>142</v>
      </c>
      <c r="V93" s="83">
        <v>45077.638187152777</v>
      </c>
      <c r="W93" s="81" t="s">
        <v>116</v>
      </c>
      <c r="X93" s="81" t="s">
        <v>116</v>
      </c>
      <c r="Y93" s="83">
        <v>45108</v>
      </c>
      <c r="Z93" s="83">
        <v>45139</v>
      </c>
      <c r="AA93" s="83">
        <v>45139.872418090279</v>
      </c>
      <c r="AB93" s="81" t="s">
        <v>118</v>
      </c>
      <c r="AC93" s="81" t="s">
        <v>116</v>
      </c>
    </row>
    <row r="94" spans="1:29" s="90" customFormat="1" hidden="1" outlineLevel="6" collapsed="1" x14ac:dyDescent="0.25">
      <c r="A94" s="99" t="s">
        <v>116</v>
      </c>
      <c r="B94" s="86">
        <v>0</v>
      </c>
      <c r="C94" s="86">
        <v>0</v>
      </c>
      <c r="D94" s="86">
        <v>0</v>
      </c>
      <c r="E94" s="86">
        <v>0</v>
      </c>
      <c r="F94" s="86">
        <v>0</v>
      </c>
      <c r="G94" s="86">
        <v>0</v>
      </c>
      <c r="H94" s="87" t="s">
        <v>120</v>
      </c>
      <c r="I94" s="87" t="s">
        <v>242</v>
      </c>
      <c r="J94" s="87" t="s">
        <v>116</v>
      </c>
      <c r="K94" s="86">
        <v>0</v>
      </c>
      <c r="L94" s="86">
        <v>0</v>
      </c>
      <c r="M94" s="87" t="s">
        <v>122</v>
      </c>
      <c r="N94" s="87" t="s">
        <v>241</v>
      </c>
      <c r="O94" s="87" t="s">
        <v>121</v>
      </c>
      <c r="P94" s="88">
        <v>45108</v>
      </c>
      <c r="Q94" s="88">
        <v>45109</v>
      </c>
      <c r="R94" s="86">
        <v>0</v>
      </c>
      <c r="S94" s="87" t="s">
        <v>116</v>
      </c>
      <c r="T94" s="87" t="s">
        <v>116</v>
      </c>
      <c r="U94" s="87" t="s">
        <v>142</v>
      </c>
      <c r="V94" s="89">
        <v>45077.638187152777</v>
      </c>
      <c r="W94" s="87" t="s">
        <v>116</v>
      </c>
      <c r="X94" s="87" t="s">
        <v>116</v>
      </c>
      <c r="Y94" s="89">
        <v>45108</v>
      </c>
      <c r="Z94" s="89">
        <v>45139</v>
      </c>
      <c r="AA94" s="89">
        <v>45139.872418090279</v>
      </c>
      <c r="AB94" s="87" t="s">
        <v>118</v>
      </c>
      <c r="AC94" s="87" t="s">
        <v>116</v>
      </c>
    </row>
    <row r="95" spans="1:29" s="96" customFormat="1" hidden="1" outlineLevel="7" collapsed="1" x14ac:dyDescent="0.25">
      <c r="A95" s="100" t="s">
        <v>243</v>
      </c>
      <c r="B95" s="92">
        <v>-15325.51</v>
      </c>
      <c r="C95" s="92">
        <v>-1292686.80529</v>
      </c>
      <c r="D95" s="92">
        <v>0</v>
      </c>
      <c r="E95" s="92">
        <v>0</v>
      </c>
      <c r="F95" s="92">
        <v>-15325.51</v>
      </c>
      <c r="G95" s="92">
        <v>-1292686.80529</v>
      </c>
      <c r="H95" s="93" t="s">
        <v>120</v>
      </c>
      <c r="I95" s="93" t="s">
        <v>242</v>
      </c>
      <c r="J95" s="93" t="s">
        <v>116</v>
      </c>
      <c r="K95" s="92">
        <v>84.348697386905897</v>
      </c>
      <c r="L95" s="92">
        <v>0</v>
      </c>
      <c r="M95" s="93" t="s">
        <v>122</v>
      </c>
      <c r="N95" s="93" t="s">
        <v>241</v>
      </c>
      <c r="O95" s="93" t="s">
        <v>121</v>
      </c>
      <c r="P95" s="94">
        <v>45108</v>
      </c>
      <c r="Q95" s="94">
        <v>45109</v>
      </c>
      <c r="R95" s="92">
        <v>0</v>
      </c>
      <c r="S95" s="93" t="s">
        <v>116</v>
      </c>
      <c r="T95" s="93" t="s">
        <v>116</v>
      </c>
      <c r="U95" s="93" t="s">
        <v>142</v>
      </c>
      <c r="V95" s="95">
        <v>45077.638187152777</v>
      </c>
      <c r="W95" s="93" t="s">
        <v>116</v>
      </c>
      <c r="X95" s="93" t="s">
        <v>116</v>
      </c>
      <c r="Y95" s="95">
        <v>45108</v>
      </c>
      <c r="Z95" s="95">
        <v>45139</v>
      </c>
      <c r="AA95" s="95">
        <v>45139.872418090279</v>
      </c>
      <c r="AB95" s="93" t="s">
        <v>118</v>
      </c>
      <c r="AC95" s="93" t="s">
        <v>116</v>
      </c>
    </row>
    <row r="96" spans="1:29" s="78" customFormat="1" hidden="1" outlineLevel="7" collapsed="1" x14ac:dyDescent="0.25">
      <c r="A96" s="101" t="s">
        <v>116</v>
      </c>
      <c r="B96" s="75">
        <v>-15325.51</v>
      </c>
      <c r="C96" s="75">
        <v>-1292686.80529</v>
      </c>
      <c r="D96" s="75">
        <v>0</v>
      </c>
      <c r="E96" s="75">
        <v>0</v>
      </c>
      <c r="F96" s="75">
        <v>-15325.51</v>
      </c>
      <c r="G96" s="75">
        <v>-1292686.80529</v>
      </c>
      <c r="H96" s="74" t="s">
        <v>120</v>
      </c>
      <c r="I96" s="74" t="s">
        <v>242</v>
      </c>
      <c r="J96" s="74" t="s">
        <v>116</v>
      </c>
      <c r="K96" s="75">
        <v>84.348697386905897</v>
      </c>
      <c r="L96" s="75">
        <v>0</v>
      </c>
      <c r="M96" s="74" t="s">
        <v>122</v>
      </c>
      <c r="N96" s="74" t="s">
        <v>241</v>
      </c>
      <c r="O96" s="74" t="s">
        <v>121</v>
      </c>
      <c r="P96" s="76">
        <v>45108</v>
      </c>
      <c r="Q96" s="76">
        <v>45109</v>
      </c>
      <c r="R96" s="75">
        <v>0</v>
      </c>
      <c r="S96" s="74" t="s">
        <v>116</v>
      </c>
      <c r="T96" s="74" t="s">
        <v>116</v>
      </c>
      <c r="U96" s="74" t="s">
        <v>142</v>
      </c>
      <c r="V96" s="77">
        <v>45077.638187152777</v>
      </c>
      <c r="W96" s="74" t="s">
        <v>116</v>
      </c>
      <c r="X96" s="74" t="s">
        <v>116</v>
      </c>
      <c r="Y96" s="77">
        <v>45108</v>
      </c>
      <c r="Z96" s="77">
        <v>45139</v>
      </c>
      <c r="AA96" s="77">
        <v>45139.872418090279</v>
      </c>
      <c r="AB96" s="74" t="s">
        <v>118</v>
      </c>
      <c r="AC96" s="74" t="s">
        <v>116</v>
      </c>
    </row>
    <row r="97" spans="1:29" s="107" customFormat="1" hidden="1" outlineLevel="7" collapsed="1" x14ac:dyDescent="0.25">
      <c r="A97" s="102" t="s">
        <v>244</v>
      </c>
      <c r="B97" s="103">
        <v>942.46600000000001</v>
      </c>
      <c r="C97" s="103">
        <v>46299.59</v>
      </c>
      <c r="D97" s="103">
        <v>0</v>
      </c>
      <c r="E97" s="103">
        <v>0</v>
      </c>
      <c r="F97" s="103">
        <v>942.46600000000001</v>
      </c>
      <c r="G97" s="103">
        <v>46299.59</v>
      </c>
      <c r="H97" s="104" t="s">
        <v>120</v>
      </c>
      <c r="I97" s="104" t="s">
        <v>242</v>
      </c>
      <c r="J97" s="104" t="s">
        <v>116</v>
      </c>
      <c r="K97" s="103">
        <v>49.126005606568299</v>
      </c>
      <c r="L97" s="103">
        <v>0</v>
      </c>
      <c r="M97" s="104" t="s">
        <v>122</v>
      </c>
      <c r="N97" s="104" t="s">
        <v>241</v>
      </c>
      <c r="O97" s="104" t="s">
        <v>121</v>
      </c>
      <c r="P97" s="105">
        <v>45108</v>
      </c>
      <c r="Q97" s="105">
        <v>45109</v>
      </c>
      <c r="R97" s="103">
        <v>0</v>
      </c>
      <c r="S97" s="104" t="s">
        <v>116</v>
      </c>
      <c r="T97" s="104" t="s">
        <v>116</v>
      </c>
      <c r="U97" s="104" t="s">
        <v>142</v>
      </c>
      <c r="V97" s="106">
        <v>45077.638187152777</v>
      </c>
      <c r="W97" s="104" t="s">
        <v>116</v>
      </c>
      <c r="X97" s="104" t="s">
        <v>116</v>
      </c>
      <c r="Y97" s="106">
        <v>45108</v>
      </c>
      <c r="Z97" s="106">
        <v>45139</v>
      </c>
      <c r="AA97" s="106">
        <v>45139.872418090279</v>
      </c>
      <c r="AB97" s="104" t="s">
        <v>118</v>
      </c>
      <c r="AC97" s="104" t="s">
        <v>116</v>
      </c>
    </row>
    <row r="98" spans="1:29" s="78" customFormat="1" hidden="1" outlineLevel="7" collapsed="1" x14ac:dyDescent="0.25">
      <c r="A98" s="101" t="s">
        <v>116</v>
      </c>
      <c r="B98" s="75">
        <v>942.46600000000001</v>
      </c>
      <c r="C98" s="75">
        <v>46299.59</v>
      </c>
      <c r="D98" s="75">
        <v>0</v>
      </c>
      <c r="E98" s="75">
        <v>0</v>
      </c>
      <c r="F98" s="75">
        <v>942.46600000000001</v>
      </c>
      <c r="G98" s="75">
        <v>46299.59</v>
      </c>
      <c r="H98" s="74" t="s">
        <v>120</v>
      </c>
      <c r="I98" s="74" t="s">
        <v>242</v>
      </c>
      <c r="J98" s="74" t="s">
        <v>116</v>
      </c>
      <c r="K98" s="75">
        <v>49.126005606568299</v>
      </c>
      <c r="L98" s="75">
        <v>0</v>
      </c>
      <c r="M98" s="74" t="s">
        <v>122</v>
      </c>
      <c r="N98" s="74" t="s">
        <v>241</v>
      </c>
      <c r="O98" s="74" t="s">
        <v>121</v>
      </c>
      <c r="P98" s="76">
        <v>45108</v>
      </c>
      <c r="Q98" s="76">
        <v>45109</v>
      </c>
      <c r="R98" s="75">
        <v>0</v>
      </c>
      <c r="S98" s="74" t="s">
        <v>116</v>
      </c>
      <c r="T98" s="74" t="s">
        <v>116</v>
      </c>
      <c r="U98" s="74" t="s">
        <v>142</v>
      </c>
      <c r="V98" s="77">
        <v>45077.638187152777</v>
      </c>
      <c r="W98" s="74" t="s">
        <v>116</v>
      </c>
      <c r="X98" s="74" t="s">
        <v>116</v>
      </c>
      <c r="Y98" s="77">
        <v>45108</v>
      </c>
      <c r="Z98" s="77">
        <v>45139</v>
      </c>
      <c r="AA98" s="77">
        <v>45139.872418090279</v>
      </c>
      <c r="AB98" s="74" t="s">
        <v>118</v>
      </c>
      <c r="AC98" s="74" t="s">
        <v>116</v>
      </c>
    </row>
    <row r="99" spans="1:29" s="96" customFormat="1" hidden="1" outlineLevel="7" collapsed="1" x14ac:dyDescent="0.25">
      <c r="A99" s="100" t="s">
        <v>245</v>
      </c>
      <c r="B99" s="92">
        <v>14383.044</v>
      </c>
      <c r="C99" s="92">
        <v>1246387.21529</v>
      </c>
      <c r="D99" s="92">
        <v>0</v>
      </c>
      <c r="E99" s="92">
        <v>0</v>
      </c>
      <c r="F99" s="92">
        <v>14383.044</v>
      </c>
      <c r="G99" s="92">
        <v>1246387.21529</v>
      </c>
      <c r="H99" s="93" t="s">
        <v>120</v>
      </c>
      <c r="I99" s="93" t="s">
        <v>242</v>
      </c>
      <c r="J99" s="93" t="s">
        <v>116</v>
      </c>
      <c r="K99" s="92">
        <v>86.656705999786993</v>
      </c>
      <c r="L99" s="92">
        <v>0</v>
      </c>
      <c r="M99" s="93" t="s">
        <v>122</v>
      </c>
      <c r="N99" s="93" t="s">
        <v>241</v>
      </c>
      <c r="O99" s="93" t="s">
        <v>121</v>
      </c>
      <c r="P99" s="94">
        <v>45108</v>
      </c>
      <c r="Q99" s="94">
        <v>45109</v>
      </c>
      <c r="R99" s="92">
        <v>0</v>
      </c>
      <c r="S99" s="93" t="s">
        <v>116</v>
      </c>
      <c r="T99" s="93" t="s">
        <v>116</v>
      </c>
      <c r="U99" s="93" t="s">
        <v>142</v>
      </c>
      <c r="V99" s="95">
        <v>45077.638187152777</v>
      </c>
      <c r="W99" s="93" t="s">
        <v>116</v>
      </c>
      <c r="X99" s="93" t="s">
        <v>116</v>
      </c>
      <c r="Y99" s="95">
        <v>45108</v>
      </c>
      <c r="Z99" s="95">
        <v>45139</v>
      </c>
      <c r="AA99" s="95">
        <v>45139.872418090279</v>
      </c>
      <c r="AB99" s="93" t="s">
        <v>118</v>
      </c>
      <c r="AC99" s="93" t="s">
        <v>116</v>
      </c>
    </row>
    <row r="100" spans="1:29" s="78" customFormat="1" hidden="1" outlineLevel="7" collapsed="1" x14ac:dyDescent="0.25">
      <c r="A100" s="101" t="s">
        <v>116</v>
      </c>
      <c r="B100" s="75">
        <v>14383.044</v>
      </c>
      <c r="C100" s="75">
        <v>1246387.21529</v>
      </c>
      <c r="D100" s="75">
        <v>0</v>
      </c>
      <c r="E100" s="75">
        <v>0</v>
      </c>
      <c r="F100" s="75">
        <v>14383.044</v>
      </c>
      <c r="G100" s="75">
        <v>1246387.21529</v>
      </c>
      <c r="H100" s="74" t="s">
        <v>120</v>
      </c>
      <c r="I100" s="74" t="s">
        <v>242</v>
      </c>
      <c r="J100" s="74" t="s">
        <v>116</v>
      </c>
      <c r="K100" s="75">
        <v>86.656705999786993</v>
      </c>
      <c r="L100" s="75">
        <v>0</v>
      </c>
      <c r="M100" s="74" t="s">
        <v>122</v>
      </c>
      <c r="N100" s="74" t="s">
        <v>241</v>
      </c>
      <c r="O100" s="74" t="s">
        <v>121</v>
      </c>
      <c r="P100" s="76">
        <v>45108</v>
      </c>
      <c r="Q100" s="76">
        <v>45109</v>
      </c>
      <c r="R100" s="75">
        <v>0</v>
      </c>
      <c r="S100" s="74" t="s">
        <v>116</v>
      </c>
      <c r="T100" s="74" t="s">
        <v>116</v>
      </c>
      <c r="U100" s="74" t="s">
        <v>142</v>
      </c>
      <c r="V100" s="77">
        <v>45077.638187152777</v>
      </c>
      <c r="W100" s="74" t="s">
        <v>116</v>
      </c>
      <c r="X100" s="74" t="s">
        <v>116</v>
      </c>
      <c r="Y100" s="77">
        <v>45108</v>
      </c>
      <c r="Z100" s="77">
        <v>45139</v>
      </c>
      <c r="AA100" s="77">
        <v>45139.872418090279</v>
      </c>
      <c r="AB100" s="74" t="s">
        <v>118</v>
      </c>
      <c r="AC100" s="74" t="s">
        <v>116</v>
      </c>
    </row>
    <row r="101" spans="1:29" s="119" customFormat="1" hidden="1" outlineLevel="5" collapsed="1" x14ac:dyDescent="0.25">
      <c r="A101" s="120" t="s">
        <v>246</v>
      </c>
      <c r="B101" s="115">
        <v>0</v>
      </c>
      <c r="C101" s="115">
        <v>0</v>
      </c>
      <c r="D101" s="115">
        <v>0</v>
      </c>
      <c r="E101" s="115">
        <v>0</v>
      </c>
      <c r="F101" s="115">
        <v>0</v>
      </c>
      <c r="G101" s="115">
        <v>0</v>
      </c>
      <c r="H101" s="116" t="s">
        <v>120</v>
      </c>
      <c r="I101" s="116" t="s">
        <v>246</v>
      </c>
      <c r="J101" s="116" t="s">
        <v>116</v>
      </c>
      <c r="K101" s="115">
        <v>0</v>
      </c>
      <c r="L101" s="115">
        <v>0</v>
      </c>
      <c r="M101" s="116" t="s">
        <v>122</v>
      </c>
      <c r="N101" s="116" t="s">
        <v>241</v>
      </c>
      <c r="O101" s="116" t="s">
        <v>121</v>
      </c>
      <c r="P101" s="117">
        <v>45108</v>
      </c>
      <c r="Q101" s="117">
        <v>45109</v>
      </c>
      <c r="R101" s="115">
        <v>0</v>
      </c>
      <c r="S101" s="116" t="s">
        <v>116</v>
      </c>
      <c r="T101" s="116" t="s">
        <v>116</v>
      </c>
      <c r="U101" s="116" t="s">
        <v>142</v>
      </c>
      <c r="V101" s="118">
        <v>45077.638187152777</v>
      </c>
      <c r="W101" s="116" t="s">
        <v>116</v>
      </c>
      <c r="X101" s="116" t="s">
        <v>116</v>
      </c>
      <c r="Y101" s="118">
        <v>45108</v>
      </c>
      <c r="Z101" s="118">
        <v>45139</v>
      </c>
      <c r="AA101" s="118">
        <v>45139.872418090279</v>
      </c>
      <c r="AB101" s="116" t="s">
        <v>118</v>
      </c>
      <c r="AC101" s="116" t="s">
        <v>116</v>
      </c>
    </row>
    <row r="102" spans="1:29" s="90" customFormat="1" hidden="1" outlineLevel="6" collapsed="1" x14ac:dyDescent="0.25">
      <c r="A102" s="99" t="s">
        <v>116</v>
      </c>
      <c r="B102" s="86">
        <v>0</v>
      </c>
      <c r="C102" s="86">
        <v>0</v>
      </c>
      <c r="D102" s="86">
        <v>0</v>
      </c>
      <c r="E102" s="86">
        <v>0</v>
      </c>
      <c r="F102" s="86">
        <v>0</v>
      </c>
      <c r="G102" s="86">
        <v>0</v>
      </c>
      <c r="H102" s="87" t="s">
        <v>120</v>
      </c>
      <c r="I102" s="87" t="s">
        <v>246</v>
      </c>
      <c r="J102" s="87" t="s">
        <v>116</v>
      </c>
      <c r="K102" s="86">
        <v>0</v>
      </c>
      <c r="L102" s="86">
        <v>0</v>
      </c>
      <c r="M102" s="87" t="s">
        <v>122</v>
      </c>
      <c r="N102" s="87" t="s">
        <v>241</v>
      </c>
      <c r="O102" s="87" t="s">
        <v>121</v>
      </c>
      <c r="P102" s="88">
        <v>45108</v>
      </c>
      <c r="Q102" s="88">
        <v>45109</v>
      </c>
      <c r="R102" s="86">
        <v>0</v>
      </c>
      <c r="S102" s="87" t="s">
        <v>116</v>
      </c>
      <c r="T102" s="87" t="s">
        <v>116</v>
      </c>
      <c r="U102" s="87" t="s">
        <v>142</v>
      </c>
      <c r="V102" s="89">
        <v>45077.638187152777</v>
      </c>
      <c r="W102" s="87" t="s">
        <v>116</v>
      </c>
      <c r="X102" s="87" t="s">
        <v>116</v>
      </c>
      <c r="Y102" s="89">
        <v>45108</v>
      </c>
      <c r="Z102" s="89">
        <v>45139</v>
      </c>
      <c r="AA102" s="89">
        <v>45139.872418090279</v>
      </c>
      <c r="AB102" s="87" t="s">
        <v>118</v>
      </c>
      <c r="AC102" s="87" t="s">
        <v>116</v>
      </c>
    </row>
    <row r="103" spans="1:29" s="96" customFormat="1" hidden="1" outlineLevel="7" collapsed="1" x14ac:dyDescent="0.25">
      <c r="A103" s="100" t="s">
        <v>247</v>
      </c>
      <c r="B103" s="92">
        <v>-702585.46</v>
      </c>
      <c r="C103" s="92">
        <v>-36836452.234109998</v>
      </c>
      <c r="D103" s="92">
        <v>0</v>
      </c>
      <c r="E103" s="92">
        <v>0</v>
      </c>
      <c r="F103" s="92">
        <v>-702585.46</v>
      </c>
      <c r="G103" s="92">
        <v>-36836452.234109998</v>
      </c>
      <c r="H103" s="93" t="s">
        <v>120</v>
      </c>
      <c r="I103" s="93" t="s">
        <v>246</v>
      </c>
      <c r="J103" s="93" t="s">
        <v>116</v>
      </c>
      <c r="K103" s="92">
        <v>52.429852781339903</v>
      </c>
      <c r="L103" s="92">
        <v>0</v>
      </c>
      <c r="M103" s="93" t="s">
        <v>122</v>
      </c>
      <c r="N103" s="93" t="s">
        <v>241</v>
      </c>
      <c r="O103" s="93" t="s">
        <v>121</v>
      </c>
      <c r="P103" s="94">
        <v>45108</v>
      </c>
      <c r="Q103" s="94">
        <v>45109</v>
      </c>
      <c r="R103" s="92">
        <v>0</v>
      </c>
      <c r="S103" s="93" t="s">
        <v>116</v>
      </c>
      <c r="T103" s="93" t="s">
        <v>116</v>
      </c>
      <c r="U103" s="93" t="s">
        <v>142</v>
      </c>
      <c r="V103" s="95">
        <v>45077.638187152777</v>
      </c>
      <c r="W103" s="93" t="s">
        <v>116</v>
      </c>
      <c r="X103" s="93" t="s">
        <v>116</v>
      </c>
      <c r="Y103" s="95">
        <v>45108</v>
      </c>
      <c r="Z103" s="95">
        <v>45139</v>
      </c>
      <c r="AA103" s="95">
        <v>45139.872418090279</v>
      </c>
      <c r="AB103" s="93" t="s">
        <v>118</v>
      </c>
      <c r="AC103" s="93" t="s">
        <v>116</v>
      </c>
    </row>
    <row r="104" spans="1:29" s="78" customFormat="1" hidden="1" outlineLevel="7" collapsed="1" x14ac:dyDescent="0.25">
      <c r="A104" s="101" t="s">
        <v>116</v>
      </c>
      <c r="B104" s="75">
        <v>-702585.46</v>
      </c>
      <c r="C104" s="75">
        <v>-36836452.234109998</v>
      </c>
      <c r="D104" s="75">
        <v>0</v>
      </c>
      <c r="E104" s="75">
        <v>0</v>
      </c>
      <c r="F104" s="75">
        <v>-702585.46</v>
      </c>
      <c r="G104" s="75">
        <v>-36836452.234109998</v>
      </c>
      <c r="H104" s="74" t="s">
        <v>120</v>
      </c>
      <c r="I104" s="74" t="s">
        <v>246</v>
      </c>
      <c r="J104" s="74" t="s">
        <v>116</v>
      </c>
      <c r="K104" s="75">
        <v>52.429852781339903</v>
      </c>
      <c r="L104" s="75">
        <v>0</v>
      </c>
      <c r="M104" s="74" t="s">
        <v>122</v>
      </c>
      <c r="N104" s="74" t="s">
        <v>241</v>
      </c>
      <c r="O104" s="74" t="s">
        <v>121</v>
      </c>
      <c r="P104" s="76">
        <v>45108</v>
      </c>
      <c r="Q104" s="76">
        <v>45109</v>
      </c>
      <c r="R104" s="75">
        <v>0</v>
      </c>
      <c r="S104" s="74" t="s">
        <v>116</v>
      </c>
      <c r="T104" s="74" t="s">
        <v>116</v>
      </c>
      <c r="U104" s="74" t="s">
        <v>142</v>
      </c>
      <c r="V104" s="77">
        <v>45077.638187152777</v>
      </c>
      <c r="W104" s="74" t="s">
        <v>116</v>
      </c>
      <c r="X104" s="74" t="s">
        <v>116</v>
      </c>
      <c r="Y104" s="77">
        <v>45108</v>
      </c>
      <c r="Z104" s="77">
        <v>45139</v>
      </c>
      <c r="AA104" s="77">
        <v>45139.872418090279</v>
      </c>
      <c r="AB104" s="74" t="s">
        <v>118</v>
      </c>
      <c r="AC104" s="74" t="s">
        <v>116</v>
      </c>
    </row>
    <row r="105" spans="1:29" s="107" customFormat="1" hidden="1" outlineLevel="7" collapsed="1" x14ac:dyDescent="0.25">
      <c r="A105" s="102" t="s">
        <v>248</v>
      </c>
      <c r="B105" s="103">
        <v>-614146.64199999999</v>
      </c>
      <c r="C105" s="103">
        <v>-33855542.490350001</v>
      </c>
      <c r="D105" s="103">
        <v>0</v>
      </c>
      <c r="E105" s="103">
        <v>0</v>
      </c>
      <c r="F105" s="103">
        <v>-614146.64199999999</v>
      </c>
      <c r="G105" s="103">
        <v>-33855542.490350001</v>
      </c>
      <c r="H105" s="104" t="s">
        <v>120</v>
      </c>
      <c r="I105" s="104" t="s">
        <v>246</v>
      </c>
      <c r="J105" s="104" t="s">
        <v>116</v>
      </c>
      <c r="K105" s="103">
        <v>55.126154203331097</v>
      </c>
      <c r="L105" s="103">
        <v>0</v>
      </c>
      <c r="M105" s="104" t="s">
        <v>122</v>
      </c>
      <c r="N105" s="104" t="s">
        <v>241</v>
      </c>
      <c r="O105" s="104" t="s">
        <v>121</v>
      </c>
      <c r="P105" s="105">
        <v>45108</v>
      </c>
      <c r="Q105" s="105">
        <v>45109</v>
      </c>
      <c r="R105" s="103">
        <v>0</v>
      </c>
      <c r="S105" s="104" t="s">
        <v>116</v>
      </c>
      <c r="T105" s="104" t="s">
        <v>116</v>
      </c>
      <c r="U105" s="104" t="s">
        <v>142</v>
      </c>
      <c r="V105" s="106">
        <v>45077.638187152777</v>
      </c>
      <c r="W105" s="104" t="s">
        <v>116</v>
      </c>
      <c r="X105" s="104" t="s">
        <v>116</v>
      </c>
      <c r="Y105" s="106">
        <v>45108</v>
      </c>
      <c r="Z105" s="106">
        <v>45139</v>
      </c>
      <c r="AA105" s="106">
        <v>45139.872418090279</v>
      </c>
      <c r="AB105" s="104" t="s">
        <v>118</v>
      </c>
      <c r="AC105" s="104" t="s">
        <v>116</v>
      </c>
    </row>
    <row r="106" spans="1:29" s="78" customFormat="1" hidden="1" outlineLevel="7" collapsed="1" x14ac:dyDescent="0.25">
      <c r="A106" s="101" t="s">
        <v>116</v>
      </c>
      <c r="B106" s="75">
        <v>-614146.64199999999</v>
      </c>
      <c r="C106" s="75">
        <v>-33855542.490350001</v>
      </c>
      <c r="D106" s="75">
        <v>0</v>
      </c>
      <c r="E106" s="75">
        <v>0</v>
      </c>
      <c r="F106" s="75">
        <v>-614146.64199999999</v>
      </c>
      <c r="G106" s="75">
        <v>-33855542.490350001</v>
      </c>
      <c r="H106" s="74" t="s">
        <v>120</v>
      </c>
      <c r="I106" s="74" t="s">
        <v>246</v>
      </c>
      <c r="J106" s="74" t="s">
        <v>116</v>
      </c>
      <c r="K106" s="75">
        <v>55.126154203331097</v>
      </c>
      <c r="L106" s="75">
        <v>0</v>
      </c>
      <c r="M106" s="74" t="s">
        <v>122</v>
      </c>
      <c r="N106" s="74" t="s">
        <v>241</v>
      </c>
      <c r="O106" s="74" t="s">
        <v>121</v>
      </c>
      <c r="P106" s="76">
        <v>45108</v>
      </c>
      <c r="Q106" s="76">
        <v>45109</v>
      </c>
      <c r="R106" s="75">
        <v>0</v>
      </c>
      <c r="S106" s="74" t="s">
        <v>116</v>
      </c>
      <c r="T106" s="74" t="s">
        <v>116</v>
      </c>
      <c r="U106" s="74" t="s">
        <v>142</v>
      </c>
      <c r="V106" s="77">
        <v>45077.638187152777</v>
      </c>
      <c r="W106" s="74" t="s">
        <v>116</v>
      </c>
      <c r="X106" s="74" t="s">
        <v>116</v>
      </c>
      <c r="Y106" s="77">
        <v>45108</v>
      </c>
      <c r="Z106" s="77">
        <v>45139</v>
      </c>
      <c r="AA106" s="77">
        <v>45139.872418090279</v>
      </c>
      <c r="AB106" s="74" t="s">
        <v>118</v>
      </c>
      <c r="AC106" s="74" t="s">
        <v>116</v>
      </c>
    </row>
    <row r="107" spans="1:29" s="96" customFormat="1" hidden="1" outlineLevel="7" collapsed="1" x14ac:dyDescent="0.25">
      <c r="A107" s="100" t="s">
        <v>249</v>
      </c>
      <c r="B107" s="92">
        <v>-19839.11</v>
      </c>
      <c r="C107" s="92">
        <v>-994361.11747000006</v>
      </c>
      <c r="D107" s="92">
        <v>0</v>
      </c>
      <c r="E107" s="92">
        <v>0</v>
      </c>
      <c r="F107" s="92">
        <v>-19839.11</v>
      </c>
      <c r="G107" s="92">
        <v>-994361.11747000006</v>
      </c>
      <c r="H107" s="93" t="s">
        <v>120</v>
      </c>
      <c r="I107" s="93" t="s">
        <v>246</v>
      </c>
      <c r="J107" s="93" t="s">
        <v>116</v>
      </c>
      <c r="K107" s="92">
        <v>50.121256319966001</v>
      </c>
      <c r="L107" s="92">
        <v>0</v>
      </c>
      <c r="M107" s="93" t="s">
        <v>122</v>
      </c>
      <c r="N107" s="93" t="s">
        <v>241</v>
      </c>
      <c r="O107" s="93" t="s">
        <v>121</v>
      </c>
      <c r="P107" s="94">
        <v>45108</v>
      </c>
      <c r="Q107" s="94">
        <v>45109</v>
      </c>
      <c r="R107" s="92">
        <v>0</v>
      </c>
      <c r="S107" s="93" t="s">
        <v>116</v>
      </c>
      <c r="T107" s="93" t="s">
        <v>116</v>
      </c>
      <c r="U107" s="93" t="s">
        <v>142</v>
      </c>
      <c r="V107" s="95">
        <v>45077.638187152777</v>
      </c>
      <c r="W107" s="93" t="s">
        <v>116</v>
      </c>
      <c r="X107" s="93" t="s">
        <v>116</v>
      </c>
      <c r="Y107" s="95">
        <v>45108</v>
      </c>
      <c r="Z107" s="95">
        <v>45139</v>
      </c>
      <c r="AA107" s="95">
        <v>45139.872418090279</v>
      </c>
      <c r="AB107" s="93" t="s">
        <v>118</v>
      </c>
      <c r="AC107" s="93" t="s">
        <v>116</v>
      </c>
    </row>
    <row r="108" spans="1:29" s="78" customFormat="1" hidden="1" outlineLevel="7" collapsed="1" x14ac:dyDescent="0.25">
      <c r="A108" s="101" t="s">
        <v>116</v>
      </c>
      <c r="B108" s="75">
        <v>-19839.11</v>
      </c>
      <c r="C108" s="75">
        <v>-994361.11747000006</v>
      </c>
      <c r="D108" s="75">
        <v>0</v>
      </c>
      <c r="E108" s="75">
        <v>0</v>
      </c>
      <c r="F108" s="75">
        <v>-19839.11</v>
      </c>
      <c r="G108" s="75">
        <v>-994361.11747000006</v>
      </c>
      <c r="H108" s="74" t="s">
        <v>120</v>
      </c>
      <c r="I108" s="74" t="s">
        <v>246</v>
      </c>
      <c r="J108" s="74" t="s">
        <v>116</v>
      </c>
      <c r="K108" s="75">
        <v>50.121256319966001</v>
      </c>
      <c r="L108" s="75">
        <v>0</v>
      </c>
      <c r="M108" s="74" t="s">
        <v>122</v>
      </c>
      <c r="N108" s="74" t="s">
        <v>241</v>
      </c>
      <c r="O108" s="74" t="s">
        <v>121</v>
      </c>
      <c r="P108" s="76">
        <v>45108</v>
      </c>
      <c r="Q108" s="76">
        <v>45109</v>
      </c>
      <c r="R108" s="75">
        <v>0</v>
      </c>
      <c r="S108" s="74" t="s">
        <v>116</v>
      </c>
      <c r="T108" s="74" t="s">
        <v>116</v>
      </c>
      <c r="U108" s="74" t="s">
        <v>142</v>
      </c>
      <c r="V108" s="77">
        <v>45077.638187152777</v>
      </c>
      <c r="W108" s="74" t="s">
        <v>116</v>
      </c>
      <c r="X108" s="74" t="s">
        <v>116</v>
      </c>
      <c r="Y108" s="77">
        <v>45108</v>
      </c>
      <c r="Z108" s="77">
        <v>45139</v>
      </c>
      <c r="AA108" s="77">
        <v>45139.872418090279</v>
      </c>
      <c r="AB108" s="74" t="s">
        <v>118</v>
      </c>
      <c r="AC108" s="74" t="s">
        <v>116</v>
      </c>
    </row>
    <row r="109" spans="1:29" s="107" customFormat="1" hidden="1" outlineLevel="7" collapsed="1" x14ac:dyDescent="0.25">
      <c r="A109" s="102" t="s">
        <v>250</v>
      </c>
      <c r="B109" s="103">
        <v>46501.4</v>
      </c>
      <c r="C109" s="103">
        <v>2597563.54862</v>
      </c>
      <c r="D109" s="103">
        <v>0</v>
      </c>
      <c r="E109" s="103">
        <v>0</v>
      </c>
      <c r="F109" s="103">
        <v>46501.4</v>
      </c>
      <c r="G109" s="103">
        <v>2597563.54862</v>
      </c>
      <c r="H109" s="104" t="s">
        <v>120</v>
      </c>
      <c r="I109" s="104" t="s">
        <v>246</v>
      </c>
      <c r="J109" s="104" t="s">
        <v>116</v>
      </c>
      <c r="K109" s="103">
        <v>55.859899887315201</v>
      </c>
      <c r="L109" s="103">
        <v>0</v>
      </c>
      <c r="M109" s="104" t="s">
        <v>122</v>
      </c>
      <c r="N109" s="104" t="s">
        <v>241</v>
      </c>
      <c r="O109" s="104" t="s">
        <v>121</v>
      </c>
      <c r="P109" s="105">
        <v>45108</v>
      </c>
      <c r="Q109" s="105">
        <v>45109</v>
      </c>
      <c r="R109" s="103">
        <v>0</v>
      </c>
      <c r="S109" s="104" t="s">
        <v>116</v>
      </c>
      <c r="T109" s="104" t="s">
        <v>116</v>
      </c>
      <c r="U109" s="104" t="s">
        <v>142</v>
      </c>
      <c r="V109" s="106">
        <v>45077.638187152777</v>
      </c>
      <c r="W109" s="104" t="s">
        <v>116</v>
      </c>
      <c r="X109" s="104" t="s">
        <v>116</v>
      </c>
      <c r="Y109" s="106">
        <v>45108</v>
      </c>
      <c r="Z109" s="106">
        <v>45139</v>
      </c>
      <c r="AA109" s="106">
        <v>45139.872418090279</v>
      </c>
      <c r="AB109" s="104" t="s">
        <v>118</v>
      </c>
      <c r="AC109" s="104" t="s">
        <v>116</v>
      </c>
    </row>
    <row r="110" spans="1:29" s="78" customFormat="1" hidden="1" outlineLevel="7" collapsed="1" x14ac:dyDescent="0.25">
      <c r="A110" s="101" t="s">
        <v>116</v>
      </c>
      <c r="B110" s="75">
        <v>46501.4</v>
      </c>
      <c r="C110" s="75">
        <v>2597563.54862</v>
      </c>
      <c r="D110" s="75">
        <v>0</v>
      </c>
      <c r="E110" s="75">
        <v>0</v>
      </c>
      <c r="F110" s="75">
        <v>46501.4</v>
      </c>
      <c r="G110" s="75">
        <v>2597563.54862</v>
      </c>
      <c r="H110" s="74" t="s">
        <v>120</v>
      </c>
      <c r="I110" s="74" t="s">
        <v>246</v>
      </c>
      <c r="J110" s="74" t="s">
        <v>116</v>
      </c>
      <c r="K110" s="75">
        <v>55.859899887315201</v>
      </c>
      <c r="L110" s="75">
        <v>0</v>
      </c>
      <c r="M110" s="74" t="s">
        <v>122</v>
      </c>
      <c r="N110" s="74" t="s">
        <v>241</v>
      </c>
      <c r="O110" s="74" t="s">
        <v>121</v>
      </c>
      <c r="P110" s="76">
        <v>45108</v>
      </c>
      <c r="Q110" s="76">
        <v>45109</v>
      </c>
      <c r="R110" s="75">
        <v>0</v>
      </c>
      <c r="S110" s="74" t="s">
        <v>116</v>
      </c>
      <c r="T110" s="74" t="s">
        <v>116</v>
      </c>
      <c r="U110" s="74" t="s">
        <v>142</v>
      </c>
      <c r="V110" s="77">
        <v>45077.638187152777</v>
      </c>
      <c r="W110" s="74" t="s">
        <v>116</v>
      </c>
      <c r="X110" s="74" t="s">
        <v>116</v>
      </c>
      <c r="Y110" s="77">
        <v>45108</v>
      </c>
      <c r="Z110" s="77">
        <v>45139</v>
      </c>
      <c r="AA110" s="77">
        <v>45139.872418090279</v>
      </c>
      <c r="AB110" s="74" t="s">
        <v>118</v>
      </c>
      <c r="AC110" s="74" t="s">
        <v>116</v>
      </c>
    </row>
    <row r="111" spans="1:29" s="96" customFormat="1" hidden="1" outlineLevel="7" collapsed="1" x14ac:dyDescent="0.25">
      <c r="A111" s="100" t="s">
        <v>251</v>
      </c>
      <c r="B111" s="92">
        <v>152910.93700000001</v>
      </c>
      <c r="C111" s="92">
        <v>6981288.1213100003</v>
      </c>
      <c r="D111" s="92">
        <v>0</v>
      </c>
      <c r="E111" s="92">
        <v>0</v>
      </c>
      <c r="F111" s="92">
        <v>152910.93700000001</v>
      </c>
      <c r="G111" s="92">
        <v>6981288.1213100003</v>
      </c>
      <c r="H111" s="93" t="s">
        <v>120</v>
      </c>
      <c r="I111" s="93" t="s">
        <v>246</v>
      </c>
      <c r="J111" s="93" t="s">
        <v>116</v>
      </c>
      <c r="K111" s="92">
        <v>45.655910939254802</v>
      </c>
      <c r="L111" s="92">
        <v>0</v>
      </c>
      <c r="M111" s="93" t="s">
        <v>122</v>
      </c>
      <c r="N111" s="93" t="s">
        <v>241</v>
      </c>
      <c r="O111" s="93" t="s">
        <v>121</v>
      </c>
      <c r="P111" s="94">
        <v>45108</v>
      </c>
      <c r="Q111" s="94">
        <v>45109</v>
      </c>
      <c r="R111" s="92">
        <v>0</v>
      </c>
      <c r="S111" s="93" t="s">
        <v>116</v>
      </c>
      <c r="T111" s="93" t="s">
        <v>116</v>
      </c>
      <c r="U111" s="93" t="s">
        <v>142</v>
      </c>
      <c r="V111" s="95">
        <v>45077.638187152777</v>
      </c>
      <c r="W111" s="93" t="s">
        <v>116</v>
      </c>
      <c r="X111" s="93" t="s">
        <v>116</v>
      </c>
      <c r="Y111" s="95">
        <v>45108</v>
      </c>
      <c r="Z111" s="95">
        <v>45139</v>
      </c>
      <c r="AA111" s="95">
        <v>45139.872418090279</v>
      </c>
      <c r="AB111" s="93" t="s">
        <v>118</v>
      </c>
      <c r="AC111" s="93" t="s">
        <v>116</v>
      </c>
    </row>
    <row r="112" spans="1:29" s="78" customFormat="1" hidden="1" outlineLevel="7" collapsed="1" x14ac:dyDescent="0.25">
      <c r="A112" s="101" t="s">
        <v>116</v>
      </c>
      <c r="B112" s="75">
        <v>152910.93700000001</v>
      </c>
      <c r="C112" s="75">
        <v>6981288.1213100003</v>
      </c>
      <c r="D112" s="75">
        <v>0</v>
      </c>
      <c r="E112" s="75">
        <v>0</v>
      </c>
      <c r="F112" s="75">
        <v>152910.93700000001</v>
      </c>
      <c r="G112" s="75">
        <v>6981288.1213100003</v>
      </c>
      <c r="H112" s="74" t="s">
        <v>120</v>
      </c>
      <c r="I112" s="74" t="s">
        <v>246</v>
      </c>
      <c r="J112" s="74" t="s">
        <v>116</v>
      </c>
      <c r="K112" s="75">
        <v>45.655910939254802</v>
      </c>
      <c r="L112" s="75">
        <v>0</v>
      </c>
      <c r="M112" s="74" t="s">
        <v>122</v>
      </c>
      <c r="N112" s="74" t="s">
        <v>241</v>
      </c>
      <c r="O112" s="74" t="s">
        <v>121</v>
      </c>
      <c r="P112" s="76">
        <v>45108</v>
      </c>
      <c r="Q112" s="76">
        <v>45109</v>
      </c>
      <c r="R112" s="75">
        <v>0</v>
      </c>
      <c r="S112" s="74" t="s">
        <v>116</v>
      </c>
      <c r="T112" s="74" t="s">
        <v>116</v>
      </c>
      <c r="U112" s="74" t="s">
        <v>142</v>
      </c>
      <c r="V112" s="77">
        <v>45077.638187152777</v>
      </c>
      <c r="W112" s="74" t="s">
        <v>116</v>
      </c>
      <c r="X112" s="74" t="s">
        <v>116</v>
      </c>
      <c r="Y112" s="77">
        <v>45108</v>
      </c>
      <c r="Z112" s="77">
        <v>45139</v>
      </c>
      <c r="AA112" s="77">
        <v>45139.872418090279</v>
      </c>
      <c r="AB112" s="74" t="s">
        <v>118</v>
      </c>
      <c r="AC112" s="74" t="s">
        <v>116</v>
      </c>
    </row>
    <row r="113" spans="1:29" s="107" customFormat="1" hidden="1" outlineLevel="7" collapsed="1" x14ac:dyDescent="0.25">
      <c r="A113" s="102" t="s">
        <v>252</v>
      </c>
      <c r="B113" s="103">
        <v>437593.34499999997</v>
      </c>
      <c r="C113" s="103">
        <v>23806306.454190001</v>
      </c>
      <c r="D113" s="103">
        <v>0</v>
      </c>
      <c r="E113" s="103">
        <v>0</v>
      </c>
      <c r="F113" s="103">
        <v>437593.34499999997</v>
      </c>
      <c r="G113" s="103">
        <v>23806306.454190001</v>
      </c>
      <c r="H113" s="104" t="s">
        <v>120</v>
      </c>
      <c r="I113" s="104" t="s">
        <v>246</v>
      </c>
      <c r="J113" s="104" t="s">
        <v>116</v>
      </c>
      <c r="K113" s="103">
        <v>54.402807369453903</v>
      </c>
      <c r="L113" s="103">
        <v>0</v>
      </c>
      <c r="M113" s="104" t="s">
        <v>122</v>
      </c>
      <c r="N113" s="104" t="s">
        <v>241</v>
      </c>
      <c r="O113" s="104" t="s">
        <v>121</v>
      </c>
      <c r="P113" s="105">
        <v>45108</v>
      </c>
      <c r="Q113" s="105">
        <v>45109</v>
      </c>
      <c r="R113" s="103">
        <v>0</v>
      </c>
      <c r="S113" s="104" t="s">
        <v>116</v>
      </c>
      <c r="T113" s="104" t="s">
        <v>116</v>
      </c>
      <c r="U113" s="104" t="s">
        <v>142</v>
      </c>
      <c r="V113" s="106">
        <v>45077.638187152777</v>
      </c>
      <c r="W113" s="104" t="s">
        <v>116</v>
      </c>
      <c r="X113" s="104" t="s">
        <v>116</v>
      </c>
      <c r="Y113" s="106">
        <v>45108</v>
      </c>
      <c r="Z113" s="106">
        <v>45139</v>
      </c>
      <c r="AA113" s="106">
        <v>45139.872418090279</v>
      </c>
      <c r="AB113" s="104" t="s">
        <v>118</v>
      </c>
      <c r="AC113" s="104" t="s">
        <v>116</v>
      </c>
    </row>
    <row r="114" spans="1:29" s="78" customFormat="1" hidden="1" outlineLevel="7" collapsed="1" x14ac:dyDescent="0.25">
      <c r="A114" s="101" t="s">
        <v>116</v>
      </c>
      <c r="B114" s="75">
        <v>437593.34499999997</v>
      </c>
      <c r="C114" s="75">
        <v>23806306.454190001</v>
      </c>
      <c r="D114" s="75">
        <v>0</v>
      </c>
      <c r="E114" s="75">
        <v>0</v>
      </c>
      <c r="F114" s="75">
        <v>437593.34499999997</v>
      </c>
      <c r="G114" s="75">
        <v>23806306.454190001</v>
      </c>
      <c r="H114" s="74" t="s">
        <v>120</v>
      </c>
      <c r="I114" s="74" t="s">
        <v>246</v>
      </c>
      <c r="J114" s="74" t="s">
        <v>116</v>
      </c>
      <c r="K114" s="75">
        <v>54.402807369453903</v>
      </c>
      <c r="L114" s="75">
        <v>0</v>
      </c>
      <c r="M114" s="74" t="s">
        <v>122</v>
      </c>
      <c r="N114" s="74" t="s">
        <v>241</v>
      </c>
      <c r="O114" s="74" t="s">
        <v>121</v>
      </c>
      <c r="P114" s="76">
        <v>45108</v>
      </c>
      <c r="Q114" s="76">
        <v>45109</v>
      </c>
      <c r="R114" s="75">
        <v>0</v>
      </c>
      <c r="S114" s="74" t="s">
        <v>116</v>
      </c>
      <c r="T114" s="74" t="s">
        <v>116</v>
      </c>
      <c r="U114" s="74" t="s">
        <v>142</v>
      </c>
      <c r="V114" s="77">
        <v>45077.638187152777</v>
      </c>
      <c r="W114" s="74" t="s">
        <v>116</v>
      </c>
      <c r="X114" s="74" t="s">
        <v>116</v>
      </c>
      <c r="Y114" s="77">
        <v>45108</v>
      </c>
      <c r="Z114" s="77">
        <v>45139</v>
      </c>
      <c r="AA114" s="77">
        <v>45139.872418090279</v>
      </c>
      <c r="AB114" s="74" t="s">
        <v>118</v>
      </c>
      <c r="AC114" s="74" t="s">
        <v>116</v>
      </c>
    </row>
    <row r="115" spans="1:29" s="96" customFormat="1" hidden="1" outlineLevel="7" collapsed="1" x14ac:dyDescent="0.25">
      <c r="A115" s="100" t="s">
        <v>253</v>
      </c>
      <c r="B115" s="92">
        <v>699565.53</v>
      </c>
      <c r="C115" s="92">
        <v>38301197.717809997</v>
      </c>
      <c r="D115" s="92">
        <v>0</v>
      </c>
      <c r="E115" s="92">
        <v>0</v>
      </c>
      <c r="F115" s="92">
        <v>699565.53</v>
      </c>
      <c r="G115" s="92">
        <v>38301197.717809997</v>
      </c>
      <c r="H115" s="93" t="s">
        <v>120</v>
      </c>
      <c r="I115" s="93" t="s">
        <v>246</v>
      </c>
      <c r="J115" s="93" t="s">
        <v>116</v>
      </c>
      <c r="K115" s="92">
        <v>54.749978487090402</v>
      </c>
      <c r="L115" s="92">
        <v>0</v>
      </c>
      <c r="M115" s="93" t="s">
        <v>122</v>
      </c>
      <c r="N115" s="93" t="s">
        <v>241</v>
      </c>
      <c r="O115" s="93" t="s">
        <v>121</v>
      </c>
      <c r="P115" s="94">
        <v>45108</v>
      </c>
      <c r="Q115" s="94">
        <v>45109</v>
      </c>
      <c r="R115" s="92">
        <v>0</v>
      </c>
      <c r="S115" s="93" t="s">
        <v>116</v>
      </c>
      <c r="T115" s="93" t="s">
        <v>116</v>
      </c>
      <c r="U115" s="93" t="s">
        <v>142</v>
      </c>
      <c r="V115" s="95">
        <v>45077.638187152777</v>
      </c>
      <c r="W115" s="93" t="s">
        <v>116</v>
      </c>
      <c r="X115" s="93" t="s">
        <v>116</v>
      </c>
      <c r="Y115" s="95">
        <v>45108</v>
      </c>
      <c r="Z115" s="95">
        <v>45139</v>
      </c>
      <c r="AA115" s="95">
        <v>45139.872418090279</v>
      </c>
      <c r="AB115" s="93" t="s">
        <v>118</v>
      </c>
      <c r="AC115" s="93" t="s">
        <v>116</v>
      </c>
    </row>
    <row r="116" spans="1:29" s="78" customFormat="1" hidden="1" outlineLevel="7" collapsed="1" x14ac:dyDescent="0.25">
      <c r="A116" s="101" t="s">
        <v>116</v>
      </c>
      <c r="B116" s="75">
        <v>699565.53</v>
      </c>
      <c r="C116" s="75">
        <v>38301197.717809997</v>
      </c>
      <c r="D116" s="75">
        <v>0</v>
      </c>
      <c r="E116" s="75">
        <v>0</v>
      </c>
      <c r="F116" s="75">
        <v>699565.53</v>
      </c>
      <c r="G116" s="75">
        <v>38301197.717809997</v>
      </c>
      <c r="H116" s="74" t="s">
        <v>120</v>
      </c>
      <c r="I116" s="74" t="s">
        <v>246</v>
      </c>
      <c r="J116" s="74" t="s">
        <v>116</v>
      </c>
      <c r="K116" s="75">
        <v>54.749978487090402</v>
      </c>
      <c r="L116" s="75">
        <v>0</v>
      </c>
      <c r="M116" s="74" t="s">
        <v>122</v>
      </c>
      <c r="N116" s="74" t="s">
        <v>241</v>
      </c>
      <c r="O116" s="74" t="s">
        <v>121</v>
      </c>
      <c r="P116" s="76">
        <v>45108</v>
      </c>
      <c r="Q116" s="76">
        <v>45109</v>
      </c>
      <c r="R116" s="75">
        <v>0</v>
      </c>
      <c r="S116" s="74" t="s">
        <v>116</v>
      </c>
      <c r="T116" s="74" t="s">
        <v>116</v>
      </c>
      <c r="U116" s="74" t="s">
        <v>142</v>
      </c>
      <c r="V116" s="77">
        <v>45077.638187152777</v>
      </c>
      <c r="W116" s="74" t="s">
        <v>116</v>
      </c>
      <c r="X116" s="74" t="s">
        <v>116</v>
      </c>
      <c r="Y116" s="77">
        <v>45108</v>
      </c>
      <c r="Z116" s="77">
        <v>45139</v>
      </c>
      <c r="AA116" s="77">
        <v>45139.872418090279</v>
      </c>
      <c r="AB116" s="74" t="s">
        <v>118</v>
      </c>
      <c r="AC116" s="74" t="s">
        <v>116</v>
      </c>
    </row>
    <row r="117" spans="1:29" s="84" customFormat="1" hidden="1" outlineLevel="5" collapsed="1" x14ac:dyDescent="0.25">
      <c r="A117" s="98" t="s">
        <v>254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v>0</v>
      </c>
      <c r="H117" s="81" t="s">
        <v>120</v>
      </c>
      <c r="I117" s="81" t="s">
        <v>254</v>
      </c>
      <c r="J117" s="81" t="s">
        <v>116</v>
      </c>
      <c r="K117" s="80">
        <v>0</v>
      </c>
      <c r="L117" s="80">
        <v>0</v>
      </c>
      <c r="M117" s="81" t="s">
        <v>122</v>
      </c>
      <c r="N117" s="81" t="s">
        <v>241</v>
      </c>
      <c r="O117" s="81" t="s">
        <v>121</v>
      </c>
      <c r="P117" s="82">
        <v>45108</v>
      </c>
      <c r="Q117" s="82">
        <v>45109</v>
      </c>
      <c r="R117" s="80">
        <v>0</v>
      </c>
      <c r="S117" s="81" t="s">
        <v>116</v>
      </c>
      <c r="T117" s="81" t="s">
        <v>116</v>
      </c>
      <c r="U117" s="81" t="s">
        <v>142</v>
      </c>
      <c r="V117" s="83">
        <v>45077.638187152777</v>
      </c>
      <c r="W117" s="81" t="s">
        <v>116</v>
      </c>
      <c r="X117" s="81" t="s">
        <v>116</v>
      </c>
      <c r="Y117" s="83">
        <v>45108</v>
      </c>
      <c r="Z117" s="83">
        <v>45139</v>
      </c>
      <c r="AA117" s="83">
        <v>45139.872418090279</v>
      </c>
      <c r="AB117" s="81" t="s">
        <v>118</v>
      </c>
      <c r="AC117" s="81" t="s">
        <v>116</v>
      </c>
    </row>
    <row r="118" spans="1:29" s="90" customFormat="1" hidden="1" outlineLevel="6" collapsed="1" x14ac:dyDescent="0.25">
      <c r="A118" s="99" t="s">
        <v>116</v>
      </c>
      <c r="B118" s="86">
        <v>0</v>
      </c>
      <c r="C118" s="86">
        <v>0</v>
      </c>
      <c r="D118" s="86">
        <v>0</v>
      </c>
      <c r="E118" s="86">
        <v>0</v>
      </c>
      <c r="F118" s="86">
        <v>0</v>
      </c>
      <c r="G118" s="86">
        <v>0</v>
      </c>
      <c r="H118" s="87" t="s">
        <v>120</v>
      </c>
      <c r="I118" s="87" t="s">
        <v>254</v>
      </c>
      <c r="J118" s="87" t="s">
        <v>116</v>
      </c>
      <c r="K118" s="86">
        <v>0</v>
      </c>
      <c r="L118" s="86">
        <v>0</v>
      </c>
      <c r="M118" s="87" t="s">
        <v>122</v>
      </c>
      <c r="N118" s="87" t="s">
        <v>241</v>
      </c>
      <c r="O118" s="87" t="s">
        <v>121</v>
      </c>
      <c r="P118" s="88">
        <v>45108</v>
      </c>
      <c r="Q118" s="88">
        <v>45109</v>
      </c>
      <c r="R118" s="86">
        <v>0</v>
      </c>
      <c r="S118" s="87" t="s">
        <v>116</v>
      </c>
      <c r="T118" s="87" t="s">
        <v>116</v>
      </c>
      <c r="U118" s="87" t="s">
        <v>142</v>
      </c>
      <c r="V118" s="89">
        <v>45077.638187152777</v>
      </c>
      <c r="W118" s="87" t="s">
        <v>116</v>
      </c>
      <c r="X118" s="87" t="s">
        <v>116</v>
      </c>
      <c r="Y118" s="89">
        <v>45108</v>
      </c>
      <c r="Z118" s="89">
        <v>45139</v>
      </c>
      <c r="AA118" s="89">
        <v>45139.872418090279</v>
      </c>
      <c r="AB118" s="87" t="s">
        <v>118</v>
      </c>
      <c r="AC118" s="87" t="s">
        <v>116</v>
      </c>
    </row>
    <row r="119" spans="1:29" s="96" customFormat="1" hidden="1" outlineLevel="7" collapsed="1" x14ac:dyDescent="0.25">
      <c r="A119" s="100" t="s">
        <v>255</v>
      </c>
      <c r="B119" s="92">
        <v>-259861.12</v>
      </c>
      <c r="C119" s="92">
        <v>-15789930.44241</v>
      </c>
      <c r="D119" s="92">
        <v>0</v>
      </c>
      <c r="E119" s="92">
        <v>0</v>
      </c>
      <c r="F119" s="92">
        <v>-259861.12</v>
      </c>
      <c r="G119" s="92">
        <v>-15789930.44241</v>
      </c>
      <c r="H119" s="93" t="s">
        <v>120</v>
      </c>
      <c r="I119" s="93" t="s">
        <v>254</v>
      </c>
      <c r="J119" s="93" t="s">
        <v>116</v>
      </c>
      <c r="K119" s="92">
        <v>60.762958469547101</v>
      </c>
      <c r="L119" s="92">
        <v>0</v>
      </c>
      <c r="M119" s="93" t="s">
        <v>122</v>
      </c>
      <c r="N119" s="93" t="s">
        <v>241</v>
      </c>
      <c r="O119" s="93" t="s">
        <v>121</v>
      </c>
      <c r="P119" s="94">
        <v>45108</v>
      </c>
      <c r="Q119" s="94">
        <v>45109</v>
      </c>
      <c r="R119" s="92">
        <v>0</v>
      </c>
      <c r="S119" s="93" t="s">
        <v>116</v>
      </c>
      <c r="T119" s="93" t="s">
        <v>116</v>
      </c>
      <c r="U119" s="93" t="s">
        <v>142</v>
      </c>
      <c r="V119" s="95">
        <v>45077.638187152777</v>
      </c>
      <c r="W119" s="93" t="s">
        <v>116</v>
      </c>
      <c r="X119" s="93" t="s">
        <v>116</v>
      </c>
      <c r="Y119" s="95">
        <v>45108</v>
      </c>
      <c r="Z119" s="95">
        <v>45139</v>
      </c>
      <c r="AA119" s="95">
        <v>45139.872418090279</v>
      </c>
      <c r="AB119" s="93" t="s">
        <v>118</v>
      </c>
      <c r="AC119" s="93" t="s">
        <v>116</v>
      </c>
    </row>
    <row r="120" spans="1:29" s="78" customFormat="1" hidden="1" outlineLevel="7" collapsed="1" x14ac:dyDescent="0.25">
      <c r="A120" s="101" t="s">
        <v>116</v>
      </c>
      <c r="B120" s="75">
        <v>-259861.12</v>
      </c>
      <c r="C120" s="75">
        <v>-15789930.44241</v>
      </c>
      <c r="D120" s="75">
        <v>0</v>
      </c>
      <c r="E120" s="75">
        <v>0</v>
      </c>
      <c r="F120" s="75">
        <v>-259861.12</v>
      </c>
      <c r="G120" s="75">
        <v>-15789930.44241</v>
      </c>
      <c r="H120" s="74" t="s">
        <v>120</v>
      </c>
      <c r="I120" s="74" t="s">
        <v>254</v>
      </c>
      <c r="J120" s="74" t="s">
        <v>116</v>
      </c>
      <c r="K120" s="75">
        <v>60.762958469547101</v>
      </c>
      <c r="L120" s="75">
        <v>0</v>
      </c>
      <c r="M120" s="74" t="s">
        <v>122</v>
      </c>
      <c r="N120" s="74" t="s">
        <v>241</v>
      </c>
      <c r="O120" s="74" t="s">
        <v>121</v>
      </c>
      <c r="P120" s="76">
        <v>45108</v>
      </c>
      <c r="Q120" s="76">
        <v>45109</v>
      </c>
      <c r="R120" s="75">
        <v>0</v>
      </c>
      <c r="S120" s="74" t="s">
        <v>116</v>
      </c>
      <c r="T120" s="74" t="s">
        <v>116</v>
      </c>
      <c r="U120" s="74" t="s">
        <v>142</v>
      </c>
      <c r="V120" s="77">
        <v>45077.638187152777</v>
      </c>
      <c r="W120" s="74" t="s">
        <v>116</v>
      </c>
      <c r="X120" s="74" t="s">
        <v>116</v>
      </c>
      <c r="Y120" s="77">
        <v>45108</v>
      </c>
      <c r="Z120" s="77">
        <v>45139</v>
      </c>
      <c r="AA120" s="77">
        <v>45139.872418090279</v>
      </c>
      <c r="AB120" s="74" t="s">
        <v>118</v>
      </c>
      <c r="AC120" s="74" t="s">
        <v>116</v>
      </c>
    </row>
    <row r="121" spans="1:29" s="107" customFormat="1" hidden="1" outlineLevel="7" collapsed="1" x14ac:dyDescent="0.25">
      <c r="A121" s="102" t="s">
        <v>256</v>
      </c>
      <c r="B121" s="103">
        <v>-38089.398000000001</v>
      </c>
      <c r="C121" s="103">
        <v>-2142262.3636099999</v>
      </c>
      <c r="D121" s="103">
        <v>0</v>
      </c>
      <c r="E121" s="103">
        <v>0</v>
      </c>
      <c r="F121" s="103">
        <v>-38089.398000000001</v>
      </c>
      <c r="G121" s="103">
        <v>-2142262.3636099999</v>
      </c>
      <c r="H121" s="104" t="s">
        <v>120</v>
      </c>
      <c r="I121" s="104" t="s">
        <v>254</v>
      </c>
      <c r="J121" s="104" t="s">
        <v>116</v>
      </c>
      <c r="K121" s="103">
        <v>56.243009238686298</v>
      </c>
      <c r="L121" s="103">
        <v>0</v>
      </c>
      <c r="M121" s="104" t="s">
        <v>122</v>
      </c>
      <c r="N121" s="104" t="s">
        <v>241</v>
      </c>
      <c r="O121" s="104" t="s">
        <v>121</v>
      </c>
      <c r="P121" s="105">
        <v>45108</v>
      </c>
      <c r="Q121" s="105">
        <v>45109</v>
      </c>
      <c r="R121" s="103">
        <v>0</v>
      </c>
      <c r="S121" s="104" t="s">
        <v>116</v>
      </c>
      <c r="T121" s="104" t="s">
        <v>116</v>
      </c>
      <c r="U121" s="104" t="s">
        <v>142</v>
      </c>
      <c r="V121" s="106">
        <v>45077.638187152777</v>
      </c>
      <c r="W121" s="104" t="s">
        <v>116</v>
      </c>
      <c r="X121" s="104" t="s">
        <v>116</v>
      </c>
      <c r="Y121" s="106">
        <v>45108</v>
      </c>
      <c r="Z121" s="106">
        <v>45139</v>
      </c>
      <c r="AA121" s="106">
        <v>45139.872418090279</v>
      </c>
      <c r="AB121" s="104" t="s">
        <v>118</v>
      </c>
      <c r="AC121" s="104" t="s">
        <v>116</v>
      </c>
    </row>
    <row r="122" spans="1:29" s="78" customFormat="1" hidden="1" outlineLevel="7" collapsed="1" x14ac:dyDescent="0.25">
      <c r="A122" s="101" t="s">
        <v>116</v>
      </c>
      <c r="B122" s="75">
        <v>-38089.398000000001</v>
      </c>
      <c r="C122" s="75">
        <v>-2142262.3636099999</v>
      </c>
      <c r="D122" s="75">
        <v>0</v>
      </c>
      <c r="E122" s="75">
        <v>0</v>
      </c>
      <c r="F122" s="75">
        <v>-38089.398000000001</v>
      </c>
      <c r="G122" s="75">
        <v>-2142262.3636099999</v>
      </c>
      <c r="H122" s="74" t="s">
        <v>120</v>
      </c>
      <c r="I122" s="74" t="s">
        <v>254</v>
      </c>
      <c r="J122" s="74" t="s">
        <v>116</v>
      </c>
      <c r="K122" s="75">
        <v>56.243009238686298</v>
      </c>
      <c r="L122" s="75">
        <v>0</v>
      </c>
      <c r="M122" s="74" t="s">
        <v>122</v>
      </c>
      <c r="N122" s="74" t="s">
        <v>241</v>
      </c>
      <c r="O122" s="74" t="s">
        <v>121</v>
      </c>
      <c r="P122" s="76">
        <v>45108</v>
      </c>
      <c r="Q122" s="76">
        <v>45109</v>
      </c>
      <c r="R122" s="75">
        <v>0</v>
      </c>
      <c r="S122" s="74" t="s">
        <v>116</v>
      </c>
      <c r="T122" s="74" t="s">
        <v>116</v>
      </c>
      <c r="U122" s="74" t="s">
        <v>142</v>
      </c>
      <c r="V122" s="77">
        <v>45077.638187152777</v>
      </c>
      <c r="W122" s="74" t="s">
        <v>116</v>
      </c>
      <c r="X122" s="74" t="s">
        <v>116</v>
      </c>
      <c r="Y122" s="77">
        <v>45108</v>
      </c>
      <c r="Z122" s="77">
        <v>45139</v>
      </c>
      <c r="AA122" s="77">
        <v>45139.872418090279</v>
      </c>
      <c r="AB122" s="74" t="s">
        <v>118</v>
      </c>
      <c r="AC122" s="74" t="s">
        <v>116</v>
      </c>
    </row>
    <row r="123" spans="1:29" s="96" customFormat="1" hidden="1" outlineLevel="7" collapsed="1" x14ac:dyDescent="0.25">
      <c r="A123" s="100" t="s">
        <v>257</v>
      </c>
      <c r="B123" s="92">
        <v>750.59</v>
      </c>
      <c r="C123" s="92">
        <v>29011.23</v>
      </c>
      <c r="D123" s="92">
        <v>0</v>
      </c>
      <c r="E123" s="92">
        <v>0</v>
      </c>
      <c r="F123" s="92">
        <v>750.59</v>
      </c>
      <c r="G123" s="92">
        <v>29011.23</v>
      </c>
      <c r="H123" s="93" t="s">
        <v>120</v>
      </c>
      <c r="I123" s="93" t="s">
        <v>254</v>
      </c>
      <c r="J123" s="93" t="s">
        <v>116</v>
      </c>
      <c r="K123" s="92">
        <v>38.651234362301601</v>
      </c>
      <c r="L123" s="92">
        <v>0</v>
      </c>
      <c r="M123" s="93" t="s">
        <v>122</v>
      </c>
      <c r="N123" s="93" t="s">
        <v>241</v>
      </c>
      <c r="O123" s="93" t="s">
        <v>121</v>
      </c>
      <c r="P123" s="94">
        <v>45108</v>
      </c>
      <c r="Q123" s="94">
        <v>45109</v>
      </c>
      <c r="R123" s="92">
        <v>0</v>
      </c>
      <c r="S123" s="93" t="s">
        <v>116</v>
      </c>
      <c r="T123" s="93" t="s">
        <v>116</v>
      </c>
      <c r="U123" s="93" t="s">
        <v>142</v>
      </c>
      <c r="V123" s="95">
        <v>45077.638187152777</v>
      </c>
      <c r="W123" s="93" t="s">
        <v>116</v>
      </c>
      <c r="X123" s="93" t="s">
        <v>116</v>
      </c>
      <c r="Y123" s="95">
        <v>45108</v>
      </c>
      <c r="Z123" s="95">
        <v>45139</v>
      </c>
      <c r="AA123" s="95">
        <v>45139.872418090279</v>
      </c>
      <c r="AB123" s="93" t="s">
        <v>118</v>
      </c>
      <c r="AC123" s="93" t="s">
        <v>116</v>
      </c>
    </row>
    <row r="124" spans="1:29" s="78" customFormat="1" hidden="1" outlineLevel="7" collapsed="1" x14ac:dyDescent="0.25">
      <c r="A124" s="101" t="s">
        <v>116</v>
      </c>
      <c r="B124" s="75">
        <v>750.59</v>
      </c>
      <c r="C124" s="75">
        <v>29011.23</v>
      </c>
      <c r="D124" s="75">
        <v>0</v>
      </c>
      <c r="E124" s="75">
        <v>0</v>
      </c>
      <c r="F124" s="75">
        <v>750.59</v>
      </c>
      <c r="G124" s="75">
        <v>29011.23</v>
      </c>
      <c r="H124" s="74" t="s">
        <v>120</v>
      </c>
      <c r="I124" s="74" t="s">
        <v>254</v>
      </c>
      <c r="J124" s="74" t="s">
        <v>116</v>
      </c>
      <c r="K124" s="75">
        <v>38.651234362301601</v>
      </c>
      <c r="L124" s="75">
        <v>0</v>
      </c>
      <c r="M124" s="74" t="s">
        <v>122</v>
      </c>
      <c r="N124" s="74" t="s">
        <v>241</v>
      </c>
      <c r="O124" s="74" t="s">
        <v>121</v>
      </c>
      <c r="P124" s="76">
        <v>45108</v>
      </c>
      <c r="Q124" s="76">
        <v>45109</v>
      </c>
      <c r="R124" s="75">
        <v>0</v>
      </c>
      <c r="S124" s="74" t="s">
        <v>116</v>
      </c>
      <c r="T124" s="74" t="s">
        <v>116</v>
      </c>
      <c r="U124" s="74" t="s">
        <v>142</v>
      </c>
      <c r="V124" s="77">
        <v>45077.638187152777</v>
      </c>
      <c r="W124" s="74" t="s">
        <v>116</v>
      </c>
      <c r="X124" s="74" t="s">
        <v>116</v>
      </c>
      <c r="Y124" s="77">
        <v>45108</v>
      </c>
      <c r="Z124" s="77">
        <v>45139</v>
      </c>
      <c r="AA124" s="77">
        <v>45139.872418090279</v>
      </c>
      <c r="AB124" s="74" t="s">
        <v>118</v>
      </c>
      <c r="AC124" s="74" t="s">
        <v>116</v>
      </c>
    </row>
    <row r="125" spans="1:29" s="107" customFormat="1" hidden="1" outlineLevel="7" collapsed="1" x14ac:dyDescent="0.25">
      <c r="A125" s="102" t="s">
        <v>258</v>
      </c>
      <c r="B125" s="103">
        <v>128439.048</v>
      </c>
      <c r="C125" s="103">
        <v>7099882.7032300001</v>
      </c>
      <c r="D125" s="103">
        <v>0</v>
      </c>
      <c r="E125" s="103">
        <v>0</v>
      </c>
      <c r="F125" s="103">
        <v>128439.048</v>
      </c>
      <c r="G125" s="103">
        <v>7099882.7032300001</v>
      </c>
      <c r="H125" s="104" t="s">
        <v>120</v>
      </c>
      <c r="I125" s="104" t="s">
        <v>254</v>
      </c>
      <c r="J125" s="104" t="s">
        <v>116</v>
      </c>
      <c r="K125" s="103">
        <v>55.278225849431699</v>
      </c>
      <c r="L125" s="103">
        <v>0</v>
      </c>
      <c r="M125" s="104" t="s">
        <v>122</v>
      </c>
      <c r="N125" s="104" t="s">
        <v>241</v>
      </c>
      <c r="O125" s="104" t="s">
        <v>121</v>
      </c>
      <c r="P125" s="105">
        <v>45108</v>
      </c>
      <c r="Q125" s="105">
        <v>45109</v>
      </c>
      <c r="R125" s="103">
        <v>0</v>
      </c>
      <c r="S125" s="104" t="s">
        <v>116</v>
      </c>
      <c r="T125" s="104" t="s">
        <v>116</v>
      </c>
      <c r="U125" s="104" t="s">
        <v>142</v>
      </c>
      <c r="V125" s="106">
        <v>45077.638187152777</v>
      </c>
      <c r="W125" s="104" t="s">
        <v>116</v>
      </c>
      <c r="X125" s="104" t="s">
        <v>116</v>
      </c>
      <c r="Y125" s="106">
        <v>45108</v>
      </c>
      <c r="Z125" s="106">
        <v>45139</v>
      </c>
      <c r="AA125" s="106">
        <v>45139.872418090279</v>
      </c>
      <c r="AB125" s="104" t="s">
        <v>118</v>
      </c>
      <c r="AC125" s="104" t="s">
        <v>116</v>
      </c>
    </row>
    <row r="126" spans="1:29" s="78" customFormat="1" hidden="1" outlineLevel="7" collapsed="1" x14ac:dyDescent="0.25">
      <c r="A126" s="101" t="s">
        <v>116</v>
      </c>
      <c r="B126" s="75">
        <v>128439.048</v>
      </c>
      <c r="C126" s="75">
        <v>7099882.7032300001</v>
      </c>
      <c r="D126" s="75">
        <v>0</v>
      </c>
      <c r="E126" s="75">
        <v>0</v>
      </c>
      <c r="F126" s="75">
        <v>128439.048</v>
      </c>
      <c r="G126" s="75">
        <v>7099882.7032300001</v>
      </c>
      <c r="H126" s="74" t="s">
        <v>120</v>
      </c>
      <c r="I126" s="74" t="s">
        <v>254</v>
      </c>
      <c r="J126" s="74" t="s">
        <v>116</v>
      </c>
      <c r="K126" s="75">
        <v>55.278225849431699</v>
      </c>
      <c r="L126" s="75">
        <v>0</v>
      </c>
      <c r="M126" s="74" t="s">
        <v>122</v>
      </c>
      <c r="N126" s="74" t="s">
        <v>241</v>
      </c>
      <c r="O126" s="74" t="s">
        <v>121</v>
      </c>
      <c r="P126" s="76">
        <v>45108</v>
      </c>
      <c r="Q126" s="76">
        <v>45109</v>
      </c>
      <c r="R126" s="75">
        <v>0</v>
      </c>
      <c r="S126" s="74" t="s">
        <v>116</v>
      </c>
      <c r="T126" s="74" t="s">
        <v>116</v>
      </c>
      <c r="U126" s="74" t="s">
        <v>142</v>
      </c>
      <c r="V126" s="77">
        <v>45077.638187152777</v>
      </c>
      <c r="W126" s="74" t="s">
        <v>116</v>
      </c>
      <c r="X126" s="74" t="s">
        <v>116</v>
      </c>
      <c r="Y126" s="77">
        <v>45108</v>
      </c>
      <c r="Z126" s="77">
        <v>45139</v>
      </c>
      <c r="AA126" s="77">
        <v>45139.872418090279</v>
      </c>
      <c r="AB126" s="74" t="s">
        <v>118</v>
      </c>
      <c r="AC126" s="74" t="s">
        <v>116</v>
      </c>
    </row>
    <row r="127" spans="1:29" s="96" customFormat="1" hidden="1" outlineLevel="7" collapsed="1" x14ac:dyDescent="0.25">
      <c r="A127" s="100" t="s">
        <v>259</v>
      </c>
      <c r="B127" s="92">
        <v>168760.88</v>
      </c>
      <c r="C127" s="92">
        <v>10803298.872789999</v>
      </c>
      <c r="D127" s="92">
        <v>0</v>
      </c>
      <c r="E127" s="92">
        <v>0</v>
      </c>
      <c r="F127" s="92">
        <v>168760.88</v>
      </c>
      <c r="G127" s="92">
        <v>10803298.872789999</v>
      </c>
      <c r="H127" s="93" t="s">
        <v>120</v>
      </c>
      <c r="I127" s="93" t="s">
        <v>254</v>
      </c>
      <c r="J127" s="93" t="s">
        <v>116</v>
      </c>
      <c r="K127" s="92">
        <v>64.015421540762304</v>
      </c>
      <c r="L127" s="92">
        <v>0</v>
      </c>
      <c r="M127" s="93" t="s">
        <v>122</v>
      </c>
      <c r="N127" s="93" t="s">
        <v>241</v>
      </c>
      <c r="O127" s="93" t="s">
        <v>121</v>
      </c>
      <c r="P127" s="94">
        <v>45108</v>
      </c>
      <c r="Q127" s="94">
        <v>45109</v>
      </c>
      <c r="R127" s="92">
        <v>0</v>
      </c>
      <c r="S127" s="93" t="s">
        <v>116</v>
      </c>
      <c r="T127" s="93" t="s">
        <v>116</v>
      </c>
      <c r="U127" s="93" t="s">
        <v>142</v>
      </c>
      <c r="V127" s="95">
        <v>45077.638187152777</v>
      </c>
      <c r="W127" s="93" t="s">
        <v>116</v>
      </c>
      <c r="X127" s="93" t="s">
        <v>116</v>
      </c>
      <c r="Y127" s="95">
        <v>45108</v>
      </c>
      <c r="Z127" s="95">
        <v>45139</v>
      </c>
      <c r="AA127" s="95">
        <v>45139.872418090279</v>
      </c>
      <c r="AB127" s="93" t="s">
        <v>118</v>
      </c>
      <c r="AC127" s="93" t="s">
        <v>116</v>
      </c>
    </row>
    <row r="128" spans="1:29" s="78" customFormat="1" hidden="1" outlineLevel="7" collapsed="1" x14ac:dyDescent="0.25">
      <c r="A128" s="101" t="s">
        <v>116</v>
      </c>
      <c r="B128" s="75">
        <v>168760.88</v>
      </c>
      <c r="C128" s="75">
        <v>10803298.872789999</v>
      </c>
      <c r="D128" s="75">
        <v>0</v>
      </c>
      <c r="E128" s="75">
        <v>0</v>
      </c>
      <c r="F128" s="75">
        <v>168760.88</v>
      </c>
      <c r="G128" s="75">
        <v>10803298.872789999</v>
      </c>
      <c r="H128" s="74" t="s">
        <v>120</v>
      </c>
      <c r="I128" s="74" t="s">
        <v>254</v>
      </c>
      <c r="J128" s="74" t="s">
        <v>116</v>
      </c>
      <c r="K128" s="75">
        <v>64.015421540762304</v>
      </c>
      <c r="L128" s="75">
        <v>0</v>
      </c>
      <c r="M128" s="74" t="s">
        <v>122</v>
      </c>
      <c r="N128" s="74" t="s">
        <v>241</v>
      </c>
      <c r="O128" s="74" t="s">
        <v>121</v>
      </c>
      <c r="P128" s="76">
        <v>45108</v>
      </c>
      <c r="Q128" s="76">
        <v>45109</v>
      </c>
      <c r="R128" s="75">
        <v>0</v>
      </c>
      <c r="S128" s="74" t="s">
        <v>116</v>
      </c>
      <c r="T128" s="74" t="s">
        <v>116</v>
      </c>
      <c r="U128" s="74" t="s">
        <v>142</v>
      </c>
      <c r="V128" s="77">
        <v>45077.638187152777</v>
      </c>
      <c r="W128" s="74" t="s">
        <v>116</v>
      </c>
      <c r="X128" s="74" t="s">
        <v>116</v>
      </c>
      <c r="Y128" s="77">
        <v>45108</v>
      </c>
      <c r="Z128" s="77">
        <v>45139</v>
      </c>
      <c r="AA128" s="77">
        <v>45139.872418090279</v>
      </c>
      <c r="AB128" s="74" t="s">
        <v>118</v>
      </c>
      <c r="AC128" s="74" t="s">
        <v>116</v>
      </c>
    </row>
    <row r="129" spans="1:29" s="119" customFormat="1" hidden="1" outlineLevel="5" collapsed="1" x14ac:dyDescent="0.25">
      <c r="A129" s="120" t="s">
        <v>260</v>
      </c>
      <c r="B129" s="115">
        <v>0</v>
      </c>
      <c r="C129" s="115">
        <v>0</v>
      </c>
      <c r="D129" s="115">
        <v>0</v>
      </c>
      <c r="E129" s="115">
        <v>0</v>
      </c>
      <c r="F129" s="115">
        <v>0</v>
      </c>
      <c r="G129" s="115">
        <v>0</v>
      </c>
      <c r="H129" s="116" t="s">
        <v>120</v>
      </c>
      <c r="I129" s="116" t="s">
        <v>260</v>
      </c>
      <c r="J129" s="116" t="s">
        <v>116</v>
      </c>
      <c r="K129" s="115">
        <v>0</v>
      </c>
      <c r="L129" s="115">
        <v>0</v>
      </c>
      <c r="M129" s="116" t="s">
        <v>122</v>
      </c>
      <c r="N129" s="116" t="s">
        <v>241</v>
      </c>
      <c r="O129" s="116" t="s">
        <v>121</v>
      </c>
      <c r="P129" s="117">
        <v>45108</v>
      </c>
      <c r="Q129" s="117">
        <v>45109</v>
      </c>
      <c r="R129" s="115">
        <v>0</v>
      </c>
      <c r="S129" s="116" t="s">
        <v>116</v>
      </c>
      <c r="T129" s="116" t="s">
        <v>116</v>
      </c>
      <c r="U129" s="116" t="s">
        <v>142</v>
      </c>
      <c r="V129" s="118">
        <v>45077.638187152777</v>
      </c>
      <c r="W129" s="116" t="s">
        <v>116</v>
      </c>
      <c r="X129" s="116" t="s">
        <v>116</v>
      </c>
      <c r="Y129" s="118">
        <v>45108</v>
      </c>
      <c r="Z129" s="118">
        <v>45139</v>
      </c>
      <c r="AA129" s="118">
        <v>45139.872418090279</v>
      </c>
      <c r="AB129" s="116" t="s">
        <v>118</v>
      </c>
      <c r="AC129" s="116" t="s">
        <v>116</v>
      </c>
    </row>
    <row r="130" spans="1:29" s="90" customFormat="1" hidden="1" outlineLevel="6" collapsed="1" x14ac:dyDescent="0.25">
      <c r="A130" s="99" t="s">
        <v>116</v>
      </c>
      <c r="B130" s="86">
        <v>0</v>
      </c>
      <c r="C130" s="86">
        <v>0</v>
      </c>
      <c r="D130" s="86">
        <v>0</v>
      </c>
      <c r="E130" s="86">
        <v>0</v>
      </c>
      <c r="F130" s="86">
        <v>0</v>
      </c>
      <c r="G130" s="86">
        <v>0</v>
      </c>
      <c r="H130" s="87" t="s">
        <v>120</v>
      </c>
      <c r="I130" s="87" t="s">
        <v>260</v>
      </c>
      <c r="J130" s="87" t="s">
        <v>116</v>
      </c>
      <c r="K130" s="86">
        <v>0</v>
      </c>
      <c r="L130" s="86">
        <v>0</v>
      </c>
      <c r="M130" s="87" t="s">
        <v>122</v>
      </c>
      <c r="N130" s="87" t="s">
        <v>241</v>
      </c>
      <c r="O130" s="87" t="s">
        <v>121</v>
      </c>
      <c r="P130" s="88">
        <v>45108</v>
      </c>
      <c r="Q130" s="88">
        <v>45109</v>
      </c>
      <c r="R130" s="86">
        <v>0</v>
      </c>
      <c r="S130" s="87" t="s">
        <v>116</v>
      </c>
      <c r="T130" s="87" t="s">
        <v>116</v>
      </c>
      <c r="U130" s="87" t="s">
        <v>142</v>
      </c>
      <c r="V130" s="89">
        <v>45077.638187152777</v>
      </c>
      <c r="W130" s="87" t="s">
        <v>116</v>
      </c>
      <c r="X130" s="87" t="s">
        <v>116</v>
      </c>
      <c r="Y130" s="89">
        <v>45108</v>
      </c>
      <c r="Z130" s="89">
        <v>45139</v>
      </c>
      <c r="AA130" s="89">
        <v>45139.872418090279</v>
      </c>
      <c r="AB130" s="87" t="s">
        <v>118</v>
      </c>
      <c r="AC130" s="87" t="s">
        <v>116</v>
      </c>
    </row>
    <row r="131" spans="1:29" s="96" customFormat="1" hidden="1" outlineLevel="7" collapsed="1" x14ac:dyDescent="0.25">
      <c r="A131" s="100" t="s">
        <v>261</v>
      </c>
      <c r="B131" s="92">
        <v>-64536.483</v>
      </c>
      <c r="C131" s="92">
        <v>-4124677.3178400001</v>
      </c>
      <c r="D131" s="92">
        <v>0</v>
      </c>
      <c r="E131" s="92">
        <v>0</v>
      </c>
      <c r="F131" s="92">
        <v>-64536.483</v>
      </c>
      <c r="G131" s="92">
        <v>-4124677.3178400001</v>
      </c>
      <c r="H131" s="93" t="s">
        <v>120</v>
      </c>
      <c r="I131" s="93" t="s">
        <v>260</v>
      </c>
      <c r="J131" s="93" t="s">
        <v>116</v>
      </c>
      <c r="K131" s="92">
        <v>63.912334947660497</v>
      </c>
      <c r="L131" s="92">
        <v>0</v>
      </c>
      <c r="M131" s="93" t="s">
        <v>122</v>
      </c>
      <c r="N131" s="93" t="s">
        <v>241</v>
      </c>
      <c r="O131" s="93" t="s">
        <v>121</v>
      </c>
      <c r="P131" s="94">
        <v>45108</v>
      </c>
      <c r="Q131" s="94">
        <v>45109</v>
      </c>
      <c r="R131" s="92">
        <v>0</v>
      </c>
      <c r="S131" s="93" t="s">
        <v>116</v>
      </c>
      <c r="T131" s="93" t="s">
        <v>116</v>
      </c>
      <c r="U131" s="93" t="s">
        <v>142</v>
      </c>
      <c r="V131" s="95">
        <v>45077.638187152777</v>
      </c>
      <c r="W131" s="93" t="s">
        <v>116</v>
      </c>
      <c r="X131" s="93" t="s">
        <v>116</v>
      </c>
      <c r="Y131" s="95">
        <v>45108</v>
      </c>
      <c r="Z131" s="95">
        <v>45139</v>
      </c>
      <c r="AA131" s="95">
        <v>45139.872418090279</v>
      </c>
      <c r="AB131" s="93" t="s">
        <v>118</v>
      </c>
      <c r="AC131" s="93" t="s">
        <v>116</v>
      </c>
    </row>
    <row r="132" spans="1:29" s="78" customFormat="1" hidden="1" outlineLevel="7" collapsed="1" x14ac:dyDescent="0.25">
      <c r="A132" s="101" t="s">
        <v>116</v>
      </c>
      <c r="B132" s="75">
        <v>-64536.483</v>
      </c>
      <c r="C132" s="75">
        <v>-4124677.3178400001</v>
      </c>
      <c r="D132" s="75">
        <v>0</v>
      </c>
      <c r="E132" s="75">
        <v>0</v>
      </c>
      <c r="F132" s="75">
        <v>-64536.483</v>
      </c>
      <c r="G132" s="75">
        <v>-4124677.3178400001</v>
      </c>
      <c r="H132" s="74" t="s">
        <v>120</v>
      </c>
      <c r="I132" s="74" t="s">
        <v>260</v>
      </c>
      <c r="J132" s="74" t="s">
        <v>116</v>
      </c>
      <c r="K132" s="75">
        <v>63.912334947660497</v>
      </c>
      <c r="L132" s="75">
        <v>0</v>
      </c>
      <c r="M132" s="74" t="s">
        <v>122</v>
      </c>
      <c r="N132" s="74" t="s">
        <v>241</v>
      </c>
      <c r="O132" s="74" t="s">
        <v>121</v>
      </c>
      <c r="P132" s="76">
        <v>45108</v>
      </c>
      <c r="Q132" s="76">
        <v>45109</v>
      </c>
      <c r="R132" s="75">
        <v>0</v>
      </c>
      <c r="S132" s="74" t="s">
        <v>116</v>
      </c>
      <c r="T132" s="74" t="s">
        <v>116</v>
      </c>
      <c r="U132" s="74" t="s">
        <v>142</v>
      </c>
      <c r="V132" s="77">
        <v>45077.638187152777</v>
      </c>
      <c r="W132" s="74" t="s">
        <v>116</v>
      </c>
      <c r="X132" s="74" t="s">
        <v>116</v>
      </c>
      <c r="Y132" s="77">
        <v>45108</v>
      </c>
      <c r="Z132" s="77">
        <v>45139</v>
      </c>
      <c r="AA132" s="77">
        <v>45139.872418090279</v>
      </c>
      <c r="AB132" s="74" t="s">
        <v>118</v>
      </c>
      <c r="AC132" s="74" t="s">
        <v>116</v>
      </c>
    </row>
    <row r="133" spans="1:29" s="107" customFormat="1" hidden="1" outlineLevel="7" collapsed="1" x14ac:dyDescent="0.25">
      <c r="A133" s="102" t="s">
        <v>262</v>
      </c>
      <c r="B133" s="103">
        <v>-18623.91</v>
      </c>
      <c r="C133" s="103">
        <v>-1197795.32852</v>
      </c>
      <c r="D133" s="103">
        <v>0</v>
      </c>
      <c r="E133" s="103">
        <v>0</v>
      </c>
      <c r="F133" s="103">
        <v>-18623.91</v>
      </c>
      <c r="G133" s="103">
        <v>-1197795.32852</v>
      </c>
      <c r="H133" s="104" t="s">
        <v>120</v>
      </c>
      <c r="I133" s="104" t="s">
        <v>260</v>
      </c>
      <c r="J133" s="104" t="s">
        <v>116</v>
      </c>
      <c r="K133" s="103">
        <v>64.314922511975197</v>
      </c>
      <c r="L133" s="103">
        <v>0</v>
      </c>
      <c r="M133" s="104" t="s">
        <v>122</v>
      </c>
      <c r="N133" s="104" t="s">
        <v>241</v>
      </c>
      <c r="O133" s="104" t="s">
        <v>121</v>
      </c>
      <c r="P133" s="105">
        <v>45108</v>
      </c>
      <c r="Q133" s="105">
        <v>45109</v>
      </c>
      <c r="R133" s="103">
        <v>0</v>
      </c>
      <c r="S133" s="104" t="s">
        <v>116</v>
      </c>
      <c r="T133" s="104" t="s">
        <v>116</v>
      </c>
      <c r="U133" s="104" t="s">
        <v>142</v>
      </c>
      <c r="V133" s="106">
        <v>45077.638187152777</v>
      </c>
      <c r="W133" s="104" t="s">
        <v>116</v>
      </c>
      <c r="X133" s="104" t="s">
        <v>116</v>
      </c>
      <c r="Y133" s="106">
        <v>45108</v>
      </c>
      <c r="Z133" s="106">
        <v>45139</v>
      </c>
      <c r="AA133" s="106">
        <v>45139.872418090279</v>
      </c>
      <c r="AB133" s="104" t="s">
        <v>118</v>
      </c>
      <c r="AC133" s="104" t="s">
        <v>116</v>
      </c>
    </row>
    <row r="134" spans="1:29" s="78" customFormat="1" hidden="1" outlineLevel="7" collapsed="1" x14ac:dyDescent="0.25">
      <c r="A134" s="101" t="s">
        <v>116</v>
      </c>
      <c r="B134" s="75">
        <v>-18623.91</v>
      </c>
      <c r="C134" s="75">
        <v>-1197795.32852</v>
      </c>
      <c r="D134" s="75">
        <v>0</v>
      </c>
      <c r="E134" s="75">
        <v>0</v>
      </c>
      <c r="F134" s="75">
        <v>-18623.91</v>
      </c>
      <c r="G134" s="75">
        <v>-1197795.32852</v>
      </c>
      <c r="H134" s="74" t="s">
        <v>120</v>
      </c>
      <c r="I134" s="74" t="s">
        <v>260</v>
      </c>
      <c r="J134" s="74" t="s">
        <v>116</v>
      </c>
      <c r="K134" s="75">
        <v>64.314922511975197</v>
      </c>
      <c r="L134" s="75">
        <v>0</v>
      </c>
      <c r="M134" s="74" t="s">
        <v>122</v>
      </c>
      <c r="N134" s="74" t="s">
        <v>241</v>
      </c>
      <c r="O134" s="74" t="s">
        <v>121</v>
      </c>
      <c r="P134" s="76">
        <v>45108</v>
      </c>
      <c r="Q134" s="76">
        <v>45109</v>
      </c>
      <c r="R134" s="75">
        <v>0</v>
      </c>
      <c r="S134" s="74" t="s">
        <v>116</v>
      </c>
      <c r="T134" s="74" t="s">
        <v>116</v>
      </c>
      <c r="U134" s="74" t="s">
        <v>142</v>
      </c>
      <c r="V134" s="77">
        <v>45077.638187152777</v>
      </c>
      <c r="W134" s="74" t="s">
        <v>116</v>
      </c>
      <c r="X134" s="74" t="s">
        <v>116</v>
      </c>
      <c r="Y134" s="77">
        <v>45108</v>
      </c>
      <c r="Z134" s="77">
        <v>45139</v>
      </c>
      <c r="AA134" s="77">
        <v>45139.872418090279</v>
      </c>
      <c r="AB134" s="74" t="s">
        <v>118</v>
      </c>
      <c r="AC134" s="74" t="s">
        <v>116</v>
      </c>
    </row>
    <row r="135" spans="1:29" s="96" customFormat="1" hidden="1" outlineLevel="7" collapsed="1" x14ac:dyDescent="0.25">
      <c r="A135" s="100" t="s">
        <v>263</v>
      </c>
      <c r="B135" s="92">
        <v>-256.86099999999999</v>
      </c>
      <c r="C135" s="92">
        <v>-65553.919999999998</v>
      </c>
      <c r="D135" s="92">
        <v>0</v>
      </c>
      <c r="E135" s="92">
        <v>0</v>
      </c>
      <c r="F135" s="92">
        <v>-256.86099999999999</v>
      </c>
      <c r="G135" s="92">
        <v>-65553.919999999998</v>
      </c>
      <c r="H135" s="93" t="s">
        <v>120</v>
      </c>
      <c r="I135" s="93" t="s">
        <v>260</v>
      </c>
      <c r="J135" s="93" t="s">
        <v>116</v>
      </c>
      <c r="K135" s="92">
        <v>255.21165143793701</v>
      </c>
      <c r="L135" s="92">
        <v>0</v>
      </c>
      <c r="M135" s="93" t="s">
        <v>122</v>
      </c>
      <c r="N135" s="93" t="s">
        <v>241</v>
      </c>
      <c r="O135" s="93" t="s">
        <v>121</v>
      </c>
      <c r="P135" s="94">
        <v>45108</v>
      </c>
      <c r="Q135" s="94">
        <v>45109</v>
      </c>
      <c r="R135" s="92">
        <v>0</v>
      </c>
      <c r="S135" s="93" t="s">
        <v>116</v>
      </c>
      <c r="T135" s="93" t="s">
        <v>116</v>
      </c>
      <c r="U135" s="93" t="s">
        <v>142</v>
      </c>
      <c r="V135" s="95">
        <v>45077.638187152777</v>
      </c>
      <c r="W135" s="93" t="s">
        <v>116</v>
      </c>
      <c r="X135" s="93" t="s">
        <v>116</v>
      </c>
      <c r="Y135" s="95">
        <v>45108</v>
      </c>
      <c r="Z135" s="95">
        <v>45139</v>
      </c>
      <c r="AA135" s="95">
        <v>45139.872418090279</v>
      </c>
      <c r="AB135" s="93" t="s">
        <v>118</v>
      </c>
      <c r="AC135" s="93" t="s">
        <v>116</v>
      </c>
    </row>
    <row r="136" spans="1:29" s="78" customFormat="1" hidden="1" outlineLevel="7" collapsed="1" x14ac:dyDescent="0.25">
      <c r="A136" s="101" t="s">
        <v>116</v>
      </c>
      <c r="B136" s="75">
        <v>-256.86099999999999</v>
      </c>
      <c r="C136" s="75">
        <v>-65553.919999999998</v>
      </c>
      <c r="D136" s="75">
        <v>0</v>
      </c>
      <c r="E136" s="75">
        <v>0</v>
      </c>
      <c r="F136" s="75">
        <v>-256.86099999999999</v>
      </c>
      <c r="G136" s="75">
        <v>-65553.919999999998</v>
      </c>
      <c r="H136" s="74" t="s">
        <v>120</v>
      </c>
      <c r="I136" s="74" t="s">
        <v>260</v>
      </c>
      <c r="J136" s="74" t="s">
        <v>116</v>
      </c>
      <c r="K136" s="75">
        <v>255.21165143793701</v>
      </c>
      <c r="L136" s="75">
        <v>0</v>
      </c>
      <c r="M136" s="74" t="s">
        <v>122</v>
      </c>
      <c r="N136" s="74" t="s">
        <v>241</v>
      </c>
      <c r="O136" s="74" t="s">
        <v>121</v>
      </c>
      <c r="P136" s="76">
        <v>45108</v>
      </c>
      <c r="Q136" s="76">
        <v>45109</v>
      </c>
      <c r="R136" s="75">
        <v>0</v>
      </c>
      <c r="S136" s="74" t="s">
        <v>116</v>
      </c>
      <c r="T136" s="74" t="s">
        <v>116</v>
      </c>
      <c r="U136" s="74" t="s">
        <v>142</v>
      </c>
      <c r="V136" s="77">
        <v>45077.638187152777</v>
      </c>
      <c r="W136" s="74" t="s">
        <v>116</v>
      </c>
      <c r="X136" s="74" t="s">
        <v>116</v>
      </c>
      <c r="Y136" s="77">
        <v>45108</v>
      </c>
      <c r="Z136" s="77">
        <v>45139</v>
      </c>
      <c r="AA136" s="77">
        <v>45139.872418090279</v>
      </c>
      <c r="AB136" s="74" t="s">
        <v>118</v>
      </c>
      <c r="AC136" s="74" t="s">
        <v>116</v>
      </c>
    </row>
    <row r="137" spans="1:29" s="107" customFormat="1" hidden="1" outlineLevel="7" collapsed="1" x14ac:dyDescent="0.25">
      <c r="A137" s="102" t="s">
        <v>264</v>
      </c>
      <c r="B137" s="103">
        <v>83417.254000000001</v>
      </c>
      <c r="C137" s="103">
        <v>5388026.5663599996</v>
      </c>
      <c r="D137" s="103">
        <v>0</v>
      </c>
      <c r="E137" s="103">
        <v>0</v>
      </c>
      <c r="F137" s="103">
        <v>83417.254000000001</v>
      </c>
      <c r="G137" s="103">
        <v>5388026.5663599996</v>
      </c>
      <c r="H137" s="104" t="s">
        <v>120</v>
      </c>
      <c r="I137" s="104" t="s">
        <v>260</v>
      </c>
      <c r="J137" s="104" t="s">
        <v>116</v>
      </c>
      <c r="K137" s="103">
        <v>64.5912722847482</v>
      </c>
      <c r="L137" s="103">
        <v>0</v>
      </c>
      <c r="M137" s="104" t="s">
        <v>122</v>
      </c>
      <c r="N137" s="104" t="s">
        <v>241</v>
      </c>
      <c r="O137" s="104" t="s">
        <v>121</v>
      </c>
      <c r="P137" s="105">
        <v>45108</v>
      </c>
      <c r="Q137" s="105">
        <v>45109</v>
      </c>
      <c r="R137" s="103">
        <v>0</v>
      </c>
      <c r="S137" s="104" t="s">
        <v>116</v>
      </c>
      <c r="T137" s="104" t="s">
        <v>116</v>
      </c>
      <c r="U137" s="104" t="s">
        <v>142</v>
      </c>
      <c r="V137" s="106">
        <v>45077.638187152777</v>
      </c>
      <c r="W137" s="104" t="s">
        <v>116</v>
      </c>
      <c r="X137" s="104" t="s">
        <v>116</v>
      </c>
      <c r="Y137" s="106">
        <v>45108</v>
      </c>
      <c r="Z137" s="106">
        <v>45139</v>
      </c>
      <c r="AA137" s="106">
        <v>45139.872418090279</v>
      </c>
      <c r="AB137" s="104" t="s">
        <v>118</v>
      </c>
      <c r="AC137" s="104" t="s">
        <v>116</v>
      </c>
    </row>
    <row r="138" spans="1:29" s="78" customFormat="1" hidden="1" outlineLevel="7" collapsed="1" x14ac:dyDescent="0.25">
      <c r="A138" s="101" t="s">
        <v>116</v>
      </c>
      <c r="B138" s="75">
        <v>83417.254000000001</v>
      </c>
      <c r="C138" s="75">
        <v>5388026.5663599996</v>
      </c>
      <c r="D138" s="75">
        <v>0</v>
      </c>
      <c r="E138" s="75">
        <v>0</v>
      </c>
      <c r="F138" s="75">
        <v>83417.254000000001</v>
      </c>
      <c r="G138" s="75">
        <v>5388026.5663599996</v>
      </c>
      <c r="H138" s="74" t="s">
        <v>120</v>
      </c>
      <c r="I138" s="74" t="s">
        <v>260</v>
      </c>
      <c r="J138" s="74" t="s">
        <v>116</v>
      </c>
      <c r="K138" s="75">
        <v>64.5912722847482</v>
      </c>
      <c r="L138" s="75">
        <v>0</v>
      </c>
      <c r="M138" s="74" t="s">
        <v>122</v>
      </c>
      <c r="N138" s="74" t="s">
        <v>241</v>
      </c>
      <c r="O138" s="74" t="s">
        <v>121</v>
      </c>
      <c r="P138" s="76">
        <v>45108</v>
      </c>
      <c r="Q138" s="76">
        <v>45109</v>
      </c>
      <c r="R138" s="75">
        <v>0</v>
      </c>
      <c r="S138" s="74" t="s">
        <v>116</v>
      </c>
      <c r="T138" s="74" t="s">
        <v>116</v>
      </c>
      <c r="U138" s="74" t="s">
        <v>142</v>
      </c>
      <c r="V138" s="77">
        <v>45077.638187152777</v>
      </c>
      <c r="W138" s="74" t="s">
        <v>116</v>
      </c>
      <c r="X138" s="74" t="s">
        <v>116</v>
      </c>
      <c r="Y138" s="77">
        <v>45108</v>
      </c>
      <c r="Z138" s="77">
        <v>45139</v>
      </c>
      <c r="AA138" s="77">
        <v>45139.872418090279</v>
      </c>
      <c r="AB138" s="74" t="s">
        <v>118</v>
      </c>
      <c r="AC138" s="74" t="s">
        <v>116</v>
      </c>
    </row>
    <row r="139" spans="1:29" s="84" customFormat="1" hidden="1" outlineLevel="5" collapsed="1" x14ac:dyDescent="0.25">
      <c r="A139" s="98" t="s">
        <v>265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v>0</v>
      </c>
      <c r="H139" s="81" t="s">
        <v>120</v>
      </c>
      <c r="I139" s="81" t="s">
        <v>265</v>
      </c>
      <c r="J139" s="81" t="s">
        <v>116</v>
      </c>
      <c r="K139" s="80">
        <v>0</v>
      </c>
      <c r="L139" s="80">
        <v>0</v>
      </c>
      <c r="M139" s="81" t="s">
        <v>122</v>
      </c>
      <c r="N139" s="81" t="s">
        <v>241</v>
      </c>
      <c r="O139" s="81" t="s">
        <v>121</v>
      </c>
      <c r="P139" s="82">
        <v>45108</v>
      </c>
      <c r="Q139" s="82">
        <v>45109</v>
      </c>
      <c r="R139" s="80">
        <v>0</v>
      </c>
      <c r="S139" s="81" t="s">
        <v>116</v>
      </c>
      <c r="T139" s="81" t="s">
        <v>116</v>
      </c>
      <c r="U139" s="81" t="s">
        <v>142</v>
      </c>
      <c r="V139" s="83">
        <v>45077.638187152777</v>
      </c>
      <c r="W139" s="81" t="s">
        <v>116</v>
      </c>
      <c r="X139" s="81" t="s">
        <v>116</v>
      </c>
      <c r="Y139" s="83">
        <v>45108</v>
      </c>
      <c r="Z139" s="83">
        <v>45139</v>
      </c>
      <c r="AA139" s="83">
        <v>45139.872418090279</v>
      </c>
      <c r="AB139" s="81" t="s">
        <v>118</v>
      </c>
      <c r="AC139" s="81" t="s">
        <v>116</v>
      </c>
    </row>
    <row r="140" spans="1:29" s="90" customFormat="1" hidden="1" outlineLevel="6" collapsed="1" x14ac:dyDescent="0.25">
      <c r="A140" s="99" t="s">
        <v>116</v>
      </c>
      <c r="B140" s="86">
        <v>0</v>
      </c>
      <c r="C140" s="86">
        <v>0</v>
      </c>
      <c r="D140" s="86">
        <v>0</v>
      </c>
      <c r="E140" s="86">
        <v>0</v>
      </c>
      <c r="F140" s="86">
        <v>0</v>
      </c>
      <c r="G140" s="86">
        <v>0</v>
      </c>
      <c r="H140" s="87" t="s">
        <v>120</v>
      </c>
      <c r="I140" s="87" t="s">
        <v>265</v>
      </c>
      <c r="J140" s="87" t="s">
        <v>116</v>
      </c>
      <c r="K140" s="86">
        <v>0</v>
      </c>
      <c r="L140" s="86">
        <v>0</v>
      </c>
      <c r="M140" s="87" t="s">
        <v>122</v>
      </c>
      <c r="N140" s="87" t="s">
        <v>241</v>
      </c>
      <c r="O140" s="87" t="s">
        <v>121</v>
      </c>
      <c r="P140" s="88">
        <v>45108</v>
      </c>
      <c r="Q140" s="88">
        <v>45109</v>
      </c>
      <c r="R140" s="86">
        <v>0</v>
      </c>
      <c r="S140" s="87" t="s">
        <v>116</v>
      </c>
      <c r="T140" s="87" t="s">
        <v>116</v>
      </c>
      <c r="U140" s="87" t="s">
        <v>142</v>
      </c>
      <c r="V140" s="89">
        <v>45077.638187152777</v>
      </c>
      <c r="W140" s="87" t="s">
        <v>116</v>
      </c>
      <c r="X140" s="87" t="s">
        <v>116</v>
      </c>
      <c r="Y140" s="89">
        <v>45108</v>
      </c>
      <c r="Z140" s="89">
        <v>45139</v>
      </c>
      <c r="AA140" s="89">
        <v>45139.872418090279</v>
      </c>
      <c r="AB140" s="87" t="s">
        <v>118</v>
      </c>
      <c r="AC140" s="87" t="s">
        <v>116</v>
      </c>
    </row>
    <row r="141" spans="1:29" s="96" customFormat="1" hidden="1" outlineLevel="7" collapsed="1" x14ac:dyDescent="0.25">
      <c r="A141" s="100" t="s">
        <v>266</v>
      </c>
      <c r="B141" s="92">
        <v>-265060.10800000001</v>
      </c>
      <c r="C141" s="92">
        <v>-14186882.91525</v>
      </c>
      <c r="D141" s="92">
        <v>0</v>
      </c>
      <c r="E141" s="92">
        <v>0</v>
      </c>
      <c r="F141" s="92">
        <v>-265060.10800000001</v>
      </c>
      <c r="G141" s="92">
        <v>-14186882.91525</v>
      </c>
      <c r="H141" s="93" t="s">
        <v>120</v>
      </c>
      <c r="I141" s="93" t="s">
        <v>265</v>
      </c>
      <c r="J141" s="93" t="s">
        <v>116</v>
      </c>
      <c r="K141" s="92">
        <v>53.5232669385693</v>
      </c>
      <c r="L141" s="92">
        <v>0</v>
      </c>
      <c r="M141" s="93" t="s">
        <v>122</v>
      </c>
      <c r="N141" s="93" t="s">
        <v>241</v>
      </c>
      <c r="O141" s="93" t="s">
        <v>121</v>
      </c>
      <c r="P141" s="94">
        <v>45108</v>
      </c>
      <c r="Q141" s="94">
        <v>45109</v>
      </c>
      <c r="R141" s="92">
        <v>0</v>
      </c>
      <c r="S141" s="93" t="s">
        <v>116</v>
      </c>
      <c r="T141" s="93" t="s">
        <v>116</v>
      </c>
      <c r="U141" s="93" t="s">
        <v>142</v>
      </c>
      <c r="V141" s="95">
        <v>45077.638187152777</v>
      </c>
      <c r="W141" s="93" t="s">
        <v>116</v>
      </c>
      <c r="X141" s="93" t="s">
        <v>116</v>
      </c>
      <c r="Y141" s="95">
        <v>45108</v>
      </c>
      <c r="Z141" s="95">
        <v>45139</v>
      </c>
      <c r="AA141" s="95">
        <v>45139.872418090279</v>
      </c>
      <c r="AB141" s="93" t="s">
        <v>118</v>
      </c>
      <c r="AC141" s="93" t="s">
        <v>116</v>
      </c>
    </row>
    <row r="142" spans="1:29" s="78" customFormat="1" hidden="1" outlineLevel="7" collapsed="1" x14ac:dyDescent="0.25">
      <c r="A142" s="101" t="s">
        <v>116</v>
      </c>
      <c r="B142" s="75">
        <v>-265060.10800000001</v>
      </c>
      <c r="C142" s="75">
        <v>-14186882.91525</v>
      </c>
      <c r="D142" s="75">
        <v>0</v>
      </c>
      <c r="E142" s="75">
        <v>0</v>
      </c>
      <c r="F142" s="75">
        <v>-265060.10800000001</v>
      </c>
      <c r="G142" s="75">
        <v>-14186882.91525</v>
      </c>
      <c r="H142" s="74" t="s">
        <v>120</v>
      </c>
      <c r="I142" s="74" t="s">
        <v>265</v>
      </c>
      <c r="J142" s="74" t="s">
        <v>116</v>
      </c>
      <c r="K142" s="75">
        <v>53.5232669385693</v>
      </c>
      <c r="L142" s="75">
        <v>0</v>
      </c>
      <c r="M142" s="74" t="s">
        <v>122</v>
      </c>
      <c r="N142" s="74" t="s">
        <v>241</v>
      </c>
      <c r="O142" s="74" t="s">
        <v>121</v>
      </c>
      <c r="P142" s="76">
        <v>45108</v>
      </c>
      <c r="Q142" s="76">
        <v>45109</v>
      </c>
      <c r="R142" s="75">
        <v>0</v>
      </c>
      <c r="S142" s="74" t="s">
        <v>116</v>
      </c>
      <c r="T142" s="74" t="s">
        <v>116</v>
      </c>
      <c r="U142" s="74" t="s">
        <v>142</v>
      </c>
      <c r="V142" s="77">
        <v>45077.638187152777</v>
      </c>
      <c r="W142" s="74" t="s">
        <v>116</v>
      </c>
      <c r="X142" s="74" t="s">
        <v>116</v>
      </c>
      <c r="Y142" s="77">
        <v>45108</v>
      </c>
      <c r="Z142" s="77">
        <v>45139</v>
      </c>
      <c r="AA142" s="77">
        <v>45139.872418090279</v>
      </c>
      <c r="AB142" s="74" t="s">
        <v>118</v>
      </c>
      <c r="AC142" s="74" t="s">
        <v>116</v>
      </c>
    </row>
    <row r="143" spans="1:29" s="107" customFormat="1" hidden="1" outlineLevel="7" collapsed="1" x14ac:dyDescent="0.25">
      <c r="A143" s="102" t="s">
        <v>267</v>
      </c>
      <c r="B143" s="103">
        <v>-37730.593000000001</v>
      </c>
      <c r="C143" s="103">
        <v>-1939925.3859999999</v>
      </c>
      <c r="D143" s="103">
        <v>0</v>
      </c>
      <c r="E143" s="103">
        <v>0</v>
      </c>
      <c r="F143" s="103">
        <v>-37730.593000000001</v>
      </c>
      <c r="G143" s="103">
        <v>-1939925.3859999999</v>
      </c>
      <c r="H143" s="104" t="s">
        <v>120</v>
      </c>
      <c r="I143" s="104" t="s">
        <v>265</v>
      </c>
      <c r="J143" s="104" t="s">
        <v>116</v>
      </c>
      <c r="K143" s="103">
        <v>51.4151841186276</v>
      </c>
      <c r="L143" s="103">
        <v>0</v>
      </c>
      <c r="M143" s="104" t="s">
        <v>122</v>
      </c>
      <c r="N143" s="104" t="s">
        <v>241</v>
      </c>
      <c r="O143" s="104" t="s">
        <v>121</v>
      </c>
      <c r="P143" s="105">
        <v>45108</v>
      </c>
      <c r="Q143" s="105">
        <v>45109</v>
      </c>
      <c r="R143" s="103">
        <v>0</v>
      </c>
      <c r="S143" s="104" t="s">
        <v>116</v>
      </c>
      <c r="T143" s="104" t="s">
        <v>116</v>
      </c>
      <c r="U143" s="104" t="s">
        <v>142</v>
      </c>
      <c r="V143" s="106">
        <v>45077.638187152777</v>
      </c>
      <c r="W143" s="104" t="s">
        <v>116</v>
      </c>
      <c r="X143" s="104" t="s">
        <v>116</v>
      </c>
      <c r="Y143" s="106">
        <v>45108</v>
      </c>
      <c r="Z143" s="106">
        <v>45139</v>
      </c>
      <c r="AA143" s="106">
        <v>45139.872418090279</v>
      </c>
      <c r="AB143" s="104" t="s">
        <v>118</v>
      </c>
      <c r="AC143" s="104" t="s">
        <v>116</v>
      </c>
    </row>
    <row r="144" spans="1:29" s="78" customFormat="1" hidden="1" outlineLevel="7" collapsed="1" x14ac:dyDescent="0.25">
      <c r="A144" s="101" t="s">
        <v>116</v>
      </c>
      <c r="B144" s="75">
        <v>-37730.593000000001</v>
      </c>
      <c r="C144" s="75">
        <v>-1939925.3859999999</v>
      </c>
      <c r="D144" s="75">
        <v>0</v>
      </c>
      <c r="E144" s="75">
        <v>0</v>
      </c>
      <c r="F144" s="75">
        <v>-37730.593000000001</v>
      </c>
      <c r="G144" s="75">
        <v>-1939925.3859999999</v>
      </c>
      <c r="H144" s="74" t="s">
        <v>120</v>
      </c>
      <c r="I144" s="74" t="s">
        <v>265</v>
      </c>
      <c r="J144" s="74" t="s">
        <v>116</v>
      </c>
      <c r="K144" s="75">
        <v>51.4151841186276</v>
      </c>
      <c r="L144" s="75">
        <v>0</v>
      </c>
      <c r="M144" s="74" t="s">
        <v>122</v>
      </c>
      <c r="N144" s="74" t="s">
        <v>241</v>
      </c>
      <c r="O144" s="74" t="s">
        <v>121</v>
      </c>
      <c r="P144" s="76">
        <v>45108</v>
      </c>
      <c r="Q144" s="76">
        <v>45109</v>
      </c>
      <c r="R144" s="75">
        <v>0</v>
      </c>
      <c r="S144" s="74" t="s">
        <v>116</v>
      </c>
      <c r="T144" s="74" t="s">
        <v>116</v>
      </c>
      <c r="U144" s="74" t="s">
        <v>142</v>
      </c>
      <c r="V144" s="77">
        <v>45077.638187152777</v>
      </c>
      <c r="W144" s="74" t="s">
        <v>116</v>
      </c>
      <c r="X144" s="74" t="s">
        <v>116</v>
      </c>
      <c r="Y144" s="77">
        <v>45108</v>
      </c>
      <c r="Z144" s="77">
        <v>45139</v>
      </c>
      <c r="AA144" s="77">
        <v>45139.872418090279</v>
      </c>
      <c r="AB144" s="74" t="s">
        <v>118</v>
      </c>
      <c r="AC144" s="74" t="s">
        <v>116</v>
      </c>
    </row>
    <row r="145" spans="1:29" s="96" customFormat="1" hidden="1" outlineLevel="7" collapsed="1" x14ac:dyDescent="0.25">
      <c r="A145" s="100" t="s">
        <v>268</v>
      </c>
      <c r="B145" s="92">
        <v>13679.61</v>
      </c>
      <c r="C145" s="92">
        <v>-117.64</v>
      </c>
      <c r="D145" s="92">
        <v>0</v>
      </c>
      <c r="E145" s="92">
        <v>0</v>
      </c>
      <c r="F145" s="92">
        <v>13679.61</v>
      </c>
      <c r="G145" s="92">
        <v>-117.64</v>
      </c>
      <c r="H145" s="93" t="s">
        <v>120</v>
      </c>
      <c r="I145" s="93" t="s">
        <v>265</v>
      </c>
      <c r="J145" s="93" t="s">
        <v>116</v>
      </c>
      <c r="K145" s="92">
        <v>-8.5996603704345392E-3</v>
      </c>
      <c r="L145" s="92">
        <v>0</v>
      </c>
      <c r="M145" s="93" t="s">
        <v>122</v>
      </c>
      <c r="N145" s="93" t="s">
        <v>241</v>
      </c>
      <c r="O145" s="93" t="s">
        <v>121</v>
      </c>
      <c r="P145" s="94">
        <v>45108</v>
      </c>
      <c r="Q145" s="94">
        <v>45109</v>
      </c>
      <c r="R145" s="92">
        <v>0</v>
      </c>
      <c r="S145" s="93" t="s">
        <v>116</v>
      </c>
      <c r="T145" s="93" t="s">
        <v>116</v>
      </c>
      <c r="U145" s="93" t="s">
        <v>142</v>
      </c>
      <c r="V145" s="95">
        <v>45077.638187152777</v>
      </c>
      <c r="W145" s="93" t="s">
        <v>116</v>
      </c>
      <c r="X145" s="93" t="s">
        <v>116</v>
      </c>
      <c r="Y145" s="95">
        <v>45108</v>
      </c>
      <c r="Z145" s="95">
        <v>45139</v>
      </c>
      <c r="AA145" s="95">
        <v>45139.872418090279</v>
      </c>
      <c r="AB145" s="93" t="s">
        <v>118</v>
      </c>
      <c r="AC145" s="93" t="s">
        <v>116</v>
      </c>
    </row>
    <row r="146" spans="1:29" s="78" customFormat="1" hidden="1" outlineLevel="7" collapsed="1" x14ac:dyDescent="0.25">
      <c r="A146" s="101" t="s">
        <v>116</v>
      </c>
      <c r="B146" s="75">
        <v>13679.61</v>
      </c>
      <c r="C146" s="75">
        <v>-117.64</v>
      </c>
      <c r="D146" s="75">
        <v>0</v>
      </c>
      <c r="E146" s="75">
        <v>0</v>
      </c>
      <c r="F146" s="75">
        <v>13679.61</v>
      </c>
      <c r="G146" s="75">
        <v>-117.64</v>
      </c>
      <c r="H146" s="74" t="s">
        <v>120</v>
      </c>
      <c r="I146" s="74" t="s">
        <v>265</v>
      </c>
      <c r="J146" s="74" t="s">
        <v>116</v>
      </c>
      <c r="K146" s="75">
        <v>-8.5996603704345392E-3</v>
      </c>
      <c r="L146" s="75">
        <v>0</v>
      </c>
      <c r="M146" s="74" t="s">
        <v>122</v>
      </c>
      <c r="N146" s="74" t="s">
        <v>241</v>
      </c>
      <c r="O146" s="74" t="s">
        <v>121</v>
      </c>
      <c r="P146" s="76">
        <v>45108</v>
      </c>
      <c r="Q146" s="76">
        <v>45109</v>
      </c>
      <c r="R146" s="75">
        <v>0</v>
      </c>
      <c r="S146" s="74" t="s">
        <v>116</v>
      </c>
      <c r="T146" s="74" t="s">
        <v>116</v>
      </c>
      <c r="U146" s="74" t="s">
        <v>142</v>
      </c>
      <c r="V146" s="77">
        <v>45077.638187152777</v>
      </c>
      <c r="W146" s="74" t="s">
        <v>116</v>
      </c>
      <c r="X146" s="74" t="s">
        <v>116</v>
      </c>
      <c r="Y146" s="77">
        <v>45108</v>
      </c>
      <c r="Z146" s="77">
        <v>45139</v>
      </c>
      <c r="AA146" s="77">
        <v>45139.872418090279</v>
      </c>
      <c r="AB146" s="74" t="s">
        <v>118</v>
      </c>
      <c r="AC146" s="74" t="s">
        <v>116</v>
      </c>
    </row>
    <row r="147" spans="1:29" s="107" customFormat="1" hidden="1" outlineLevel="7" collapsed="1" x14ac:dyDescent="0.25">
      <c r="A147" s="102" t="s">
        <v>269</v>
      </c>
      <c r="B147" s="103">
        <v>117182.46</v>
      </c>
      <c r="C147" s="103">
        <v>6325878.1698700003</v>
      </c>
      <c r="D147" s="103">
        <v>0</v>
      </c>
      <c r="E147" s="103">
        <v>0</v>
      </c>
      <c r="F147" s="103">
        <v>117182.46</v>
      </c>
      <c r="G147" s="103">
        <v>6325878.1698700003</v>
      </c>
      <c r="H147" s="104" t="s">
        <v>120</v>
      </c>
      <c r="I147" s="104" t="s">
        <v>265</v>
      </c>
      <c r="J147" s="104" t="s">
        <v>116</v>
      </c>
      <c r="K147" s="103">
        <v>53.983148756819098</v>
      </c>
      <c r="L147" s="103">
        <v>0</v>
      </c>
      <c r="M147" s="104" t="s">
        <v>122</v>
      </c>
      <c r="N147" s="104" t="s">
        <v>241</v>
      </c>
      <c r="O147" s="104" t="s">
        <v>121</v>
      </c>
      <c r="P147" s="105">
        <v>45108</v>
      </c>
      <c r="Q147" s="105">
        <v>45109</v>
      </c>
      <c r="R147" s="103">
        <v>0</v>
      </c>
      <c r="S147" s="104" t="s">
        <v>116</v>
      </c>
      <c r="T147" s="104" t="s">
        <v>116</v>
      </c>
      <c r="U147" s="104" t="s">
        <v>142</v>
      </c>
      <c r="V147" s="106">
        <v>45077.638187152777</v>
      </c>
      <c r="W147" s="104" t="s">
        <v>116</v>
      </c>
      <c r="X147" s="104" t="s">
        <v>116</v>
      </c>
      <c r="Y147" s="106">
        <v>45108</v>
      </c>
      <c r="Z147" s="106">
        <v>45139</v>
      </c>
      <c r="AA147" s="106">
        <v>45139.872418090279</v>
      </c>
      <c r="AB147" s="104" t="s">
        <v>118</v>
      </c>
      <c r="AC147" s="104" t="s">
        <v>116</v>
      </c>
    </row>
    <row r="148" spans="1:29" s="78" customFormat="1" hidden="1" outlineLevel="7" collapsed="1" x14ac:dyDescent="0.25">
      <c r="A148" s="101" t="s">
        <v>116</v>
      </c>
      <c r="B148" s="75">
        <v>117182.46</v>
      </c>
      <c r="C148" s="75">
        <v>6325878.1698700003</v>
      </c>
      <c r="D148" s="75">
        <v>0</v>
      </c>
      <c r="E148" s="75">
        <v>0</v>
      </c>
      <c r="F148" s="75">
        <v>117182.46</v>
      </c>
      <c r="G148" s="75">
        <v>6325878.1698700003</v>
      </c>
      <c r="H148" s="74" t="s">
        <v>120</v>
      </c>
      <c r="I148" s="74" t="s">
        <v>265</v>
      </c>
      <c r="J148" s="74" t="s">
        <v>116</v>
      </c>
      <c r="K148" s="75">
        <v>53.983148756819098</v>
      </c>
      <c r="L148" s="75">
        <v>0</v>
      </c>
      <c r="M148" s="74" t="s">
        <v>122</v>
      </c>
      <c r="N148" s="74" t="s">
        <v>241</v>
      </c>
      <c r="O148" s="74" t="s">
        <v>121</v>
      </c>
      <c r="P148" s="76">
        <v>45108</v>
      </c>
      <c r="Q148" s="76">
        <v>45109</v>
      </c>
      <c r="R148" s="75">
        <v>0</v>
      </c>
      <c r="S148" s="74" t="s">
        <v>116</v>
      </c>
      <c r="T148" s="74" t="s">
        <v>116</v>
      </c>
      <c r="U148" s="74" t="s">
        <v>142</v>
      </c>
      <c r="V148" s="77">
        <v>45077.638187152777</v>
      </c>
      <c r="W148" s="74" t="s">
        <v>116</v>
      </c>
      <c r="X148" s="74" t="s">
        <v>116</v>
      </c>
      <c r="Y148" s="77">
        <v>45108</v>
      </c>
      <c r="Z148" s="77">
        <v>45139</v>
      </c>
      <c r="AA148" s="77">
        <v>45139.872418090279</v>
      </c>
      <c r="AB148" s="74" t="s">
        <v>118</v>
      </c>
      <c r="AC148" s="74" t="s">
        <v>116</v>
      </c>
    </row>
    <row r="149" spans="1:29" s="96" customFormat="1" hidden="1" outlineLevel="7" collapsed="1" x14ac:dyDescent="0.25">
      <c r="A149" s="100" t="s">
        <v>270</v>
      </c>
      <c r="B149" s="92">
        <v>171928.63099999999</v>
      </c>
      <c r="C149" s="92">
        <v>9801047.7713799998</v>
      </c>
      <c r="D149" s="92">
        <v>0</v>
      </c>
      <c r="E149" s="92">
        <v>0</v>
      </c>
      <c r="F149" s="92">
        <v>171928.63099999999</v>
      </c>
      <c r="G149" s="92">
        <v>9801047.7713799998</v>
      </c>
      <c r="H149" s="93" t="s">
        <v>120</v>
      </c>
      <c r="I149" s="93" t="s">
        <v>265</v>
      </c>
      <c r="J149" s="93" t="s">
        <v>116</v>
      </c>
      <c r="K149" s="92">
        <v>57.006489927672398</v>
      </c>
      <c r="L149" s="92">
        <v>0</v>
      </c>
      <c r="M149" s="93" t="s">
        <v>122</v>
      </c>
      <c r="N149" s="93" t="s">
        <v>241</v>
      </c>
      <c r="O149" s="93" t="s">
        <v>121</v>
      </c>
      <c r="P149" s="94">
        <v>45108</v>
      </c>
      <c r="Q149" s="94">
        <v>45109</v>
      </c>
      <c r="R149" s="92">
        <v>0</v>
      </c>
      <c r="S149" s="93" t="s">
        <v>116</v>
      </c>
      <c r="T149" s="93" t="s">
        <v>116</v>
      </c>
      <c r="U149" s="93" t="s">
        <v>142</v>
      </c>
      <c r="V149" s="95">
        <v>45077.638187152777</v>
      </c>
      <c r="W149" s="93" t="s">
        <v>116</v>
      </c>
      <c r="X149" s="93" t="s">
        <v>116</v>
      </c>
      <c r="Y149" s="95">
        <v>45108</v>
      </c>
      <c r="Z149" s="95">
        <v>45139</v>
      </c>
      <c r="AA149" s="95">
        <v>45139.872418090279</v>
      </c>
      <c r="AB149" s="93" t="s">
        <v>118</v>
      </c>
      <c r="AC149" s="93" t="s">
        <v>116</v>
      </c>
    </row>
    <row r="150" spans="1:29" s="78" customFormat="1" hidden="1" outlineLevel="7" collapsed="1" x14ac:dyDescent="0.25">
      <c r="A150" s="101" t="s">
        <v>116</v>
      </c>
      <c r="B150" s="75">
        <v>171928.63099999999</v>
      </c>
      <c r="C150" s="75">
        <v>9801047.7713799998</v>
      </c>
      <c r="D150" s="75">
        <v>0</v>
      </c>
      <c r="E150" s="75">
        <v>0</v>
      </c>
      <c r="F150" s="75">
        <v>171928.63099999999</v>
      </c>
      <c r="G150" s="75">
        <v>9801047.7713799998</v>
      </c>
      <c r="H150" s="74" t="s">
        <v>120</v>
      </c>
      <c r="I150" s="74" t="s">
        <v>265</v>
      </c>
      <c r="J150" s="74" t="s">
        <v>116</v>
      </c>
      <c r="K150" s="75">
        <v>57.006489927672398</v>
      </c>
      <c r="L150" s="75">
        <v>0</v>
      </c>
      <c r="M150" s="74" t="s">
        <v>122</v>
      </c>
      <c r="N150" s="74" t="s">
        <v>241</v>
      </c>
      <c r="O150" s="74" t="s">
        <v>121</v>
      </c>
      <c r="P150" s="76">
        <v>45108</v>
      </c>
      <c r="Q150" s="76">
        <v>45109</v>
      </c>
      <c r="R150" s="75">
        <v>0</v>
      </c>
      <c r="S150" s="74" t="s">
        <v>116</v>
      </c>
      <c r="T150" s="74" t="s">
        <v>116</v>
      </c>
      <c r="U150" s="74" t="s">
        <v>142</v>
      </c>
      <c r="V150" s="77">
        <v>45077.638187152777</v>
      </c>
      <c r="W150" s="74" t="s">
        <v>116</v>
      </c>
      <c r="X150" s="74" t="s">
        <v>116</v>
      </c>
      <c r="Y150" s="77">
        <v>45108</v>
      </c>
      <c r="Z150" s="77">
        <v>45139</v>
      </c>
      <c r="AA150" s="77">
        <v>45139.872418090279</v>
      </c>
      <c r="AB150" s="74" t="s">
        <v>118</v>
      </c>
      <c r="AC150" s="74" t="s">
        <v>116</v>
      </c>
    </row>
    <row r="151" spans="1:29" s="119" customFormat="1" hidden="1" outlineLevel="5" collapsed="1" x14ac:dyDescent="0.25">
      <c r="A151" s="120" t="s">
        <v>271</v>
      </c>
      <c r="B151" s="115">
        <v>0</v>
      </c>
      <c r="C151" s="115">
        <v>0</v>
      </c>
      <c r="D151" s="115">
        <v>0</v>
      </c>
      <c r="E151" s="115">
        <v>0</v>
      </c>
      <c r="F151" s="115">
        <v>0</v>
      </c>
      <c r="G151" s="115">
        <v>0</v>
      </c>
      <c r="H151" s="116" t="s">
        <v>120</v>
      </c>
      <c r="I151" s="116" t="s">
        <v>271</v>
      </c>
      <c r="J151" s="116" t="s">
        <v>116</v>
      </c>
      <c r="K151" s="115">
        <v>0</v>
      </c>
      <c r="L151" s="115">
        <v>0</v>
      </c>
      <c r="M151" s="116" t="s">
        <v>122</v>
      </c>
      <c r="N151" s="116" t="s">
        <v>241</v>
      </c>
      <c r="O151" s="116" t="s">
        <v>121</v>
      </c>
      <c r="P151" s="117">
        <v>45108</v>
      </c>
      <c r="Q151" s="117">
        <v>45109</v>
      </c>
      <c r="R151" s="115">
        <v>0</v>
      </c>
      <c r="S151" s="116" t="s">
        <v>116</v>
      </c>
      <c r="T151" s="116" t="s">
        <v>116</v>
      </c>
      <c r="U151" s="116" t="s">
        <v>142</v>
      </c>
      <c r="V151" s="118">
        <v>45077.638187152777</v>
      </c>
      <c r="W151" s="116" t="s">
        <v>116</v>
      </c>
      <c r="X151" s="116" t="s">
        <v>116</v>
      </c>
      <c r="Y151" s="118">
        <v>45108</v>
      </c>
      <c r="Z151" s="118">
        <v>45139</v>
      </c>
      <c r="AA151" s="118">
        <v>45139.872418090279</v>
      </c>
      <c r="AB151" s="116" t="s">
        <v>118</v>
      </c>
      <c r="AC151" s="116" t="s">
        <v>116</v>
      </c>
    </row>
    <row r="152" spans="1:29" s="90" customFormat="1" hidden="1" outlineLevel="6" collapsed="1" x14ac:dyDescent="0.25">
      <c r="A152" s="99" t="s">
        <v>116</v>
      </c>
      <c r="B152" s="86">
        <v>0</v>
      </c>
      <c r="C152" s="86">
        <v>0</v>
      </c>
      <c r="D152" s="86">
        <v>0</v>
      </c>
      <c r="E152" s="86">
        <v>0</v>
      </c>
      <c r="F152" s="86">
        <v>0</v>
      </c>
      <c r="G152" s="86">
        <v>0</v>
      </c>
      <c r="H152" s="87" t="s">
        <v>120</v>
      </c>
      <c r="I152" s="87" t="s">
        <v>271</v>
      </c>
      <c r="J152" s="87" t="s">
        <v>116</v>
      </c>
      <c r="K152" s="86">
        <v>0</v>
      </c>
      <c r="L152" s="86">
        <v>0</v>
      </c>
      <c r="M152" s="87" t="s">
        <v>122</v>
      </c>
      <c r="N152" s="87" t="s">
        <v>241</v>
      </c>
      <c r="O152" s="87" t="s">
        <v>121</v>
      </c>
      <c r="P152" s="88">
        <v>45108</v>
      </c>
      <c r="Q152" s="88">
        <v>45109</v>
      </c>
      <c r="R152" s="86">
        <v>0</v>
      </c>
      <c r="S152" s="87" t="s">
        <v>116</v>
      </c>
      <c r="T152" s="87" t="s">
        <v>116</v>
      </c>
      <c r="U152" s="87" t="s">
        <v>142</v>
      </c>
      <c r="V152" s="89">
        <v>45077.638187152777</v>
      </c>
      <c r="W152" s="87" t="s">
        <v>116</v>
      </c>
      <c r="X152" s="87" t="s">
        <v>116</v>
      </c>
      <c r="Y152" s="89">
        <v>45108</v>
      </c>
      <c r="Z152" s="89">
        <v>45139</v>
      </c>
      <c r="AA152" s="89">
        <v>45139.872418090279</v>
      </c>
      <c r="AB152" s="87" t="s">
        <v>118</v>
      </c>
      <c r="AC152" s="87" t="s">
        <v>116</v>
      </c>
    </row>
    <row r="153" spans="1:29" s="96" customFormat="1" hidden="1" outlineLevel="7" collapsed="1" x14ac:dyDescent="0.25">
      <c r="A153" s="100" t="s">
        <v>272</v>
      </c>
      <c r="B153" s="92">
        <v>-9328.77</v>
      </c>
      <c r="C153" s="92">
        <v>-489181.19621999998</v>
      </c>
      <c r="D153" s="92">
        <v>0</v>
      </c>
      <c r="E153" s="92">
        <v>0</v>
      </c>
      <c r="F153" s="92">
        <v>-9328.77</v>
      </c>
      <c r="G153" s="92">
        <v>-489181.19621999998</v>
      </c>
      <c r="H153" s="93" t="s">
        <v>120</v>
      </c>
      <c r="I153" s="93" t="s">
        <v>271</v>
      </c>
      <c r="J153" s="93" t="s">
        <v>116</v>
      </c>
      <c r="K153" s="92">
        <v>52.437909415710799</v>
      </c>
      <c r="L153" s="92">
        <v>0</v>
      </c>
      <c r="M153" s="93" t="s">
        <v>122</v>
      </c>
      <c r="N153" s="93" t="s">
        <v>241</v>
      </c>
      <c r="O153" s="93" t="s">
        <v>121</v>
      </c>
      <c r="P153" s="94">
        <v>45108</v>
      </c>
      <c r="Q153" s="94">
        <v>45109</v>
      </c>
      <c r="R153" s="92">
        <v>0</v>
      </c>
      <c r="S153" s="93" t="s">
        <v>116</v>
      </c>
      <c r="T153" s="93" t="s">
        <v>116</v>
      </c>
      <c r="U153" s="93" t="s">
        <v>142</v>
      </c>
      <c r="V153" s="95">
        <v>45077.638187152777</v>
      </c>
      <c r="W153" s="93" t="s">
        <v>116</v>
      </c>
      <c r="X153" s="93" t="s">
        <v>116</v>
      </c>
      <c r="Y153" s="95">
        <v>45108</v>
      </c>
      <c r="Z153" s="95">
        <v>45139</v>
      </c>
      <c r="AA153" s="95">
        <v>45139.872418090279</v>
      </c>
      <c r="AB153" s="93" t="s">
        <v>118</v>
      </c>
      <c r="AC153" s="93" t="s">
        <v>116</v>
      </c>
    </row>
    <row r="154" spans="1:29" s="78" customFormat="1" hidden="1" outlineLevel="7" collapsed="1" x14ac:dyDescent="0.25">
      <c r="A154" s="101" t="s">
        <v>116</v>
      </c>
      <c r="B154" s="75">
        <v>-9328.77</v>
      </c>
      <c r="C154" s="75">
        <v>-489181.19621999998</v>
      </c>
      <c r="D154" s="75">
        <v>0</v>
      </c>
      <c r="E154" s="75">
        <v>0</v>
      </c>
      <c r="F154" s="75">
        <v>-9328.77</v>
      </c>
      <c r="G154" s="75">
        <v>-489181.19621999998</v>
      </c>
      <c r="H154" s="74" t="s">
        <v>120</v>
      </c>
      <c r="I154" s="74" t="s">
        <v>271</v>
      </c>
      <c r="J154" s="74" t="s">
        <v>116</v>
      </c>
      <c r="K154" s="75">
        <v>52.437909415710799</v>
      </c>
      <c r="L154" s="75">
        <v>0</v>
      </c>
      <c r="M154" s="74" t="s">
        <v>122</v>
      </c>
      <c r="N154" s="74" t="s">
        <v>241</v>
      </c>
      <c r="O154" s="74" t="s">
        <v>121</v>
      </c>
      <c r="P154" s="76">
        <v>45108</v>
      </c>
      <c r="Q154" s="76">
        <v>45109</v>
      </c>
      <c r="R154" s="75">
        <v>0</v>
      </c>
      <c r="S154" s="74" t="s">
        <v>116</v>
      </c>
      <c r="T154" s="74" t="s">
        <v>116</v>
      </c>
      <c r="U154" s="74" t="s">
        <v>142</v>
      </c>
      <c r="V154" s="77">
        <v>45077.638187152777</v>
      </c>
      <c r="W154" s="74" t="s">
        <v>116</v>
      </c>
      <c r="X154" s="74" t="s">
        <v>116</v>
      </c>
      <c r="Y154" s="77">
        <v>45108</v>
      </c>
      <c r="Z154" s="77">
        <v>45139</v>
      </c>
      <c r="AA154" s="77">
        <v>45139.872418090279</v>
      </c>
      <c r="AB154" s="74" t="s">
        <v>118</v>
      </c>
      <c r="AC154" s="74" t="s">
        <v>116</v>
      </c>
    </row>
    <row r="155" spans="1:29" s="107" customFormat="1" hidden="1" outlineLevel="7" collapsed="1" x14ac:dyDescent="0.25">
      <c r="A155" s="102" t="s">
        <v>273</v>
      </c>
      <c r="B155" s="103">
        <v>2544.91</v>
      </c>
      <c r="C155" s="103">
        <v>133370.45905</v>
      </c>
      <c r="D155" s="103">
        <v>0</v>
      </c>
      <c r="E155" s="103">
        <v>0</v>
      </c>
      <c r="F155" s="103">
        <v>2544.91</v>
      </c>
      <c r="G155" s="103">
        <v>133370.45905</v>
      </c>
      <c r="H155" s="104" t="s">
        <v>120</v>
      </c>
      <c r="I155" s="104" t="s">
        <v>271</v>
      </c>
      <c r="J155" s="104" t="s">
        <v>116</v>
      </c>
      <c r="K155" s="103">
        <v>52.406748784829297</v>
      </c>
      <c r="L155" s="103">
        <v>0</v>
      </c>
      <c r="M155" s="104" t="s">
        <v>122</v>
      </c>
      <c r="N155" s="104" t="s">
        <v>241</v>
      </c>
      <c r="O155" s="104" t="s">
        <v>121</v>
      </c>
      <c r="P155" s="105">
        <v>45108</v>
      </c>
      <c r="Q155" s="105">
        <v>45109</v>
      </c>
      <c r="R155" s="103">
        <v>0</v>
      </c>
      <c r="S155" s="104" t="s">
        <v>116</v>
      </c>
      <c r="T155" s="104" t="s">
        <v>116</v>
      </c>
      <c r="U155" s="104" t="s">
        <v>142</v>
      </c>
      <c r="V155" s="106">
        <v>45077.638187152777</v>
      </c>
      <c r="W155" s="104" t="s">
        <v>116</v>
      </c>
      <c r="X155" s="104" t="s">
        <v>116</v>
      </c>
      <c r="Y155" s="106">
        <v>45108</v>
      </c>
      <c r="Z155" s="106">
        <v>45139</v>
      </c>
      <c r="AA155" s="106">
        <v>45139.872418090279</v>
      </c>
      <c r="AB155" s="104" t="s">
        <v>118</v>
      </c>
      <c r="AC155" s="104" t="s">
        <v>116</v>
      </c>
    </row>
    <row r="156" spans="1:29" s="78" customFormat="1" hidden="1" outlineLevel="7" collapsed="1" x14ac:dyDescent="0.25">
      <c r="A156" s="101" t="s">
        <v>116</v>
      </c>
      <c r="B156" s="75">
        <v>-36129.279999999999</v>
      </c>
      <c r="C156" s="75">
        <v>-1894006.7875999999</v>
      </c>
      <c r="D156" s="75">
        <v>0</v>
      </c>
      <c r="E156" s="75">
        <v>0</v>
      </c>
      <c r="F156" s="75">
        <v>-36129.279999999999</v>
      </c>
      <c r="G156" s="75">
        <v>-1894006.7875999999</v>
      </c>
      <c r="H156" s="74" t="s">
        <v>120</v>
      </c>
      <c r="I156" s="74" t="s">
        <v>271</v>
      </c>
      <c r="J156" s="74" t="s">
        <v>116</v>
      </c>
      <c r="K156" s="75">
        <v>52.423042684492998</v>
      </c>
      <c r="L156" s="75">
        <v>0</v>
      </c>
      <c r="M156" s="74" t="s">
        <v>122</v>
      </c>
      <c r="N156" s="74" t="s">
        <v>241</v>
      </c>
      <c r="O156" s="74" t="s">
        <v>121</v>
      </c>
      <c r="P156" s="76">
        <v>45108</v>
      </c>
      <c r="Q156" s="76">
        <v>45109</v>
      </c>
      <c r="R156" s="75">
        <v>0</v>
      </c>
      <c r="S156" s="74" t="s">
        <v>116</v>
      </c>
      <c r="T156" s="74" t="s">
        <v>116</v>
      </c>
      <c r="U156" s="74" t="s">
        <v>142</v>
      </c>
      <c r="V156" s="77">
        <v>45077.638187152777</v>
      </c>
      <c r="W156" s="74" t="s">
        <v>116</v>
      </c>
      <c r="X156" s="74" t="s">
        <v>116</v>
      </c>
      <c r="Y156" s="77">
        <v>45108</v>
      </c>
      <c r="Z156" s="77">
        <v>45139</v>
      </c>
      <c r="AA156" s="77">
        <v>45139.872418090279</v>
      </c>
      <c r="AB156" s="74" t="s">
        <v>118</v>
      </c>
      <c r="AC156" s="74" t="s">
        <v>116</v>
      </c>
    </row>
    <row r="157" spans="1:29" s="128" customFormat="1" hidden="1" outlineLevel="7" collapsed="1" x14ac:dyDescent="0.25">
      <c r="A157" s="123" t="s">
        <v>116</v>
      </c>
      <c r="B157" s="124">
        <v>38674.19</v>
      </c>
      <c r="C157" s="124">
        <v>2027377.2466500001</v>
      </c>
      <c r="D157" s="124">
        <v>0</v>
      </c>
      <c r="E157" s="124">
        <v>0</v>
      </c>
      <c r="F157" s="124">
        <v>38674.19</v>
      </c>
      <c r="G157" s="124">
        <v>2027377.2466500001</v>
      </c>
      <c r="H157" s="125" t="s">
        <v>120</v>
      </c>
      <c r="I157" s="125" t="s">
        <v>271</v>
      </c>
      <c r="J157" s="125" t="s">
        <v>116</v>
      </c>
      <c r="K157" s="124">
        <v>52.4219704834154</v>
      </c>
      <c r="L157" s="124">
        <v>0</v>
      </c>
      <c r="M157" s="125" t="s">
        <v>122</v>
      </c>
      <c r="N157" s="125" t="s">
        <v>241</v>
      </c>
      <c r="O157" s="125" t="s">
        <v>121</v>
      </c>
      <c r="P157" s="126">
        <v>45108</v>
      </c>
      <c r="Q157" s="126">
        <v>45109</v>
      </c>
      <c r="R157" s="124">
        <v>0</v>
      </c>
      <c r="S157" s="125" t="s">
        <v>116</v>
      </c>
      <c r="T157" s="125" t="s">
        <v>116</v>
      </c>
      <c r="U157" s="125" t="s">
        <v>142</v>
      </c>
      <c r="V157" s="127">
        <v>45077.638187152777</v>
      </c>
      <c r="W157" s="125" t="s">
        <v>116</v>
      </c>
      <c r="X157" s="125" t="s">
        <v>116</v>
      </c>
      <c r="Y157" s="127">
        <v>45108</v>
      </c>
      <c r="Z157" s="127">
        <v>45139</v>
      </c>
      <c r="AA157" s="127">
        <v>45139.872418090279</v>
      </c>
      <c r="AB157" s="125" t="s">
        <v>118</v>
      </c>
      <c r="AC157" s="125" t="s">
        <v>116</v>
      </c>
    </row>
    <row r="158" spans="1:29" s="96" customFormat="1" hidden="1" outlineLevel="7" collapsed="1" x14ac:dyDescent="0.25">
      <c r="A158" s="100" t="s">
        <v>274</v>
      </c>
      <c r="B158" s="92">
        <v>6783.86</v>
      </c>
      <c r="C158" s="92">
        <v>355810.73716999998</v>
      </c>
      <c r="D158" s="92">
        <v>0</v>
      </c>
      <c r="E158" s="92">
        <v>0</v>
      </c>
      <c r="F158" s="92">
        <v>6783.86</v>
      </c>
      <c r="G158" s="92">
        <v>355810.73716999998</v>
      </c>
      <c r="H158" s="93" t="s">
        <v>120</v>
      </c>
      <c r="I158" s="93" t="s">
        <v>271</v>
      </c>
      <c r="J158" s="93" t="s">
        <v>116</v>
      </c>
      <c r="K158" s="92">
        <v>52.449599073388903</v>
      </c>
      <c r="L158" s="92">
        <v>0</v>
      </c>
      <c r="M158" s="93" t="s">
        <v>122</v>
      </c>
      <c r="N158" s="93" t="s">
        <v>241</v>
      </c>
      <c r="O158" s="93" t="s">
        <v>121</v>
      </c>
      <c r="P158" s="94">
        <v>45108</v>
      </c>
      <c r="Q158" s="94">
        <v>45109</v>
      </c>
      <c r="R158" s="92">
        <v>0</v>
      </c>
      <c r="S158" s="93" t="s">
        <v>116</v>
      </c>
      <c r="T158" s="93" t="s">
        <v>116</v>
      </c>
      <c r="U158" s="93" t="s">
        <v>142</v>
      </c>
      <c r="V158" s="95">
        <v>45077.638187152777</v>
      </c>
      <c r="W158" s="93" t="s">
        <v>116</v>
      </c>
      <c r="X158" s="93" t="s">
        <v>116</v>
      </c>
      <c r="Y158" s="95">
        <v>45108</v>
      </c>
      <c r="Z158" s="95">
        <v>45139</v>
      </c>
      <c r="AA158" s="95">
        <v>45139.872418090279</v>
      </c>
      <c r="AB158" s="93" t="s">
        <v>118</v>
      </c>
      <c r="AC158" s="93" t="s">
        <v>116</v>
      </c>
    </row>
    <row r="159" spans="1:29" s="78" customFormat="1" hidden="1" outlineLevel="7" collapsed="1" x14ac:dyDescent="0.25">
      <c r="A159" s="101" t="s">
        <v>116</v>
      </c>
      <c r="B159" s="75">
        <v>6783.86</v>
      </c>
      <c r="C159" s="75">
        <v>355810.73716999998</v>
      </c>
      <c r="D159" s="75">
        <v>0</v>
      </c>
      <c r="E159" s="75">
        <v>0</v>
      </c>
      <c r="F159" s="75">
        <v>6783.86</v>
      </c>
      <c r="G159" s="75">
        <v>355810.73716999998</v>
      </c>
      <c r="H159" s="74" t="s">
        <v>120</v>
      </c>
      <c r="I159" s="74" t="s">
        <v>271</v>
      </c>
      <c r="J159" s="74" t="s">
        <v>116</v>
      </c>
      <c r="K159" s="75">
        <v>52.449599073388903</v>
      </c>
      <c r="L159" s="75">
        <v>0</v>
      </c>
      <c r="M159" s="74" t="s">
        <v>122</v>
      </c>
      <c r="N159" s="74" t="s">
        <v>241</v>
      </c>
      <c r="O159" s="74" t="s">
        <v>121</v>
      </c>
      <c r="P159" s="76">
        <v>45108</v>
      </c>
      <c r="Q159" s="76">
        <v>45109</v>
      </c>
      <c r="R159" s="75">
        <v>0</v>
      </c>
      <c r="S159" s="74" t="s">
        <v>116</v>
      </c>
      <c r="T159" s="74" t="s">
        <v>116</v>
      </c>
      <c r="U159" s="74" t="s">
        <v>142</v>
      </c>
      <c r="V159" s="77">
        <v>45077.638187152777</v>
      </c>
      <c r="W159" s="74" t="s">
        <v>116</v>
      </c>
      <c r="X159" s="74" t="s">
        <v>116</v>
      </c>
      <c r="Y159" s="77">
        <v>45108</v>
      </c>
      <c r="Z159" s="77">
        <v>45139</v>
      </c>
      <c r="AA159" s="77">
        <v>45139.872418090279</v>
      </c>
      <c r="AB159" s="74" t="s">
        <v>118</v>
      </c>
      <c r="AC159" s="74" t="s">
        <v>116</v>
      </c>
    </row>
    <row r="160" spans="1:29" s="128" customFormat="1" hidden="1" outlineLevel="4" collapsed="1" x14ac:dyDescent="0.25">
      <c r="A160" s="129" t="s">
        <v>213</v>
      </c>
      <c r="B160" s="124">
        <v>0</v>
      </c>
      <c r="C160" s="124">
        <v>6.5799999999999999E-3</v>
      </c>
      <c r="D160" s="124">
        <v>0</v>
      </c>
      <c r="E160" s="124">
        <v>0</v>
      </c>
      <c r="F160" s="124">
        <v>0</v>
      </c>
      <c r="G160" s="124">
        <v>6.5799999999999999E-3</v>
      </c>
      <c r="H160" s="125" t="s">
        <v>120</v>
      </c>
      <c r="I160" s="125" t="s">
        <v>116</v>
      </c>
      <c r="J160" s="125" t="s">
        <v>116</v>
      </c>
      <c r="K160" s="124">
        <v>0</v>
      </c>
      <c r="L160" s="124">
        <v>0</v>
      </c>
      <c r="M160" s="125" t="s">
        <v>213</v>
      </c>
      <c r="N160" s="125" t="s">
        <v>241</v>
      </c>
      <c r="O160" s="125" t="s">
        <v>121</v>
      </c>
      <c r="P160" s="126">
        <v>45108</v>
      </c>
      <c r="Q160" s="126">
        <v>45109</v>
      </c>
      <c r="R160" s="124">
        <v>0</v>
      </c>
      <c r="S160" s="125" t="s">
        <v>116</v>
      </c>
      <c r="T160" s="125" t="s">
        <v>116</v>
      </c>
      <c r="U160" s="125" t="s">
        <v>142</v>
      </c>
      <c r="V160" s="127">
        <v>45077.638187152777</v>
      </c>
      <c r="W160" s="125" t="s">
        <v>116</v>
      </c>
      <c r="X160" s="125" t="s">
        <v>116</v>
      </c>
      <c r="Y160" s="127">
        <v>45108</v>
      </c>
      <c r="Z160" s="127">
        <v>45139</v>
      </c>
      <c r="AA160" s="127">
        <v>45139.872418090279</v>
      </c>
      <c r="AB160" s="125" t="s">
        <v>118</v>
      </c>
      <c r="AC160" s="125" t="s">
        <v>116</v>
      </c>
    </row>
    <row r="161" spans="1:29" s="84" customFormat="1" hidden="1" outlineLevel="5" collapsed="1" x14ac:dyDescent="0.25">
      <c r="A161" s="98" t="s">
        <v>275</v>
      </c>
      <c r="B161" s="80">
        <v>0</v>
      </c>
      <c r="C161" s="80">
        <v>4.4999999999999997E-3</v>
      </c>
      <c r="D161" s="80">
        <v>0</v>
      </c>
      <c r="E161" s="80">
        <v>0</v>
      </c>
      <c r="F161" s="80">
        <v>0</v>
      </c>
      <c r="G161" s="80">
        <v>4.4999999999999997E-3</v>
      </c>
      <c r="H161" s="81" t="s">
        <v>120</v>
      </c>
      <c r="I161" s="81" t="s">
        <v>275</v>
      </c>
      <c r="J161" s="81" t="s">
        <v>116</v>
      </c>
      <c r="K161" s="80">
        <v>0</v>
      </c>
      <c r="L161" s="80">
        <v>0</v>
      </c>
      <c r="M161" s="81" t="s">
        <v>213</v>
      </c>
      <c r="N161" s="81" t="s">
        <v>241</v>
      </c>
      <c r="O161" s="81" t="s">
        <v>121</v>
      </c>
      <c r="P161" s="82">
        <v>45108</v>
      </c>
      <c r="Q161" s="82">
        <v>45109</v>
      </c>
      <c r="R161" s="80">
        <v>0</v>
      </c>
      <c r="S161" s="81" t="s">
        <v>116</v>
      </c>
      <c r="T161" s="81" t="s">
        <v>116</v>
      </c>
      <c r="U161" s="81" t="s">
        <v>142</v>
      </c>
      <c r="V161" s="83">
        <v>45077.638187152777</v>
      </c>
      <c r="W161" s="81" t="s">
        <v>116</v>
      </c>
      <c r="X161" s="81" t="s">
        <v>116</v>
      </c>
      <c r="Y161" s="83">
        <v>45108</v>
      </c>
      <c r="Z161" s="83">
        <v>45139</v>
      </c>
      <c r="AA161" s="83">
        <v>45139.872418090279</v>
      </c>
      <c r="AB161" s="81" t="s">
        <v>118</v>
      </c>
      <c r="AC161" s="81" t="s">
        <v>116</v>
      </c>
    </row>
    <row r="162" spans="1:29" s="90" customFormat="1" hidden="1" outlineLevel="6" collapsed="1" x14ac:dyDescent="0.25">
      <c r="A162" s="99" t="s">
        <v>116</v>
      </c>
      <c r="B162" s="86">
        <v>0</v>
      </c>
      <c r="C162" s="86">
        <v>4.4999999999999997E-3</v>
      </c>
      <c r="D162" s="86">
        <v>0</v>
      </c>
      <c r="E162" s="86">
        <v>0</v>
      </c>
      <c r="F162" s="86">
        <v>0</v>
      </c>
      <c r="G162" s="86">
        <v>4.4999999999999997E-3</v>
      </c>
      <c r="H162" s="87" t="s">
        <v>120</v>
      </c>
      <c r="I162" s="87" t="s">
        <v>275</v>
      </c>
      <c r="J162" s="87" t="s">
        <v>116</v>
      </c>
      <c r="K162" s="86">
        <v>0</v>
      </c>
      <c r="L162" s="86">
        <v>0</v>
      </c>
      <c r="M162" s="87" t="s">
        <v>213</v>
      </c>
      <c r="N162" s="87" t="s">
        <v>241</v>
      </c>
      <c r="O162" s="87" t="s">
        <v>121</v>
      </c>
      <c r="P162" s="88">
        <v>45108</v>
      </c>
      <c r="Q162" s="88">
        <v>45109</v>
      </c>
      <c r="R162" s="86">
        <v>0</v>
      </c>
      <c r="S162" s="87" t="s">
        <v>116</v>
      </c>
      <c r="T162" s="87" t="s">
        <v>116</v>
      </c>
      <c r="U162" s="87" t="s">
        <v>142</v>
      </c>
      <c r="V162" s="89">
        <v>45077.638187152777</v>
      </c>
      <c r="W162" s="87" t="s">
        <v>116</v>
      </c>
      <c r="X162" s="87" t="s">
        <v>116</v>
      </c>
      <c r="Y162" s="89">
        <v>45108</v>
      </c>
      <c r="Z162" s="89">
        <v>45139</v>
      </c>
      <c r="AA162" s="89">
        <v>45139.872418090279</v>
      </c>
      <c r="AB162" s="87" t="s">
        <v>118</v>
      </c>
      <c r="AC162" s="87" t="s">
        <v>116</v>
      </c>
    </row>
    <row r="163" spans="1:29" s="96" customFormat="1" hidden="1" outlineLevel="7" collapsed="1" x14ac:dyDescent="0.25">
      <c r="A163" s="100" t="s">
        <v>276</v>
      </c>
      <c r="B163" s="92">
        <v>-295310.37599999999</v>
      </c>
      <c r="C163" s="92">
        <v>-17733734.981910001</v>
      </c>
      <c r="D163" s="92">
        <v>0</v>
      </c>
      <c r="E163" s="92">
        <v>0</v>
      </c>
      <c r="F163" s="92">
        <v>-295310.37599999999</v>
      </c>
      <c r="G163" s="92">
        <v>-17733734.981910001</v>
      </c>
      <c r="H163" s="93" t="s">
        <v>120</v>
      </c>
      <c r="I163" s="93" t="s">
        <v>275</v>
      </c>
      <c r="J163" s="93" t="s">
        <v>116</v>
      </c>
      <c r="K163" s="92">
        <v>60.051174706810798</v>
      </c>
      <c r="L163" s="92">
        <v>0</v>
      </c>
      <c r="M163" s="93" t="s">
        <v>213</v>
      </c>
      <c r="N163" s="93" t="s">
        <v>241</v>
      </c>
      <c r="O163" s="93" t="s">
        <v>121</v>
      </c>
      <c r="P163" s="94">
        <v>45108</v>
      </c>
      <c r="Q163" s="94">
        <v>45109</v>
      </c>
      <c r="R163" s="92">
        <v>0</v>
      </c>
      <c r="S163" s="93" t="s">
        <v>116</v>
      </c>
      <c r="T163" s="93" t="s">
        <v>116</v>
      </c>
      <c r="U163" s="93" t="s">
        <v>142</v>
      </c>
      <c r="V163" s="95">
        <v>45077.638187152777</v>
      </c>
      <c r="W163" s="93" t="s">
        <v>116</v>
      </c>
      <c r="X163" s="93" t="s">
        <v>116</v>
      </c>
      <c r="Y163" s="95">
        <v>45108</v>
      </c>
      <c r="Z163" s="95">
        <v>45139</v>
      </c>
      <c r="AA163" s="95">
        <v>45139.872418090279</v>
      </c>
      <c r="AB163" s="93" t="s">
        <v>118</v>
      </c>
      <c r="AC163" s="93" t="s">
        <v>116</v>
      </c>
    </row>
    <row r="164" spans="1:29" s="78" customFormat="1" hidden="1" outlineLevel="7" collapsed="1" x14ac:dyDescent="0.25">
      <c r="A164" s="101" t="s">
        <v>116</v>
      </c>
      <c r="B164" s="75">
        <v>-295310.37599999999</v>
      </c>
      <c r="C164" s="75">
        <v>-17733734.981910001</v>
      </c>
      <c r="D164" s="75">
        <v>0</v>
      </c>
      <c r="E164" s="75">
        <v>0</v>
      </c>
      <c r="F164" s="75">
        <v>-295310.37599999999</v>
      </c>
      <c r="G164" s="75">
        <v>-17733734.981910001</v>
      </c>
      <c r="H164" s="74" t="s">
        <v>120</v>
      </c>
      <c r="I164" s="74" t="s">
        <v>275</v>
      </c>
      <c r="J164" s="74" t="s">
        <v>116</v>
      </c>
      <c r="K164" s="75">
        <v>60.051174706810798</v>
      </c>
      <c r="L164" s="75">
        <v>0</v>
      </c>
      <c r="M164" s="74" t="s">
        <v>213</v>
      </c>
      <c r="N164" s="74" t="s">
        <v>241</v>
      </c>
      <c r="O164" s="74" t="s">
        <v>121</v>
      </c>
      <c r="P164" s="76">
        <v>45108</v>
      </c>
      <c r="Q164" s="76">
        <v>45109</v>
      </c>
      <c r="R164" s="75">
        <v>0</v>
      </c>
      <c r="S164" s="74" t="s">
        <v>116</v>
      </c>
      <c r="T164" s="74" t="s">
        <v>116</v>
      </c>
      <c r="U164" s="74" t="s">
        <v>142</v>
      </c>
      <c r="V164" s="77">
        <v>45077.638187152777</v>
      </c>
      <c r="W164" s="74" t="s">
        <v>116</v>
      </c>
      <c r="X164" s="74" t="s">
        <v>116</v>
      </c>
      <c r="Y164" s="77">
        <v>45108</v>
      </c>
      <c r="Z164" s="77">
        <v>45139</v>
      </c>
      <c r="AA164" s="77">
        <v>45139.872418090279</v>
      </c>
      <c r="AB164" s="74" t="s">
        <v>118</v>
      </c>
      <c r="AC164" s="74" t="s">
        <v>116</v>
      </c>
    </row>
    <row r="165" spans="1:29" s="107" customFormat="1" hidden="1" outlineLevel="7" collapsed="1" x14ac:dyDescent="0.25">
      <c r="A165" s="102" t="s">
        <v>277</v>
      </c>
      <c r="B165" s="103">
        <v>-58338.063000000002</v>
      </c>
      <c r="C165" s="103">
        <v>-3384703.55</v>
      </c>
      <c r="D165" s="103">
        <v>0</v>
      </c>
      <c r="E165" s="103">
        <v>0</v>
      </c>
      <c r="F165" s="103">
        <v>-58338.063000000002</v>
      </c>
      <c r="G165" s="103">
        <v>-3384703.55</v>
      </c>
      <c r="H165" s="104" t="s">
        <v>120</v>
      </c>
      <c r="I165" s="104" t="s">
        <v>275</v>
      </c>
      <c r="J165" s="104" t="s">
        <v>116</v>
      </c>
      <c r="K165" s="103">
        <v>58.0187852654621</v>
      </c>
      <c r="L165" s="103">
        <v>0</v>
      </c>
      <c r="M165" s="104" t="s">
        <v>213</v>
      </c>
      <c r="N165" s="104" t="s">
        <v>241</v>
      </c>
      <c r="O165" s="104" t="s">
        <v>121</v>
      </c>
      <c r="P165" s="105">
        <v>45108</v>
      </c>
      <c r="Q165" s="105">
        <v>45109</v>
      </c>
      <c r="R165" s="103">
        <v>0</v>
      </c>
      <c r="S165" s="104" t="s">
        <v>116</v>
      </c>
      <c r="T165" s="104" t="s">
        <v>116</v>
      </c>
      <c r="U165" s="104" t="s">
        <v>142</v>
      </c>
      <c r="V165" s="106">
        <v>45077.638187152777</v>
      </c>
      <c r="W165" s="104" t="s">
        <v>116</v>
      </c>
      <c r="X165" s="104" t="s">
        <v>116</v>
      </c>
      <c r="Y165" s="106">
        <v>45108</v>
      </c>
      <c r="Z165" s="106">
        <v>45139</v>
      </c>
      <c r="AA165" s="106">
        <v>45139.872418090279</v>
      </c>
      <c r="AB165" s="104" t="s">
        <v>118</v>
      </c>
      <c r="AC165" s="104" t="s">
        <v>116</v>
      </c>
    </row>
    <row r="166" spans="1:29" s="78" customFormat="1" hidden="1" outlineLevel="7" collapsed="1" x14ac:dyDescent="0.25">
      <c r="A166" s="101" t="s">
        <v>116</v>
      </c>
      <c r="B166" s="75">
        <v>-58338.063000000002</v>
      </c>
      <c r="C166" s="75">
        <v>-3384703.55</v>
      </c>
      <c r="D166" s="75">
        <v>0</v>
      </c>
      <c r="E166" s="75">
        <v>0</v>
      </c>
      <c r="F166" s="75">
        <v>-58338.063000000002</v>
      </c>
      <c r="G166" s="75">
        <v>-3384703.55</v>
      </c>
      <c r="H166" s="74" t="s">
        <v>120</v>
      </c>
      <c r="I166" s="74" t="s">
        <v>275</v>
      </c>
      <c r="J166" s="74" t="s">
        <v>116</v>
      </c>
      <c r="K166" s="75">
        <v>58.0187852654621</v>
      </c>
      <c r="L166" s="75">
        <v>0</v>
      </c>
      <c r="M166" s="74" t="s">
        <v>213</v>
      </c>
      <c r="N166" s="74" t="s">
        <v>241</v>
      </c>
      <c r="O166" s="74" t="s">
        <v>121</v>
      </c>
      <c r="P166" s="76">
        <v>45108</v>
      </c>
      <c r="Q166" s="76">
        <v>45109</v>
      </c>
      <c r="R166" s="75">
        <v>0</v>
      </c>
      <c r="S166" s="74" t="s">
        <v>116</v>
      </c>
      <c r="T166" s="74" t="s">
        <v>116</v>
      </c>
      <c r="U166" s="74" t="s">
        <v>142</v>
      </c>
      <c r="V166" s="77">
        <v>45077.638187152777</v>
      </c>
      <c r="W166" s="74" t="s">
        <v>116</v>
      </c>
      <c r="X166" s="74" t="s">
        <v>116</v>
      </c>
      <c r="Y166" s="77">
        <v>45108</v>
      </c>
      <c r="Z166" s="77">
        <v>45139</v>
      </c>
      <c r="AA166" s="77">
        <v>45139.872418090279</v>
      </c>
      <c r="AB166" s="74" t="s">
        <v>118</v>
      </c>
      <c r="AC166" s="74" t="s">
        <v>116</v>
      </c>
    </row>
    <row r="167" spans="1:29" s="96" customFormat="1" hidden="1" outlineLevel="7" collapsed="1" x14ac:dyDescent="0.25">
      <c r="A167" s="100" t="s">
        <v>278</v>
      </c>
      <c r="B167" s="92">
        <v>-23429.13</v>
      </c>
      <c r="C167" s="92">
        <v>-1845326.6753799999</v>
      </c>
      <c r="D167" s="92">
        <v>0</v>
      </c>
      <c r="E167" s="92">
        <v>0</v>
      </c>
      <c r="F167" s="92">
        <v>-23429.13</v>
      </c>
      <c r="G167" s="92">
        <v>-1845326.6753799999</v>
      </c>
      <c r="H167" s="93" t="s">
        <v>120</v>
      </c>
      <c r="I167" s="93" t="s">
        <v>275</v>
      </c>
      <c r="J167" s="93" t="s">
        <v>116</v>
      </c>
      <c r="K167" s="92">
        <v>78.762065658434594</v>
      </c>
      <c r="L167" s="92">
        <v>0</v>
      </c>
      <c r="M167" s="93" t="s">
        <v>213</v>
      </c>
      <c r="N167" s="93" t="s">
        <v>241</v>
      </c>
      <c r="O167" s="93" t="s">
        <v>121</v>
      </c>
      <c r="P167" s="94">
        <v>45108</v>
      </c>
      <c r="Q167" s="94">
        <v>45109</v>
      </c>
      <c r="R167" s="92">
        <v>0</v>
      </c>
      <c r="S167" s="93" t="s">
        <v>116</v>
      </c>
      <c r="T167" s="93" t="s">
        <v>116</v>
      </c>
      <c r="U167" s="93" t="s">
        <v>142</v>
      </c>
      <c r="V167" s="95">
        <v>45077.638187152777</v>
      </c>
      <c r="W167" s="93" t="s">
        <v>116</v>
      </c>
      <c r="X167" s="93" t="s">
        <v>116</v>
      </c>
      <c r="Y167" s="95">
        <v>45108</v>
      </c>
      <c r="Z167" s="95">
        <v>45139</v>
      </c>
      <c r="AA167" s="95">
        <v>45139.872418090279</v>
      </c>
      <c r="AB167" s="93" t="s">
        <v>118</v>
      </c>
      <c r="AC167" s="93" t="s">
        <v>116</v>
      </c>
    </row>
    <row r="168" spans="1:29" s="78" customFormat="1" hidden="1" outlineLevel="7" collapsed="1" x14ac:dyDescent="0.25">
      <c r="A168" s="101" t="s">
        <v>116</v>
      </c>
      <c r="B168" s="75">
        <v>-23429.13</v>
      </c>
      <c r="C168" s="75">
        <v>-1845326.6753799999</v>
      </c>
      <c r="D168" s="75">
        <v>0</v>
      </c>
      <c r="E168" s="75">
        <v>0</v>
      </c>
      <c r="F168" s="75">
        <v>-23429.13</v>
      </c>
      <c r="G168" s="75">
        <v>-1845326.6753799999</v>
      </c>
      <c r="H168" s="74" t="s">
        <v>120</v>
      </c>
      <c r="I168" s="74" t="s">
        <v>275</v>
      </c>
      <c r="J168" s="74" t="s">
        <v>116</v>
      </c>
      <c r="K168" s="75">
        <v>78.762065658434594</v>
      </c>
      <c r="L168" s="75">
        <v>0</v>
      </c>
      <c r="M168" s="74" t="s">
        <v>213</v>
      </c>
      <c r="N168" s="74" t="s">
        <v>241</v>
      </c>
      <c r="O168" s="74" t="s">
        <v>121</v>
      </c>
      <c r="P168" s="76">
        <v>45108</v>
      </c>
      <c r="Q168" s="76">
        <v>45109</v>
      </c>
      <c r="R168" s="75">
        <v>0</v>
      </c>
      <c r="S168" s="74" t="s">
        <v>116</v>
      </c>
      <c r="T168" s="74" t="s">
        <v>116</v>
      </c>
      <c r="U168" s="74" t="s">
        <v>142</v>
      </c>
      <c r="V168" s="77">
        <v>45077.638187152777</v>
      </c>
      <c r="W168" s="74" t="s">
        <v>116</v>
      </c>
      <c r="X168" s="74" t="s">
        <v>116</v>
      </c>
      <c r="Y168" s="77">
        <v>45108</v>
      </c>
      <c r="Z168" s="77">
        <v>45139</v>
      </c>
      <c r="AA168" s="77">
        <v>45139.872418090279</v>
      </c>
      <c r="AB168" s="74" t="s">
        <v>118</v>
      </c>
      <c r="AC168" s="74" t="s">
        <v>116</v>
      </c>
    </row>
    <row r="169" spans="1:29" s="107" customFormat="1" hidden="1" outlineLevel="7" collapsed="1" x14ac:dyDescent="0.25">
      <c r="A169" s="102" t="s">
        <v>279</v>
      </c>
      <c r="B169" s="103">
        <v>60300.258999999998</v>
      </c>
      <c r="C169" s="103">
        <v>1725665.99602</v>
      </c>
      <c r="D169" s="103">
        <v>0</v>
      </c>
      <c r="E169" s="103">
        <v>0</v>
      </c>
      <c r="F169" s="103">
        <v>60300.258999999998</v>
      </c>
      <c r="G169" s="103">
        <v>1725665.99602</v>
      </c>
      <c r="H169" s="104" t="s">
        <v>120</v>
      </c>
      <c r="I169" s="104" t="s">
        <v>275</v>
      </c>
      <c r="J169" s="104" t="s">
        <v>116</v>
      </c>
      <c r="K169" s="103">
        <v>28.617886964963098</v>
      </c>
      <c r="L169" s="103">
        <v>0</v>
      </c>
      <c r="M169" s="104" t="s">
        <v>213</v>
      </c>
      <c r="N169" s="104" t="s">
        <v>241</v>
      </c>
      <c r="O169" s="104" t="s">
        <v>121</v>
      </c>
      <c r="P169" s="105">
        <v>45108</v>
      </c>
      <c r="Q169" s="105">
        <v>45109</v>
      </c>
      <c r="R169" s="103">
        <v>0</v>
      </c>
      <c r="S169" s="104" t="s">
        <v>116</v>
      </c>
      <c r="T169" s="104" t="s">
        <v>116</v>
      </c>
      <c r="U169" s="104" t="s">
        <v>142</v>
      </c>
      <c r="V169" s="106">
        <v>45077.638187152777</v>
      </c>
      <c r="W169" s="104" t="s">
        <v>116</v>
      </c>
      <c r="X169" s="104" t="s">
        <v>116</v>
      </c>
      <c r="Y169" s="106">
        <v>45108</v>
      </c>
      <c r="Z169" s="106">
        <v>45139</v>
      </c>
      <c r="AA169" s="106">
        <v>45139.872418090279</v>
      </c>
      <c r="AB169" s="104" t="s">
        <v>118</v>
      </c>
      <c r="AC169" s="104" t="s">
        <v>116</v>
      </c>
    </row>
    <row r="170" spans="1:29" s="78" customFormat="1" hidden="1" outlineLevel="7" collapsed="1" x14ac:dyDescent="0.25">
      <c r="A170" s="101" t="s">
        <v>116</v>
      </c>
      <c r="B170" s="75">
        <v>60300.258999999998</v>
      </c>
      <c r="C170" s="75">
        <v>1725665.99602</v>
      </c>
      <c r="D170" s="75">
        <v>0</v>
      </c>
      <c r="E170" s="75">
        <v>0</v>
      </c>
      <c r="F170" s="75">
        <v>60300.258999999998</v>
      </c>
      <c r="G170" s="75">
        <v>1725665.99602</v>
      </c>
      <c r="H170" s="74" t="s">
        <v>120</v>
      </c>
      <c r="I170" s="74" t="s">
        <v>275</v>
      </c>
      <c r="J170" s="74" t="s">
        <v>116</v>
      </c>
      <c r="K170" s="75">
        <v>28.617886964963098</v>
      </c>
      <c r="L170" s="75">
        <v>0</v>
      </c>
      <c r="M170" s="74" t="s">
        <v>213</v>
      </c>
      <c r="N170" s="74" t="s">
        <v>241</v>
      </c>
      <c r="O170" s="74" t="s">
        <v>121</v>
      </c>
      <c r="P170" s="76">
        <v>45108</v>
      </c>
      <c r="Q170" s="76">
        <v>45109</v>
      </c>
      <c r="R170" s="75">
        <v>0</v>
      </c>
      <c r="S170" s="74" t="s">
        <v>116</v>
      </c>
      <c r="T170" s="74" t="s">
        <v>116</v>
      </c>
      <c r="U170" s="74" t="s">
        <v>142</v>
      </c>
      <c r="V170" s="77">
        <v>45077.638187152777</v>
      </c>
      <c r="W170" s="74" t="s">
        <v>116</v>
      </c>
      <c r="X170" s="74" t="s">
        <v>116</v>
      </c>
      <c r="Y170" s="77">
        <v>45108</v>
      </c>
      <c r="Z170" s="77">
        <v>45139</v>
      </c>
      <c r="AA170" s="77">
        <v>45139.872418090279</v>
      </c>
      <c r="AB170" s="74" t="s">
        <v>118</v>
      </c>
      <c r="AC170" s="74" t="s">
        <v>116</v>
      </c>
    </row>
    <row r="171" spans="1:29" s="96" customFormat="1" hidden="1" outlineLevel="7" collapsed="1" x14ac:dyDescent="0.25">
      <c r="A171" s="100" t="s">
        <v>280</v>
      </c>
      <c r="B171" s="92">
        <v>316777.31</v>
      </c>
      <c r="C171" s="92">
        <v>21238099.215769999</v>
      </c>
      <c r="D171" s="92">
        <v>0</v>
      </c>
      <c r="E171" s="92">
        <v>0</v>
      </c>
      <c r="F171" s="92">
        <v>316777.31</v>
      </c>
      <c r="G171" s="92">
        <v>21238099.215769999</v>
      </c>
      <c r="H171" s="93" t="s">
        <v>120</v>
      </c>
      <c r="I171" s="93" t="s">
        <v>275</v>
      </c>
      <c r="J171" s="93" t="s">
        <v>116</v>
      </c>
      <c r="K171" s="92">
        <v>67.044256470799596</v>
      </c>
      <c r="L171" s="92">
        <v>0</v>
      </c>
      <c r="M171" s="93" t="s">
        <v>213</v>
      </c>
      <c r="N171" s="93" t="s">
        <v>241</v>
      </c>
      <c r="O171" s="93" t="s">
        <v>121</v>
      </c>
      <c r="P171" s="94">
        <v>45108</v>
      </c>
      <c r="Q171" s="94">
        <v>45109</v>
      </c>
      <c r="R171" s="92">
        <v>0</v>
      </c>
      <c r="S171" s="93" t="s">
        <v>116</v>
      </c>
      <c r="T171" s="93" t="s">
        <v>116</v>
      </c>
      <c r="U171" s="93" t="s">
        <v>142</v>
      </c>
      <c r="V171" s="95">
        <v>45077.638187152777</v>
      </c>
      <c r="W171" s="93" t="s">
        <v>116</v>
      </c>
      <c r="X171" s="93" t="s">
        <v>116</v>
      </c>
      <c r="Y171" s="95">
        <v>45108</v>
      </c>
      <c r="Z171" s="95">
        <v>45139</v>
      </c>
      <c r="AA171" s="95">
        <v>45139.872418090279</v>
      </c>
      <c r="AB171" s="93" t="s">
        <v>118</v>
      </c>
      <c r="AC171" s="93" t="s">
        <v>116</v>
      </c>
    </row>
    <row r="172" spans="1:29" s="78" customFormat="1" hidden="1" outlineLevel="7" collapsed="1" x14ac:dyDescent="0.25">
      <c r="A172" s="101" t="s">
        <v>116</v>
      </c>
      <c r="B172" s="75">
        <v>316777.31</v>
      </c>
      <c r="C172" s="75">
        <v>21238099.215769999</v>
      </c>
      <c r="D172" s="75">
        <v>0</v>
      </c>
      <c r="E172" s="75">
        <v>0</v>
      </c>
      <c r="F172" s="75">
        <v>316777.31</v>
      </c>
      <c r="G172" s="75">
        <v>21238099.215769999</v>
      </c>
      <c r="H172" s="74" t="s">
        <v>120</v>
      </c>
      <c r="I172" s="74" t="s">
        <v>275</v>
      </c>
      <c r="J172" s="74" t="s">
        <v>116</v>
      </c>
      <c r="K172" s="75">
        <v>67.044256470799596</v>
      </c>
      <c r="L172" s="75">
        <v>0</v>
      </c>
      <c r="M172" s="74" t="s">
        <v>213</v>
      </c>
      <c r="N172" s="74" t="s">
        <v>241</v>
      </c>
      <c r="O172" s="74" t="s">
        <v>121</v>
      </c>
      <c r="P172" s="76">
        <v>45108</v>
      </c>
      <c r="Q172" s="76">
        <v>45109</v>
      </c>
      <c r="R172" s="75">
        <v>0</v>
      </c>
      <c r="S172" s="74" t="s">
        <v>116</v>
      </c>
      <c r="T172" s="74" t="s">
        <v>116</v>
      </c>
      <c r="U172" s="74" t="s">
        <v>142</v>
      </c>
      <c r="V172" s="77">
        <v>45077.638187152777</v>
      </c>
      <c r="W172" s="74" t="s">
        <v>116</v>
      </c>
      <c r="X172" s="74" t="s">
        <v>116</v>
      </c>
      <c r="Y172" s="77">
        <v>45108</v>
      </c>
      <c r="Z172" s="77">
        <v>45139</v>
      </c>
      <c r="AA172" s="77">
        <v>45139.872418090279</v>
      </c>
      <c r="AB172" s="74" t="s">
        <v>118</v>
      </c>
      <c r="AC172" s="74" t="s">
        <v>116</v>
      </c>
    </row>
    <row r="173" spans="1:29" s="119" customFormat="1" hidden="1" outlineLevel="5" collapsed="1" x14ac:dyDescent="0.25">
      <c r="A173" s="120" t="s">
        <v>281</v>
      </c>
      <c r="B173" s="115">
        <v>0</v>
      </c>
      <c r="C173" s="115">
        <v>2.0799999999999998E-3</v>
      </c>
      <c r="D173" s="115">
        <v>0</v>
      </c>
      <c r="E173" s="115">
        <v>0</v>
      </c>
      <c r="F173" s="115">
        <v>0</v>
      </c>
      <c r="G173" s="115">
        <v>2.0799999999999998E-3</v>
      </c>
      <c r="H173" s="116" t="s">
        <v>120</v>
      </c>
      <c r="I173" s="116" t="s">
        <v>281</v>
      </c>
      <c r="J173" s="116" t="s">
        <v>116</v>
      </c>
      <c r="K173" s="115">
        <v>0</v>
      </c>
      <c r="L173" s="115">
        <v>0</v>
      </c>
      <c r="M173" s="116" t="s">
        <v>213</v>
      </c>
      <c r="N173" s="116" t="s">
        <v>241</v>
      </c>
      <c r="O173" s="116" t="s">
        <v>121</v>
      </c>
      <c r="P173" s="117">
        <v>45108</v>
      </c>
      <c r="Q173" s="117">
        <v>45109</v>
      </c>
      <c r="R173" s="115">
        <v>0</v>
      </c>
      <c r="S173" s="116" t="s">
        <v>116</v>
      </c>
      <c r="T173" s="116" t="s">
        <v>116</v>
      </c>
      <c r="U173" s="116" t="s">
        <v>142</v>
      </c>
      <c r="V173" s="118">
        <v>45077.638187152777</v>
      </c>
      <c r="W173" s="116" t="s">
        <v>116</v>
      </c>
      <c r="X173" s="116" t="s">
        <v>116</v>
      </c>
      <c r="Y173" s="118">
        <v>45108</v>
      </c>
      <c r="Z173" s="118">
        <v>45139</v>
      </c>
      <c r="AA173" s="118">
        <v>45139.872418090279</v>
      </c>
      <c r="AB173" s="116" t="s">
        <v>118</v>
      </c>
      <c r="AC173" s="116" t="s">
        <v>116</v>
      </c>
    </row>
    <row r="174" spans="1:29" s="90" customFormat="1" hidden="1" outlineLevel="6" collapsed="1" x14ac:dyDescent="0.25">
      <c r="A174" s="99" t="s">
        <v>116</v>
      </c>
      <c r="B174" s="86">
        <v>0</v>
      </c>
      <c r="C174" s="86">
        <v>2.0799999999999998E-3</v>
      </c>
      <c r="D174" s="86">
        <v>0</v>
      </c>
      <c r="E174" s="86">
        <v>0</v>
      </c>
      <c r="F174" s="86">
        <v>0</v>
      </c>
      <c r="G174" s="86">
        <v>2.0799999999999998E-3</v>
      </c>
      <c r="H174" s="87" t="s">
        <v>120</v>
      </c>
      <c r="I174" s="87" t="s">
        <v>281</v>
      </c>
      <c r="J174" s="87" t="s">
        <v>116</v>
      </c>
      <c r="K174" s="86">
        <v>0</v>
      </c>
      <c r="L174" s="86">
        <v>0</v>
      </c>
      <c r="M174" s="87" t="s">
        <v>213</v>
      </c>
      <c r="N174" s="87" t="s">
        <v>241</v>
      </c>
      <c r="O174" s="87" t="s">
        <v>121</v>
      </c>
      <c r="P174" s="88">
        <v>45108</v>
      </c>
      <c r="Q174" s="88">
        <v>45109</v>
      </c>
      <c r="R174" s="86">
        <v>0</v>
      </c>
      <c r="S174" s="87" t="s">
        <v>116</v>
      </c>
      <c r="T174" s="87" t="s">
        <v>116</v>
      </c>
      <c r="U174" s="87" t="s">
        <v>142</v>
      </c>
      <c r="V174" s="89">
        <v>45077.638187152777</v>
      </c>
      <c r="W174" s="87" t="s">
        <v>116</v>
      </c>
      <c r="X174" s="87" t="s">
        <v>116</v>
      </c>
      <c r="Y174" s="89">
        <v>45108</v>
      </c>
      <c r="Z174" s="89">
        <v>45139</v>
      </c>
      <c r="AA174" s="89">
        <v>45139.872418090279</v>
      </c>
      <c r="AB174" s="87" t="s">
        <v>118</v>
      </c>
      <c r="AC174" s="87" t="s">
        <v>116</v>
      </c>
    </row>
    <row r="175" spans="1:29" s="96" customFormat="1" hidden="1" outlineLevel="7" collapsed="1" x14ac:dyDescent="0.25">
      <c r="A175" s="100" t="s">
        <v>282</v>
      </c>
      <c r="B175" s="92">
        <v>-96911.19</v>
      </c>
      <c r="C175" s="92">
        <v>-2751585.0652999999</v>
      </c>
      <c r="D175" s="92">
        <v>0</v>
      </c>
      <c r="E175" s="92">
        <v>0</v>
      </c>
      <c r="F175" s="92">
        <v>-96911.19</v>
      </c>
      <c r="G175" s="92">
        <v>-2751585.0652999999</v>
      </c>
      <c r="H175" s="93" t="s">
        <v>120</v>
      </c>
      <c r="I175" s="93" t="s">
        <v>281</v>
      </c>
      <c r="J175" s="93" t="s">
        <v>116</v>
      </c>
      <c r="K175" s="92">
        <v>28.392851901828902</v>
      </c>
      <c r="L175" s="92">
        <v>0</v>
      </c>
      <c r="M175" s="93" t="s">
        <v>213</v>
      </c>
      <c r="N175" s="93" t="s">
        <v>241</v>
      </c>
      <c r="O175" s="93" t="s">
        <v>121</v>
      </c>
      <c r="P175" s="94">
        <v>45108</v>
      </c>
      <c r="Q175" s="94">
        <v>45109</v>
      </c>
      <c r="R175" s="92">
        <v>0</v>
      </c>
      <c r="S175" s="93" t="s">
        <v>116</v>
      </c>
      <c r="T175" s="93" t="s">
        <v>116</v>
      </c>
      <c r="U175" s="93" t="s">
        <v>142</v>
      </c>
      <c r="V175" s="95">
        <v>45077.638187152777</v>
      </c>
      <c r="W175" s="93" t="s">
        <v>116</v>
      </c>
      <c r="X175" s="93" t="s">
        <v>116</v>
      </c>
      <c r="Y175" s="95">
        <v>45108</v>
      </c>
      <c r="Z175" s="95">
        <v>45139</v>
      </c>
      <c r="AA175" s="95">
        <v>45139.872418090279</v>
      </c>
      <c r="AB175" s="93" t="s">
        <v>118</v>
      </c>
      <c r="AC175" s="93" t="s">
        <v>116</v>
      </c>
    </row>
    <row r="176" spans="1:29" s="78" customFormat="1" hidden="1" outlineLevel="7" collapsed="1" x14ac:dyDescent="0.25">
      <c r="A176" s="101" t="s">
        <v>116</v>
      </c>
      <c r="B176" s="75">
        <v>-96911.19</v>
      </c>
      <c r="C176" s="75">
        <v>-2751585.0652999999</v>
      </c>
      <c r="D176" s="75">
        <v>0</v>
      </c>
      <c r="E176" s="75">
        <v>0</v>
      </c>
      <c r="F176" s="75">
        <v>-96911.19</v>
      </c>
      <c r="G176" s="75">
        <v>-2751585.0652999999</v>
      </c>
      <c r="H176" s="74" t="s">
        <v>120</v>
      </c>
      <c r="I176" s="74" t="s">
        <v>281</v>
      </c>
      <c r="J176" s="74" t="s">
        <v>116</v>
      </c>
      <c r="K176" s="75">
        <v>28.392851901828902</v>
      </c>
      <c r="L176" s="75">
        <v>0</v>
      </c>
      <c r="M176" s="74" t="s">
        <v>213</v>
      </c>
      <c r="N176" s="74" t="s">
        <v>241</v>
      </c>
      <c r="O176" s="74" t="s">
        <v>121</v>
      </c>
      <c r="P176" s="76">
        <v>45108</v>
      </c>
      <c r="Q176" s="76">
        <v>45109</v>
      </c>
      <c r="R176" s="75">
        <v>0</v>
      </c>
      <c r="S176" s="74" t="s">
        <v>116</v>
      </c>
      <c r="T176" s="74" t="s">
        <v>116</v>
      </c>
      <c r="U176" s="74" t="s">
        <v>142</v>
      </c>
      <c r="V176" s="77">
        <v>45077.638187152777</v>
      </c>
      <c r="W176" s="74" t="s">
        <v>116</v>
      </c>
      <c r="X176" s="74" t="s">
        <v>116</v>
      </c>
      <c r="Y176" s="77">
        <v>45108</v>
      </c>
      <c r="Z176" s="77">
        <v>45139</v>
      </c>
      <c r="AA176" s="77">
        <v>45139.872418090279</v>
      </c>
      <c r="AB176" s="74" t="s">
        <v>118</v>
      </c>
      <c r="AC176" s="74" t="s">
        <v>116</v>
      </c>
    </row>
    <row r="177" spans="1:29" s="107" customFormat="1" hidden="1" outlineLevel="7" collapsed="1" x14ac:dyDescent="0.25">
      <c r="A177" s="102" t="s">
        <v>283</v>
      </c>
      <c r="B177" s="103">
        <v>-44265.445</v>
      </c>
      <c r="C177" s="103">
        <v>-3052203.76</v>
      </c>
      <c r="D177" s="103">
        <v>0</v>
      </c>
      <c r="E177" s="103">
        <v>0</v>
      </c>
      <c r="F177" s="103">
        <v>-44265.445</v>
      </c>
      <c r="G177" s="103">
        <v>-3052203.76</v>
      </c>
      <c r="H177" s="104" t="s">
        <v>120</v>
      </c>
      <c r="I177" s="104" t="s">
        <v>281</v>
      </c>
      <c r="J177" s="104" t="s">
        <v>116</v>
      </c>
      <c r="K177" s="103">
        <v>68.9522890823756</v>
      </c>
      <c r="L177" s="103">
        <v>0</v>
      </c>
      <c r="M177" s="104" t="s">
        <v>213</v>
      </c>
      <c r="N177" s="104" t="s">
        <v>241</v>
      </c>
      <c r="O177" s="104" t="s">
        <v>121</v>
      </c>
      <c r="P177" s="105">
        <v>45108</v>
      </c>
      <c r="Q177" s="105">
        <v>45109</v>
      </c>
      <c r="R177" s="103">
        <v>0</v>
      </c>
      <c r="S177" s="104" t="s">
        <v>116</v>
      </c>
      <c r="T177" s="104" t="s">
        <v>116</v>
      </c>
      <c r="U177" s="104" t="s">
        <v>142</v>
      </c>
      <c r="V177" s="106">
        <v>45077.638187152777</v>
      </c>
      <c r="W177" s="104" t="s">
        <v>116</v>
      </c>
      <c r="X177" s="104" t="s">
        <v>116</v>
      </c>
      <c r="Y177" s="106">
        <v>45108</v>
      </c>
      <c r="Z177" s="106">
        <v>45139</v>
      </c>
      <c r="AA177" s="106">
        <v>45139.872418090279</v>
      </c>
      <c r="AB177" s="104" t="s">
        <v>118</v>
      </c>
      <c r="AC177" s="104" t="s">
        <v>116</v>
      </c>
    </row>
    <row r="178" spans="1:29" s="78" customFormat="1" hidden="1" outlineLevel="7" collapsed="1" x14ac:dyDescent="0.25">
      <c r="A178" s="101" t="s">
        <v>116</v>
      </c>
      <c r="B178" s="75">
        <v>-44265.445</v>
      </c>
      <c r="C178" s="75">
        <v>-3052203.76</v>
      </c>
      <c r="D178" s="75">
        <v>0</v>
      </c>
      <c r="E178" s="75">
        <v>0</v>
      </c>
      <c r="F178" s="75">
        <v>-44265.445</v>
      </c>
      <c r="G178" s="75">
        <v>-3052203.76</v>
      </c>
      <c r="H178" s="74" t="s">
        <v>120</v>
      </c>
      <c r="I178" s="74" t="s">
        <v>281</v>
      </c>
      <c r="J178" s="74" t="s">
        <v>116</v>
      </c>
      <c r="K178" s="75">
        <v>68.9522890823756</v>
      </c>
      <c r="L178" s="75">
        <v>0</v>
      </c>
      <c r="M178" s="74" t="s">
        <v>213</v>
      </c>
      <c r="N178" s="74" t="s">
        <v>241</v>
      </c>
      <c r="O178" s="74" t="s">
        <v>121</v>
      </c>
      <c r="P178" s="76">
        <v>45108</v>
      </c>
      <c r="Q178" s="76">
        <v>45109</v>
      </c>
      <c r="R178" s="75">
        <v>0</v>
      </c>
      <c r="S178" s="74" t="s">
        <v>116</v>
      </c>
      <c r="T178" s="74" t="s">
        <v>116</v>
      </c>
      <c r="U178" s="74" t="s">
        <v>142</v>
      </c>
      <c r="V178" s="77">
        <v>45077.638187152777</v>
      </c>
      <c r="W178" s="74" t="s">
        <v>116</v>
      </c>
      <c r="X178" s="74" t="s">
        <v>116</v>
      </c>
      <c r="Y178" s="77">
        <v>45108</v>
      </c>
      <c r="Z178" s="77">
        <v>45139</v>
      </c>
      <c r="AA178" s="77">
        <v>45139.872418090279</v>
      </c>
      <c r="AB178" s="74" t="s">
        <v>118</v>
      </c>
      <c r="AC178" s="74" t="s">
        <v>116</v>
      </c>
    </row>
    <row r="179" spans="1:29" s="96" customFormat="1" hidden="1" outlineLevel="7" collapsed="1" x14ac:dyDescent="0.25">
      <c r="A179" s="100" t="s">
        <v>284</v>
      </c>
      <c r="B179" s="92">
        <v>-18507.946</v>
      </c>
      <c r="C179" s="92">
        <v>-1025246.94596</v>
      </c>
      <c r="D179" s="92">
        <v>0</v>
      </c>
      <c r="E179" s="92">
        <v>0</v>
      </c>
      <c r="F179" s="92">
        <v>-18507.946</v>
      </c>
      <c r="G179" s="92">
        <v>-1025246.94596</v>
      </c>
      <c r="H179" s="93" t="s">
        <v>120</v>
      </c>
      <c r="I179" s="93" t="s">
        <v>281</v>
      </c>
      <c r="J179" s="93" t="s">
        <v>116</v>
      </c>
      <c r="K179" s="92">
        <v>55.3949609513665</v>
      </c>
      <c r="L179" s="92">
        <v>0</v>
      </c>
      <c r="M179" s="93" t="s">
        <v>213</v>
      </c>
      <c r="N179" s="93" t="s">
        <v>241</v>
      </c>
      <c r="O179" s="93" t="s">
        <v>121</v>
      </c>
      <c r="P179" s="94">
        <v>45108</v>
      </c>
      <c r="Q179" s="94">
        <v>45109</v>
      </c>
      <c r="R179" s="92">
        <v>0</v>
      </c>
      <c r="S179" s="93" t="s">
        <v>116</v>
      </c>
      <c r="T179" s="93" t="s">
        <v>116</v>
      </c>
      <c r="U179" s="93" t="s">
        <v>142</v>
      </c>
      <c r="V179" s="95">
        <v>45077.638187152777</v>
      </c>
      <c r="W179" s="93" t="s">
        <v>116</v>
      </c>
      <c r="X179" s="93" t="s">
        <v>116</v>
      </c>
      <c r="Y179" s="95">
        <v>45108</v>
      </c>
      <c r="Z179" s="95">
        <v>45139</v>
      </c>
      <c r="AA179" s="95">
        <v>45139.872418090279</v>
      </c>
      <c r="AB179" s="93" t="s">
        <v>118</v>
      </c>
      <c r="AC179" s="93" t="s">
        <v>116</v>
      </c>
    </row>
    <row r="180" spans="1:29" s="78" customFormat="1" hidden="1" outlineLevel="7" collapsed="1" x14ac:dyDescent="0.25">
      <c r="A180" s="101" t="s">
        <v>116</v>
      </c>
      <c r="B180" s="75">
        <v>-18507.946</v>
      </c>
      <c r="C180" s="75">
        <v>-1025246.94596</v>
      </c>
      <c r="D180" s="75">
        <v>0</v>
      </c>
      <c r="E180" s="75">
        <v>0</v>
      </c>
      <c r="F180" s="75">
        <v>-18507.946</v>
      </c>
      <c r="G180" s="75">
        <v>-1025246.94596</v>
      </c>
      <c r="H180" s="74" t="s">
        <v>120</v>
      </c>
      <c r="I180" s="74" t="s">
        <v>281</v>
      </c>
      <c r="J180" s="74" t="s">
        <v>116</v>
      </c>
      <c r="K180" s="75">
        <v>55.3949609513665</v>
      </c>
      <c r="L180" s="75">
        <v>0</v>
      </c>
      <c r="M180" s="74" t="s">
        <v>213</v>
      </c>
      <c r="N180" s="74" t="s">
        <v>241</v>
      </c>
      <c r="O180" s="74" t="s">
        <v>121</v>
      </c>
      <c r="P180" s="76">
        <v>45108</v>
      </c>
      <c r="Q180" s="76">
        <v>45109</v>
      </c>
      <c r="R180" s="75">
        <v>0</v>
      </c>
      <c r="S180" s="74" t="s">
        <v>116</v>
      </c>
      <c r="T180" s="74" t="s">
        <v>116</v>
      </c>
      <c r="U180" s="74" t="s">
        <v>142</v>
      </c>
      <c r="V180" s="77">
        <v>45077.638187152777</v>
      </c>
      <c r="W180" s="74" t="s">
        <v>116</v>
      </c>
      <c r="X180" s="74" t="s">
        <v>116</v>
      </c>
      <c r="Y180" s="77">
        <v>45108</v>
      </c>
      <c r="Z180" s="77">
        <v>45139</v>
      </c>
      <c r="AA180" s="77">
        <v>45139.872418090279</v>
      </c>
      <c r="AB180" s="74" t="s">
        <v>118</v>
      </c>
      <c r="AC180" s="74" t="s">
        <v>116</v>
      </c>
    </row>
    <row r="181" spans="1:29" s="107" customFormat="1" hidden="1" outlineLevel="7" collapsed="1" x14ac:dyDescent="0.25">
      <c r="A181" s="102" t="s">
        <v>285</v>
      </c>
      <c r="B181" s="103">
        <v>23708.411</v>
      </c>
      <c r="C181" s="103">
        <v>951469.45284000004</v>
      </c>
      <c r="D181" s="103">
        <v>0</v>
      </c>
      <c r="E181" s="103">
        <v>0</v>
      </c>
      <c r="F181" s="103">
        <v>23708.411</v>
      </c>
      <c r="G181" s="103">
        <v>951469.45284000004</v>
      </c>
      <c r="H181" s="104" t="s">
        <v>120</v>
      </c>
      <c r="I181" s="104" t="s">
        <v>281</v>
      </c>
      <c r="J181" s="104" t="s">
        <v>116</v>
      </c>
      <c r="K181" s="103">
        <v>40.132147736092499</v>
      </c>
      <c r="L181" s="103">
        <v>0</v>
      </c>
      <c r="M181" s="104" t="s">
        <v>213</v>
      </c>
      <c r="N181" s="104" t="s">
        <v>241</v>
      </c>
      <c r="O181" s="104" t="s">
        <v>121</v>
      </c>
      <c r="P181" s="105">
        <v>45108</v>
      </c>
      <c r="Q181" s="105">
        <v>45109</v>
      </c>
      <c r="R181" s="103">
        <v>0</v>
      </c>
      <c r="S181" s="104" t="s">
        <v>116</v>
      </c>
      <c r="T181" s="104" t="s">
        <v>116</v>
      </c>
      <c r="U181" s="104" t="s">
        <v>142</v>
      </c>
      <c r="V181" s="106">
        <v>45077.638187152777</v>
      </c>
      <c r="W181" s="104" t="s">
        <v>116</v>
      </c>
      <c r="X181" s="104" t="s">
        <v>116</v>
      </c>
      <c r="Y181" s="106">
        <v>45108</v>
      </c>
      <c r="Z181" s="106">
        <v>45139</v>
      </c>
      <c r="AA181" s="106">
        <v>45139.872418090279</v>
      </c>
      <c r="AB181" s="104" t="s">
        <v>118</v>
      </c>
      <c r="AC181" s="104" t="s">
        <v>116</v>
      </c>
    </row>
    <row r="182" spans="1:29" s="78" customFormat="1" hidden="1" outlineLevel="7" collapsed="1" x14ac:dyDescent="0.25">
      <c r="A182" s="101" t="s">
        <v>116</v>
      </c>
      <c r="B182" s="75">
        <v>23708.411</v>
      </c>
      <c r="C182" s="75">
        <v>951469.45284000004</v>
      </c>
      <c r="D182" s="75">
        <v>0</v>
      </c>
      <c r="E182" s="75">
        <v>0</v>
      </c>
      <c r="F182" s="75">
        <v>23708.411</v>
      </c>
      <c r="G182" s="75">
        <v>951469.45284000004</v>
      </c>
      <c r="H182" s="74" t="s">
        <v>120</v>
      </c>
      <c r="I182" s="74" t="s">
        <v>281</v>
      </c>
      <c r="J182" s="74" t="s">
        <v>116</v>
      </c>
      <c r="K182" s="75">
        <v>40.132147736092499</v>
      </c>
      <c r="L182" s="75">
        <v>0</v>
      </c>
      <c r="M182" s="74" t="s">
        <v>213</v>
      </c>
      <c r="N182" s="74" t="s">
        <v>241</v>
      </c>
      <c r="O182" s="74" t="s">
        <v>121</v>
      </c>
      <c r="P182" s="76">
        <v>45108</v>
      </c>
      <c r="Q182" s="76">
        <v>45109</v>
      </c>
      <c r="R182" s="75">
        <v>0</v>
      </c>
      <c r="S182" s="74" t="s">
        <v>116</v>
      </c>
      <c r="T182" s="74" t="s">
        <v>116</v>
      </c>
      <c r="U182" s="74" t="s">
        <v>142</v>
      </c>
      <c r="V182" s="77">
        <v>45077.638187152777</v>
      </c>
      <c r="W182" s="74" t="s">
        <v>116</v>
      </c>
      <c r="X182" s="74" t="s">
        <v>116</v>
      </c>
      <c r="Y182" s="77">
        <v>45108</v>
      </c>
      <c r="Z182" s="77">
        <v>45139</v>
      </c>
      <c r="AA182" s="77">
        <v>45139.872418090279</v>
      </c>
      <c r="AB182" s="74" t="s">
        <v>118</v>
      </c>
      <c r="AC182" s="74" t="s">
        <v>116</v>
      </c>
    </row>
    <row r="183" spans="1:29" s="96" customFormat="1" hidden="1" outlineLevel="7" collapsed="1" x14ac:dyDescent="0.25">
      <c r="A183" s="100" t="s">
        <v>286</v>
      </c>
      <c r="B183" s="92">
        <v>135976.17000000001</v>
      </c>
      <c r="C183" s="92">
        <v>5877566.3205000004</v>
      </c>
      <c r="D183" s="92">
        <v>0</v>
      </c>
      <c r="E183" s="92">
        <v>0</v>
      </c>
      <c r="F183" s="92">
        <v>135976.17000000001</v>
      </c>
      <c r="G183" s="92">
        <v>5877566.3205000004</v>
      </c>
      <c r="H183" s="93" t="s">
        <v>120</v>
      </c>
      <c r="I183" s="93" t="s">
        <v>281</v>
      </c>
      <c r="J183" s="93" t="s">
        <v>116</v>
      </c>
      <c r="K183" s="92">
        <v>43.224973320692897</v>
      </c>
      <c r="L183" s="92">
        <v>0</v>
      </c>
      <c r="M183" s="93" t="s">
        <v>213</v>
      </c>
      <c r="N183" s="93" t="s">
        <v>241</v>
      </c>
      <c r="O183" s="93" t="s">
        <v>121</v>
      </c>
      <c r="P183" s="94">
        <v>45108</v>
      </c>
      <c r="Q183" s="94">
        <v>45109</v>
      </c>
      <c r="R183" s="92">
        <v>0</v>
      </c>
      <c r="S183" s="93" t="s">
        <v>116</v>
      </c>
      <c r="T183" s="93" t="s">
        <v>116</v>
      </c>
      <c r="U183" s="93" t="s">
        <v>142</v>
      </c>
      <c r="V183" s="95">
        <v>45077.638187152777</v>
      </c>
      <c r="W183" s="93" t="s">
        <v>116</v>
      </c>
      <c r="X183" s="93" t="s">
        <v>116</v>
      </c>
      <c r="Y183" s="95">
        <v>45108</v>
      </c>
      <c r="Z183" s="95">
        <v>45139</v>
      </c>
      <c r="AA183" s="95">
        <v>45139.872418090279</v>
      </c>
      <c r="AB183" s="93" t="s">
        <v>118</v>
      </c>
      <c r="AC183" s="93" t="s">
        <v>116</v>
      </c>
    </row>
    <row r="184" spans="1:29" s="78" customFormat="1" hidden="1" outlineLevel="7" collapsed="1" x14ac:dyDescent="0.25">
      <c r="A184" s="101" t="s">
        <v>116</v>
      </c>
      <c r="B184" s="75">
        <v>135976.17000000001</v>
      </c>
      <c r="C184" s="75">
        <v>5877566.3205000004</v>
      </c>
      <c r="D184" s="75">
        <v>0</v>
      </c>
      <c r="E184" s="75">
        <v>0</v>
      </c>
      <c r="F184" s="75">
        <v>135976.17000000001</v>
      </c>
      <c r="G184" s="75">
        <v>5877566.3205000004</v>
      </c>
      <c r="H184" s="74" t="s">
        <v>120</v>
      </c>
      <c r="I184" s="74" t="s">
        <v>281</v>
      </c>
      <c r="J184" s="74" t="s">
        <v>116</v>
      </c>
      <c r="K184" s="75">
        <v>43.224973320692897</v>
      </c>
      <c r="L184" s="75">
        <v>0</v>
      </c>
      <c r="M184" s="74" t="s">
        <v>213</v>
      </c>
      <c r="N184" s="74" t="s">
        <v>241</v>
      </c>
      <c r="O184" s="74" t="s">
        <v>121</v>
      </c>
      <c r="P184" s="76">
        <v>45108</v>
      </c>
      <c r="Q184" s="76">
        <v>45109</v>
      </c>
      <c r="R184" s="75">
        <v>0</v>
      </c>
      <c r="S184" s="74" t="s">
        <v>116</v>
      </c>
      <c r="T184" s="74" t="s">
        <v>116</v>
      </c>
      <c r="U184" s="74" t="s">
        <v>142</v>
      </c>
      <c r="V184" s="77">
        <v>45077.638187152777</v>
      </c>
      <c r="W184" s="74" t="s">
        <v>116</v>
      </c>
      <c r="X184" s="74" t="s">
        <v>116</v>
      </c>
      <c r="Y184" s="77">
        <v>45108</v>
      </c>
      <c r="Z184" s="77">
        <v>45139</v>
      </c>
      <c r="AA184" s="77">
        <v>45139.872418090279</v>
      </c>
      <c r="AB184" s="74" t="s">
        <v>118</v>
      </c>
      <c r="AC184" s="74" t="s">
        <v>116</v>
      </c>
    </row>
    <row r="185" spans="1:29" s="84" customFormat="1" hidden="1" outlineLevel="5" collapsed="1" x14ac:dyDescent="0.25">
      <c r="A185" s="98" t="s">
        <v>287</v>
      </c>
      <c r="B185" s="80">
        <v>0</v>
      </c>
      <c r="C185" s="80">
        <v>0</v>
      </c>
      <c r="D185" s="80">
        <v>0</v>
      </c>
      <c r="E185" s="80">
        <v>0</v>
      </c>
      <c r="F185" s="80">
        <v>0</v>
      </c>
      <c r="G185" s="80">
        <v>0</v>
      </c>
      <c r="H185" s="81" t="s">
        <v>120</v>
      </c>
      <c r="I185" s="81" t="s">
        <v>287</v>
      </c>
      <c r="J185" s="81" t="s">
        <v>116</v>
      </c>
      <c r="K185" s="80">
        <v>0</v>
      </c>
      <c r="L185" s="80">
        <v>0</v>
      </c>
      <c r="M185" s="81" t="s">
        <v>213</v>
      </c>
      <c r="N185" s="81" t="s">
        <v>241</v>
      </c>
      <c r="O185" s="81" t="s">
        <v>121</v>
      </c>
      <c r="P185" s="82">
        <v>45108</v>
      </c>
      <c r="Q185" s="82">
        <v>45109</v>
      </c>
      <c r="R185" s="80">
        <v>0</v>
      </c>
      <c r="S185" s="81" t="s">
        <v>116</v>
      </c>
      <c r="T185" s="81" t="s">
        <v>116</v>
      </c>
      <c r="U185" s="81" t="s">
        <v>142</v>
      </c>
      <c r="V185" s="83">
        <v>45077.638187152777</v>
      </c>
      <c r="W185" s="81" t="s">
        <v>116</v>
      </c>
      <c r="X185" s="81" t="s">
        <v>116</v>
      </c>
      <c r="Y185" s="83">
        <v>45108</v>
      </c>
      <c r="Z185" s="83">
        <v>45139</v>
      </c>
      <c r="AA185" s="83">
        <v>45139.872418090279</v>
      </c>
      <c r="AB185" s="81" t="s">
        <v>118</v>
      </c>
      <c r="AC185" s="81" t="s">
        <v>116</v>
      </c>
    </row>
    <row r="186" spans="1:29" s="90" customFormat="1" hidden="1" outlineLevel="6" collapsed="1" x14ac:dyDescent="0.25">
      <c r="A186" s="99" t="s">
        <v>116</v>
      </c>
      <c r="B186" s="86">
        <v>0</v>
      </c>
      <c r="C186" s="86">
        <v>0</v>
      </c>
      <c r="D186" s="86">
        <v>0</v>
      </c>
      <c r="E186" s="86">
        <v>0</v>
      </c>
      <c r="F186" s="86">
        <v>0</v>
      </c>
      <c r="G186" s="86">
        <v>0</v>
      </c>
      <c r="H186" s="87" t="s">
        <v>120</v>
      </c>
      <c r="I186" s="87" t="s">
        <v>287</v>
      </c>
      <c r="J186" s="87" t="s">
        <v>116</v>
      </c>
      <c r="K186" s="86">
        <v>0</v>
      </c>
      <c r="L186" s="86">
        <v>0</v>
      </c>
      <c r="M186" s="87" t="s">
        <v>213</v>
      </c>
      <c r="N186" s="87" t="s">
        <v>241</v>
      </c>
      <c r="O186" s="87" t="s">
        <v>121</v>
      </c>
      <c r="P186" s="88">
        <v>45108</v>
      </c>
      <c r="Q186" s="88">
        <v>45109</v>
      </c>
      <c r="R186" s="86">
        <v>0</v>
      </c>
      <c r="S186" s="87" t="s">
        <v>116</v>
      </c>
      <c r="T186" s="87" t="s">
        <v>116</v>
      </c>
      <c r="U186" s="87" t="s">
        <v>142</v>
      </c>
      <c r="V186" s="89">
        <v>45077.638187152777</v>
      </c>
      <c r="W186" s="87" t="s">
        <v>116</v>
      </c>
      <c r="X186" s="87" t="s">
        <v>116</v>
      </c>
      <c r="Y186" s="89">
        <v>45108</v>
      </c>
      <c r="Z186" s="89">
        <v>45139</v>
      </c>
      <c r="AA186" s="89">
        <v>45139.872418090279</v>
      </c>
      <c r="AB186" s="87" t="s">
        <v>118</v>
      </c>
      <c r="AC186" s="87" t="s">
        <v>116</v>
      </c>
    </row>
    <row r="187" spans="1:29" s="96" customFormat="1" hidden="1" outlineLevel="7" collapsed="1" x14ac:dyDescent="0.25">
      <c r="A187" s="100" t="s">
        <v>152</v>
      </c>
      <c r="B187" s="92">
        <v>0</v>
      </c>
      <c r="C187" s="92">
        <v>0</v>
      </c>
      <c r="D187" s="92">
        <v>0</v>
      </c>
      <c r="E187" s="92">
        <v>0</v>
      </c>
      <c r="F187" s="92">
        <v>0</v>
      </c>
      <c r="G187" s="92">
        <v>0</v>
      </c>
      <c r="H187" s="93" t="s">
        <v>120</v>
      </c>
      <c r="I187" s="93" t="s">
        <v>287</v>
      </c>
      <c r="J187" s="93" t="s">
        <v>116</v>
      </c>
      <c r="K187" s="92">
        <v>0</v>
      </c>
      <c r="L187" s="92">
        <v>0</v>
      </c>
      <c r="M187" s="93" t="s">
        <v>213</v>
      </c>
      <c r="N187" s="93" t="s">
        <v>241</v>
      </c>
      <c r="O187" s="93" t="s">
        <v>121</v>
      </c>
      <c r="P187" s="94">
        <v>45108</v>
      </c>
      <c r="Q187" s="94">
        <v>45109</v>
      </c>
      <c r="R187" s="92">
        <v>0</v>
      </c>
      <c r="S187" s="93" t="s">
        <v>116</v>
      </c>
      <c r="T187" s="93" t="s">
        <v>116</v>
      </c>
      <c r="U187" s="93" t="s">
        <v>142</v>
      </c>
      <c r="V187" s="95">
        <v>45077.638187152777</v>
      </c>
      <c r="W187" s="93" t="s">
        <v>116</v>
      </c>
      <c r="X187" s="93" t="s">
        <v>116</v>
      </c>
      <c r="Y187" s="95">
        <v>45108</v>
      </c>
      <c r="Z187" s="95">
        <v>45139</v>
      </c>
      <c r="AA187" s="95">
        <v>45139.872418090279</v>
      </c>
      <c r="AB187" s="93" t="s">
        <v>118</v>
      </c>
      <c r="AC187" s="93" t="s">
        <v>116</v>
      </c>
    </row>
    <row r="188" spans="1:29" s="78" customFormat="1" hidden="1" outlineLevel="7" collapsed="1" x14ac:dyDescent="0.25">
      <c r="A188" s="101" t="s">
        <v>116</v>
      </c>
      <c r="B188" s="75">
        <v>0</v>
      </c>
      <c r="C188" s="75">
        <v>0</v>
      </c>
      <c r="D188" s="75">
        <v>0</v>
      </c>
      <c r="E188" s="75">
        <v>0</v>
      </c>
      <c r="F188" s="75">
        <v>0</v>
      </c>
      <c r="G188" s="75">
        <v>0</v>
      </c>
      <c r="H188" s="74" t="s">
        <v>120</v>
      </c>
      <c r="I188" s="74" t="s">
        <v>287</v>
      </c>
      <c r="J188" s="74" t="s">
        <v>116</v>
      </c>
      <c r="K188" s="75">
        <v>0</v>
      </c>
      <c r="L188" s="75">
        <v>0</v>
      </c>
      <c r="M188" s="74" t="s">
        <v>213</v>
      </c>
      <c r="N188" s="74" t="s">
        <v>241</v>
      </c>
      <c r="O188" s="74" t="s">
        <v>121</v>
      </c>
      <c r="P188" s="76">
        <v>45108</v>
      </c>
      <c r="Q188" s="76">
        <v>45109</v>
      </c>
      <c r="R188" s="75">
        <v>0</v>
      </c>
      <c r="S188" s="74" t="s">
        <v>116</v>
      </c>
      <c r="T188" s="74" t="s">
        <v>116</v>
      </c>
      <c r="U188" s="74" t="s">
        <v>142</v>
      </c>
      <c r="V188" s="77">
        <v>45077.638187152777</v>
      </c>
      <c r="W188" s="74" t="s">
        <v>116</v>
      </c>
      <c r="X188" s="74" t="s">
        <v>116</v>
      </c>
      <c r="Y188" s="77">
        <v>45108</v>
      </c>
      <c r="Z188" s="77">
        <v>45139</v>
      </c>
      <c r="AA188" s="77">
        <v>45139.872418090279</v>
      </c>
      <c r="AB188" s="74" t="s">
        <v>118</v>
      </c>
      <c r="AC188" s="74" t="s">
        <v>116</v>
      </c>
    </row>
    <row r="189" spans="1:29" s="119" customFormat="1" outlineLevel="1" collapsed="1" x14ac:dyDescent="0.25">
      <c r="A189" s="114" t="s">
        <v>119</v>
      </c>
      <c r="B189" s="115">
        <v>4.0000000000000003E-5</v>
      </c>
      <c r="C189" s="115">
        <v>2.9499999999999999E-3</v>
      </c>
      <c r="D189" s="115">
        <v>0</v>
      </c>
      <c r="E189" s="115">
        <v>0</v>
      </c>
      <c r="F189" s="115">
        <v>4.0000000000000003E-5</v>
      </c>
      <c r="G189" s="115">
        <v>2.9499999999999999E-3</v>
      </c>
      <c r="H189" s="116" t="s">
        <v>120</v>
      </c>
      <c r="I189" s="116" t="s">
        <v>116</v>
      </c>
      <c r="J189" s="116" t="s">
        <v>116</v>
      </c>
      <c r="K189" s="115">
        <v>73.75</v>
      </c>
      <c r="L189" s="115">
        <v>0</v>
      </c>
      <c r="M189" s="116" t="s">
        <v>116</v>
      </c>
      <c r="N189" s="116" t="s">
        <v>119</v>
      </c>
      <c r="O189" s="116" t="s">
        <v>121</v>
      </c>
      <c r="P189" s="117">
        <v>45108</v>
      </c>
      <c r="Q189" s="117">
        <v>45109</v>
      </c>
      <c r="R189" s="115">
        <v>0</v>
      </c>
      <c r="S189" s="116" t="s">
        <v>116</v>
      </c>
      <c r="T189" s="116" t="s">
        <v>116</v>
      </c>
      <c r="U189" s="116" t="s">
        <v>142</v>
      </c>
      <c r="V189" s="118">
        <v>45077.638187152777</v>
      </c>
      <c r="W189" s="116" t="s">
        <v>116</v>
      </c>
      <c r="X189" s="116" t="s">
        <v>116</v>
      </c>
      <c r="Y189" s="118">
        <v>45108</v>
      </c>
      <c r="Z189" s="118">
        <v>45139</v>
      </c>
      <c r="AA189" s="118">
        <v>45139.872418090279</v>
      </c>
      <c r="AB189" s="116" t="s">
        <v>118</v>
      </c>
      <c r="AC189" s="116" t="s">
        <v>116</v>
      </c>
    </row>
    <row r="190" spans="1:29" s="90" customFormat="1" hidden="1" outlineLevel="2" collapsed="1" x14ac:dyDescent="0.25">
      <c r="A190" s="85" t="s">
        <v>121</v>
      </c>
      <c r="B190" s="86">
        <v>4.0000000000000003E-5</v>
      </c>
      <c r="C190" s="86">
        <v>2.9499999999999999E-3</v>
      </c>
      <c r="D190" s="86">
        <v>0</v>
      </c>
      <c r="E190" s="86">
        <v>0</v>
      </c>
      <c r="F190" s="86">
        <v>4.0000000000000003E-5</v>
      </c>
      <c r="G190" s="86">
        <v>2.9499999999999999E-3</v>
      </c>
      <c r="H190" s="87" t="s">
        <v>120</v>
      </c>
      <c r="I190" s="87" t="s">
        <v>116</v>
      </c>
      <c r="J190" s="87" t="s">
        <v>116</v>
      </c>
      <c r="K190" s="86">
        <v>73.75</v>
      </c>
      <c r="L190" s="86">
        <v>0</v>
      </c>
      <c r="M190" s="87" t="s">
        <v>116</v>
      </c>
      <c r="N190" s="87" t="s">
        <v>119</v>
      </c>
      <c r="O190" s="87" t="s">
        <v>121</v>
      </c>
      <c r="P190" s="88">
        <v>45108</v>
      </c>
      <c r="Q190" s="88">
        <v>45109</v>
      </c>
      <c r="R190" s="86">
        <v>0</v>
      </c>
      <c r="S190" s="87" t="s">
        <v>116</v>
      </c>
      <c r="T190" s="87" t="s">
        <v>116</v>
      </c>
      <c r="U190" s="87" t="s">
        <v>142</v>
      </c>
      <c r="V190" s="89">
        <v>45077.638187152777</v>
      </c>
      <c r="W190" s="87" t="s">
        <v>116</v>
      </c>
      <c r="X190" s="87" t="s">
        <v>116</v>
      </c>
      <c r="Y190" s="89">
        <v>45108</v>
      </c>
      <c r="Z190" s="89">
        <v>45139</v>
      </c>
      <c r="AA190" s="89">
        <v>45139.872418090279</v>
      </c>
      <c r="AB190" s="87" t="s">
        <v>118</v>
      </c>
      <c r="AC190" s="87" t="s">
        <v>116</v>
      </c>
    </row>
    <row r="191" spans="1:29" s="96" customFormat="1" hidden="1" outlineLevel="3" collapsed="1" x14ac:dyDescent="0.25">
      <c r="A191" s="91" t="s">
        <v>116</v>
      </c>
      <c r="B191" s="92">
        <v>4.0000000000000003E-5</v>
      </c>
      <c r="C191" s="92">
        <v>2.9499999999999999E-3</v>
      </c>
      <c r="D191" s="92">
        <v>0</v>
      </c>
      <c r="E191" s="92">
        <v>0</v>
      </c>
      <c r="F191" s="92">
        <v>4.0000000000000003E-5</v>
      </c>
      <c r="G191" s="92">
        <v>2.9499999999999999E-3</v>
      </c>
      <c r="H191" s="93" t="s">
        <v>120</v>
      </c>
      <c r="I191" s="93" t="s">
        <v>116</v>
      </c>
      <c r="J191" s="93" t="s">
        <v>116</v>
      </c>
      <c r="K191" s="92">
        <v>73.75</v>
      </c>
      <c r="L191" s="92">
        <v>0</v>
      </c>
      <c r="M191" s="93" t="s">
        <v>116</v>
      </c>
      <c r="N191" s="93" t="s">
        <v>119</v>
      </c>
      <c r="O191" s="93" t="s">
        <v>121</v>
      </c>
      <c r="P191" s="94">
        <v>45108</v>
      </c>
      <c r="Q191" s="94">
        <v>45109</v>
      </c>
      <c r="R191" s="92">
        <v>0</v>
      </c>
      <c r="S191" s="93" t="s">
        <v>116</v>
      </c>
      <c r="T191" s="93" t="s">
        <v>116</v>
      </c>
      <c r="U191" s="93" t="s">
        <v>142</v>
      </c>
      <c r="V191" s="95">
        <v>45077.638187152777</v>
      </c>
      <c r="W191" s="93" t="s">
        <v>116</v>
      </c>
      <c r="X191" s="93" t="s">
        <v>116</v>
      </c>
      <c r="Y191" s="95">
        <v>45108</v>
      </c>
      <c r="Z191" s="95">
        <v>45139</v>
      </c>
      <c r="AA191" s="95">
        <v>45139.872418090279</v>
      </c>
      <c r="AB191" s="93" t="s">
        <v>118</v>
      </c>
      <c r="AC191" s="93" t="s">
        <v>116</v>
      </c>
    </row>
    <row r="192" spans="1:29" s="78" customFormat="1" hidden="1" outlineLevel="4" collapsed="1" x14ac:dyDescent="0.25">
      <c r="A192" s="97" t="s">
        <v>127</v>
      </c>
      <c r="B192" s="75">
        <v>0</v>
      </c>
      <c r="C192" s="75">
        <v>0</v>
      </c>
      <c r="D192" s="75">
        <v>0</v>
      </c>
      <c r="E192" s="75">
        <v>0</v>
      </c>
      <c r="F192" s="75">
        <v>0</v>
      </c>
      <c r="G192" s="75">
        <v>0</v>
      </c>
      <c r="H192" s="74" t="s">
        <v>120</v>
      </c>
      <c r="I192" s="74" t="s">
        <v>128</v>
      </c>
      <c r="J192" s="74" t="s">
        <v>116</v>
      </c>
      <c r="K192" s="75">
        <v>0</v>
      </c>
      <c r="L192" s="75">
        <v>0</v>
      </c>
      <c r="M192" s="74" t="s">
        <v>127</v>
      </c>
      <c r="N192" s="74" t="s">
        <v>119</v>
      </c>
      <c r="O192" s="74" t="s">
        <v>121</v>
      </c>
      <c r="P192" s="76">
        <v>45108</v>
      </c>
      <c r="Q192" s="76">
        <v>45109</v>
      </c>
      <c r="R192" s="75">
        <v>0</v>
      </c>
      <c r="S192" s="74" t="s">
        <v>116</v>
      </c>
      <c r="T192" s="74" t="s">
        <v>116</v>
      </c>
      <c r="U192" s="74" t="s">
        <v>142</v>
      </c>
      <c r="V192" s="77">
        <v>45077.638187152777</v>
      </c>
      <c r="W192" s="74" t="s">
        <v>116</v>
      </c>
      <c r="X192" s="74" t="s">
        <v>116</v>
      </c>
      <c r="Y192" s="77">
        <v>45108</v>
      </c>
      <c r="Z192" s="77">
        <v>45139</v>
      </c>
      <c r="AA192" s="77">
        <v>45139.872418090279</v>
      </c>
      <c r="AB192" s="74" t="s">
        <v>118</v>
      </c>
      <c r="AC192" s="74" t="s">
        <v>116</v>
      </c>
    </row>
    <row r="193" spans="1:29" s="84" customFormat="1" hidden="1" outlineLevel="5" collapsed="1" x14ac:dyDescent="0.25">
      <c r="A193" s="98" t="s">
        <v>128</v>
      </c>
      <c r="B193" s="80">
        <v>0</v>
      </c>
      <c r="C193" s="80">
        <v>0</v>
      </c>
      <c r="D193" s="80">
        <v>0</v>
      </c>
      <c r="E193" s="80">
        <v>0</v>
      </c>
      <c r="F193" s="80">
        <v>0</v>
      </c>
      <c r="G193" s="80">
        <v>0</v>
      </c>
      <c r="H193" s="81" t="s">
        <v>120</v>
      </c>
      <c r="I193" s="81" t="s">
        <v>128</v>
      </c>
      <c r="J193" s="81" t="s">
        <v>116</v>
      </c>
      <c r="K193" s="80">
        <v>0</v>
      </c>
      <c r="L193" s="80">
        <v>0</v>
      </c>
      <c r="M193" s="81" t="s">
        <v>127</v>
      </c>
      <c r="N193" s="81" t="s">
        <v>119</v>
      </c>
      <c r="O193" s="81" t="s">
        <v>121</v>
      </c>
      <c r="P193" s="82">
        <v>45108</v>
      </c>
      <c r="Q193" s="82">
        <v>45109</v>
      </c>
      <c r="R193" s="80">
        <v>0</v>
      </c>
      <c r="S193" s="81" t="s">
        <v>116</v>
      </c>
      <c r="T193" s="81" t="s">
        <v>116</v>
      </c>
      <c r="U193" s="81" t="s">
        <v>142</v>
      </c>
      <c r="V193" s="83">
        <v>45077.638187152777</v>
      </c>
      <c r="W193" s="81" t="s">
        <v>116</v>
      </c>
      <c r="X193" s="81" t="s">
        <v>116</v>
      </c>
      <c r="Y193" s="83">
        <v>45108</v>
      </c>
      <c r="Z193" s="83">
        <v>45139</v>
      </c>
      <c r="AA193" s="83">
        <v>45139.872418090279</v>
      </c>
      <c r="AB193" s="81" t="s">
        <v>118</v>
      </c>
      <c r="AC193" s="81" t="s">
        <v>116</v>
      </c>
    </row>
    <row r="194" spans="1:29" s="90" customFormat="1" hidden="1" outlineLevel="6" collapsed="1" x14ac:dyDescent="0.25">
      <c r="A194" s="99" t="s">
        <v>116</v>
      </c>
      <c r="B194" s="86">
        <v>0</v>
      </c>
      <c r="C194" s="86">
        <v>0</v>
      </c>
      <c r="D194" s="86">
        <v>0</v>
      </c>
      <c r="E194" s="86">
        <v>0</v>
      </c>
      <c r="F194" s="86">
        <v>0</v>
      </c>
      <c r="G194" s="86">
        <v>0</v>
      </c>
      <c r="H194" s="87" t="s">
        <v>120</v>
      </c>
      <c r="I194" s="87" t="s">
        <v>128</v>
      </c>
      <c r="J194" s="87" t="s">
        <v>116</v>
      </c>
      <c r="K194" s="86">
        <v>0</v>
      </c>
      <c r="L194" s="86">
        <v>0</v>
      </c>
      <c r="M194" s="87" t="s">
        <v>127</v>
      </c>
      <c r="N194" s="87" t="s">
        <v>119</v>
      </c>
      <c r="O194" s="87" t="s">
        <v>121</v>
      </c>
      <c r="P194" s="88">
        <v>45108</v>
      </c>
      <c r="Q194" s="88">
        <v>45109</v>
      </c>
      <c r="R194" s="86">
        <v>0</v>
      </c>
      <c r="S194" s="87" t="s">
        <v>116</v>
      </c>
      <c r="T194" s="87" t="s">
        <v>116</v>
      </c>
      <c r="U194" s="87" t="s">
        <v>142</v>
      </c>
      <c r="V194" s="89">
        <v>45077.638187152777</v>
      </c>
      <c r="W194" s="87" t="s">
        <v>116</v>
      </c>
      <c r="X194" s="87" t="s">
        <v>116</v>
      </c>
      <c r="Y194" s="89">
        <v>45108</v>
      </c>
      <c r="Z194" s="89">
        <v>45139</v>
      </c>
      <c r="AA194" s="89">
        <v>45139.872418090279</v>
      </c>
      <c r="AB194" s="87" t="s">
        <v>118</v>
      </c>
      <c r="AC194" s="87" t="s">
        <v>116</v>
      </c>
    </row>
    <row r="195" spans="1:29" s="96" customFormat="1" hidden="1" outlineLevel="7" collapsed="1" x14ac:dyDescent="0.25">
      <c r="A195" s="100" t="s">
        <v>129</v>
      </c>
      <c r="B195" s="92">
        <v>-654733.24899999995</v>
      </c>
      <c r="C195" s="92">
        <v>-38986635.830080003</v>
      </c>
      <c r="D195" s="92">
        <v>0</v>
      </c>
      <c r="E195" s="92">
        <v>0</v>
      </c>
      <c r="F195" s="92">
        <v>-654733.24899999995</v>
      </c>
      <c r="G195" s="92">
        <v>-38986635.830080003</v>
      </c>
      <c r="H195" s="93" t="s">
        <v>120</v>
      </c>
      <c r="I195" s="93" t="s">
        <v>128</v>
      </c>
      <c r="J195" s="93" t="s">
        <v>116</v>
      </c>
      <c r="K195" s="92">
        <v>59.545831664461602</v>
      </c>
      <c r="L195" s="92">
        <v>0</v>
      </c>
      <c r="M195" s="93" t="s">
        <v>127</v>
      </c>
      <c r="N195" s="93" t="s">
        <v>119</v>
      </c>
      <c r="O195" s="93" t="s">
        <v>121</v>
      </c>
      <c r="P195" s="94">
        <v>45108</v>
      </c>
      <c r="Q195" s="94">
        <v>45109</v>
      </c>
      <c r="R195" s="92">
        <v>0</v>
      </c>
      <c r="S195" s="93" t="s">
        <v>116</v>
      </c>
      <c r="T195" s="93" t="s">
        <v>116</v>
      </c>
      <c r="U195" s="93" t="s">
        <v>142</v>
      </c>
      <c r="V195" s="95">
        <v>45077.638187152777</v>
      </c>
      <c r="W195" s="93" t="s">
        <v>116</v>
      </c>
      <c r="X195" s="93" t="s">
        <v>116</v>
      </c>
      <c r="Y195" s="95">
        <v>45108</v>
      </c>
      <c r="Z195" s="95">
        <v>45139</v>
      </c>
      <c r="AA195" s="95">
        <v>45139.872418090279</v>
      </c>
      <c r="AB195" s="93" t="s">
        <v>118</v>
      </c>
      <c r="AC195" s="93" t="s">
        <v>116</v>
      </c>
    </row>
    <row r="196" spans="1:29" s="78" customFormat="1" hidden="1" outlineLevel="7" collapsed="1" x14ac:dyDescent="0.25">
      <c r="A196" s="101" t="s">
        <v>116</v>
      </c>
      <c r="B196" s="75">
        <v>-654733.24899999995</v>
      </c>
      <c r="C196" s="75">
        <v>-38986635.830080003</v>
      </c>
      <c r="D196" s="75">
        <v>0</v>
      </c>
      <c r="E196" s="75">
        <v>0</v>
      </c>
      <c r="F196" s="75">
        <v>-654733.24899999995</v>
      </c>
      <c r="G196" s="75">
        <v>-38986635.830080003</v>
      </c>
      <c r="H196" s="74" t="s">
        <v>120</v>
      </c>
      <c r="I196" s="74" t="s">
        <v>128</v>
      </c>
      <c r="J196" s="74" t="s">
        <v>116</v>
      </c>
      <c r="K196" s="75">
        <v>59.545831664461602</v>
      </c>
      <c r="L196" s="75">
        <v>0</v>
      </c>
      <c r="M196" s="74" t="s">
        <v>127</v>
      </c>
      <c r="N196" s="74" t="s">
        <v>119</v>
      </c>
      <c r="O196" s="74" t="s">
        <v>121</v>
      </c>
      <c r="P196" s="76">
        <v>45108</v>
      </c>
      <c r="Q196" s="76">
        <v>45109</v>
      </c>
      <c r="R196" s="75">
        <v>0</v>
      </c>
      <c r="S196" s="74" t="s">
        <v>116</v>
      </c>
      <c r="T196" s="74" t="s">
        <v>116</v>
      </c>
      <c r="U196" s="74" t="s">
        <v>142</v>
      </c>
      <c r="V196" s="77">
        <v>45077.638187152777</v>
      </c>
      <c r="W196" s="74" t="s">
        <v>116</v>
      </c>
      <c r="X196" s="74" t="s">
        <v>116</v>
      </c>
      <c r="Y196" s="77">
        <v>45108</v>
      </c>
      <c r="Z196" s="77">
        <v>45139</v>
      </c>
      <c r="AA196" s="77">
        <v>45139.872418090279</v>
      </c>
      <c r="AB196" s="74" t="s">
        <v>118</v>
      </c>
      <c r="AC196" s="74" t="s">
        <v>116</v>
      </c>
    </row>
    <row r="197" spans="1:29" s="107" customFormat="1" hidden="1" outlineLevel="7" collapsed="1" x14ac:dyDescent="0.25">
      <c r="A197" s="102" t="s">
        <v>130</v>
      </c>
      <c r="B197" s="103">
        <v>-233652.24299999999</v>
      </c>
      <c r="C197" s="103">
        <v>-18710392.24016</v>
      </c>
      <c r="D197" s="103">
        <v>0</v>
      </c>
      <c r="E197" s="103">
        <v>0</v>
      </c>
      <c r="F197" s="103">
        <v>-233652.24299999999</v>
      </c>
      <c r="G197" s="103">
        <v>-18710392.24016</v>
      </c>
      <c r="H197" s="104" t="s">
        <v>120</v>
      </c>
      <c r="I197" s="104" t="s">
        <v>128</v>
      </c>
      <c r="J197" s="104" t="s">
        <v>116</v>
      </c>
      <c r="K197" s="103">
        <v>80.077948321514697</v>
      </c>
      <c r="L197" s="103">
        <v>0</v>
      </c>
      <c r="M197" s="104" t="s">
        <v>127</v>
      </c>
      <c r="N197" s="104" t="s">
        <v>119</v>
      </c>
      <c r="O197" s="104" t="s">
        <v>121</v>
      </c>
      <c r="P197" s="105">
        <v>45108</v>
      </c>
      <c r="Q197" s="105">
        <v>45109</v>
      </c>
      <c r="R197" s="103">
        <v>0</v>
      </c>
      <c r="S197" s="104" t="s">
        <v>116</v>
      </c>
      <c r="T197" s="104" t="s">
        <v>116</v>
      </c>
      <c r="U197" s="104" t="s">
        <v>142</v>
      </c>
      <c r="V197" s="106">
        <v>45077.638187152777</v>
      </c>
      <c r="W197" s="104" t="s">
        <v>116</v>
      </c>
      <c r="X197" s="104" t="s">
        <v>116</v>
      </c>
      <c r="Y197" s="106">
        <v>45108</v>
      </c>
      <c r="Z197" s="106">
        <v>45139</v>
      </c>
      <c r="AA197" s="106">
        <v>45139.872418090279</v>
      </c>
      <c r="AB197" s="104" t="s">
        <v>118</v>
      </c>
      <c r="AC197" s="104" t="s">
        <v>116</v>
      </c>
    </row>
    <row r="198" spans="1:29" s="78" customFormat="1" hidden="1" outlineLevel="7" collapsed="1" x14ac:dyDescent="0.25">
      <c r="A198" s="101" t="s">
        <v>116</v>
      </c>
      <c r="B198" s="75">
        <v>-233652.24299999999</v>
      </c>
      <c r="C198" s="75">
        <v>-18710392.24016</v>
      </c>
      <c r="D198" s="75">
        <v>0</v>
      </c>
      <c r="E198" s="75">
        <v>0</v>
      </c>
      <c r="F198" s="75">
        <v>-233652.24299999999</v>
      </c>
      <c r="G198" s="75">
        <v>-18710392.24016</v>
      </c>
      <c r="H198" s="74" t="s">
        <v>120</v>
      </c>
      <c r="I198" s="74" t="s">
        <v>128</v>
      </c>
      <c r="J198" s="74" t="s">
        <v>116</v>
      </c>
      <c r="K198" s="75">
        <v>80.077948321514697</v>
      </c>
      <c r="L198" s="75">
        <v>0</v>
      </c>
      <c r="M198" s="74" t="s">
        <v>127</v>
      </c>
      <c r="N198" s="74" t="s">
        <v>119</v>
      </c>
      <c r="O198" s="74" t="s">
        <v>121</v>
      </c>
      <c r="P198" s="76">
        <v>45108</v>
      </c>
      <c r="Q198" s="76">
        <v>45109</v>
      </c>
      <c r="R198" s="75">
        <v>0</v>
      </c>
      <c r="S198" s="74" t="s">
        <v>116</v>
      </c>
      <c r="T198" s="74" t="s">
        <v>116</v>
      </c>
      <c r="U198" s="74" t="s">
        <v>142</v>
      </c>
      <c r="V198" s="77">
        <v>45077.638187152777</v>
      </c>
      <c r="W198" s="74" t="s">
        <v>116</v>
      </c>
      <c r="X198" s="74" t="s">
        <v>116</v>
      </c>
      <c r="Y198" s="77">
        <v>45108</v>
      </c>
      <c r="Z198" s="77">
        <v>45139</v>
      </c>
      <c r="AA198" s="77">
        <v>45139.872418090279</v>
      </c>
      <c r="AB198" s="74" t="s">
        <v>118</v>
      </c>
      <c r="AC198" s="74" t="s">
        <v>116</v>
      </c>
    </row>
    <row r="199" spans="1:29" s="96" customFormat="1" hidden="1" outlineLevel="7" collapsed="1" x14ac:dyDescent="0.25">
      <c r="A199" s="100" t="s">
        <v>131</v>
      </c>
      <c r="B199" s="92">
        <v>-17773.1901</v>
      </c>
      <c r="C199" s="92">
        <v>-1149168.2384800001</v>
      </c>
      <c r="D199" s="92">
        <v>0</v>
      </c>
      <c r="E199" s="92">
        <v>0</v>
      </c>
      <c r="F199" s="92">
        <v>-17773.1901</v>
      </c>
      <c r="G199" s="92">
        <v>-1149168.2384800001</v>
      </c>
      <c r="H199" s="93" t="s">
        <v>120</v>
      </c>
      <c r="I199" s="93" t="s">
        <v>128</v>
      </c>
      <c r="J199" s="93" t="s">
        <v>116</v>
      </c>
      <c r="K199" s="92">
        <v>64.657398700754399</v>
      </c>
      <c r="L199" s="92">
        <v>0</v>
      </c>
      <c r="M199" s="93" t="s">
        <v>127</v>
      </c>
      <c r="N199" s="93" t="s">
        <v>119</v>
      </c>
      <c r="O199" s="93" t="s">
        <v>121</v>
      </c>
      <c r="P199" s="94">
        <v>45108</v>
      </c>
      <c r="Q199" s="94">
        <v>45109</v>
      </c>
      <c r="R199" s="92">
        <v>0</v>
      </c>
      <c r="S199" s="93" t="s">
        <v>116</v>
      </c>
      <c r="T199" s="93" t="s">
        <v>116</v>
      </c>
      <c r="U199" s="93" t="s">
        <v>142</v>
      </c>
      <c r="V199" s="95">
        <v>45077.638187152777</v>
      </c>
      <c r="W199" s="93" t="s">
        <v>116</v>
      </c>
      <c r="X199" s="93" t="s">
        <v>116</v>
      </c>
      <c r="Y199" s="95">
        <v>45108</v>
      </c>
      <c r="Z199" s="95">
        <v>45139</v>
      </c>
      <c r="AA199" s="95">
        <v>45139.872418090279</v>
      </c>
      <c r="AB199" s="93" t="s">
        <v>118</v>
      </c>
      <c r="AC199" s="93" t="s">
        <v>116</v>
      </c>
    </row>
    <row r="200" spans="1:29" s="78" customFormat="1" hidden="1" outlineLevel="7" collapsed="1" x14ac:dyDescent="0.25">
      <c r="A200" s="101" t="s">
        <v>116</v>
      </c>
      <c r="B200" s="75">
        <v>-17773.1901</v>
      </c>
      <c r="C200" s="75">
        <v>-1149168.2384800001</v>
      </c>
      <c r="D200" s="75">
        <v>0</v>
      </c>
      <c r="E200" s="75">
        <v>0</v>
      </c>
      <c r="F200" s="75">
        <v>-17773.1901</v>
      </c>
      <c r="G200" s="75">
        <v>-1149168.2384800001</v>
      </c>
      <c r="H200" s="74" t="s">
        <v>120</v>
      </c>
      <c r="I200" s="74" t="s">
        <v>128</v>
      </c>
      <c r="J200" s="74" t="s">
        <v>116</v>
      </c>
      <c r="K200" s="75">
        <v>64.657398700754399</v>
      </c>
      <c r="L200" s="75">
        <v>0</v>
      </c>
      <c r="M200" s="74" t="s">
        <v>127</v>
      </c>
      <c r="N200" s="74" t="s">
        <v>119</v>
      </c>
      <c r="O200" s="74" t="s">
        <v>121</v>
      </c>
      <c r="P200" s="76">
        <v>45108</v>
      </c>
      <c r="Q200" s="76">
        <v>45109</v>
      </c>
      <c r="R200" s="75">
        <v>0</v>
      </c>
      <c r="S200" s="74" t="s">
        <v>116</v>
      </c>
      <c r="T200" s="74" t="s">
        <v>116</v>
      </c>
      <c r="U200" s="74" t="s">
        <v>142</v>
      </c>
      <c r="V200" s="77">
        <v>45077.638187152777</v>
      </c>
      <c r="W200" s="74" t="s">
        <v>116</v>
      </c>
      <c r="X200" s="74" t="s">
        <v>116</v>
      </c>
      <c r="Y200" s="77">
        <v>45108</v>
      </c>
      <c r="Z200" s="77">
        <v>45139</v>
      </c>
      <c r="AA200" s="77">
        <v>45139.872418090279</v>
      </c>
      <c r="AB200" s="74" t="s">
        <v>118</v>
      </c>
      <c r="AC200" s="74" t="s">
        <v>116</v>
      </c>
    </row>
    <row r="201" spans="1:29" s="107" customFormat="1" hidden="1" outlineLevel="7" collapsed="1" x14ac:dyDescent="0.25">
      <c r="A201" s="102" t="s">
        <v>132</v>
      </c>
      <c r="B201" s="103">
        <v>109347.0851</v>
      </c>
      <c r="C201" s="103">
        <v>8872906.1885899995</v>
      </c>
      <c r="D201" s="103">
        <v>0</v>
      </c>
      <c r="E201" s="103">
        <v>0</v>
      </c>
      <c r="F201" s="103">
        <v>109347.0851</v>
      </c>
      <c r="G201" s="103">
        <v>8872906.1885899995</v>
      </c>
      <c r="H201" s="104" t="s">
        <v>120</v>
      </c>
      <c r="I201" s="104" t="s">
        <v>128</v>
      </c>
      <c r="J201" s="104" t="s">
        <v>116</v>
      </c>
      <c r="K201" s="103">
        <v>81.144423561684903</v>
      </c>
      <c r="L201" s="103">
        <v>0</v>
      </c>
      <c r="M201" s="104" t="s">
        <v>127</v>
      </c>
      <c r="N201" s="104" t="s">
        <v>119</v>
      </c>
      <c r="O201" s="104" t="s">
        <v>121</v>
      </c>
      <c r="P201" s="105">
        <v>45108</v>
      </c>
      <c r="Q201" s="105">
        <v>45109</v>
      </c>
      <c r="R201" s="103">
        <v>0</v>
      </c>
      <c r="S201" s="104" t="s">
        <v>116</v>
      </c>
      <c r="T201" s="104" t="s">
        <v>116</v>
      </c>
      <c r="U201" s="104" t="s">
        <v>142</v>
      </c>
      <c r="V201" s="106">
        <v>45077.638187152777</v>
      </c>
      <c r="W201" s="104" t="s">
        <v>116</v>
      </c>
      <c r="X201" s="104" t="s">
        <v>116</v>
      </c>
      <c r="Y201" s="106">
        <v>45108</v>
      </c>
      <c r="Z201" s="106">
        <v>45139</v>
      </c>
      <c r="AA201" s="106">
        <v>45139.872418090279</v>
      </c>
      <c r="AB201" s="104" t="s">
        <v>118</v>
      </c>
      <c r="AC201" s="104" t="s">
        <v>116</v>
      </c>
    </row>
    <row r="202" spans="1:29" s="78" customFormat="1" hidden="1" outlineLevel="7" collapsed="1" x14ac:dyDescent="0.25">
      <c r="A202" s="101" t="s">
        <v>116</v>
      </c>
      <c r="B202" s="75">
        <v>109347.0851</v>
      </c>
      <c r="C202" s="75">
        <v>8872906.1885899995</v>
      </c>
      <c r="D202" s="75">
        <v>0</v>
      </c>
      <c r="E202" s="75">
        <v>0</v>
      </c>
      <c r="F202" s="75">
        <v>109347.0851</v>
      </c>
      <c r="G202" s="75">
        <v>8872906.1885899995</v>
      </c>
      <c r="H202" s="74" t="s">
        <v>120</v>
      </c>
      <c r="I202" s="74" t="s">
        <v>128</v>
      </c>
      <c r="J202" s="74" t="s">
        <v>116</v>
      </c>
      <c r="K202" s="75">
        <v>81.144423561684903</v>
      </c>
      <c r="L202" s="75">
        <v>0</v>
      </c>
      <c r="M202" s="74" t="s">
        <v>127</v>
      </c>
      <c r="N202" s="74" t="s">
        <v>119</v>
      </c>
      <c r="O202" s="74" t="s">
        <v>121</v>
      </c>
      <c r="P202" s="76">
        <v>45108</v>
      </c>
      <c r="Q202" s="76">
        <v>45109</v>
      </c>
      <c r="R202" s="75">
        <v>0</v>
      </c>
      <c r="S202" s="74" t="s">
        <v>116</v>
      </c>
      <c r="T202" s="74" t="s">
        <v>116</v>
      </c>
      <c r="U202" s="74" t="s">
        <v>142</v>
      </c>
      <c r="V202" s="77">
        <v>45077.638187152777</v>
      </c>
      <c r="W202" s="74" t="s">
        <v>116</v>
      </c>
      <c r="X202" s="74" t="s">
        <v>116</v>
      </c>
      <c r="Y202" s="77">
        <v>45108</v>
      </c>
      <c r="Z202" s="77">
        <v>45139</v>
      </c>
      <c r="AA202" s="77">
        <v>45139.872418090279</v>
      </c>
      <c r="AB202" s="74" t="s">
        <v>118</v>
      </c>
      <c r="AC202" s="74" t="s">
        <v>116</v>
      </c>
    </row>
    <row r="203" spans="1:29" s="96" customFormat="1" hidden="1" outlineLevel="7" collapsed="1" x14ac:dyDescent="0.25">
      <c r="A203" s="100" t="s">
        <v>133</v>
      </c>
      <c r="B203" s="92">
        <v>209254.09</v>
      </c>
      <c r="C203" s="92">
        <v>12472407.47954</v>
      </c>
      <c r="D203" s="92">
        <v>0</v>
      </c>
      <c r="E203" s="92">
        <v>0</v>
      </c>
      <c r="F203" s="92">
        <v>209254.09</v>
      </c>
      <c r="G203" s="92">
        <v>12472407.47954</v>
      </c>
      <c r="H203" s="93" t="s">
        <v>120</v>
      </c>
      <c r="I203" s="93" t="s">
        <v>128</v>
      </c>
      <c r="J203" s="93" t="s">
        <v>116</v>
      </c>
      <c r="K203" s="92">
        <v>59.604127592153603</v>
      </c>
      <c r="L203" s="92">
        <v>0</v>
      </c>
      <c r="M203" s="93" t="s">
        <v>127</v>
      </c>
      <c r="N203" s="93" t="s">
        <v>119</v>
      </c>
      <c r="O203" s="93" t="s">
        <v>121</v>
      </c>
      <c r="P203" s="94">
        <v>45108</v>
      </c>
      <c r="Q203" s="94">
        <v>45109</v>
      </c>
      <c r="R203" s="92">
        <v>0</v>
      </c>
      <c r="S203" s="93" t="s">
        <v>116</v>
      </c>
      <c r="T203" s="93" t="s">
        <v>116</v>
      </c>
      <c r="U203" s="93" t="s">
        <v>142</v>
      </c>
      <c r="V203" s="95">
        <v>45077.638187152777</v>
      </c>
      <c r="W203" s="93" t="s">
        <v>116</v>
      </c>
      <c r="X203" s="93" t="s">
        <v>116</v>
      </c>
      <c r="Y203" s="95">
        <v>45108</v>
      </c>
      <c r="Z203" s="95">
        <v>45139</v>
      </c>
      <c r="AA203" s="95">
        <v>45139.872418090279</v>
      </c>
      <c r="AB203" s="93" t="s">
        <v>118</v>
      </c>
      <c r="AC203" s="93" t="s">
        <v>116</v>
      </c>
    </row>
    <row r="204" spans="1:29" s="78" customFormat="1" hidden="1" outlineLevel="7" collapsed="1" x14ac:dyDescent="0.25">
      <c r="A204" s="101" t="s">
        <v>116</v>
      </c>
      <c r="B204" s="75">
        <v>209254.09</v>
      </c>
      <c r="C204" s="75">
        <v>12472407.47954</v>
      </c>
      <c r="D204" s="75">
        <v>0</v>
      </c>
      <c r="E204" s="75">
        <v>0</v>
      </c>
      <c r="F204" s="75">
        <v>209254.09</v>
      </c>
      <c r="G204" s="75">
        <v>12472407.47954</v>
      </c>
      <c r="H204" s="74" t="s">
        <v>120</v>
      </c>
      <c r="I204" s="74" t="s">
        <v>128</v>
      </c>
      <c r="J204" s="74" t="s">
        <v>116</v>
      </c>
      <c r="K204" s="75">
        <v>59.604127592153603</v>
      </c>
      <c r="L204" s="75">
        <v>0</v>
      </c>
      <c r="M204" s="74" t="s">
        <v>127</v>
      </c>
      <c r="N204" s="74" t="s">
        <v>119</v>
      </c>
      <c r="O204" s="74" t="s">
        <v>121</v>
      </c>
      <c r="P204" s="76">
        <v>45108</v>
      </c>
      <c r="Q204" s="76">
        <v>45109</v>
      </c>
      <c r="R204" s="75">
        <v>0</v>
      </c>
      <c r="S204" s="74" t="s">
        <v>116</v>
      </c>
      <c r="T204" s="74" t="s">
        <v>116</v>
      </c>
      <c r="U204" s="74" t="s">
        <v>142</v>
      </c>
      <c r="V204" s="77">
        <v>45077.638187152777</v>
      </c>
      <c r="W204" s="74" t="s">
        <v>116</v>
      </c>
      <c r="X204" s="74" t="s">
        <v>116</v>
      </c>
      <c r="Y204" s="77">
        <v>45108</v>
      </c>
      <c r="Z204" s="77">
        <v>45139</v>
      </c>
      <c r="AA204" s="77">
        <v>45139.872418090279</v>
      </c>
      <c r="AB204" s="74" t="s">
        <v>118</v>
      </c>
      <c r="AC204" s="74" t="s">
        <v>116</v>
      </c>
    </row>
    <row r="205" spans="1:29" s="107" customFormat="1" hidden="1" outlineLevel="7" collapsed="1" x14ac:dyDescent="0.25">
      <c r="A205" s="102" t="s">
        <v>134</v>
      </c>
      <c r="B205" s="103">
        <v>587557.50699999998</v>
      </c>
      <c r="C205" s="103">
        <v>37500882.640589997</v>
      </c>
      <c r="D205" s="103">
        <v>0</v>
      </c>
      <c r="E205" s="103">
        <v>0</v>
      </c>
      <c r="F205" s="103">
        <v>587557.50699999998</v>
      </c>
      <c r="G205" s="103">
        <v>37500882.640589997</v>
      </c>
      <c r="H205" s="104" t="s">
        <v>120</v>
      </c>
      <c r="I205" s="104" t="s">
        <v>128</v>
      </c>
      <c r="J205" s="104" t="s">
        <v>116</v>
      </c>
      <c r="K205" s="103">
        <v>63.825042134284203</v>
      </c>
      <c r="L205" s="103">
        <v>0</v>
      </c>
      <c r="M205" s="104" t="s">
        <v>127</v>
      </c>
      <c r="N205" s="104" t="s">
        <v>119</v>
      </c>
      <c r="O205" s="104" t="s">
        <v>121</v>
      </c>
      <c r="P205" s="105">
        <v>45108</v>
      </c>
      <c r="Q205" s="105">
        <v>45109</v>
      </c>
      <c r="R205" s="103">
        <v>0</v>
      </c>
      <c r="S205" s="104" t="s">
        <v>116</v>
      </c>
      <c r="T205" s="104" t="s">
        <v>116</v>
      </c>
      <c r="U205" s="104" t="s">
        <v>142</v>
      </c>
      <c r="V205" s="106">
        <v>45077.638187152777</v>
      </c>
      <c r="W205" s="104" t="s">
        <v>116</v>
      </c>
      <c r="X205" s="104" t="s">
        <v>116</v>
      </c>
      <c r="Y205" s="106">
        <v>45108</v>
      </c>
      <c r="Z205" s="106">
        <v>45139</v>
      </c>
      <c r="AA205" s="106">
        <v>45139.872418090279</v>
      </c>
      <c r="AB205" s="104" t="s">
        <v>118</v>
      </c>
      <c r="AC205" s="104" t="s">
        <v>116</v>
      </c>
    </row>
    <row r="206" spans="1:29" s="78" customFormat="1" hidden="1" outlineLevel="7" collapsed="1" x14ac:dyDescent="0.25">
      <c r="A206" s="101" t="s">
        <v>116</v>
      </c>
      <c r="B206" s="75">
        <v>587557.50699999998</v>
      </c>
      <c r="C206" s="75">
        <v>37500882.640589997</v>
      </c>
      <c r="D206" s="75">
        <v>0</v>
      </c>
      <c r="E206" s="75">
        <v>0</v>
      </c>
      <c r="F206" s="75">
        <v>587557.50699999998</v>
      </c>
      <c r="G206" s="75">
        <v>37500882.640589997</v>
      </c>
      <c r="H206" s="74" t="s">
        <v>120</v>
      </c>
      <c r="I206" s="74" t="s">
        <v>128</v>
      </c>
      <c r="J206" s="74" t="s">
        <v>116</v>
      </c>
      <c r="K206" s="75">
        <v>63.825042134284203</v>
      </c>
      <c r="L206" s="75">
        <v>0</v>
      </c>
      <c r="M206" s="74" t="s">
        <v>127</v>
      </c>
      <c r="N206" s="74" t="s">
        <v>119</v>
      </c>
      <c r="O206" s="74" t="s">
        <v>121</v>
      </c>
      <c r="P206" s="76">
        <v>45108</v>
      </c>
      <c r="Q206" s="76">
        <v>45109</v>
      </c>
      <c r="R206" s="75">
        <v>0</v>
      </c>
      <c r="S206" s="74" t="s">
        <v>116</v>
      </c>
      <c r="T206" s="74" t="s">
        <v>116</v>
      </c>
      <c r="U206" s="74" t="s">
        <v>142</v>
      </c>
      <c r="V206" s="77">
        <v>45077.638187152777</v>
      </c>
      <c r="W206" s="74" t="s">
        <v>116</v>
      </c>
      <c r="X206" s="74" t="s">
        <v>116</v>
      </c>
      <c r="Y206" s="77">
        <v>45108</v>
      </c>
      <c r="Z206" s="77">
        <v>45139</v>
      </c>
      <c r="AA206" s="77">
        <v>45139.872418090279</v>
      </c>
      <c r="AB206" s="74" t="s">
        <v>118</v>
      </c>
      <c r="AC206" s="74" t="s">
        <v>116</v>
      </c>
    </row>
    <row r="207" spans="1:29" s="128" customFormat="1" hidden="1" outlineLevel="4" collapsed="1" x14ac:dyDescent="0.25">
      <c r="A207" s="129" t="s">
        <v>122</v>
      </c>
      <c r="B207" s="124">
        <v>4.0000000000000003E-5</v>
      </c>
      <c r="C207" s="124">
        <v>2.9499999999999999E-3</v>
      </c>
      <c r="D207" s="124">
        <v>0</v>
      </c>
      <c r="E207" s="124">
        <v>0</v>
      </c>
      <c r="F207" s="124">
        <v>4.0000000000000003E-5</v>
      </c>
      <c r="G207" s="124">
        <v>2.9499999999999999E-3</v>
      </c>
      <c r="H207" s="125" t="s">
        <v>120</v>
      </c>
      <c r="I207" s="125" t="s">
        <v>123</v>
      </c>
      <c r="J207" s="125" t="s">
        <v>116</v>
      </c>
      <c r="K207" s="124">
        <v>73.75</v>
      </c>
      <c r="L207" s="124">
        <v>0</v>
      </c>
      <c r="M207" s="125" t="s">
        <v>122</v>
      </c>
      <c r="N207" s="125" t="s">
        <v>119</v>
      </c>
      <c r="O207" s="125" t="s">
        <v>121</v>
      </c>
      <c r="P207" s="126">
        <v>45108</v>
      </c>
      <c r="Q207" s="126">
        <v>45109</v>
      </c>
      <c r="R207" s="124">
        <v>0</v>
      </c>
      <c r="S207" s="125" t="s">
        <v>116</v>
      </c>
      <c r="T207" s="125" t="s">
        <v>116</v>
      </c>
      <c r="U207" s="125" t="s">
        <v>142</v>
      </c>
      <c r="V207" s="127">
        <v>45077.638187152777</v>
      </c>
      <c r="W207" s="125" t="s">
        <v>116</v>
      </c>
      <c r="X207" s="125" t="s">
        <v>116</v>
      </c>
      <c r="Y207" s="127">
        <v>45108</v>
      </c>
      <c r="Z207" s="127">
        <v>45139</v>
      </c>
      <c r="AA207" s="127">
        <v>45139.872418090279</v>
      </c>
      <c r="AB207" s="125" t="s">
        <v>118</v>
      </c>
      <c r="AC207" s="125" t="s">
        <v>116</v>
      </c>
    </row>
    <row r="208" spans="1:29" s="84" customFormat="1" hidden="1" outlineLevel="5" collapsed="1" x14ac:dyDescent="0.25">
      <c r="A208" s="98" t="s">
        <v>123</v>
      </c>
      <c r="B208" s="80">
        <v>4.0000000000000003E-5</v>
      </c>
      <c r="C208" s="80">
        <v>2.9499999999999999E-3</v>
      </c>
      <c r="D208" s="80">
        <v>0</v>
      </c>
      <c r="E208" s="80">
        <v>0</v>
      </c>
      <c r="F208" s="80">
        <v>4.0000000000000003E-5</v>
      </c>
      <c r="G208" s="80">
        <v>2.9499999999999999E-3</v>
      </c>
      <c r="H208" s="81" t="s">
        <v>120</v>
      </c>
      <c r="I208" s="81" t="s">
        <v>123</v>
      </c>
      <c r="J208" s="81" t="s">
        <v>116</v>
      </c>
      <c r="K208" s="80">
        <v>73.75</v>
      </c>
      <c r="L208" s="80">
        <v>0</v>
      </c>
      <c r="M208" s="81" t="s">
        <v>122</v>
      </c>
      <c r="N208" s="81" t="s">
        <v>119</v>
      </c>
      <c r="O208" s="81" t="s">
        <v>121</v>
      </c>
      <c r="P208" s="82">
        <v>45108</v>
      </c>
      <c r="Q208" s="82">
        <v>45109</v>
      </c>
      <c r="R208" s="80">
        <v>0</v>
      </c>
      <c r="S208" s="81" t="s">
        <v>116</v>
      </c>
      <c r="T208" s="81" t="s">
        <v>116</v>
      </c>
      <c r="U208" s="81" t="s">
        <v>142</v>
      </c>
      <c r="V208" s="83">
        <v>45077.638187152777</v>
      </c>
      <c r="W208" s="81" t="s">
        <v>116</v>
      </c>
      <c r="X208" s="81" t="s">
        <v>116</v>
      </c>
      <c r="Y208" s="83">
        <v>45108</v>
      </c>
      <c r="Z208" s="83">
        <v>45139</v>
      </c>
      <c r="AA208" s="83">
        <v>45139.872418090279</v>
      </c>
      <c r="AB208" s="81" t="s">
        <v>118</v>
      </c>
      <c r="AC208" s="81" t="s">
        <v>116</v>
      </c>
    </row>
    <row r="209" spans="1:29" s="90" customFormat="1" hidden="1" outlineLevel="6" collapsed="1" x14ac:dyDescent="0.25">
      <c r="A209" s="99" t="s">
        <v>116</v>
      </c>
      <c r="B209" s="86">
        <v>4.0000000000000003E-5</v>
      </c>
      <c r="C209" s="86">
        <v>2.9499999999999999E-3</v>
      </c>
      <c r="D209" s="86">
        <v>0</v>
      </c>
      <c r="E209" s="86">
        <v>0</v>
      </c>
      <c r="F209" s="86">
        <v>4.0000000000000003E-5</v>
      </c>
      <c r="G209" s="86">
        <v>2.9499999999999999E-3</v>
      </c>
      <c r="H209" s="87" t="s">
        <v>120</v>
      </c>
      <c r="I209" s="87" t="s">
        <v>123</v>
      </c>
      <c r="J209" s="87" t="s">
        <v>116</v>
      </c>
      <c r="K209" s="86">
        <v>73.75</v>
      </c>
      <c r="L209" s="86">
        <v>0</v>
      </c>
      <c r="M209" s="87" t="s">
        <v>122</v>
      </c>
      <c r="N209" s="87" t="s">
        <v>119</v>
      </c>
      <c r="O209" s="87" t="s">
        <v>121</v>
      </c>
      <c r="P209" s="88">
        <v>45108</v>
      </c>
      <c r="Q209" s="88">
        <v>45109</v>
      </c>
      <c r="R209" s="86">
        <v>0</v>
      </c>
      <c r="S209" s="87" t="s">
        <v>116</v>
      </c>
      <c r="T209" s="87" t="s">
        <v>116</v>
      </c>
      <c r="U209" s="87" t="s">
        <v>142</v>
      </c>
      <c r="V209" s="89">
        <v>45077.638187152777</v>
      </c>
      <c r="W209" s="87" t="s">
        <v>116</v>
      </c>
      <c r="X209" s="87" t="s">
        <v>116</v>
      </c>
      <c r="Y209" s="89">
        <v>45108</v>
      </c>
      <c r="Z209" s="89">
        <v>45139</v>
      </c>
      <c r="AA209" s="89">
        <v>45139.872418090279</v>
      </c>
      <c r="AB209" s="87" t="s">
        <v>118</v>
      </c>
      <c r="AC209" s="87" t="s">
        <v>116</v>
      </c>
    </row>
    <row r="210" spans="1:29" s="96" customFormat="1" hidden="1" outlineLevel="7" collapsed="1" x14ac:dyDescent="0.25">
      <c r="A210" s="100" t="s">
        <v>124</v>
      </c>
      <c r="B210" s="92">
        <v>-158963.71160000001</v>
      </c>
      <c r="C210" s="92">
        <v>-11087205.828469999</v>
      </c>
      <c r="D210" s="92">
        <v>0</v>
      </c>
      <c r="E210" s="92">
        <v>0</v>
      </c>
      <c r="F210" s="92">
        <v>-158963.71160000001</v>
      </c>
      <c r="G210" s="92">
        <v>-11087205.828469999</v>
      </c>
      <c r="H210" s="93" t="s">
        <v>120</v>
      </c>
      <c r="I210" s="93" t="s">
        <v>123</v>
      </c>
      <c r="J210" s="93" t="s">
        <v>116</v>
      </c>
      <c r="K210" s="92">
        <v>69.746772498422203</v>
      </c>
      <c r="L210" s="92">
        <v>0</v>
      </c>
      <c r="M210" s="93" t="s">
        <v>122</v>
      </c>
      <c r="N210" s="93" t="s">
        <v>119</v>
      </c>
      <c r="O210" s="93" t="s">
        <v>121</v>
      </c>
      <c r="P210" s="94">
        <v>45108</v>
      </c>
      <c r="Q210" s="94">
        <v>45109</v>
      </c>
      <c r="R210" s="92">
        <v>0</v>
      </c>
      <c r="S210" s="93" t="s">
        <v>116</v>
      </c>
      <c r="T210" s="93" t="s">
        <v>116</v>
      </c>
      <c r="U210" s="93" t="s">
        <v>142</v>
      </c>
      <c r="V210" s="95">
        <v>45077.638187152777</v>
      </c>
      <c r="W210" s="93" t="s">
        <v>116</v>
      </c>
      <c r="X210" s="93" t="s">
        <v>116</v>
      </c>
      <c r="Y210" s="95">
        <v>45108</v>
      </c>
      <c r="Z210" s="95">
        <v>45139</v>
      </c>
      <c r="AA210" s="95">
        <v>45139.872418090279</v>
      </c>
      <c r="AB210" s="93" t="s">
        <v>118</v>
      </c>
      <c r="AC210" s="93" t="s">
        <v>116</v>
      </c>
    </row>
    <row r="211" spans="1:29" s="78" customFormat="1" hidden="1" outlineLevel="7" collapsed="1" x14ac:dyDescent="0.25">
      <c r="A211" s="101" t="s">
        <v>116</v>
      </c>
      <c r="B211" s="75">
        <v>-158963.71160000001</v>
      </c>
      <c r="C211" s="75">
        <v>-11087205.828469999</v>
      </c>
      <c r="D211" s="75">
        <v>0</v>
      </c>
      <c r="E211" s="75">
        <v>0</v>
      </c>
      <c r="F211" s="75">
        <v>-158963.71160000001</v>
      </c>
      <c r="G211" s="75">
        <v>-11087205.828469999</v>
      </c>
      <c r="H211" s="74" t="s">
        <v>120</v>
      </c>
      <c r="I211" s="74" t="s">
        <v>123</v>
      </c>
      <c r="J211" s="74" t="s">
        <v>116</v>
      </c>
      <c r="K211" s="75">
        <v>69.746772498422203</v>
      </c>
      <c r="L211" s="75">
        <v>0</v>
      </c>
      <c r="M211" s="74" t="s">
        <v>122</v>
      </c>
      <c r="N211" s="74" t="s">
        <v>119</v>
      </c>
      <c r="O211" s="74" t="s">
        <v>121</v>
      </c>
      <c r="P211" s="76">
        <v>45108</v>
      </c>
      <c r="Q211" s="76">
        <v>45109</v>
      </c>
      <c r="R211" s="75">
        <v>0</v>
      </c>
      <c r="S211" s="74" t="s">
        <v>116</v>
      </c>
      <c r="T211" s="74" t="s">
        <v>116</v>
      </c>
      <c r="U211" s="74" t="s">
        <v>142</v>
      </c>
      <c r="V211" s="77">
        <v>45077.638187152777</v>
      </c>
      <c r="W211" s="74" t="s">
        <v>116</v>
      </c>
      <c r="X211" s="74" t="s">
        <v>116</v>
      </c>
      <c r="Y211" s="77">
        <v>45108</v>
      </c>
      <c r="Z211" s="77">
        <v>45139</v>
      </c>
      <c r="AA211" s="77">
        <v>45139.872418090279</v>
      </c>
      <c r="AB211" s="74" t="s">
        <v>118</v>
      </c>
      <c r="AC211" s="74" t="s">
        <v>116</v>
      </c>
    </row>
    <row r="212" spans="1:29" s="107" customFormat="1" hidden="1" outlineLevel="7" collapsed="1" x14ac:dyDescent="0.25">
      <c r="A212" s="102" t="s">
        <v>125</v>
      </c>
      <c r="B212" s="103">
        <v>4420.7043000000003</v>
      </c>
      <c r="C212" s="103">
        <v>-64306.62</v>
      </c>
      <c r="D212" s="103">
        <v>0</v>
      </c>
      <c r="E212" s="103">
        <v>0</v>
      </c>
      <c r="F212" s="103">
        <v>4420.7043000000003</v>
      </c>
      <c r="G212" s="103">
        <v>-64306.62</v>
      </c>
      <c r="H212" s="104" t="s">
        <v>120</v>
      </c>
      <c r="I212" s="104" t="s">
        <v>123</v>
      </c>
      <c r="J212" s="104" t="s">
        <v>116</v>
      </c>
      <c r="K212" s="103">
        <v>-14.5466911234031</v>
      </c>
      <c r="L212" s="103">
        <v>0</v>
      </c>
      <c r="M212" s="104" t="s">
        <v>122</v>
      </c>
      <c r="N212" s="104" t="s">
        <v>119</v>
      </c>
      <c r="O212" s="104" t="s">
        <v>121</v>
      </c>
      <c r="P212" s="105">
        <v>45108</v>
      </c>
      <c r="Q212" s="105">
        <v>45109</v>
      </c>
      <c r="R212" s="103">
        <v>0</v>
      </c>
      <c r="S212" s="104" t="s">
        <v>116</v>
      </c>
      <c r="T212" s="104" t="s">
        <v>116</v>
      </c>
      <c r="U212" s="104" t="s">
        <v>142</v>
      </c>
      <c r="V212" s="106">
        <v>45077.638187152777</v>
      </c>
      <c r="W212" s="104" t="s">
        <v>116</v>
      </c>
      <c r="X212" s="104" t="s">
        <v>116</v>
      </c>
      <c r="Y212" s="106">
        <v>45108</v>
      </c>
      <c r="Z212" s="106">
        <v>45139</v>
      </c>
      <c r="AA212" s="106">
        <v>45139.872418090279</v>
      </c>
      <c r="AB212" s="104" t="s">
        <v>118</v>
      </c>
      <c r="AC212" s="104" t="s">
        <v>116</v>
      </c>
    </row>
    <row r="213" spans="1:29" s="78" customFormat="1" hidden="1" outlineLevel="7" collapsed="1" x14ac:dyDescent="0.25">
      <c r="A213" s="101" t="s">
        <v>116</v>
      </c>
      <c r="B213" s="75">
        <v>4420.7043000000003</v>
      </c>
      <c r="C213" s="75">
        <v>-64306.62</v>
      </c>
      <c r="D213" s="75">
        <v>0</v>
      </c>
      <c r="E213" s="75">
        <v>0</v>
      </c>
      <c r="F213" s="75">
        <v>4420.7043000000003</v>
      </c>
      <c r="G213" s="75">
        <v>-64306.62</v>
      </c>
      <c r="H213" s="74" t="s">
        <v>120</v>
      </c>
      <c r="I213" s="74" t="s">
        <v>123</v>
      </c>
      <c r="J213" s="74" t="s">
        <v>116</v>
      </c>
      <c r="K213" s="75">
        <v>-14.5466911234031</v>
      </c>
      <c r="L213" s="75">
        <v>0</v>
      </c>
      <c r="M213" s="74" t="s">
        <v>122</v>
      </c>
      <c r="N213" s="74" t="s">
        <v>119</v>
      </c>
      <c r="O213" s="74" t="s">
        <v>121</v>
      </c>
      <c r="P213" s="76">
        <v>45108</v>
      </c>
      <c r="Q213" s="76">
        <v>45109</v>
      </c>
      <c r="R213" s="75">
        <v>0</v>
      </c>
      <c r="S213" s="74" t="s">
        <v>116</v>
      </c>
      <c r="T213" s="74" t="s">
        <v>116</v>
      </c>
      <c r="U213" s="74" t="s">
        <v>142</v>
      </c>
      <c r="V213" s="77">
        <v>45077.638187152777</v>
      </c>
      <c r="W213" s="74" t="s">
        <v>116</v>
      </c>
      <c r="X213" s="74" t="s">
        <v>116</v>
      </c>
      <c r="Y213" s="77">
        <v>45108</v>
      </c>
      <c r="Z213" s="77">
        <v>45139</v>
      </c>
      <c r="AA213" s="77">
        <v>45139.872418090279</v>
      </c>
      <c r="AB213" s="74" t="s">
        <v>118</v>
      </c>
      <c r="AC213" s="74" t="s">
        <v>116</v>
      </c>
    </row>
    <row r="214" spans="1:29" s="96" customFormat="1" hidden="1" outlineLevel="7" collapsed="1" x14ac:dyDescent="0.25">
      <c r="A214" s="100" t="s">
        <v>126</v>
      </c>
      <c r="B214" s="92">
        <v>154543.00734000001</v>
      </c>
      <c r="C214" s="92">
        <v>11151512.45142</v>
      </c>
      <c r="D214" s="92">
        <v>0</v>
      </c>
      <c r="E214" s="92">
        <v>0</v>
      </c>
      <c r="F214" s="92">
        <v>154543.00734000001</v>
      </c>
      <c r="G214" s="92">
        <v>11151512.45142</v>
      </c>
      <c r="H214" s="93" t="s">
        <v>120</v>
      </c>
      <c r="I214" s="93" t="s">
        <v>123</v>
      </c>
      <c r="J214" s="93" t="s">
        <v>116</v>
      </c>
      <c r="K214" s="92">
        <v>72.157987885445294</v>
      </c>
      <c r="L214" s="92">
        <v>0</v>
      </c>
      <c r="M214" s="93" t="s">
        <v>122</v>
      </c>
      <c r="N214" s="93" t="s">
        <v>119</v>
      </c>
      <c r="O214" s="93" t="s">
        <v>121</v>
      </c>
      <c r="P214" s="94">
        <v>45108</v>
      </c>
      <c r="Q214" s="94">
        <v>45109</v>
      </c>
      <c r="R214" s="92">
        <v>0</v>
      </c>
      <c r="S214" s="93" t="s">
        <v>116</v>
      </c>
      <c r="T214" s="93" t="s">
        <v>116</v>
      </c>
      <c r="U214" s="93" t="s">
        <v>142</v>
      </c>
      <c r="V214" s="95">
        <v>45077.638187152777</v>
      </c>
      <c r="W214" s="93" t="s">
        <v>116</v>
      </c>
      <c r="X214" s="93" t="s">
        <v>116</v>
      </c>
      <c r="Y214" s="95">
        <v>45108</v>
      </c>
      <c r="Z214" s="95">
        <v>45139</v>
      </c>
      <c r="AA214" s="95">
        <v>45139.872418090279</v>
      </c>
      <c r="AB214" s="93" t="s">
        <v>118</v>
      </c>
      <c r="AC214" s="93" t="s">
        <v>116</v>
      </c>
    </row>
    <row r="215" spans="1:29" s="78" customFormat="1" hidden="1" outlineLevel="7" collapsed="1" x14ac:dyDescent="0.25">
      <c r="A215" s="101" t="s">
        <v>116</v>
      </c>
      <c r="B215" s="75">
        <v>154543.00734000001</v>
      </c>
      <c r="C215" s="75">
        <v>11151512.45142</v>
      </c>
      <c r="D215" s="75">
        <v>0</v>
      </c>
      <c r="E215" s="75">
        <v>0</v>
      </c>
      <c r="F215" s="75">
        <v>154543.00734000001</v>
      </c>
      <c r="G215" s="75">
        <v>11151512.45142</v>
      </c>
      <c r="H215" s="74" t="s">
        <v>120</v>
      </c>
      <c r="I215" s="74" t="s">
        <v>123</v>
      </c>
      <c r="J215" s="74" t="s">
        <v>116</v>
      </c>
      <c r="K215" s="75">
        <v>72.157987885445294</v>
      </c>
      <c r="L215" s="75">
        <v>0</v>
      </c>
      <c r="M215" s="74" t="s">
        <v>122</v>
      </c>
      <c r="N215" s="74" t="s">
        <v>119</v>
      </c>
      <c r="O215" s="74" t="s">
        <v>121</v>
      </c>
      <c r="P215" s="76">
        <v>45108</v>
      </c>
      <c r="Q215" s="76">
        <v>45109</v>
      </c>
      <c r="R215" s="75">
        <v>0</v>
      </c>
      <c r="S215" s="74" t="s">
        <v>116</v>
      </c>
      <c r="T215" s="74" t="s">
        <v>116</v>
      </c>
      <c r="U215" s="74" t="s">
        <v>142</v>
      </c>
      <c r="V215" s="77">
        <v>45077.638187152777</v>
      </c>
      <c r="W215" s="74" t="s">
        <v>116</v>
      </c>
      <c r="X215" s="74" t="s">
        <v>116</v>
      </c>
      <c r="Y215" s="77">
        <v>45108</v>
      </c>
      <c r="Z215" s="77">
        <v>45139</v>
      </c>
      <c r="AA215" s="77">
        <v>45139.872418090279</v>
      </c>
      <c r="AB215" s="74" t="s">
        <v>118</v>
      </c>
      <c r="AC215" s="74" t="s">
        <v>116</v>
      </c>
    </row>
    <row r="216" spans="1:29" s="84" customFormat="1" outlineLevel="1" collapsed="1" x14ac:dyDescent="0.25">
      <c r="A216" s="79" t="s">
        <v>135</v>
      </c>
      <c r="B216" s="80">
        <v>374185.32140000002</v>
      </c>
      <c r="C216" s="80">
        <v>37761232.634947002</v>
      </c>
      <c r="D216" s="80">
        <v>0</v>
      </c>
      <c r="E216" s="80">
        <v>0</v>
      </c>
      <c r="F216" s="80">
        <v>374185.32140000002</v>
      </c>
      <c r="G216" s="80">
        <v>37761232.634947002</v>
      </c>
      <c r="H216" s="81" t="s">
        <v>116</v>
      </c>
      <c r="I216" s="81" t="s">
        <v>116</v>
      </c>
      <c r="J216" s="81" t="s">
        <v>116</v>
      </c>
      <c r="K216" s="80">
        <v>100.915857665567</v>
      </c>
      <c r="L216" s="80">
        <v>0</v>
      </c>
      <c r="M216" s="81" t="s">
        <v>116</v>
      </c>
      <c r="N216" s="81" t="s">
        <v>135</v>
      </c>
      <c r="O216" s="81" t="s">
        <v>116</v>
      </c>
      <c r="P216" s="82" t="s">
        <v>116</v>
      </c>
      <c r="Q216" s="82" t="s">
        <v>116</v>
      </c>
      <c r="R216" s="80">
        <v>0</v>
      </c>
      <c r="S216" s="81" t="s">
        <v>116</v>
      </c>
      <c r="T216" s="81" t="s">
        <v>116</v>
      </c>
      <c r="U216" s="81" t="s">
        <v>116</v>
      </c>
      <c r="V216" s="81" t="s">
        <v>116</v>
      </c>
      <c r="W216" s="81" t="s">
        <v>116</v>
      </c>
      <c r="X216" s="81" t="s">
        <v>116</v>
      </c>
      <c r="Y216" s="83">
        <v>45108</v>
      </c>
      <c r="Z216" s="83">
        <v>45139</v>
      </c>
      <c r="AA216" s="83">
        <v>45139.872418090279</v>
      </c>
      <c r="AB216" s="81" t="s">
        <v>118</v>
      </c>
      <c r="AC216" s="81" t="s">
        <v>116</v>
      </c>
    </row>
    <row r="217" spans="1:29" s="90" customFormat="1" hidden="1" outlineLevel="2" collapsed="1" x14ac:dyDescent="0.25">
      <c r="A217" s="85" t="s">
        <v>111</v>
      </c>
      <c r="B217" s="86">
        <v>-16777</v>
      </c>
      <c r="C217" s="86">
        <v>-1497710.82</v>
      </c>
      <c r="D217" s="86">
        <v>0</v>
      </c>
      <c r="E217" s="86">
        <v>0</v>
      </c>
      <c r="F217" s="86">
        <v>-16777</v>
      </c>
      <c r="G217" s="86">
        <v>-1497710.82</v>
      </c>
      <c r="H217" s="87" t="s">
        <v>292</v>
      </c>
      <c r="I217" s="87" t="s">
        <v>180</v>
      </c>
      <c r="J217" s="87" t="s">
        <v>408</v>
      </c>
      <c r="K217" s="86">
        <v>89.271670739703197</v>
      </c>
      <c r="L217" s="86">
        <v>0</v>
      </c>
      <c r="M217" s="87" t="s">
        <v>136</v>
      </c>
      <c r="N217" s="87" t="s">
        <v>135</v>
      </c>
      <c r="O217" s="87" t="s">
        <v>111</v>
      </c>
      <c r="P217" s="88" t="s">
        <v>116</v>
      </c>
      <c r="Q217" s="88" t="s">
        <v>116</v>
      </c>
      <c r="R217" s="86">
        <v>0</v>
      </c>
      <c r="S217" s="87" t="s">
        <v>140</v>
      </c>
      <c r="T217" s="87" t="s">
        <v>141</v>
      </c>
      <c r="U217" s="87" t="s">
        <v>114</v>
      </c>
      <c r="V217" s="89">
        <v>45139.660548877313</v>
      </c>
      <c r="W217" s="87" t="s">
        <v>115</v>
      </c>
      <c r="X217" s="89">
        <v>45139.661135069444</v>
      </c>
      <c r="Y217" s="89">
        <v>45108</v>
      </c>
      <c r="Z217" s="89">
        <v>45139</v>
      </c>
      <c r="AA217" s="89">
        <v>45139.872418090279</v>
      </c>
      <c r="AB217" s="87" t="s">
        <v>118</v>
      </c>
      <c r="AC217" s="87" t="s">
        <v>116</v>
      </c>
    </row>
    <row r="218" spans="1:29" s="96" customFormat="1" hidden="1" outlineLevel="3" collapsed="1" x14ac:dyDescent="0.25">
      <c r="A218" s="91" t="s">
        <v>116</v>
      </c>
      <c r="B218" s="92">
        <v>-16777</v>
      </c>
      <c r="C218" s="92">
        <v>-1497710.82</v>
      </c>
      <c r="D218" s="92">
        <v>0</v>
      </c>
      <c r="E218" s="92">
        <v>0</v>
      </c>
      <c r="F218" s="92">
        <v>-16777</v>
      </c>
      <c r="G218" s="92">
        <v>-1497710.82</v>
      </c>
      <c r="H218" s="93" t="s">
        <v>292</v>
      </c>
      <c r="I218" s="93" t="s">
        <v>180</v>
      </c>
      <c r="J218" s="93" t="s">
        <v>408</v>
      </c>
      <c r="K218" s="92">
        <v>89.271670739703197</v>
      </c>
      <c r="L218" s="92">
        <v>0</v>
      </c>
      <c r="M218" s="93" t="s">
        <v>136</v>
      </c>
      <c r="N218" s="93" t="s">
        <v>135</v>
      </c>
      <c r="O218" s="93" t="s">
        <v>111</v>
      </c>
      <c r="P218" s="94" t="s">
        <v>116</v>
      </c>
      <c r="Q218" s="94" t="s">
        <v>116</v>
      </c>
      <c r="R218" s="92">
        <v>0</v>
      </c>
      <c r="S218" s="93" t="s">
        <v>140</v>
      </c>
      <c r="T218" s="93" t="s">
        <v>141</v>
      </c>
      <c r="U218" s="93" t="s">
        <v>114</v>
      </c>
      <c r="V218" s="95">
        <v>45139.660548877313</v>
      </c>
      <c r="W218" s="93" t="s">
        <v>115</v>
      </c>
      <c r="X218" s="95">
        <v>45139.661135069444</v>
      </c>
      <c r="Y218" s="95">
        <v>45108</v>
      </c>
      <c r="Z218" s="95">
        <v>45139</v>
      </c>
      <c r="AA218" s="95">
        <v>45139.872418090279</v>
      </c>
      <c r="AB218" s="93" t="s">
        <v>118</v>
      </c>
      <c r="AC218" s="93" t="s">
        <v>116</v>
      </c>
    </row>
    <row r="219" spans="1:29" s="78" customFormat="1" hidden="1" outlineLevel="4" collapsed="1" x14ac:dyDescent="0.25">
      <c r="A219" s="97" t="s">
        <v>136</v>
      </c>
      <c r="B219" s="75">
        <v>-16777</v>
      </c>
      <c r="C219" s="75">
        <v>-1497710.82</v>
      </c>
      <c r="D219" s="75">
        <v>0</v>
      </c>
      <c r="E219" s="75">
        <v>0</v>
      </c>
      <c r="F219" s="75">
        <v>-16777</v>
      </c>
      <c r="G219" s="75">
        <v>-1497710.82</v>
      </c>
      <c r="H219" s="74" t="s">
        <v>292</v>
      </c>
      <c r="I219" s="74" t="s">
        <v>180</v>
      </c>
      <c r="J219" s="74" t="s">
        <v>408</v>
      </c>
      <c r="K219" s="75">
        <v>89.271670739703197</v>
      </c>
      <c r="L219" s="75">
        <v>0</v>
      </c>
      <c r="M219" s="74" t="s">
        <v>136</v>
      </c>
      <c r="N219" s="74" t="s">
        <v>135</v>
      </c>
      <c r="O219" s="74" t="s">
        <v>111</v>
      </c>
      <c r="P219" s="76" t="s">
        <v>116</v>
      </c>
      <c r="Q219" s="76" t="s">
        <v>116</v>
      </c>
      <c r="R219" s="75">
        <v>0</v>
      </c>
      <c r="S219" s="74" t="s">
        <v>140</v>
      </c>
      <c r="T219" s="74" t="s">
        <v>141</v>
      </c>
      <c r="U219" s="74" t="s">
        <v>114</v>
      </c>
      <c r="V219" s="77">
        <v>45139.660548877313</v>
      </c>
      <c r="W219" s="74" t="s">
        <v>115</v>
      </c>
      <c r="X219" s="77">
        <v>45139.661135069444</v>
      </c>
      <c r="Y219" s="77">
        <v>45108</v>
      </c>
      <c r="Z219" s="77">
        <v>45139</v>
      </c>
      <c r="AA219" s="77">
        <v>45139.872418090279</v>
      </c>
      <c r="AB219" s="74" t="s">
        <v>118</v>
      </c>
      <c r="AC219" s="74" t="s">
        <v>116</v>
      </c>
    </row>
    <row r="220" spans="1:29" s="84" customFormat="1" hidden="1" outlineLevel="5" collapsed="1" x14ac:dyDescent="0.25">
      <c r="A220" s="98" t="s">
        <v>180</v>
      </c>
      <c r="B220" s="80">
        <v>-16777</v>
      </c>
      <c r="C220" s="80">
        <v>-1497710.82</v>
      </c>
      <c r="D220" s="80">
        <v>0</v>
      </c>
      <c r="E220" s="80">
        <v>0</v>
      </c>
      <c r="F220" s="80">
        <v>-16777</v>
      </c>
      <c r="G220" s="80">
        <v>-1497710.82</v>
      </c>
      <c r="H220" s="81" t="s">
        <v>292</v>
      </c>
      <c r="I220" s="81" t="s">
        <v>180</v>
      </c>
      <c r="J220" s="81" t="s">
        <v>408</v>
      </c>
      <c r="K220" s="80">
        <v>89.271670739703197</v>
      </c>
      <c r="L220" s="80">
        <v>0</v>
      </c>
      <c r="M220" s="81" t="s">
        <v>136</v>
      </c>
      <c r="N220" s="81" t="s">
        <v>135</v>
      </c>
      <c r="O220" s="81" t="s">
        <v>111</v>
      </c>
      <c r="P220" s="82" t="s">
        <v>116</v>
      </c>
      <c r="Q220" s="82" t="s">
        <v>116</v>
      </c>
      <c r="R220" s="80">
        <v>0</v>
      </c>
      <c r="S220" s="81" t="s">
        <v>140</v>
      </c>
      <c r="T220" s="81" t="s">
        <v>141</v>
      </c>
      <c r="U220" s="81" t="s">
        <v>114</v>
      </c>
      <c r="V220" s="83">
        <v>45139.660548877313</v>
      </c>
      <c r="W220" s="81" t="s">
        <v>115</v>
      </c>
      <c r="X220" s="83">
        <v>45139.661135069444</v>
      </c>
      <c r="Y220" s="83">
        <v>45108</v>
      </c>
      <c r="Z220" s="83">
        <v>45139</v>
      </c>
      <c r="AA220" s="83">
        <v>45139.872418090279</v>
      </c>
      <c r="AB220" s="81" t="s">
        <v>118</v>
      </c>
      <c r="AC220" s="81" t="s">
        <v>116</v>
      </c>
    </row>
    <row r="221" spans="1:29" s="90" customFormat="1" hidden="1" outlineLevel="6" collapsed="1" x14ac:dyDescent="0.25">
      <c r="A221" s="99" t="s">
        <v>408</v>
      </c>
      <c r="B221" s="86">
        <v>-16777</v>
      </c>
      <c r="C221" s="86">
        <v>-1497710.82</v>
      </c>
      <c r="D221" s="86">
        <v>0</v>
      </c>
      <c r="E221" s="86">
        <v>0</v>
      </c>
      <c r="F221" s="86">
        <v>-16777</v>
      </c>
      <c r="G221" s="86">
        <v>-1497710.82</v>
      </c>
      <c r="H221" s="87" t="s">
        <v>292</v>
      </c>
      <c r="I221" s="87" t="s">
        <v>180</v>
      </c>
      <c r="J221" s="87" t="s">
        <v>408</v>
      </c>
      <c r="K221" s="86">
        <v>89.271670739703197</v>
      </c>
      <c r="L221" s="86">
        <v>0</v>
      </c>
      <c r="M221" s="87" t="s">
        <v>136</v>
      </c>
      <c r="N221" s="87" t="s">
        <v>135</v>
      </c>
      <c r="O221" s="87" t="s">
        <v>111</v>
      </c>
      <c r="P221" s="88" t="s">
        <v>116</v>
      </c>
      <c r="Q221" s="88" t="s">
        <v>116</v>
      </c>
      <c r="R221" s="86">
        <v>0</v>
      </c>
      <c r="S221" s="87" t="s">
        <v>140</v>
      </c>
      <c r="T221" s="87" t="s">
        <v>141</v>
      </c>
      <c r="U221" s="87" t="s">
        <v>114</v>
      </c>
      <c r="V221" s="89">
        <v>45139.660548877313</v>
      </c>
      <c r="W221" s="87" t="s">
        <v>115</v>
      </c>
      <c r="X221" s="89">
        <v>45139.661135069444</v>
      </c>
      <c r="Y221" s="89">
        <v>45108</v>
      </c>
      <c r="Z221" s="89">
        <v>45139</v>
      </c>
      <c r="AA221" s="89">
        <v>45139.872418090279</v>
      </c>
      <c r="AB221" s="87" t="s">
        <v>118</v>
      </c>
      <c r="AC221" s="87" t="s">
        <v>116</v>
      </c>
    </row>
    <row r="222" spans="1:29" s="96" customFormat="1" hidden="1" outlineLevel="7" collapsed="1" x14ac:dyDescent="0.25">
      <c r="A222" s="100" t="s">
        <v>409</v>
      </c>
      <c r="B222" s="92">
        <v>-16777</v>
      </c>
      <c r="C222" s="92">
        <v>-1497710.82</v>
      </c>
      <c r="D222" s="92">
        <v>0</v>
      </c>
      <c r="E222" s="92">
        <v>0</v>
      </c>
      <c r="F222" s="92">
        <v>-16777</v>
      </c>
      <c r="G222" s="92">
        <v>-1497710.82</v>
      </c>
      <c r="H222" s="93" t="s">
        <v>292</v>
      </c>
      <c r="I222" s="93" t="s">
        <v>180</v>
      </c>
      <c r="J222" s="93" t="s">
        <v>408</v>
      </c>
      <c r="K222" s="92">
        <v>89.271670739703197</v>
      </c>
      <c r="L222" s="92">
        <v>0</v>
      </c>
      <c r="M222" s="93" t="s">
        <v>136</v>
      </c>
      <c r="N222" s="93" t="s">
        <v>135</v>
      </c>
      <c r="O222" s="93" t="s">
        <v>111</v>
      </c>
      <c r="P222" s="94" t="s">
        <v>116</v>
      </c>
      <c r="Q222" s="94" t="s">
        <v>116</v>
      </c>
      <c r="R222" s="92">
        <v>0</v>
      </c>
      <c r="S222" s="93" t="s">
        <v>140</v>
      </c>
      <c r="T222" s="93" t="s">
        <v>141</v>
      </c>
      <c r="U222" s="93" t="s">
        <v>114</v>
      </c>
      <c r="V222" s="95">
        <v>45139.660548877313</v>
      </c>
      <c r="W222" s="93" t="s">
        <v>115</v>
      </c>
      <c r="X222" s="95">
        <v>45139.661135069444</v>
      </c>
      <c r="Y222" s="95">
        <v>45108</v>
      </c>
      <c r="Z222" s="95">
        <v>45139</v>
      </c>
      <c r="AA222" s="95">
        <v>45139.872418090279</v>
      </c>
      <c r="AB222" s="93" t="s">
        <v>118</v>
      </c>
      <c r="AC222" s="93" t="s">
        <v>116</v>
      </c>
    </row>
    <row r="223" spans="1:29" s="78" customFormat="1" hidden="1" outlineLevel="7" collapsed="1" x14ac:dyDescent="0.25">
      <c r="A223" s="101" t="s">
        <v>116</v>
      </c>
      <c r="B223" s="75">
        <v>-2433</v>
      </c>
      <c r="C223" s="75">
        <v>-217202.03</v>
      </c>
      <c r="D223" s="75">
        <v>0</v>
      </c>
      <c r="E223" s="75">
        <v>0</v>
      </c>
      <c r="F223" s="75">
        <v>-2433</v>
      </c>
      <c r="G223" s="75">
        <v>-217202.03</v>
      </c>
      <c r="H223" s="74" t="s">
        <v>292</v>
      </c>
      <c r="I223" s="74" t="s">
        <v>180</v>
      </c>
      <c r="J223" s="74" t="s">
        <v>408</v>
      </c>
      <c r="K223" s="75">
        <v>89.273337443485403</v>
      </c>
      <c r="L223" s="75">
        <v>0</v>
      </c>
      <c r="M223" s="74" t="s">
        <v>136</v>
      </c>
      <c r="N223" s="74" t="s">
        <v>135</v>
      </c>
      <c r="O223" s="74" t="s">
        <v>111</v>
      </c>
      <c r="P223" s="76">
        <v>45126</v>
      </c>
      <c r="Q223" s="76">
        <v>45126.000694444447</v>
      </c>
      <c r="R223" s="75">
        <v>0</v>
      </c>
      <c r="S223" s="74" t="s">
        <v>140</v>
      </c>
      <c r="T223" s="74" t="s">
        <v>141</v>
      </c>
      <c r="U223" s="74" t="s">
        <v>114</v>
      </c>
      <c r="V223" s="77">
        <v>45139.660548877313</v>
      </c>
      <c r="W223" s="74" t="s">
        <v>115</v>
      </c>
      <c r="X223" s="77">
        <v>45139.661135069444</v>
      </c>
      <c r="Y223" s="77">
        <v>45108</v>
      </c>
      <c r="Z223" s="77">
        <v>45139</v>
      </c>
      <c r="AA223" s="77">
        <v>45139.872418090279</v>
      </c>
      <c r="AB223" s="74" t="s">
        <v>118</v>
      </c>
      <c r="AC223" s="74" t="s">
        <v>116</v>
      </c>
    </row>
    <row r="224" spans="1:29" s="128" customFormat="1" hidden="1" outlineLevel="7" collapsed="1" x14ac:dyDescent="0.25">
      <c r="A224" s="123" t="s">
        <v>116</v>
      </c>
      <c r="B224" s="124">
        <v>-2126</v>
      </c>
      <c r="C224" s="124">
        <v>-189789.77</v>
      </c>
      <c r="D224" s="124">
        <v>0</v>
      </c>
      <c r="E224" s="124">
        <v>0</v>
      </c>
      <c r="F224" s="124">
        <v>-2126</v>
      </c>
      <c r="G224" s="124">
        <v>-189789.77</v>
      </c>
      <c r="H224" s="125" t="s">
        <v>292</v>
      </c>
      <c r="I224" s="125" t="s">
        <v>180</v>
      </c>
      <c r="J224" s="125" t="s">
        <v>408</v>
      </c>
      <c r="K224" s="124">
        <v>89.270823142050801</v>
      </c>
      <c r="L224" s="124">
        <v>0</v>
      </c>
      <c r="M224" s="125" t="s">
        <v>136</v>
      </c>
      <c r="N224" s="125" t="s">
        <v>135</v>
      </c>
      <c r="O224" s="125" t="s">
        <v>111</v>
      </c>
      <c r="P224" s="126">
        <v>45127</v>
      </c>
      <c r="Q224" s="126">
        <v>45127.000694444447</v>
      </c>
      <c r="R224" s="124">
        <v>0</v>
      </c>
      <c r="S224" s="125" t="s">
        <v>140</v>
      </c>
      <c r="T224" s="125" t="s">
        <v>141</v>
      </c>
      <c r="U224" s="125" t="s">
        <v>114</v>
      </c>
      <c r="V224" s="127">
        <v>45139.660548877313</v>
      </c>
      <c r="W224" s="125" t="s">
        <v>115</v>
      </c>
      <c r="X224" s="127">
        <v>45139.661135069444</v>
      </c>
      <c r="Y224" s="127">
        <v>45108</v>
      </c>
      <c r="Z224" s="127">
        <v>45139</v>
      </c>
      <c r="AA224" s="127">
        <v>45139.872418090279</v>
      </c>
      <c r="AB224" s="125" t="s">
        <v>118</v>
      </c>
      <c r="AC224" s="125" t="s">
        <v>116</v>
      </c>
    </row>
    <row r="225" spans="1:29" s="78" customFormat="1" hidden="1" outlineLevel="7" collapsed="1" x14ac:dyDescent="0.25">
      <c r="A225" s="101" t="s">
        <v>116</v>
      </c>
      <c r="B225" s="75">
        <v>-2077</v>
      </c>
      <c r="C225" s="75">
        <v>-185420.72</v>
      </c>
      <c r="D225" s="75">
        <v>0</v>
      </c>
      <c r="E225" s="75">
        <v>0</v>
      </c>
      <c r="F225" s="75">
        <v>-2077</v>
      </c>
      <c r="G225" s="75">
        <v>-185420.72</v>
      </c>
      <c r="H225" s="74" t="s">
        <v>292</v>
      </c>
      <c r="I225" s="74" t="s">
        <v>180</v>
      </c>
      <c r="J225" s="74" t="s">
        <v>408</v>
      </c>
      <c r="K225" s="75">
        <v>89.273336543091006</v>
      </c>
      <c r="L225" s="75">
        <v>0</v>
      </c>
      <c r="M225" s="74" t="s">
        <v>136</v>
      </c>
      <c r="N225" s="74" t="s">
        <v>135</v>
      </c>
      <c r="O225" s="74" t="s">
        <v>111</v>
      </c>
      <c r="P225" s="76">
        <v>45121</v>
      </c>
      <c r="Q225" s="76">
        <v>45121.000694444447</v>
      </c>
      <c r="R225" s="75">
        <v>0</v>
      </c>
      <c r="S225" s="74" t="s">
        <v>140</v>
      </c>
      <c r="T225" s="74" t="s">
        <v>141</v>
      </c>
      <c r="U225" s="74" t="s">
        <v>114</v>
      </c>
      <c r="V225" s="77">
        <v>45139.660548877313</v>
      </c>
      <c r="W225" s="74" t="s">
        <v>115</v>
      </c>
      <c r="X225" s="77">
        <v>45139.661135069444</v>
      </c>
      <c r="Y225" s="77">
        <v>45108</v>
      </c>
      <c r="Z225" s="77">
        <v>45139</v>
      </c>
      <c r="AA225" s="77">
        <v>45139.872418090279</v>
      </c>
      <c r="AB225" s="74" t="s">
        <v>118</v>
      </c>
      <c r="AC225" s="74" t="s">
        <v>116</v>
      </c>
    </row>
    <row r="226" spans="1:29" s="128" customFormat="1" hidden="1" outlineLevel="7" collapsed="1" x14ac:dyDescent="0.25">
      <c r="A226" s="123" t="s">
        <v>116</v>
      </c>
      <c r="B226" s="124">
        <v>-2024</v>
      </c>
      <c r="C226" s="124">
        <v>-180684.14</v>
      </c>
      <c r="D226" s="124">
        <v>0</v>
      </c>
      <c r="E226" s="124">
        <v>0</v>
      </c>
      <c r="F226" s="124">
        <v>-2024</v>
      </c>
      <c r="G226" s="124">
        <v>-180684.14</v>
      </c>
      <c r="H226" s="125" t="s">
        <v>292</v>
      </c>
      <c r="I226" s="125" t="s">
        <v>180</v>
      </c>
      <c r="J226" s="125" t="s">
        <v>408</v>
      </c>
      <c r="K226" s="124">
        <v>89.270820158102794</v>
      </c>
      <c r="L226" s="124">
        <v>0</v>
      </c>
      <c r="M226" s="125" t="s">
        <v>136</v>
      </c>
      <c r="N226" s="125" t="s">
        <v>135</v>
      </c>
      <c r="O226" s="125" t="s">
        <v>111</v>
      </c>
      <c r="P226" s="126">
        <v>45133</v>
      </c>
      <c r="Q226" s="126">
        <v>45133.000694444447</v>
      </c>
      <c r="R226" s="124">
        <v>0</v>
      </c>
      <c r="S226" s="125" t="s">
        <v>140</v>
      </c>
      <c r="T226" s="125" t="s">
        <v>141</v>
      </c>
      <c r="U226" s="125" t="s">
        <v>114</v>
      </c>
      <c r="V226" s="127">
        <v>45139.660548877313</v>
      </c>
      <c r="W226" s="125" t="s">
        <v>115</v>
      </c>
      <c r="X226" s="127">
        <v>45139.661135069444</v>
      </c>
      <c r="Y226" s="127">
        <v>45108</v>
      </c>
      <c r="Z226" s="127">
        <v>45139</v>
      </c>
      <c r="AA226" s="127">
        <v>45139.872418090279</v>
      </c>
      <c r="AB226" s="125" t="s">
        <v>118</v>
      </c>
      <c r="AC226" s="125" t="s">
        <v>116</v>
      </c>
    </row>
    <row r="227" spans="1:29" s="78" customFormat="1" hidden="1" outlineLevel="7" collapsed="1" x14ac:dyDescent="0.25">
      <c r="A227" s="101" t="s">
        <v>116</v>
      </c>
      <c r="B227" s="75">
        <v>-1882</v>
      </c>
      <c r="C227" s="75">
        <v>-168007.69</v>
      </c>
      <c r="D227" s="75">
        <v>0</v>
      </c>
      <c r="E227" s="75">
        <v>0</v>
      </c>
      <c r="F227" s="75">
        <v>-1882</v>
      </c>
      <c r="G227" s="75">
        <v>-168007.69</v>
      </c>
      <c r="H227" s="74" t="s">
        <v>292</v>
      </c>
      <c r="I227" s="74" t="s">
        <v>180</v>
      </c>
      <c r="J227" s="74" t="s">
        <v>408</v>
      </c>
      <c r="K227" s="75">
        <v>89.270823591923502</v>
      </c>
      <c r="L227" s="75">
        <v>0</v>
      </c>
      <c r="M227" s="74" t="s">
        <v>136</v>
      </c>
      <c r="N227" s="74" t="s">
        <v>135</v>
      </c>
      <c r="O227" s="74" t="s">
        <v>111</v>
      </c>
      <c r="P227" s="76">
        <v>45130</v>
      </c>
      <c r="Q227" s="76">
        <v>45130.000694444447</v>
      </c>
      <c r="R227" s="75">
        <v>0</v>
      </c>
      <c r="S227" s="74" t="s">
        <v>140</v>
      </c>
      <c r="T227" s="74" t="s">
        <v>141</v>
      </c>
      <c r="U227" s="74" t="s">
        <v>114</v>
      </c>
      <c r="V227" s="77">
        <v>45139.660548877313</v>
      </c>
      <c r="W227" s="74" t="s">
        <v>115</v>
      </c>
      <c r="X227" s="77">
        <v>45139.661135069444</v>
      </c>
      <c r="Y227" s="77">
        <v>45108</v>
      </c>
      <c r="Z227" s="77">
        <v>45139</v>
      </c>
      <c r="AA227" s="77">
        <v>45139.872418090279</v>
      </c>
      <c r="AB227" s="74" t="s">
        <v>118</v>
      </c>
      <c r="AC227" s="74" t="s">
        <v>116</v>
      </c>
    </row>
    <row r="228" spans="1:29" s="128" customFormat="1" hidden="1" outlineLevel="7" collapsed="1" x14ac:dyDescent="0.25">
      <c r="A228" s="123" t="s">
        <v>116</v>
      </c>
      <c r="B228" s="124">
        <v>-1720</v>
      </c>
      <c r="C228" s="124">
        <v>-153545.81</v>
      </c>
      <c r="D228" s="124">
        <v>0</v>
      </c>
      <c r="E228" s="124">
        <v>0</v>
      </c>
      <c r="F228" s="124">
        <v>-1720</v>
      </c>
      <c r="G228" s="124">
        <v>-153545.81</v>
      </c>
      <c r="H228" s="125" t="s">
        <v>292</v>
      </c>
      <c r="I228" s="125" t="s">
        <v>180</v>
      </c>
      <c r="J228" s="125" t="s">
        <v>408</v>
      </c>
      <c r="K228" s="124">
        <v>89.270819767441907</v>
      </c>
      <c r="L228" s="124">
        <v>0</v>
      </c>
      <c r="M228" s="125" t="s">
        <v>136</v>
      </c>
      <c r="N228" s="125" t="s">
        <v>135</v>
      </c>
      <c r="O228" s="125" t="s">
        <v>111</v>
      </c>
      <c r="P228" s="126">
        <v>45132</v>
      </c>
      <c r="Q228" s="126">
        <v>45132.000694444447</v>
      </c>
      <c r="R228" s="124">
        <v>0</v>
      </c>
      <c r="S228" s="125" t="s">
        <v>140</v>
      </c>
      <c r="T228" s="125" t="s">
        <v>141</v>
      </c>
      <c r="U228" s="125" t="s">
        <v>114</v>
      </c>
      <c r="V228" s="127">
        <v>45139.660548877313</v>
      </c>
      <c r="W228" s="125" t="s">
        <v>115</v>
      </c>
      <c r="X228" s="127">
        <v>45139.661135069444</v>
      </c>
      <c r="Y228" s="127">
        <v>45108</v>
      </c>
      <c r="Z228" s="127">
        <v>45139</v>
      </c>
      <c r="AA228" s="127">
        <v>45139.872418090279</v>
      </c>
      <c r="AB228" s="125" t="s">
        <v>118</v>
      </c>
      <c r="AC228" s="125" t="s">
        <v>116</v>
      </c>
    </row>
    <row r="229" spans="1:29" s="78" customFormat="1" hidden="1" outlineLevel="7" collapsed="1" x14ac:dyDescent="0.25">
      <c r="A229" s="101" t="s">
        <v>116</v>
      </c>
      <c r="B229" s="75">
        <v>-1663</v>
      </c>
      <c r="C229" s="75">
        <v>-148457.38</v>
      </c>
      <c r="D229" s="75">
        <v>0</v>
      </c>
      <c r="E229" s="75">
        <v>0</v>
      </c>
      <c r="F229" s="75">
        <v>-1663</v>
      </c>
      <c r="G229" s="75">
        <v>-148457.38</v>
      </c>
      <c r="H229" s="74" t="s">
        <v>292</v>
      </c>
      <c r="I229" s="74" t="s">
        <v>180</v>
      </c>
      <c r="J229" s="74" t="s">
        <v>408</v>
      </c>
      <c r="K229" s="75">
        <v>89.270823812387206</v>
      </c>
      <c r="L229" s="75">
        <v>0</v>
      </c>
      <c r="M229" s="74" t="s">
        <v>136</v>
      </c>
      <c r="N229" s="74" t="s">
        <v>135</v>
      </c>
      <c r="O229" s="74" t="s">
        <v>111</v>
      </c>
      <c r="P229" s="76">
        <v>45131</v>
      </c>
      <c r="Q229" s="76">
        <v>45131.000694444447</v>
      </c>
      <c r="R229" s="75">
        <v>0</v>
      </c>
      <c r="S229" s="74" t="s">
        <v>140</v>
      </c>
      <c r="T229" s="74" t="s">
        <v>141</v>
      </c>
      <c r="U229" s="74" t="s">
        <v>114</v>
      </c>
      <c r="V229" s="77">
        <v>45139.660548877313</v>
      </c>
      <c r="W229" s="74" t="s">
        <v>115</v>
      </c>
      <c r="X229" s="77">
        <v>45139.661135069444</v>
      </c>
      <c r="Y229" s="77">
        <v>45108</v>
      </c>
      <c r="Z229" s="77">
        <v>45139</v>
      </c>
      <c r="AA229" s="77">
        <v>45139.872418090279</v>
      </c>
      <c r="AB229" s="74" t="s">
        <v>118</v>
      </c>
      <c r="AC229" s="74" t="s">
        <v>116</v>
      </c>
    </row>
    <row r="230" spans="1:29" s="128" customFormat="1" hidden="1" outlineLevel="7" collapsed="1" x14ac:dyDescent="0.25">
      <c r="A230" s="123" t="s">
        <v>116</v>
      </c>
      <c r="B230" s="124">
        <v>-1295</v>
      </c>
      <c r="C230" s="124">
        <v>-115605.72</v>
      </c>
      <c r="D230" s="124">
        <v>0</v>
      </c>
      <c r="E230" s="124">
        <v>0</v>
      </c>
      <c r="F230" s="124">
        <v>-1295</v>
      </c>
      <c r="G230" s="124">
        <v>-115605.72</v>
      </c>
      <c r="H230" s="125" t="s">
        <v>292</v>
      </c>
      <c r="I230" s="125" t="s">
        <v>180</v>
      </c>
      <c r="J230" s="125" t="s">
        <v>408</v>
      </c>
      <c r="K230" s="124">
        <v>89.270826254826304</v>
      </c>
      <c r="L230" s="124">
        <v>0</v>
      </c>
      <c r="M230" s="125" t="s">
        <v>136</v>
      </c>
      <c r="N230" s="125" t="s">
        <v>135</v>
      </c>
      <c r="O230" s="125" t="s">
        <v>111</v>
      </c>
      <c r="P230" s="126">
        <v>45129</v>
      </c>
      <c r="Q230" s="126">
        <v>45129.000694444447</v>
      </c>
      <c r="R230" s="124">
        <v>0</v>
      </c>
      <c r="S230" s="125" t="s">
        <v>140</v>
      </c>
      <c r="T230" s="125" t="s">
        <v>141</v>
      </c>
      <c r="U230" s="125" t="s">
        <v>114</v>
      </c>
      <c r="V230" s="127">
        <v>45139.660548877313</v>
      </c>
      <c r="W230" s="125" t="s">
        <v>115</v>
      </c>
      <c r="X230" s="127">
        <v>45139.661135069444</v>
      </c>
      <c r="Y230" s="127">
        <v>45108</v>
      </c>
      <c r="Z230" s="127">
        <v>45139</v>
      </c>
      <c r="AA230" s="127">
        <v>45139.872418090279</v>
      </c>
      <c r="AB230" s="125" t="s">
        <v>118</v>
      </c>
      <c r="AC230" s="125" t="s">
        <v>116</v>
      </c>
    </row>
    <row r="231" spans="1:29" s="78" customFormat="1" hidden="1" outlineLevel="7" collapsed="1" x14ac:dyDescent="0.25">
      <c r="A231" s="101" t="s">
        <v>116</v>
      </c>
      <c r="B231" s="75">
        <v>-1135</v>
      </c>
      <c r="C231" s="75">
        <v>-101325.24</v>
      </c>
      <c r="D231" s="75">
        <v>0</v>
      </c>
      <c r="E231" s="75">
        <v>0</v>
      </c>
      <c r="F231" s="75">
        <v>-1135</v>
      </c>
      <c r="G231" s="75">
        <v>-101325.24</v>
      </c>
      <c r="H231" s="74" t="s">
        <v>292</v>
      </c>
      <c r="I231" s="74" t="s">
        <v>180</v>
      </c>
      <c r="J231" s="74" t="s">
        <v>408</v>
      </c>
      <c r="K231" s="75">
        <v>89.273339207048494</v>
      </c>
      <c r="L231" s="75">
        <v>0</v>
      </c>
      <c r="M231" s="74" t="s">
        <v>136</v>
      </c>
      <c r="N231" s="74" t="s">
        <v>135</v>
      </c>
      <c r="O231" s="74" t="s">
        <v>111</v>
      </c>
      <c r="P231" s="76">
        <v>45125</v>
      </c>
      <c r="Q231" s="76">
        <v>45125.000694444447</v>
      </c>
      <c r="R231" s="75">
        <v>0</v>
      </c>
      <c r="S231" s="74" t="s">
        <v>140</v>
      </c>
      <c r="T231" s="74" t="s">
        <v>141</v>
      </c>
      <c r="U231" s="74" t="s">
        <v>114</v>
      </c>
      <c r="V231" s="77">
        <v>45139.660548877313</v>
      </c>
      <c r="W231" s="74" t="s">
        <v>115</v>
      </c>
      <c r="X231" s="77">
        <v>45139.661135069444</v>
      </c>
      <c r="Y231" s="77">
        <v>45108</v>
      </c>
      <c r="Z231" s="77">
        <v>45139</v>
      </c>
      <c r="AA231" s="77">
        <v>45139.872418090279</v>
      </c>
      <c r="AB231" s="74" t="s">
        <v>118</v>
      </c>
      <c r="AC231" s="74" t="s">
        <v>116</v>
      </c>
    </row>
    <row r="232" spans="1:29" s="128" customFormat="1" hidden="1" outlineLevel="7" collapsed="1" x14ac:dyDescent="0.25">
      <c r="A232" s="123" t="s">
        <v>116</v>
      </c>
      <c r="B232" s="124">
        <v>-409</v>
      </c>
      <c r="C232" s="124">
        <v>-36511.769999999997</v>
      </c>
      <c r="D232" s="124">
        <v>0</v>
      </c>
      <c r="E232" s="124">
        <v>0</v>
      </c>
      <c r="F232" s="124">
        <v>-409</v>
      </c>
      <c r="G232" s="124">
        <v>-36511.769999999997</v>
      </c>
      <c r="H232" s="125" t="s">
        <v>292</v>
      </c>
      <c r="I232" s="125" t="s">
        <v>180</v>
      </c>
      <c r="J232" s="125" t="s">
        <v>408</v>
      </c>
      <c r="K232" s="124">
        <v>89.270831295843493</v>
      </c>
      <c r="L232" s="124">
        <v>0</v>
      </c>
      <c r="M232" s="125" t="s">
        <v>136</v>
      </c>
      <c r="N232" s="125" t="s">
        <v>135</v>
      </c>
      <c r="O232" s="125" t="s">
        <v>111</v>
      </c>
      <c r="P232" s="126">
        <v>45128</v>
      </c>
      <c r="Q232" s="126">
        <v>45128.000694444447</v>
      </c>
      <c r="R232" s="124">
        <v>0</v>
      </c>
      <c r="S232" s="125" t="s">
        <v>140</v>
      </c>
      <c r="T232" s="125" t="s">
        <v>141</v>
      </c>
      <c r="U232" s="125" t="s">
        <v>114</v>
      </c>
      <c r="V232" s="127">
        <v>45139.660548877313</v>
      </c>
      <c r="W232" s="125" t="s">
        <v>115</v>
      </c>
      <c r="X232" s="127">
        <v>45139.661135069444</v>
      </c>
      <c r="Y232" s="127">
        <v>45108</v>
      </c>
      <c r="Z232" s="127">
        <v>45139</v>
      </c>
      <c r="AA232" s="127">
        <v>45139.872418090279</v>
      </c>
      <c r="AB232" s="125" t="s">
        <v>118</v>
      </c>
      <c r="AC232" s="125" t="s">
        <v>116</v>
      </c>
    </row>
    <row r="233" spans="1:29" s="78" customFormat="1" hidden="1" outlineLevel="7" collapsed="1" x14ac:dyDescent="0.25">
      <c r="A233" s="101" t="s">
        <v>116</v>
      </c>
      <c r="B233" s="75">
        <v>-12</v>
      </c>
      <c r="C233" s="75">
        <v>-1071.28</v>
      </c>
      <c r="D233" s="75">
        <v>0</v>
      </c>
      <c r="E233" s="75">
        <v>0</v>
      </c>
      <c r="F233" s="75">
        <v>-12</v>
      </c>
      <c r="G233" s="75">
        <v>-1071.28</v>
      </c>
      <c r="H233" s="74" t="s">
        <v>292</v>
      </c>
      <c r="I233" s="74" t="s">
        <v>180</v>
      </c>
      <c r="J233" s="74" t="s">
        <v>408</v>
      </c>
      <c r="K233" s="75">
        <v>89.273333333333298</v>
      </c>
      <c r="L233" s="75">
        <v>0</v>
      </c>
      <c r="M233" s="74" t="s">
        <v>136</v>
      </c>
      <c r="N233" s="74" t="s">
        <v>135</v>
      </c>
      <c r="O233" s="74" t="s">
        <v>111</v>
      </c>
      <c r="P233" s="76">
        <v>45124</v>
      </c>
      <c r="Q233" s="76">
        <v>45124.000694444447</v>
      </c>
      <c r="R233" s="75">
        <v>0</v>
      </c>
      <c r="S233" s="74" t="s">
        <v>140</v>
      </c>
      <c r="T233" s="74" t="s">
        <v>141</v>
      </c>
      <c r="U233" s="74" t="s">
        <v>114</v>
      </c>
      <c r="V233" s="77">
        <v>45139.660548877313</v>
      </c>
      <c r="W233" s="74" t="s">
        <v>115</v>
      </c>
      <c r="X233" s="77">
        <v>45139.661135069444</v>
      </c>
      <c r="Y233" s="77">
        <v>45108</v>
      </c>
      <c r="Z233" s="77">
        <v>45139</v>
      </c>
      <c r="AA233" s="77">
        <v>45139.872418090279</v>
      </c>
      <c r="AB233" s="74" t="s">
        <v>118</v>
      </c>
      <c r="AC233" s="74" t="s">
        <v>116</v>
      </c>
    </row>
    <row r="234" spans="1:29" s="128" customFormat="1" hidden="1" outlineLevel="7" collapsed="1" x14ac:dyDescent="0.25">
      <c r="A234" s="123" t="s">
        <v>116</v>
      </c>
      <c r="B234" s="124">
        <v>-1</v>
      </c>
      <c r="C234" s="124">
        <v>-89.27</v>
      </c>
      <c r="D234" s="124">
        <v>0</v>
      </c>
      <c r="E234" s="124">
        <v>0</v>
      </c>
      <c r="F234" s="124">
        <v>-1</v>
      </c>
      <c r="G234" s="124">
        <v>-89.27</v>
      </c>
      <c r="H234" s="125" t="s">
        <v>292</v>
      </c>
      <c r="I234" s="125" t="s">
        <v>180</v>
      </c>
      <c r="J234" s="125" t="s">
        <v>408</v>
      </c>
      <c r="K234" s="124">
        <v>89.27</v>
      </c>
      <c r="L234" s="124">
        <v>0</v>
      </c>
      <c r="M234" s="125" t="s">
        <v>136</v>
      </c>
      <c r="N234" s="125" t="s">
        <v>135</v>
      </c>
      <c r="O234" s="125" t="s">
        <v>111</v>
      </c>
      <c r="P234" s="126">
        <v>45119</v>
      </c>
      <c r="Q234" s="126">
        <v>45119.000694444447</v>
      </c>
      <c r="R234" s="124">
        <v>0</v>
      </c>
      <c r="S234" s="125" t="s">
        <v>140</v>
      </c>
      <c r="T234" s="125" t="s">
        <v>141</v>
      </c>
      <c r="U234" s="125" t="s">
        <v>114</v>
      </c>
      <c r="V234" s="127">
        <v>45139.660548877313</v>
      </c>
      <c r="W234" s="125" t="s">
        <v>115</v>
      </c>
      <c r="X234" s="127">
        <v>45139.661135069444</v>
      </c>
      <c r="Y234" s="127">
        <v>45108</v>
      </c>
      <c r="Z234" s="127">
        <v>45139</v>
      </c>
      <c r="AA234" s="127">
        <v>45139.872418090279</v>
      </c>
      <c r="AB234" s="125" t="s">
        <v>118</v>
      </c>
      <c r="AC234" s="125" t="s">
        <v>116</v>
      </c>
    </row>
    <row r="235" spans="1:29" s="113" customFormat="1" hidden="1" outlineLevel="2" collapsed="1" x14ac:dyDescent="0.25">
      <c r="A235" s="108" t="s">
        <v>145</v>
      </c>
      <c r="B235" s="109">
        <v>3288.79</v>
      </c>
      <c r="C235" s="109">
        <v>290301.49</v>
      </c>
      <c r="D235" s="109">
        <v>0</v>
      </c>
      <c r="E235" s="109">
        <v>0</v>
      </c>
      <c r="F235" s="109">
        <v>3288.79</v>
      </c>
      <c r="G235" s="109">
        <v>290301.49</v>
      </c>
      <c r="H235" s="110" t="s">
        <v>410</v>
      </c>
      <c r="I235" s="110" t="s">
        <v>180</v>
      </c>
      <c r="J235" s="110" t="s">
        <v>116</v>
      </c>
      <c r="K235" s="109">
        <v>88.269998996591397</v>
      </c>
      <c r="L235" s="109">
        <v>0</v>
      </c>
      <c r="M235" s="110" t="s">
        <v>122</v>
      </c>
      <c r="N235" s="110" t="s">
        <v>135</v>
      </c>
      <c r="O235" s="110" t="s">
        <v>145</v>
      </c>
      <c r="P235" s="111">
        <v>45108</v>
      </c>
      <c r="Q235" s="111">
        <v>45109</v>
      </c>
      <c r="R235" s="109">
        <v>0</v>
      </c>
      <c r="S235" s="110" t="s">
        <v>116</v>
      </c>
      <c r="T235" s="110" t="s">
        <v>141</v>
      </c>
      <c r="U235" s="110" t="s">
        <v>142</v>
      </c>
      <c r="V235" s="112">
        <v>45139.561328356482</v>
      </c>
      <c r="W235" s="110" t="s">
        <v>142</v>
      </c>
      <c r="X235" s="112">
        <v>45139.561330358796</v>
      </c>
      <c r="Y235" s="112">
        <v>45108</v>
      </c>
      <c r="Z235" s="112">
        <v>45139</v>
      </c>
      <c r="AA235" s="112">
        <v>45139.872418090279</v>
      </c>
      <c r="AB235" s="110" t="s">
        <v>118</v>
      </c>
      <c r="AC235" s="110" t="s">
        <v>116</v>
      </c>
    </row>
    <row r="236" spans="1:29" s="96" customFormat="1" hidden="1" outlineLevel="3" collapsed="1" x14ac:dyDescent="0.25">
      <c r="A236" s="91" t="s">
        <v>116</v>
      </c>
      <c r="B236" s="92">
        <v>3288.79</v>
      </c>
      <c r="C236" s="92">
        <v>290301.49</v>
      </c>
      <c r="D236" s="92">
        <v>0</v>
      </c>
      <c r="E236" s="92">
        <v>0</v>
      </c>
      <c r="F236" s="92">
        <v>3288.79</v>
      </c>
      <c r="G236" s="92">
        <v>290301.49</v>
      </c>
      <c r="H236" s="93" t="s">
        <v>410</v>
      </c>
      <c r="I236" s="93" t="s">
        <v>180</v>
      </c>
      <c r="J236" s="93" t="s">
        <v>116</v>
      </c>
      <c r="K236" s="92">
        <v>88.269998996591397</v>
      </c>
      <c r="L236" s="92">
        <v>0</v>
      </c>
      <c r="M236" s="93" t="s">
        <v>122</v>
      </c>
      <c r="N236" s="93" t="s">
        <v>135</v>
      </c>
      <c r="O236" s="93" t="s">
        <v>145</v>
      </c>
      <c r="P236" s="94">
        <v>45108</v>
      </c>
      <c r="Q236" s="94">
        <v>45109</v>
      </c>
      <c r="R236" s="92">
        <v>0</v>
      </c>
      <c r="S236" s="93" t="s">
        <v>116</v>
      </c>
      <c r="T236" s="93" t="s">
        <v>141</v>
      </c>
      <c r="U236" s="93" t="s">
        <v>142</v>
      </c>
      <c r="V236" s="95">
        <v>45139.561328356482</v>
      </c>
      <c r="W236" s="93" t="s">
        <v>142</v>
      </c>
      <c r="X236" s="95">
        <v>45139.561330358796</v>
      </c>
      <c r="Y236" s="95">
        <v>45108</v>
      </c>
      <c r="Z236" s="95">
        <v>45139</v>
      </c>
      <c r="AA236" s="95">
        <v>45139.872418090279</v>
      </c>
      <c r="AB236" s="93" t="s">
        <v>118</v>
      </c>
      <c r="AC236" s="93" t="s">
        <v>116</v>
      </c>
    </row>
    <row r="237" spans="1:29" s="78" customFormat="1" hidden="1" outlineLevel="4" collapsed="1" x14ac:dyDescent="0.25">
      <c r="A237" s="97" t="s">
        <v>122</v>
      </c>
      <c r="B237" s="75">
        <v>3288.79</v>
      </c>
      <c r="C237" s="75">
        <v>290301.49</v>
      </c>
      <c r="D237" s="75">
        <v>0</v>
      </c>
      <c r="E237" s="75">
        <v>0</v>
      </c>
      <c r="F237" s="75">
        <v>3288.79</v>
      </c>
      <c r="G237" s="75">
        <v>290301.49</v>
      </c>
      <c r="H237" s="74" t="s">
        <v>410</v>
      </c>
      <c r="I237" s="74" t="s">
        <v>180</v>
      </c>
      <c r="J237" s="74" t="s">
        <v>116</v>
      </c>
      <c r="K237" s="75">
        <v>88.269998996591397</v>
      </c>
      <c r="L237" s="75">
        <v>0</v>
      </c>
      <c r="M237" s="74" t="s">
        <v>122</v>
      </c>
      <c r="N237" s="74" t="s">
        <v>135</v>
      </c>
      <c r="O237" s="74" t="s">
        <v>145</v>
      </c>
      <c r="P237" s="76">
        <v>45108</v>
      </c>
      <c r="Q237" s="76">
        <v>45109</v>
      </c>
      <c r="R237" s="75">
        <v>0</v>
      </c>
      <c r="S237" s="74" t="s">
        <v>116</v>
      </c>
      <c r="T237" s="74" t="s">
        <v>141</v>
      </c>
      <c r="U237" s="74" t="s">
        <v>142</v>
      </c>
      <c r="V237" s="77">
        <v>45139.561328356482</v>
      </c>
      <c r="W237" s="74" t="s">
        <v>142</v>
      </c>
      <c r="X237" s="77">
        <v>45139.561330358796</v>
      </c>
      <c r="Y237" s="77">
        <v>45108</v>
      </c>
      <c r="Z237" s="77">
        <v>45139</v>
      </c>
      <c r="AA237" s="77">
        <v>45139.872418090279</v>
      </c>
      <c r="AB237" s="74" t="s">
        <v>118</v>
      </c>
      <c r="AC237" s="74" t="s">
        <v>116</v>
      </c>
    </row>
    <row r="238" spans="1:29" s="84" customFormat="1" hidden="1" outlineLevel="5" collapsed="1" x14ac:dyDescent="0.25">
      <c r="A238" s="98" t="s">
        <v>180</v>
      </c>
      <c r="B238" s="80">
        <v>3288.79</v>
      </c>
      <c r="C238" s="80">
        <v>290301.49</v>
      </c>
      <c r="D238" s="80">
        <v>0</v>
      </c>
      <c r="E238" s="80">
        <v>0</v>
      </c>
      <c r="F238" s="80">
        <v>3288.79</v>
      </c>
      <c r="G238" s="80">
        <v>290301.49</v>
      </c>
      <c r="H238" s="81" t="s">
        <v>410</v>
      </c>
      <c r="I238" s="81" t="s">
        <v>180</v>
      </c>
      <c r="J238" s="81" t="s">
        <v>116</v>
      </c>
      <c r="K238" s="80">
        <v>88.269998996591397</v>
      </c>
      <c r="L238" s="80">
        <v>0</v>
      </c>
      <c r="M238" s="81" t="s">
        <v>122</v>
      </c>
      <c r="N238" s="81" t="s">
        <v>135</v>
      </c>
      <c r="O238" s="81" t="s">
        <v>145</v>
      </c>
      <c r="P238" s="82">
        <v>45108</v>
      </c>
      <c r="Q238" s="82">
        <v>45109</v>
      </c>
      <c r="R238" s="80">
        <v>0</v>
      </c>
      <c r="S238" s="81" t="s">
        <v>116</v>
      </c>
      <c r="T238" s="81" t="s">
        <v>141</v>
      </c>
      <c r="U238" s="81" t="s">
        <v>142</v>
      </c>
      <c r="V238" s="83">
        <v>45139.561328356482</v>
      </c>
      <c r="W238" s="81" t="s">
        <v>142</v>
      </c>
      <c r="X238" s="83">
        <v>45139.561330358796</v>
      </c>
      <c r="Y238" s="83">
        <v>45108</v>
      </c>
      <c r="Z238" s="83">
        <v>45139</v>
      </c>
      <c r="AA238" s="83">
        <v>45139.872418090279</v>
      </c>
      <c r="AB238" s="81" t="s">
        <v>118</v>
      </c>
      <c r="AC238" s="81" t="s">
        <v>116</v>
      </c>
    </row>
    <row r="239" spans="1:29" s="90" customFormat="1" hidden="1" outlineLevel="6" collapsed="1" x14ac:dyDescent="0.25">
      <c r="A239" s="99" t="s">
        <v>116</v>
      </c>
      <c r="B239" s="86">
        <v>3288.79</v>
      </c>
      <c r="C239" s="86">
        <v>290301.49</v>
      </c>
      <c r="D239" s="86">
        <v>0</v>
      </c>
      <c r="E239" s="86">
        <v>0</v>
      </c>
      <c r="F239" s="86">
        <v>3288.79</v>
      </c>
      <c r="G239" s="86">
        <v>290301.49</v>
      </c>
      <c r="H239" s="87" t="s">
        <v>410</v>
      </c>
      <c r="I239" s="87" t="s">
        <v>180</v>
      </c>
      <c r="J239" s="87" t="s">
        <v>116</v>
      </c>
      <c r="K239" s="86">
        <v>88.269998996591397</v>
      </c>
      <c r="L239" s="86">
        <v>0</v>
      </c>
      <c r="M239" s="87" t="s">
        <v>122</v>
      </c>
      <c r="N239" s="87" t="s">
        <v>135</v>
      </c>
      <c r="O239" s="87" t="s">
        <v>145</v>
      </c>
      <c r="P239" s="88">
        <v>45108</v>
      </c>
      <c r="Q239" s="88">
        <v>45109</v>
      </c>
      <c r="R239" s="86">
        <v>0</v>
      </c>
      <c r="S239" s="87" t="s">
        <v>116</v>
      </c>
      <c r="T239" s="87" t="s">
        <v>141</v>
      </c>
      <c r="U239" s="87" t="s">
        <v>142</v>
      </c>
      <c r="V239" s="89">
        <v>45139.561328356482</v>
      </c>
      <c r="W239" s="87" t="s">
        <v>142</v>
      </c>
      <c r="X239" s="89">
        <v>45139.561330358796</v>
      </c>
      <c r="Y239" s="89">
        <v>45108</v>
      </c>
      <c r="Z239" s="89">
        <v>45139</v>
      </c>
      <c r="AA239" s="89">
        <v>45139.872418090279</v>
      </c>
      <c r="AB239" s="87" t="s">
        <v>118</v>
      </c>
      <c r="AC239" s="87" t="s">
        <v>116</v>
      </c>
    </row>
    <row r="240" spans="1:29" s="96" customFormat="1" hidden="1" outlineLevel="7" collapsed="1" x14ac:dyDescent="0.25">
      <c r="A240" s="100" t="s">
        <v>411</v>
      </c>
      <c r="B240" s="92">
        <v>3288.79</v>
      </c>
      <c r="C240" s="92">
        <v>290301.49</v>
      </c>
      <c r="D240" s="92">
        <v>0</v>
      </c>
      <c r="E240" s="92">
        <v>0</v>
      </c>
      <c r="F240" s="92">
        <v>3288.79</v>
      </c>
      <c r="G240" s="92">
        <v>290301.49</v>
      </c>
      <c r="H240" s="93" t="s">
        <v>410</v>
      </c>
      <c r="I240" s="93" t="s">
        <v>180</v>
      </c>
      <c r="J240" s="93" t="s">
        <v>116</v>
      </c>
      <c r="K240" s="92">
        <v>88.269998996591397</v>
      </c>
      <c r="L240" s="92">
        <v>0</v>
      </c>
      <c r="M240" s="93" t="s">
        <v>122</v>
      </c>
      <c r="N240" s="93" t="s">
        <v>135</v>
      </c>
      <c r="O240" s="93" t="s">
        <v>145</v>
      </c>
      <c r="P240" s="94">
        <v>45108</v>
      </c>
      <c r="Q240" s="94">
        <v>45109</v>
      </c>
      <c r="R240" s="92">
        <v>0</v>
      </c>
      <c r="S240" s="93" t="s">
        <v>116</v>
      </c>
      <c r="T240" s="93" t="s">
        <v>141</v>
      </c>
      <c r="U240" s="93" t="s">
        <v>142</v>
      </c>
      <c r="V240" s="95">
        <v>45139.561328356482</v>
      </c>
      <c r="W240" s="93" t="s">
        <v>142</v>
      </c>
      <c r="X240" s="95">
        <v>45139.561330358796</v>
      </c>
      <c r="Y240" s="95">
        <v>45108</v>
      </c>
      <c r="Z240" s="95">
        <v>45139</v>
      </c>
      <c r="AA240" s="95">
        <v>45139.872418090279</v>
      </c>
      <c r="AB240" s="93" t="s">
        <v>118</v>
      </c>
      <c r="AC240" s="93" t="s">
        <v>116</v>
      </c>
    </row>
    <row r="241" spans="1:29" s="78" customFormat="1" hidden="1" outlineLevel="7" collapsed="1" x14ac:dyDescent="0.25">
      <c r="A241" s="101" t="s">
        <v>116</v>
      </c>
      <c r="B241" s="75">
        <v>3288.79</v>
      </c>
      <c r="C241" s="75">
        <v>290301.49</v>
      </c>
      <c r="D241" s="75">
        <v>0</v>
      </c>
      <c r="E241" s="75">
        <v>0</v>
      </c>
      <c r="F241" s="75">
        <v>3288.79</v>
      </c>
      <c r="G241" s="75">
        <v>290301.49</v>
      </c>
      <c r="H241" s="74" t="s">
        <v>410</v>
      </c>
      <c r="I241" s="74" t="s">
        <v>180</v>
      </c>
      <c r="J241" s="74" t="s">
        <v>116</v>
      </c>
      <c r="K241" s="75">
        <v>88.269998996591397</v>
      </c>
      <c r="L241" s="75">
        <v>0</v>
      </c>
      <c r="M241" s="74" t="s">
        <v>122</v>
      </c>
      <c r="N241" s="74" t="s">
        <v>135</v>
      </c>
      <c r="O241" s="74" t="s">
        <v>145</v>
      </c>
      <c r="P241" s="76">
        <v>45108</v>
      </c>
      <c r="Q241" s="76">
        <v>45109</v>
      </c>
      <c r="R241" s="75">
        <v>0</v>
      </c>
      <c r="S241" s="74" t="s">
        <v>116</v>
      </c>
      <c r="T241" s="74" t="s">
        <v>141</v>
      </c>
      <c r="U241" s="74" t="s">
        <v>142</v>
      </c>
      <c r="V241" s="77">
        <v>45139.561328356482</v>
      </c>
      <c r="W241" s="74" t="s">
        <v>142</v>
      </c>
      <c r="X241" s="77">
        <v>45139.561330358796</v>
      </c>
      <c r="Y241" s="77">
        <v>45108</v>
      </c>
      <c r="Z241" s="77">
        <v>45139</v>
      </c>
      <c r="AA241" s="77">
        <v>45139.872418090279</v>
      </c>
      <c r="AB241" s="74" t="s">
        <v>118</v>
      </c>
      <c r="AC241" s="74" t="s">
        <v>116</v>
      </c>
    </row>
    <row r="242" spans="1:29" s="90" customFormat="1" hidden="1" outlineLevel="2" collapsed="1" x14ac:dyDescent="0.25">
      <c r="A242" s="85" t="s">
        <v>191</v>
      </c>
      <c r="B242" s="86">
        <v>27026.22</v>
      </c>
      <c r="C242" s="86">
        <v>2412245.2343370002</v>
      </c>
      <c r="D242" s="86">
        <v>0</v>
      </c>
      <c r="E242" s="86">
        <v>0</v>
      </c>
      <c r="F242" s="86">
        <v>27026.22</v>
      </c>
      <c r="G242" s="86">
        <v>2412245.2343370002</v>
      </c>
      <c r="H242" s="87" t="s">
        <v>116</v>
      </c>
      <c r="I242" s="87" t="s">
        <v>180</v>
      </c>
      <c r="J242" s="87" t="s">
        <v>412</v>
      </c>
      <c r="K242" s="86">
        <v>89.255738846830994</v>
      </c>
      <c r="L242" s="86">
        <v>0</v>
      </c>
      <c r="M242" s="87" t="s">
        <v>122</v>
      </c>
      <c r="N242" s="87" t="s">
        <v>135</v>
      </c>
      <c r="O242" s="87" t="s">
        <v>191</v>
      </c>
      <c r="P242" s="88">
        <v>45127</v>
      </c>
      <c r="Q242" s="88">
        <v>45127.000694444447</v>
      </c>
      <c r="R242" s="86">
        <v>0</v>
      </c>
      <c r="S242" s="87" t="s">
        <v>116</v>
      </c>
      <c r="T242" s="87" t="s">
        <v>141</v>
      </c>
      <c r="U242" s="87" t="s">
        <v>142</v>
      </c>
      <c r="V242" s="89">
        <v>45139.561328356482</v>
      </c>
      <c r="W242" s="87" t="s">
        <v>142</v>
      </c>
      <c r="X242" s="89">
        <v>45139.561330358796</v>
      </c>
      <c r="Y242" s="89">
        <v>45108</v>
      </c>
      <c r="Z242" s="89">
        <v>45139</v>
      </c>
      <c r="AA242" s="89">
        <v>45139.872418090279</v>
      </c>
      <c r="AB242" s="87" t="s">
        <v>118</v>
      </c>
      <c r="AC242" s="87" t="s">
        <v>116</v>
      </c>
    </row>
    <row r="243" spans="1:29" s="96" customFormat="1" hidden="1" outlineLevel="3" collapsed="1" x14ac:dyDescent="0.25">
      <c r="A243" s="91" t="s">
        <v>304</v>
      </c>
      <c r="B243" s="92">
        <v>0</v>
      </c>
      <c r="C243" s="92">
        <v>3006.9871499999999</v>
      </c>
      <c r="D243" s="92">
        <v>0</v>
      </c>
      <c r="E243" s="92">
        <v>0</v>
      </c>
      <c r="F243" s="92">
        <v>0</v>
      </c>
      <c r="G243" s="92">
        <v>3006.9871499999999</v>
      </c>
      <c r="H243" s="93" t="s">
        <v>304</v>
      </c>
      <c r="I243" s="93" t="s">
        <v>180</v>
      </c>
      <c r="J243" s="93" t="s">
        <v>412</v>
      </c>
      <c r="K243" s="92">
        <v>0</v>
      </c>
      <c r="L243" s="92">
        <v>0</v>
      </c>
      <c r="M243" s="93" t="s">
        <v>122</v>
      </c>
      <c r="N243" s="93" t="s">
        <v>135</v>
      </c>
      <c r="O243" s="93" t="s">
        <v>191</v>
      </c>
      <c r="P243" s="94">
        <v>45127</v>
      </c>
      <c r="Q243" s="94">
        <v>45127.000694444447</v>
      </c>
      <c r="R243" s="92">
        <v>0</v>
      </c>
      <c r="S243" s="93" t="s">
        <v>413</v>
      </c>
      <c r="T243" s="93" t="s">
        <v>141</v>
      </c>
      <c r="U243" s="93" t="s">
        <v>142</v>
      </c>
      <c r="V243" s="95">
        <v>45139.561328356482</v>
      </c>
      <c r="W243" s="93" t="s">
        <v>142</v>
      </c>
      <c r="X243" s="95">
        <v>45139.561330358796</v>
      </c>
      <c r="Y243" s="95">
        <v>45108</v>
      </c>
      <c r="Z243" s="95">
        <v>45139</v>
      </c>
      <c r="AA243" s="95">
        <v>45139.872418090279</v>
      </c>
      <c r="AB243" s="93" t="s">
        <v>118</v>
      </c>
      <c r="AC243" s="93" t="s">
        <v>304</v>
      </c>
    </row>
    <row r="244" spans="1:29" s="78" customFormat="1" hidden="1" outlineLevel="4" collapsed="1" x14ac:dyDescent="0.25">
      <c r="A244" s="97" t="s">
        <v>122</v>
      </c>
      <c r="B244" s="75">
        <v>0</v>
      </c>
      <c r="C244" s="75">
        <v>3006.9871499999999</v>
      </c>
      <c r="D244" s="75">
        <v>0</v>
      </c>
      <c r="E244" s="75">
        <v>0</v>
      </c>
      <c r="F244" s="75">
        <v>0</v>
      </c>
      <c r="G244" s="75">
        <v>3006.9871499999999</v>
      </c>
      <c r="H244" s="74" t="s">
        <v>304</v>
      </c>
      <c r="I244" s="74" t="s">
        <v>180</v>
      </c>
      <c r="J244" s="74" t="s">
        <v>412</v>
      </c>
      <c r="K244" s="75">
        <v>0</v>
      </c>
      <c r="L244" s="75">
        <v>0</v>
      </c>
      <c r="M244" s="74" t="s">
        <v>122</v>
      </c>
      <c r="N244" s="74" t="s">
        <v>135</v>
      </c>
      <c r="O244" s="74" t="s">
        <v>191</v>
      </c>
      <c r="P244" s="76">
        <v>45127</v>
      </c>
      <c r="Q244" s="76">
        <v>45127.000694444447</v>
      </c>
      <c r="R244" s="75">
        <v>0</v>
      </c>
      <c r="S244" s="74" t="s">
        <v>413</v>
      </c>
      <c r="T244" s="74" t="s">
        <v>141</v>
      </c>
      <c r="U244" s="74" t="s">
        <v>142</v>
      </c>
      <c r="V244" s="77">
        <v>45139.561328356482</v>
      </c>
      <c r="W244" s="74" t="s">
        <v>142</v>
      </c>
      <c r="X244" s="77">
        <v>45139.561330358796</v>
      </c>
      <c r="Y244" s="77">
        <v>45108</v>
      </c>
      <c r="Z244" s="77">
        <v>45139</v>
      </c>
      <c r="AA244" s="77">
        <v>45139.872418090279</v>
      </c>
      <c r="AB244" s="74" t="s">
        <v>118</v>
      </c>
      <c r="AC244" s="74" t="s">
        <v>304</v>
      </c>
    </row>
    <row r="245" spans="1:29" s="84" customFormat="1" hidden="1" outlineLevel="5" collapsed="1" x14ac:dyDescent="0.25">
      <c r="A245" s="98" t="s">
        <v>180</v>
      </c>
      <c r="B245" s="80">
        <v>0</v>
      </c>
      <c r="C245" s="80">
        <v>3006.9871499999999</v>
      </c>
      <c r="D245" s="80">
        <v>0</v>
      </c>
      <c r="E245" s="80">
        <v>0</v>
      </c>
      <c r="F245" s="80">
        <v>0</v>
      </c>
      <c r="G245" s="80">
        <v>3006.9871499999999</v>
      </c>
      <c r="H245" s="81" t="s">
        <v>304</v>
      </c>
      <c r="I245" s="81" t="s">
        <v>180</v>
      </c>
      <c r="J245" s="81" t="s">
        <v>412</v>
      </c>
      <c r="K245" s="80">
        <v>0</v>
      </c>
      <c r="L245" s="80">
        <v>0</v>
      </c>
      <c r="M245" s="81" t="s">
        <v>122</v>
      </c>
      <c r="N245" s="81" t="s">
        <v>135</v>
      </c>
      <c r="O245" s="81" t="s">
        <v>191</v>
      </c>
      <c r="P245" s="82">
        <v>45127</v>
      </c>
      <c r="Q245" s="82">
        <v>45127.000694444447</v>
      </c>
      <c r="R245" s="80">
        <v>0</v>
      </c>
      <c r="S245" s="81" t="s">
        <v>413</v>
      </c>
      <c r="T245" s="81" t="s">
        <v>141</v>
      </c>
      <c r="U245" s="81" t="s">
        <v>142</v>
      </c>
      <c r="V245" s="83">
        <v>45139.561328356482</v>
      </c>
      <c r="W245" s="81" t="s">
        <v>142</v>
      </c>
      <c r="X245" s="83">
        <v>45139.561330358796</v>
      </c>
      <c r="Y245" s="83">
        <v>45108</v>
      </c>
      <c r="Z245" s="83">
        <v>45139</v>
      </c>
      <c r="AA245" s="83">
        <v>45139.872418090279</v>
      </c>
      <c r="AB245" s="81" t="s">
        <v>118</v>
      </c>
      <c r="AC245" s="81" t="s">
        <v>304</v>
      </c>
    </row>
    <row r="246" spans="1:29" s="90" customFormat="1" hidden="1" outlineLevel="6" collapsed="1" x14ac:dyDescent="0.25">
      <c r="A246" s="99" t="s">
        <v>412</v>
      </c>
      <c r="B246" s="86">
        <v>0</v>
      </c>
      <c r="C246" s="86">
        <v>3006.9871499999999</v>
      </c>
      <c r="D246" s="86">
        <v>0</v>
      </c>
      <c r="E246" s="86">
        <v>0</v>
      </c>
      <c r="F246" s="86">
        <v>0</v>
      </c>
      <c r="G246" s="86">
        <v>3006.9871499999999</v>
      </c>
      <c r="H246" s="87" t="s">
        <v>304</v>
      </c>
      <c r="I246" s="87" t="s">
        <v>180</v>
      </c>
      <c r="J246" s="87" t="s">
        <v>412</v>
      </c>
      <c r="K246" s="86">
        <v>0</v>
      </c>
      <c r="L246" s="86">
        <v>0</v>
      </c>
      <c r="M246" s="87" t="s">
        <v>122</v>
      </c>
      <c r="N246" s="87" t="s">
        <v>135</v>
      </c>
      <c r="O246" s="87" t="s">
        <v>191</v>
      </c>
      <c r="P246" s="88">
        <v>45127</v>
      </c>
      <c r="Q246" s="88">
        <v>45127.000694444447</v>
      </c>
      <c r="R246" s="86">
        <v>0</v>
      </c>
      <c r="S246" s="87" t="s">
        <v>413</v>
      </c>
      <c r="T246" s="87" t="s">
        <v>141</v>
      </c>
      <c r="U246" s="87" t="s">
        <v>142</v>
      </c>
      <c r="V246" s="89">
        <v>45139.561328356482</v>
      </c>
      <c r="W246" s="87" t="s">
        <v>142</v>
      </c>
      <c r="X246" s="89">
        <v>45139.561330358796</v>
      </c>
      <c r="Y246" s="89">
        <v>45108</v>
      </c>
      <c r="Z246" s="89">
        <v>45139</v>
      </c>
      <c r="AA246" s="89">
        <v>45139.872418090279</v>
      </c>
      <c r="AB246" s="87" t="s">
        <v>118</v>
      </c>
      <c r="AC246" s="87" t="s">
        <v>304</v>
      </c>
    </row>
    <row r="247" spans="1:29" s="96" customFormat="1" hidden="1" outlineLevel="7" collapsed="1" x14ac:dyDescent="0.25">
      <c r="A247" s="100" t="s">
        <v>414</v>
      </c>
      <c r="B247" s="92">
        <v>0</v>
      </c>
      <c r="C247" s="92">
        <v>3006.9871499999999</v>
      </c>
      <c r="D247" s="92">
        <v>0</v>
      </c>
      <c r="E247" s="92">
        <v>0</v>
      </c>
      <c r="F247" s="92">
        <v>0</v>
      </c>
      <c r="G247" s="92">
        <v>3006.9871499999999</v>
      </c>
      <c r="H247" s="93" t="s">
        <v>304</v>
      </c>
      <c r="I247" s="93" t="s">
        <v>180</v>
      </c>
      <c r="J247" s="93" t="s">
        <v>412</v>
      </c>
      <c r="K247" s="92">
        <v>0</v>
      </c>
      <c r="L247" s="92">
        <v>0</v>
      </c>
      <c r="M247" s="93" t="s">
        <v>122</v>
      </c>
      <c r="N247" s="93" t="s">
        <v>135</v>
      </c>
      <c r="O247" s="93" t="s">
        <v>191</v>
      </c>
      <c r="P247" s="94">
        <v>45127</v>
      </c>
      <c r="Q247" s="94">
        <v>45127.000694444447</v>
      </c>
      <c r="R247" s="92">
        <v>0</v>
      </c>
      <c r="S247" s="93" t="s">
        <v>413</v>
      </c>
      <c r="T247" s="93" t="s">
        <v>141</v>
      </c>
      <c r="U247" s="93" t="s">
        <v>142</v>
      </c>
      <c r="V247" s="95">
        <v>45139.561328356482</v>
      </c>
      <c r="W247" s="93" t="s">
        <v>142</v>
      </c>
      <c r="X247" s="95">
        <v>45139.561330358796</v>
      </c>
      <c r="Y247" s="95">
        <v>45108</v>
      </c>
      <c r="Z247" s="95">
        <v>45139</v>
      </c>
      <c r="AA247" s="95">
        <v>45139.872418090279</v>
      </c>
      <c r="AB247" s="93" t="s">
        <v>118</v>
      </c>
      <c r="AC247" s="93" t="s">
        <v>304</v>
      </c>
    </row>
    <row r="248" spans="1:29" s="78" customFormat="1" hidden="1" outlineLevel="7" collapsed="1" x14ac:dyDescent="0.25">
      <c r="A248" s="101" t="s">
        <v>116</v>
      </c>
      <c r="B248" s="75">
        <v>0</v>
      </c>
      <c r="C248" s="75">
        <v>3006.9871499999999</v>
      </c>
      <c r="D248" s="75">
        <v>0</v>
      </c>
      <c r="E248" s="75">
        <v>0</v>
      </c>
      <c r="F248" s="75">
        <v>0</v>
      </c>
      <c r="G248" s="75">
        <v>3006.9871499999999</v>
      </c>
      <c r="H248" s="74" t="s">
        <v>304</v>
      </c>
      <c r="I248" s="74" t="s">
        <v>180</v>
      </c>
      <c r="J248" s="74" t="s">
        <v>412</v>
      </c>
      <c r="K248" s="75">
        <v>0</v>
      </c>
      <c r="L248" s="75">
        <v>0</v>
      </c>
      <c r="M248" s="74" t="s">
        <v>122</v>
      </c>
      <c r="N248" s="74" t="s">
        <v>135</v>
      </c>
      <c r="O248" s="74" t="s">
        <v>191</v>
      </c>
      <c r="P248" s="76">
        <v>45127</v>
      </c>
      <c r="Q248" s="76">
        <v>45127.000694444447</v>
      </c>
      <c r="R248" s="75">
        <v>0</v>
      </c>
      <c r="S248" s="74" t="s">
        <v>413</v>
      </c>
      <c r="T248" s="74" t="s">
        <v>141</v>
      </c>
      <c r="U248" s="74" t="s">
        <v>142</v>
      </c>
      <c r="V248" s="77">
        <v>45139.561328356482</v>
      </c>
      <c r="W248" s="74" t="s">
        <v>142</v>
      </c>
      <c r="X248" s="77">
        <v>45139.561330358796</v>
      </c>
      <c r="Y248" s="77">
        <v>45108</v>
      </c>
      <c r="Z248" s="77">
        <v>45139</v>
      </c>
      <c r="AA248" s="77">
        <v>45139.872418090279</v>
      </c>
      <c r="AB248" s="74" t="s">
        <v>118</v>
      </c>
      <c r="AC248" s="74" t="s">
        <v>304</v>
      </c>
    </row>
    <row r="249" spans="1:29" s="107" customFormat="1" hidden="1" outlineLevel="3" collapsed="1" x14ac:dyDescent="0.25">
      <c r="A249" s="122" t="s">
        <v>299</v>
      </c>
      <c r="B249" s="103">
        <v>0</v>
      </c>
      <c r="C249" s="103">
        <v>3648.5396999999998</v>
      </c>
      <c r="D249" s="103">
        <v>0</v>
      </c>
      <c r="E249" s="103">
        <v>0</v>
      </c>
      <c r="F249" s="103">
        <v>0</v>
      </c>
      <c r="G249" s="103">
        <v>3648.5396999999998</v>
      </c>
      <c r="H249" s="104" t="s">
        <v>299</v>
      </c>
      <c r="I249" s="104" t="s">
        <v>180</v>
      </c>
      <c r="J249" s="104" t="s">
        <v>412</v>
      </c>
      <c r="K249" s="103">
        <v>0</v>
      </c>
      <c r="L249" s="103">
        <v>0</v>
      </c>
      <c r="M249" s="104" t="s">
        <v>122</v>
      </c>
      <c r="N249" s="104" t="s">
        <v>135</v>
      </c>
      <c r="O249" s="104" t="s">
        <v>191</v>
      </c>
      <c r="P249" s="105">
        <v>45127</v>
      </c>
      <c r="Q249" s="105">
        <v>45127.000694444447</v>
      </c>
      <c r="R249" s="103">
        <v>0</v>
      </c>
      <c r="S249" s="104" t="s">
        <v>300</v>
      </c>
      <c r="T249" s="104" t="s">
        <v>141</v>
      </c>
      <c r="U249" s="104" t="s">
        <v>142</v>
      </c>
      <c r="V249" s="106">
        <v>45139.561328356482</v>
      </c>
      <c r="W249" s="104" t="s">
        <v>142</v>
      </c>
      <c r="X249" s="106">
        <v>45139.561330358796</v>
      </c>
      <c r="Y249" s="106">
        <v>45108</v>
      </c>
      <c r="Z249" s="106">
        <v>45139</v>
      </c>
      <c r="AA249" s="106">
        <v>45139.872418090279</v>
      </c>
      <c r="AB249" s="104" t="s">
        <v>118</v>
      </c>
      <c r="AC249" s="104" t="s">
        <v>299</v>
      </c>
    </row>
    <row r="250" spans="1:29" s="78" customFormat="1" hidden="1" outlineLevel="4" collapsed="1" x14ac:dyDescent="0.25">
      <c r="A250" s="97" t="s">
        <v>122</v>
      </c>
      <c r="B250" s="75">
        <v>0</v>
      </c>
      <c r="C250" s="75">
        <v>3648.5396999999998</v>
      </c>
      <c r="D250" s="75">
        <v>0</v>
      </c>
      <c r="E250" s="75">
        <v>0</v>
      </c>
      <c r="F250" s="75">
        <v>0</v>
      </c>
      <c r="G250" s="75">
        <v>3648.5396999999998</v>
      </c>
      <c r="H250" s="74" t="s">
        <v>299</v>
      </c>
      <c r="I250" s="74" t="s">
        <v>180</v>
      </c>
      <c r="J250" s="74" t="s">
        <v>412</v>
      </c>
      <c r="K250" s="75">
        <v>0</v>
      </c>
      <c r="L250" s="75">
        <v>0</v>
      </c>
      <c r="M250" s="74" t="s">
        <v>122</v>
      </c>
      <c r="N250" s="74" t="s">
        <v>135</v>
      </c>
      <c r="O250" s="74" t="s">
        <v>191</v>
      </c>
      <c r="P250" s="76">
        <v>45127</v>
      </c>
      <c r="Q250" s="76">
        <v>45127.000694444447</v>
      </c>
      <c r="R250" s="75">
        <v>0</v>
      </c>
      <c r="S250" s="74" t="s">
        <v>300</v>
      </c>
      <c r="T250" s="74" t="s">
        <v>141</v>
      </c>
      <c r="U250" s="74" t="s">
        <v>142</v>
      </c>
      <c r="V250" s="77">
        <v>45139.561328356482</v>
      </c>
      <c r="W250" s="74" t="s">
        <v>142</v>
      </c>
      <c r="X250" s="77">
        <v>45139.561330358796</v>
      </c>
      <c r="Y250" s="77">
        <v>45108</v>
      </c>
      <c r="Z250" s="77">
        <v>45139</v>
      </c>
      <c r="AA250" s="77">
        <v>45139.872418090279</v>
      </c>
      <c r="AB250" s="74" t="s">
        <v>118</v>
      </c>
      <c r="AC250" s="74" t="s">
        <v>299</v>
      </c>
    </row>
    <row r="251" spans="1:29" s="84" customFormat="1" hidden="1" outlineLevel="5" collapsed="1" x14ac:dyDescent="0.25">
      <c r="A251" s="98" t="s">
        <v>180</v>
      </c>
      <c r="B251" s="80">
        <v>0</v>
      </c>
      <c r="C251" s="80">
        <v>3648.5396999999998</v>
      </c>
      <c r="D251" s="80">
        <v>0</v>
      </c>
      <c r="E251" s="80">
        <v>0</v>
      </c>
      <c r="F251" s="80">
        <v>0</v>
      </c>
      <c r="G251" s="80">
        <v>3648.5396999999998</v>
      </c>
      <c r="H251" s="81" t="s">
        <v>299</v>
      </c>
      <c r="I251" s="81" t="s">
        <v>180</v>
      </c>
      <c r="J251" s="81" t="s">
        <v>412</v>
      </c>
      <c r="K251" s="80">
        <v>0</v>
      </c>
      <c r="L251" s="80">
        <v>0</v>
      </c>
      <c r="M251" s="81" t="s">
        <v>122</v>
      </c>
      <c r="N251" s="81" t="s">
        <v>135</v>
      </c>
      <c r="O251" s="81" t="s">
        <v>191</v>
      </c>
      <c r="P251" s="82">
        <v>45127</v>
      </c>
      <c r="Q251" s="82">
        <v>45127.000694444447</v>
      </c>
      <c r="R251" s="80">
        <v>0</v>
      </c>
      <c r="S251" s="81" t="s">
        <v>300</v>
      </c>
      <c r="T251" s="81" t="s">
        <v>141</v>
      </c>
      <c r="U251" s="81" t="s">
        <v>142</v>
      </c>
      <c r="V251" s="83">
        <v>45139.561328356482</v>
      </c>
      <c r="W251" s="81" t="s">
        <v>142</v>
      </c>
      <c r="X251" s="83">
        <v>45139.561330358796</v>
      </c>
      <c r="Y251" s="83">
        <v>45108</v>
      </c>
      <c r="Z251" s="83">
        <v>45139</v>
      </c>
      <c r="AA251" s="83">
        <v>45139.872418090279</v>
      </c>
      <c r="AB251" s="81" t="s">
        <v>118</v>
      </c>
      <c r="AC251" s="81" t="s">
        <v>299</v>
      </c>
    </row>
    <row r="252" spans="1:29" s="90" customFormat="1" hidden="1" outlineLevel="6" collapsed="1" x14ac:dyDescent="0.25">
      <c r="A252" s="99" t="s">
        <v>412</v>
      </c>
      <c r="B252" s="86">
        <v>0</v>
      </c>
      <c r="C252" s="86">
        <v>3648.5396999999998</v>
      </c>
      <c r="D252" s="86">
        <v>0</v>
      </c>
      <c r="E252" s="86">
        <v>0</v>
      </c>
      <c r="F252" s="86">
        <v>0</v>
      </c>
      <c r="G252" s="86">
        <v>3648.5396999999998</v>
      </c>
      <c r="H252" s="87" t="s">
        <v>299</v>
      </c>
      <c r="I252" s="87" t="s">
        <v>180</v>
      </c>
      <c r="J252" s="87" t="s">
        <v>412</v>
      </c>
      <c r="K252" s="86">
        <v>0</v>
      </c>
      <c r="L252" s="86">
        <v>0</v>
      </c>
      <c r="M252" s="87" t="s">
        <v>122</v>
      </c>
      <c r="N252" s="87" t="s">
        <v>135</v>
      </c>
      <c r="O252" s="87" t="s">
        <v>191</v>
      </c>
      <c r="P252" s="88">
        <v>45127</v>
      </c>
      <c r="Q252" s="88">
        <v>45127.000694444447</v>
      </c>
      <c r="R252" s="86">
        <v>0</v>
      </c>
      <c r="S252" s="87" t="s">
        <v>300</v>
      </c>
      <c r="T252" s="87" t="s">
        <v>141</v>
      </c>
      <c r="U252" s="87" t="s">
        <v>142</v>
      </c>
      <c r="V252" s="89">
        <v>45139.561328356482</v>
      </c>
      <c r="W252" s="87" t="s">
        <v>142</v>
      </c>
      <c r="X252" s="89">
        <v>45139.561330358796</v>
      </c>
      <c r="Y252" s="89">
        <v>45108</v>
      </c>
      <c r="Z252" s="89">
        <v>45139</v>
      </c>
      <c r="AA252" s="89">
        <v>45139.872418090279</v>
      </c>
      <c r="AB252" s="87" t="s">
        <v>118</v>
      </c>
      <c r="AC252" s="87" t="s">
        <v>299</v>
      </c>
    </row>
    <row r="253" spans="1:29" s="96" customFormat="1" hidden="1" outlineLevel="7" collapsed="1" x14ac:dyDescent="0.25">
      <c r="A253" s="100" t="s">
        <v>415</v>
      </c>
      <c r="B253" s="92">
        <v>0</v>
      </c>
      <c r="C253" s="92">
        <v>-78646.300199999998</v>
      </c>
      <c r="D253" s="92">
        <v>0</v>
      </c>
      <c r="E253" s="92">
        <v>0</v>
      </c>
      <c r="F253" s="92">
        <v>0</v>
      </c>
      <c r="G253" s="92">
        <v>-78646.300199999998</v>
      </c>
      <c r="H253" s="93" t="s">
        <v>299</v>
      </c>
      <c r="I253" s="93" t="s">
        <v>180</v>
      </c>
      <c r="J253" s="93" t="s">
        <v>412</v>
      </c>
      <c r="K253" s="92">
        <v>0</v>
      </c>
      <c r="L253" s="92">
        <v>0</v>
      </c>
      <c r="M253" s="93" t="s">
        <v>122</v>
      </c>
      <c r="N253" s="93" t="s">
        <v>135</v>
      </c>
      <c r="O253" s="93" t="s">
        <v>191</v>
      </c>
      <c r="P253" s="94">
        <v>45127</v>
      </c>
      <c r="Q253" s="94">
        <v>45127.000694444447</v>
      </c>
      <c r="R253" s="92">
        <v>0</v>
      </c>
      <c r="S253" s="93" t="s">
        <v>300</v>
      </c>
      <c r="T253" s="93" t="s">
        <v>141</v>
      </c>
      <c r="U253" s="93" t="s">
        <v>142</v>
      </c>
      <c r="V253" s="95">
        <v>45139.561328356482</v>
      </c>
      <c r="W253" s="93" t="s">
        <v>142</v>
      </c>
      <c r="X253" s="95">
        <v>45139.561330358796</v>
      </c>
      <c r="Y253" s="95">
        <v>45108</v>
      </c>
      <c r="Z253" s="95">
        <v>45139</v>
      </c>
      <c r="AA253" s="95">
        <v>45139.872418090279</v>
      </c>
      <c r="AB253" s="93" t="s">
        <v>118</v>
      </c>
      <c r="AC253" s="93" t="s">
        <v>299</v>
      </c>
    </row>
    <row r="254" spans="1:29" s="78" customFormat="1" hidden="1" outlineLevel="7" collapsed="1" x14ac:dyDescent="0.25">
      <c r="A254" s="101" t="s">
        <v>116</v>
      </c>
      <c r="B254" s="75">
        <v>0</v>
      </c>
      <c r="C254" s="75">
        <v>-78646.300199999998</v>
      </c>
      <c r="D254" s="75">
        <v>0</v>
      </c>
      <c r="E254" s="75">
        <v>0</v>
      </c>
      <c r="F254" s="75">
        <v>0</v>
      </c>
      <c r="G254" s="75">
        <v>-78646.300199999998</v>
      </c>
      <c r="H254" s="74" t="s">
        <v>299</v>
      </c>
      <c r="I254" s="74" t="s">
        <v>180</v>
      </c>
      <c r="J254" s="74" t="s">
        <v>412</v>
      </c>
      <c r="K254" s="75">
        <v>0</v>
      </c>
      <c r="L254" s="75">
        <v>0</v>
      </c>
      <c r="M254" s="74" t="s">
        <v>122</v>
      </c>
      <c r="N254" s="74" t="s">
        <v>135</v>
      </c>
      <c r="O254" s="74" t="s">
        <v>191</v>
      </c>
      <c r="P254" s="76">
        <v>45127</v>
      </c>
      <c r="Q254" s="76">
        <v>45127.000694444447</v>
      </c>
      <c r="R254" s="75">
        <v>0</v>
      </c>
      <c r="S254" s="74" t="s">
        <v>300</v>
      </c>
      <c r="T254" s="74" t="s">
        <v>141</v>
      </c>
      <c r="U254" s="74" t="s">
        <v>142</v>
      </c>
      <c r="V254" s="77">
        <v>45139.561328356482</v>
      </c>
      <c r="W254" s="74" t="s">
        <v>142</v>
      </c>
      <c r="X254" s="77">
        <v>45139.561330358796</v>
      </c>
      <c r="Y254" s="77">
        <v>45108</v>
      </c>
      <c r="Z254" s="77">
        <v>45139</v>
      </c>
      <c r="AA254" s="77">
        <v>45139.872418090279</v>
      </c>
      <c r="AB254" s="74" t="s">
        <v>118</v>
      </c>
      <c r="AC254" s="74" t="s">
        <v>299</v>
      </c>
    </row>
    <row r="255" spans="1:29" s="107" customFormat="1" hidden="1" outlineLevel="7" collapsed="1" x14ac:dyDescent="0.25">
      <c r="A255" s="102" t="s">
        <v>416</v>
      </c>
      <c r="B255" s="103">
        <v>0</v>
      </c>
      <c r="C255" s="103">
        <v>27161.3511</v>
      </c>
      <c r="D255" s="103">
        <v>0</v>
      </c>
      <c r="E255" s="103">
        <v>0</v>
      </c>
      <c r="F255" s="103">
        <v>0</v>
      </c>
      <c r="G255" s="103">
        <v>27161.3511</v>
      </c>
      <c r="H255" s="104" t="s">
        <v>299</v>
      </c>
      <c r="I255" s="104" t="s">
        <v>180</v>
      </c>
      <c r="J255" s="104" t="s">
        <v>412</v>
      </c>
      <c r="K255" s="103">
        <v>0</v>
      </c>
      <c r="L255" s="103">
        <v>0</v>
      </c>
      <c r="M255" s="104" t="s">
        <v>122</v>
      </c>
      <c r="N255" s="104" t="s">
        <v>135</v>
      </c>
      <c r="O255" s="104" t="s">
        <v>191</v>
      </c>
      <c r="P255" s="105">
        <v>45127</v>
      </c>
      <c r="Q255" s="105">
        <v>45127.000694444447</v>
      </c>
      <c r="R255" s="103">
        <v>0</v>
      </c>
      <c r="S255" s="104" t="s">
        <v>300</v>
      </c>
      <c r="T255" s="104" t="s">
        <v>141</v>
      </c>
      <c r="U255" s="104" t="s">
        <v>142</v>
      </c>
      <c r="V255" s="106">
        <v>45139.561328356482</v>
      </c>
      <c r="W255" s="104" t="s">
        <v>142</v>
      </c>
      <c r="X255" s="106">
        <v>45139.561330358796</v>
      </c>
      <c r="Y255" s="106">
        <v>45108</v>
      </c>
      <c r="Z255" s="106">
        <v>45139</v>
      </c>
      <c r="AA255" s="106">
        <v>45139.872418090279</v>
      </c>
      <c r="AB255" s="104" t="s">
        <v>118</v>
      </c>
      <c r="AC255" s="104" t="s">
        <v>299</v>
      </c>
    </row>
    <row r="256" spans="1:29" s="78" customFormat="1" hidden="1" outlineLevel="7" collapsed="1" x14ac:dyDescent="0.25">
      <c r="A256" s="101" t="s">
        <v>116</v>
      </c>
      <c r="B256" s="75">
        <v>0</v>
      </c>
      <c r="C256" s="75">
        <v>27161.3511</v>
      </c>
      <c r="D256" s="75">
        <v>0</v>
      </c>
      <c r="E256" s="75">
        <v>0</v>
      </c>
      <c r="F256" s="75">
        <v>0</v>
      </c>
      <c r="G256" s="75">
        <v>27161.3511</v>
      </c>
      <c r="H256" s="74" t="s">
        <v>299</v>
      </c>
      <c r="I256" s="74" t="s">
        <v>180</v>
      </c>
      <c r="J256" s="74" t="s">
        <v>412</v>
      </c>
      <c r="K256" s="75">
        <v>0</v>
      </c>
      <c r="L256" s="75">
        <v>0</v>
      </c>
      <c r="M256" s="74" t="s">
        <v>122</v>
      </c>
      <c r="N256" s="74" t="s">
        <v>135</v>
      </c>
      <c r="O256" s="74" t="s">
        <v>191</v>
      </c>
      <c r="P256" s="76">
        <v>45127</v>
      </c>
      <c r="Q256" s="76">
        <v>45127.000694444447</v>
      </c>
      <c r="R256" s="75">
        <v>0</v>
      </c>
      <c r="S256" s="74" t="s">
        <v>300</v>
      </c>
      <c r="T256" s="74" t="s">
        <v>141</v>
      </c>
      <c r="U256" s="74" t="s">
        <v>142</v>
      </c>
      <c r="V256" s="77">
        <v>45139.561328356482</v>
      </c>
      <c r="W256" s="74" t="s">
        <v>142</v>
      </c>
      <c r="X256" s="77">
        <v>45139.561330358796</v>
      </c>
      <c r="Y256" s="77">
        <v>45108</v>
      </c>
      <c r="Z256" s="77">
        <v>45139</v>
      </c>
      <c r="AA256" s="77">
        <v>45139.872418090279</v>
      </c>
      <c r="AB256" s="74" t="s">
        <v>118</v>
      </c>
      <c r="AC256" s="74" t="s">
        <v>299</v>
      </c>
    </row>
    <row r="257" spans="1:29" s="96" customFormat="1" hidden="1" outlineLevel="7" collapsed="1" x14ac:dyDescent="0.25">
      <c r="A257" s="100" t="s">
        <v>363</v>
      </c>
      <c r="B257" s="92">
        <v>0</v>
      </c>
      <c r="C257" s="92">
        <v>55133.488799999999</v>
      </c>
      <c r="D257" s="92">
        <v>0</v>
      </c>
      <c r="E257" s="92">
        <v>0</v>
      </c>
      <c r="F257" s="92">
        <v>0</v>
      </c>
      <c r="G257" s="92">
        <v>55133.488799999999</v>
      </c>
      <c r="H257" s="93" t="s">
        <v>299</v>
      </c>
      <c r="I257" s="93" t="s">
        <v>180</v>
      </c>
      <c r="J257" s="93" t="s">
        <v>412</v>
      </c>
      <c r="K257" s="92">
        <v>0</v>
      </c>
      <c r="L257" s="92">
        <v>0</v>
      </c>
      <c r="M257" s="93" t="s">
        <v>122</v>
      </c>
      <c r="N257" s="93" t="s">
        <v>135</v>
      </c>
      <c r="O257" s="93" t="s">
        <v>191</v>
      </c>
      <c r="P257" s="94">
        <v>45127</v>
      </c>
      <c r="Q257" s="94">
        <v>45127.000694444447</v>
      </c>
      <c r="R257" s="92">
        <v>0</v>
      </c>
      <c r="S257" s="93" t="s">
        <v>300</v>
      </c>
      <c r="T257" s="93" t="s">
        <v>141</v>
      </c>
      <c r="U257" s="93" t="s">
        <v>142</v>
      </c>
      <c r="V257" s="95">
        <v>45139.561328356482</v>
      </c>
      <c r="W257" s="93" t="s">
        <v>142</v>
      </c>
      <c r="X257" s="95">
        <v>45139.561330358796</v>
      </c>
      <c r="Y257" s="95">
        <v>45108</v>
      </c>
      <c r="Z257" s="95">
        <v>45139</v>
      </c>
      <c r="AA257" s="95">
        <v>45139.872418090279</v>
      </c>
      <c r="AB257" s="93" t="s">
        <v>118</v>
      </c>
      <c r="AC257" s="93" t="s">
        <v>299</v>
      </c>
    </row>
    <row r="258" spans="1:29" s="78" customFormat="1" hidden="1" outlineLevel="7" collapsed="1" x14ac:dyDescent="0.25">
      <c r="A258" s="101" t="s">
        <v>116</v>
      </c>
      <c r="B258" s="75">
        <v>0</v>
      </c>
      <c r="C258" s="75">
        <v>55133.488799999999</v>
      </c>
      <c r="D258" s="75">
        <v>0</v>
      </c>
      <c r="E258" s="75">
        <v>0</v>
      </c>
      <c r="F258" s="75">
        <v>0</v>
      </c>
      <c r="G258" s="75">
        <v>55133.488799999999</v>
      </c>
      <c r="H258" s="74" t="s">
        <v>299</v>
      </c>
      <c r="I258" s="74" t="s">
        <v>180</v>
      </c>
      <c r="J258" s="74" t="s">
        <v>412</v>
      </c>
      <c r="K258" s="75">
        <v>0</v>
      </c>
      <c r="L258" s="75">
        <v>0</v>
      </c>
      <c r="M258" s="74" t="s">
        <v>122</v>
      </c>
      <c r="N258" s="74" t="s">
        <v>135</v>
      </c>
      <c r="O258" s="74" t="s">
        <v>191</v>
      </c>
      <c r="P258" s="76">
        <v>45127</v>
      </c>
      <c r="Q258" s="76">
        <v>45127.000694444447</v>
      </c>
      <c r="R258" s="75">
        <v>0</v>
      </c>
      <c r="S258" s="74" t="s">
        <v>300</v>
      </c>
      <c r="T258" s="74" t="s">
        <v>141</v>
      </c>
      <c r="U258" s="74" t="s">
        <v>142</v>
      </c>
      <c r="V258" s="77">
        <v>45139.561328356482</v>
      </c>
      <c r="W258" s="74" t="s">
        <v>142</v>
      </c>
      <c r="X258" s="77">
        <v>45139.561330358796</v>
      </c>
      <c r="Y258" s="77">
        <v>45108</v>
      </c>
      <c r="Z258" s="77">
        <v>45139</v>
      </c>
      <c r="AA258" s="77">
        <v>45139.872418090279</v>
      </c>
      <c r="AB258" s="74" t="s">
        <v>118</v>
      </c>
      <c r="AC258" s="74" t="s">
        <v>299</v>
      </c>
    </row>
    <row r="259" spans="1:29" s="96" customFormat="1" hidden="1" outlineLevel="3" collapsed="1" x14ac:dyDescent="0.25">
      <c r="A259" s="91" t="s">
        <v>116</v>
      </c>
      <c r="B259" s="92">
        <v>27026.22</v>
      </c>
      <c r="C259" s="92">
        <v>2405589.7074870002</v>
      </c>
      <c r="D259" s="92">
        <v>0</v>
      </c>
      <c r="E259" s="92">
        <v>0</v>
      </c>
      <c r="F259" s="92">
        <v>27026.22</v>
      </c>
      <c r="G259" s="92">
        <v>2405589.7074870002</v>
      </c>
      <c r="H259" s="93" t="s">
        <v>307</v>
      </c>
      <c r="I259" s="93" t="s">
        <v>180</v>
      </c>
      <c r="J259" s="93" t="s">
        <v>412</v>
      </c>
      <c r="K259" s="92">
        <v>89.009477000002207</v>
      </c>
      <c r="L259" s="92">
        <v>0</v>
      </c>
      <c r="M259" s="93" t="s">
        <v>122</v>
      </c>
      <c r="N259" s="93" t="s">
        <v>135</v>
      </c>
      <c r="O259" s="93" t="s">
        <v>191</v>
      </c>
      <c r="P259" s="94">
        <v>45127</v>
      </c>
      <c r="Q259" s="94">
        <v>45127.000694444447</v>
      </c>
      <c r="R259" s="92">
        <v>0</v>
      </c>
      <c r="S259" s="93" t="s">
        <v>413</v>
      </c>
      <c r="T259" s="93" t="s">
        <v>141</v>
      </c>
      <c r="U259" s="93" t="s">
        <v>142</v>
      </c>
      <c r="V259" s="95">
        <v>45139.561328356482</v>
      </c>
      <c r="W259" s="93" t="s">
        <v>142</v>
      </c>
      <c r="X259" s="95">
        <v>45139.561330358796</v>
      </c>
      <c r="Y259" s="95">
        <v>45108</v>
      </c>
      <c r="Z259" s="95">
        <v>45139</v>
      </c>
      <c r="AA259" s="95">
        <v>45139.872418090279</v>
      </c>
      <c r="AB259" s="93" t="s">
        <v>118</v>
      </c>
      <c r="AC259" s="93" t="s">
        <v>116</v>
      </c>
    </row>
    <row r="260" spans="1:29" s="78" customFormat="1" hidden="1" outlineLevel="4" collapsed="1" x14ac:dyDescent="0.25">
      <c r="A260" s="97" t="s">
        <v>122</v>
      </c>
      <c r="B260" s="75">
        <v>27026.22</v>
      </c>
      <c r="C260" s="75">
        <v>2405589.7074870002</v>
      </c>
      <c r="D260" s="75">
        <v>0</v>
      </c>
      <c r="E260" s="75">
        <v>0</v>
      </c>
      <c r="F260" s="75">
        <v>27026.22</v>
      </c>
      <c r="G260" s="75">
        <v>2405589.7074870002</v>
      </c>
      <c r="H260" s="74" t="s">
        <v>307</v>
      </c>
      <c r="I260" s="74" t="s">
        <v>180</v>
      </c>
      <c r="J260" s="74" t="s">
        <v>412</v>
      </c>
      <c r="K260" s="75">
        <v>89.009477000002207</v>
      </c>
      <c r="L260" s="75">
        <v>0</v>
      </c>
      <c r="M260" s="74" t="s">
        <v>122</v>
      </c>
      <c r="N260" s="74" t="s">
        <v>135</v>
      </c>
      <c r="O260" s="74" t="s">
        <v>191</v>
      </c>
      <c r="P260" s="76">
        <v>45127</v>
      </c>
      <c r="Q260" s="76">
        <v>45127.000694444447</v>
      </c>
      <c r="R260" s="75">
        <v>0</v>
      </c>
      <c r="S260" s="74" t="s">
        <v>413</v>
      </c>
      <c r="T260" s="74" t="s">
        <v>141</v>
      </c>
      <c r="U260" s="74" t="s">
        <v>142</v>
      </c>
      <c r="V260" s="77">
        <v>45139.561328356482</v>
      </c>
      <c r="W260" s="74" t="s">
        <v>142</v>
      </c>
      <c r="X260" s="77">
        <v>45139.561330358796</v>
      </c>
      <c r="Y260" s="77">
        <v>45108</v>
      </c>
      <c r="Z260" s="77">
        <v>45139</v>
      </c>
      <c r="AA260" s="77">
        <v>45139.872418090279</v>
      </c>
      <c r="AB260" s="74" t="s">
        <v>118</v>
      </c>
      <c r="AC260" s="74" t="s">
        <v>116</v>
      </c>
    </row>
    <row r="261" spans="1:29" s="84" customFormat="1" hidden="1" outlineLevel="5" collapsed="1" x14ac:dyDescent="0.25">
      <c r="A261" s="98" t="s">
        <v>180</v>
      </c>
      <c r="B261" s="80">
        <v>27026.22</v>
      </c>
      <c r="C261" s="80">
        <v>2405589.7074870002</v>
      </c>
      <c r="D261" s="80">
        <v>0</v>
      </c>
      <c r="E261" s="80">
        <v>0</v>
      </c>
      <c r="F261" s="80">
        <v>27026.22</v>
      </c>
      <c r="G261" s="80">
        <v>2405589.7074870002</v>
      </c>
      <c r="H261" s="81" t="s">
        <v>307</v>
      </c>
      <c r="I261" s="81" t="s">
        <v>180</v>
      </c>
      <c r="J261" s="81" t="s">
        <v>412</v>
      </c>
      <c r="K261" s="80">
        <v>89.009477000002207</v>
      </c>
      <c r="L261" s="80">
        <v>0</v>
      </c>
      <c r="M261" s="81" t="s">
        <v>122</v>
      </c>
      <c r="N261" s="81" t="s">
        <v>135</v>
      </c>
      <c r="O261" s="81" t="s">
        <v>191</v>
      </c>
      <c r="P261" s="82">
        <v>45127</v>
      </c>
      <c r="Q261" s="82">
        <v>45127.000694444447</v>
      </c>
      <c r="R261" s="80">
        <v>0</v>
      </c>
      <c r="S261" s="81" t="s">
        <v>413</v>
      </c>
      <c r="T261" s="81" t="s">
        <v>141</v>
      </c>
      <c r="U261" s="81" t="s">
        <v>142</v>
      </c>
      <c r="V261" s="83">
        <v>45139.561328356482</v>
      </c>
      <c r="W261" s="81" t="s">
        <v>142</v>
      </c>
      <c r="X261" s="83">
        <v>45139.561330358796</v>
      </c>
      <c r="Y261" s="83">
        <v>45108</v>
      </c>
      <c r="Z261" s="83">
        <v>45139</v>
      </c>
      <c r="AA261" s="83">
        <v>45139.872418090279</v>
      </c>
      <c r="AB261" s="81" t="s">
        <v>118</v>
      </c>
      <c r="AC261" s="81" t="s">
        <v>116</v>
      </c>
    </row>
    <row r="262" spans="1:29" s="90" customFormat="1" hidden="1" outlineLevel="6" collapsed="1" x14ac:dyDescent="0.25">
      <c r="A262" s="99" t="s">
        <v>412</v>
      </c>
      <c r="B262" s="86">
        <v>27026.22</v>
      </c>
      <c r="C262" s="86">
        <v>2405589.7074870002</v>
      </c>
      <c r="D262" s="86">
        <v>0</v>
      </c>
      <c r="E262" s="86">
        <v>0</v>
      </c>
      <c r="F262" s="86">
        <v>27026.22</v>
      </c>
      <c r="G262" s="86">
        <v>2405589.7074870002</v>
      </c>
      <c r="H262" s="87" t="s">
        <v>307</v>
      </c>
      <c r="I262" s="87" t="s">
        <v>180</v>
      </c>
      <c r="J262" s="87" t="s">
        <v>412</v>
      </c>
      <c r="K262" s="86">
        <v>89.009477000002207</v>
      </c>
      <c r="L262" s="86">
        <v>0</v>
      </c>
      <c r="M262" s="87" t="s">
        <v>122</v>
      </c>
      <c r="N262" s="87" t="s">
        <v>135</v>
      </c>
      <c r="O262" s="87" t="s">
        <v>191</v>
      </c>
      <c r="P262" s="88">
        <v>45127</v>
      </c>
      <c r="Q262" s="88">
        <v>45127.000694444447</v>
      </c>
      <c r="R262" s="86">
        <v>0</v>
      </c>
      <c r="S262" s="87" t="s">
        <v>413</v>
      </c>
      <c r="T262" s="87" t="s">
        <v>141</v>
      </c>
      <c r="U262" s="87" t="s">
        <v>142</v>
      </c>
      <c r="V262" s="89">
        <v>45139.561328356482</v>
      </c>
      <c r="W262" s="87" t="s">
        <v>142</v>
      </c>
      <c r="X262" s="89">
        <v>45139.561330358796</v>
      </c>
      <c r="Y262" s="89">
        <v>45108</v>
      </c>
      <c r="Z262" s="89">
        <v>45139</v>
      </c>
      <c r="AA262" s="89">
        <v>45139.872418090279</v>
      </c>
      <c r="AB262" s="87" t="s">
        <v>118</v>
      </c>
      <c r="AC262" s="87" t="s">
        <v>116</v>
      </c>
    </row>
    <row r="263" spans="1:29" s="96" customFormat="1" hidden="1" outlineLevel="7" collapsed="1" x14ac:dyDescent="0.25">
      <c r="A263" s="100" t="s">
        <v>308</v>
      </c>
      <c r="B263" s="92">
        <v>27026.22</v>
      </c>
      <c r="C263" s="92">
        <v>2405589.7074870002</v>
      </c>
      <c r="D263" s="92">
        <v>0</v>
      </c>
      <c r="E263" s="92">
        <v>0</v>
      </c>
      <c r="F263" s="92">
        <v>27026.22</v>
      </c>
      <c r="G263" s="92">
        <v>2405589.7074870002</v>
      </c>
      <c r="H263" s="93" t="s">
        <v>307</v>
      </c>
      <c r="I263" s="93" t="s">
        <v>180</v>
      </c>
      <c r="J263" s="93" t="s">
        <v>412</v>
      </c>
      <c r="K263" s="92">
        <v>89.009477000002207</v>
      </c>
      <c r="L263" s="92">
        <v>0</v>
      </c>
      <c r="M263" s="93" t="s">
        <v>122</v>
      </c>
      <c r="N263" s="93" t="s">
        <v>135</v>
      </c>
      <c r="O263" s="93" t="s">
        <v>191</v>
      </c>
      <c r="P263" s="94">
        <v>45127</v>
      </c>
      <c r="Q263" s="94">
        <v>45127.000694444447</v>
      </c>
      <c r="R263" s="92">
        <v>0</v>
      </c>
      <c r="S263" s="93" t="s">
        <v>413</v>
      </c>
      <c r="T263" s="93" t="s">
        <v>141</v>
      </c>
      <c r="U263" s="93" t="s">
        <v>142</v>
      </c>
      <c r="V263" s="95">
        <v>45139.561328356482</v>
      </c>
      <c r="W263" s="93" t="s">
        <v>142</v>
      </c>
      <c r="X263" s="95">
        <v>45139.561330358796</v>
      </c>
      <c r="Y263" s="95">
        <v>45108</v>
      </c>
      <c r="Z263" s="95">
        <v>45139</v>
      </c>
      <c r="AA263" s="95">
        <v>45139.872418090279</v>
      </c>
      <c r="AB263" s="93" t="s">
        <v>118</v>
      </c>
      <c r="AC263" s="93" t="s">
        <v>116</v>
      </c>
    </row>
    <row r="264" spans="1:29" s="78" customFormat="1" hidden="1" outlineLevel="7" collapsed="1" x14ac:dyDescent="0.25">
      <c r="A264" s="101" t="s">
        <v>116</v>
      </c>
      <c r="B264" s="75">
        <v>27026.22</v>
      </c>
      <c r="C264" s="75">
        <v>2405589.7074870002</v>
      </c>
      <c r="D264" s="75">
        <v>0</v>
      </c>
      <c r="E264" s="75">
        <v>0</v>
      </c>
      <c r="F264" s="75">
        <v>27026.22</v>
      </c>
      <c r="G264" s="75">
        <v>2405589.7074870002</v>
      </c>
      <c r="H264" s="74" t="s">
        <v>307</v>
      </c>
      <c r="I264" s="74" t="s">
        <v>180</v>
      </c>
      <c r="J264" s="74" t="s">
        <v>412</v>
      </c>
      <c r="K264" s="75">
        <v>89.009477000002207</v>
      </c>
      <c r="L264" s="75">
        <v>0</v>
      </c>
      <c r="M264" s="74" t="s">
        <v>122</v>
      </c>
      <c r="N264" s="74" t="s">
        <v>135</v>
      </c>
      <c r="O264" s="74" t="s">
        <v>191</v>
      </c>
      <c r="P264" s="76">
        <v>45127</v>
      </c>
      <c r="Q264" s="76">
        <v>45127.000694444447</v>
      </c>
      <c r="R264" s="75">
        <v>0</v>
      </c>
      <c r="S264" s="74" t="s">
        <v>413</v>
      </c>
      <c r="T264" s="74" t="s">
        <v>141</v>
      </c>
      <c r="U264" s="74" t="s">
        <v>142</v>
      </c>
      <c r="V264" s="77">
        <v>45139.561328356482</v>
      </c>
      <c r="W264" s="74" t="s">
        <v>142</v>
      </c>
      <c r="X264" s="77">
        <v>45139.561330358796</v>
      </c>
      <c r="Y264" s="77">
        <v>45108</v>
      </c>
      <c r="Z264" s="77">
        <v>45139</v>
      </c>
      <c r="AA264" s="77">
        <v>45139.872418090279</v>
      </c>
      <c r="AB264" s="74" t="s">
        <v>118</v>
      </c>
      <c r="AC264" s="74" t="s">
        <v>116</v>
      </c>
    </row>
    <row r="265" spans="1:29" s="113" customFormat="1" hidden="1" outlineLevel="2" collapsed="1" x14ac:dyDescent="0.25">
      <c r="A265" s="108" t="s">
        <v>121</v>
      </c>
      <c r="B265" s="109">
        <v>360647.31140000001</v>
      </c>
      <c r="C265" s="109">
        <v>36556396.730609998</v>
      </c>
      <c r="D265" s="109">
        <v>0</v>
      </c>
      <c r="E265" s="109">
        <v>0</v>
      </c>
      <c r="F265" s="109">
        <v>360647.31140000001</v>
      </c>
      <c r="G265" s="109">
        <v>36556396.730609998</v>
      </c>
      <c r="H265" s="110" t="s">
        <v>120</v>
      </c>
      <c r="I265" s="110" t="s">
        <v>116</v>
      </c>
      <c r="J265" s="110" t="s">
        <v>116</v>
      </c>
      <c r="K265" s="109">
        <v>101.36328644376</v>
      </c>
      <c r="L265" s="109">
        <v>0</v>
      </c>
      <c r="M265" s="110" t="s">
        <v>116</v>
      </c>
      <c r="N265" s="110" t="s">
        <v>135</v>
      </c>
      <c r="O265" s="110" t="s">
        <v>121</v>
      </c>
      <c r="P265" s="111">
        <v>45108</v>
      </c>
      <c r="Q265" s="111">
        <v>45109</v>
      </c>
      <c r="R265" s="109">
        <v>0</v>
      </c>
      <c r="S265" s="110" t="s">
        <v>116</v>
      </c>
      <c r="T265" s="110" t="s">
        <v>116</v>
      </c>
      <c r="U265" s="110" t="s">
        <v>142</v>
      </c>
      <c r="V265" s="112">
        <v>45077.638187152777</v>
      </c>
      <c r="W265" s="110" t="s">
        <v>116</v>
      </c>
      <c r="X265" s="110" t="s">
        <v>116</v>
      </c>
      <c r="Y265" s="112">
        <v>45108</v>
      </c>
      <c r="Z265" s="112">
        <v>45139</v>
      </c>
      <c r="AA265" s="112">
        <v>45139.872418090279</v>
      </c>
      <c r="AB265" s="110" t="s">
        <v>118</v>
      </c>
      <c r="AC265" s="110" t="s">
        <v>116</v>
      </c>
    </row>
    <row r="266" spans="1:29" s="96" customFormat="1" hidden="1" outlineLevel="3" collapsed="1" x14ac:dyDescent="0.25">
      <c r="A266" s="91" t="s">
        <v>116</v>
      </c>
      <c r="B266" s="92">
        <v>360647.31140000001</v>
      </c>
      <c r="C266" s="92">
        <v>36556396.730609998</v>
      </c>
      <c r="D266" s="92">
        <v>0</v>
      </c>
      <c r="E266" s="92">
        <v>0</v>
      </c>
      <c r="F266" s="92">
        <v>360647.31140000001</v>
      </c>
      <c r="G266" s="92">
        <v>36556396.730609998</v>
      </c>
      <c r="H266" s="93" t="s">
        <v>120</v>
      </c>
      <c r="I266" s="93" t="s">
        <v>116</v>
      </c>
      <c r="J266" s="93" t="s">
        <v>116</v>
      </c>
      <c r="K266" s="92">
        <v>101.36328644376</v>
      </c>
      <c r="L266" s="92">
        <v>0</v>
      </c>
      <c r="M266" s="93" t="s">
        <v>116</v>
      </c>
      <c r="N266" s="93" t="s">
        <v>135</v>
      </c>
      <c r="O266" s="93" t="s">
        <v>121</v>
      </c>
      <c r="P266" s="94">
        <v>45108</v>
      </c>
      <c r="Q266" s="94">
        <v>45109</v>
      </c>
      <c r="R266" s="92">
        <v>0</v>
      </c>
      <c r="S266" s="93" t="s">
        <v>116</v>
      </c>
      <c r="T266" s="93" t="s">
        <v>116</v>
      </c>
      <c r="U266" s="93" t="s">
        <v>142</v>
      </c>
      <c r="V266" s="95">
        <v>45077.638187152777</v>
      </c>
      <c r="W266" s="93" t="s">
        <v>116</v>
      </c>
      <c r="X266" s="93" t="s">
        <v>116</v>
      </c>
      <c r="Y266" s="95">
        <v>45108</v>
      </c>
      <c r="Z266" s="95">
        <v>45139</v>
      </c>
      <c r="AA266" s="95">
        <v>45139.872418090279</v>
      </c>
      <c r="AB266" s="93" t="s">
        <v>118</v>
      </c>
      <c r="AC266" s="93" t="s">
        <v>116</v>
      </c>
    </row>
    <row r="267" spans="1:29" s="78" customFormat="1" hidden="1" outlineLevel="4" collapsed="1" x14ac:dyDescent="0.25">
      <c r="A267" s="97" t="s">
        <v>213</v>
      </c>
      <c r="B267" s="75">
        <v>0</v>
      </c>
      <c r="C267" s="75">
        <v>0</v>
      </c>
      <c r="D267" s="75">
        <v>0</v>
      </c>
      <c r="E267" s="75">
        <v>0</v>
      </c>
      <c r="F267" s="75">
        <v>0</v>
      </c>
      <c r="G267" s="75">
        <v>0</v>
      </c>
      <c r="H267" s="74" t="s">
        <v>120</v>
      </c>
      <c r="I267" s="74" t="s">
        <v>116</v>
      </c>
      <c r="J267" s="74" t="s">
        <v>116</v>
      </c>
      <c r="K267" s="75">
        <v>0</v>
      </c>
      <c r="L267" s="75">
        <v>0</v>
      </c>
      <c r="M267" s="74" t="s">
        <v>213</v>
      </c>
      <c r="N267" s="74" t="s">
        <v>135</v>
      </c>
      <c r="O267" s="74" t="s">
        <v>121</v>
      </c>
      <c r="P267" s="76">
        <v>45108</v>
      </c>
      <c r="Q267" s="76">
        <v>45109</v>
      </c>
      <c r="R267" s="75">
        <v>0</v>
      </c>
      <c r="S267" s="74" t="s">
        <v>116</v>
      </c>
      <c r="T267" s="74" t="s">
        <v>116</v>
      </c>
      <c r="U267" s="74" t="s">
        <v>142</v>
      </c>
      <c r="V267" s="77">
        <v>45077.638187152777</v>
      </c>
      <c r="W267" s="74" t="s">
        <v>116</v>
      </c>
      <c r="X267" s="74" t="s">
        <v>116</v>
      </c>
      <c r="Y267" s="77">
        <v>45108</v>
      </c>
      <c r="Z267" s="77">
        <v>45139</v>
      </c>
      <c r="AA267" s="77">
        <v>45139.872418090279</v>
      </c>
      <c r="AB267" s="74" t="s">
        <v>118</v>
      </c>
      <c r="AC267" s="74" t="s">
        <v>116</v>
      </c>
    </row>
    <row r="268" spans="1:29" s="84" customFormat="1" hidden="1" outlineLevel="5" collapsed="1" x14ac:dyDescent="0.25">
      <c r="A268" s="98" t="s">
        <v>157</v>
      </c>
      <c r="B268" s="80">
        <v>0</v>
      </c>
      <c r="C268" s="80">
        <v>0</v>
      </c>
      <c r="D268" s="80">
        <v>0</v>
      </c>
      <c r="E268" s="80">
        <v>0</v>
      </c>
      <c r="F268" s="80">
        <v>0</v>
      </c>
      <c r="G268" s="80">
        <v>0</v>
      </c>
      <c r="H268" s="81" t="s">
        <v>120</v>
      </c>
      <c r="I268" s="81" t="s">
        <v>157</v>
      </c>
      <c r="J268" s="81" t="s">
        <v>116</v>
      </c>
      <c r="K268" s="80">
        <v>0</v>
      </c>
      <c r="L268" s="80">
        <v>0</v>
      </c>
      <c r="M268" s="81" t="s">
        <v>213</v>
      </c>
      <c r="N268" s="81" t="s">
        <v>135</v>
      </c>
      <c r="O268" s="81" t="s">
        <v>121</v>
      </c>
      <c r="P268" s="82">
        <v>45108</v>
      </c>
      <c r="Q268" s="82">
        <v>45109</v>
      </c>
      <c r="R268" s="80">
        <v>0</v>
      </c>
      <c r="S268" s="81" t="s">
        <v>116</v>
      </c>
      <c r="T268" s="81" t="s">
        <v>116</v>
      </c>
      <c r="U268" s="81" t="s">
        <v>142</v>
      </c>
      <c r="V268" s="83">
        <v>45077.638187152777</v>
      </c>
      <c r="W268" s="81" t="s">
        <v>116</v>
      </c>
      <c r="X268" s="81" t="s">
        <v>116</v>
      </c>
      <c r="Y268" s="83">
        <v>45108</v>
      </c>
      <c r="Z268" s="83">
        <v>45139</v>
      </c>
      <c r="AA268" s="83">
        <v>45139.872418090279</v>
      </c>
      <c r="AB268" s="81" t="s">
        <v>118</v>
      </c>
      <c r="AC268" s="81" t="s">
        <v>116</v>
      </c>
    </row>
    <row r="269" spans="1:29" s="90" customFormat="1" hidden="1" outlineLevel="6" collapsed="1" x14ac:dyDescent="0.25">
      <c r="A269" s="99" t="s">
        <v>116</v>
      </c>
      <c r="B269" s="86">
        <v>0</v>
      </c>
      <c r="C269" s="86">
        <v>0</v>
      </c>
      <c r="D269" s="86">
        <v>0</v>
      </c>
      <c r="E269" s="86">
        <v>0</v>
      </c>
      <c r="F269" s="86">
        <v>0</v>
      </c>
      <c r="G269" s="86">
        <v>0</v>
      </c>
      <c r="H269" s="87" t="s">
        <v>120</v>
      </c>
      <c r="I269" s="87" t="s">
        <v>157</v>
      </c>
      <c r="J269" s="87" t="s">
        <v>116</v>
      </c>
      <c r="K269" s="86">
        <v>0</v>
      </c>
      <c r="L269" s="86">
        <v>0</v>
      </c>
      <c r="M269" s="87" t="s">
        <v>213</v>
      </c>
      <c r="N269" s="87" t="s">
        <v>135</v>
      </c>
      <c r="O269" s="87" t="s">
        <v>121</v>
      </c>
      <c r="P269" s="88">
        <v>45108</v>
      </c>
      <c r="Q269" s="88">
        <v>45109</v>
      </c>
      <c r="R269" s="86">
        <v>0</v>
      </c>
      <c r="S269" s="87" t="s">
        <v>116</v>
      </c>
      <c r="T269" s="87" t="s">
        <v>116</v>
      </c>
      <c r="U269" s="87" t="s">
        <v>142</v>
      </c>
      <c r="V269" s="89">
        <v>45077.638187152777</v>
      </c>
      <c r="W269" s="87" t="s">
        <v>116</v>
      </c>
      <c r="X269" s="87" t="s">
        <v>116</v>
      </c>
      <c r="Y269" s="89">
        <v>45108</v>
      </c>
      <c r="Z269" s="89">
        <v>45139</v>
      </c>
      <c r="AA269" s="89">
        <v>45139.872418090279</v>
      </c>
      <c r="AB269" s="87" t="s">
        <v>118</v>
      </c>
      <c r="AC269" s="87" t="s">
        <v>116</v>
      </c>
    </row>
    <row r="270" spans="1:29" s="96" customFormat="1" hidden="1" outlineLevel="7" collapsed="1" x14ac:dyDescent="0.25">
      <c r="A270" s="100" t="s">
        <v>152</v>
      </c>
      <c r="B270" s="92">
        <v>0</v>
      </c>
      <c r="C270" s="92">
        <v>0</v>
      </c>
      <c r="D270" s="92">
        <v>0</v>
      </c>
      <c r="E270" s="92">
        <v>0</v>
      </c>
      <c r="F270" s="92">
        <v>0</v>
      </c>
      <c r="G270" s="92">
        <v>0</v>
      </c>
      <c r="H270" s="93" t="s">
        <v>120</v>
      </c>
      <c r="I270" s="93" t="s">
        <v>157</v>
      </c>
      <c r="J270" s="93" t="s">
        <v>116</v>
      </c>
      <c r="K270" s="92">
        <v>0</v>
      </c>
      <c r="L270" s="92">
        <v>0</v>
      </c>
      <c r="M270" s="93" t="s">
        <v>213</v>
      </c>
      <c r="N270" s="93" t="s">
        <v>135</v>
      </c>
      <c r="O270" s="93" t="s">
        <v>121</v>
      </c>
      <c r="P270" s="94">
        <v>45108</v>
      </c>
      <c r="Q270" s="94">
        <v>45109</v>
      </c>
      <c r="R270" s="92">
        <v>0</v>
      </c>
      <c r="S270" s="93" t="s">
        <v>116</v>
      </c>
      <c r="T270" s="93" t="s">
        <v>116</v>
      </c>
      <c r="U270" s="93" t="s">
        <v>142</v>
      </c>
      <c r="V270" s="95">
        <v>45077.638187152777</v>
      </c>
      <c r="W270" s="93" t="s">
        <v>116</v>
      </c>
      <c r="X270" s="93" t="s">
        <v>116</v>
      </c>
      <c r="Y270" s="95">
        <v>45108</v>
      </c>
      <c r="Z270" s="95">
        <v>45139</v>
      </c>
      <c r="AA270" s="95">
        <v>45139.872418090279</v>
      </c>
      <c r="AB270" s="93" t="s">
        <v>118</v>
      </c>
      <c r="AC270" s="93" t="s">
        <v>116</v>
      </c>
    </row>
    <row r="271" spans="1:29" s="78" customFormat="1" hidden="1" outlineLevel="7" collapsed="1" x14ac:dyDescent="0.25">
      <c r="A271" s="101" t="s">
        <v>116</v>
      </c>
      <c r="B271" s="75">
        <v>0</v>
      </c>
      <c r="C271" s="75">
        <v>0</v>
      </c>
      <c r="D271" s="75">
        <v>0</v>
      </c>
      <c r="E271" s="75">
        <v>0</v>
      </c>
      <c r="F271" s="75">
        <v>0</v>
      </c>
      <c r="G271" s="75">
        <v>0</v>
      </c>
      <c r="H271" s="74" t="s">
        <v>120</v>
      </c>
      <c r="I271" s="74" t="s">
        <v>157</v>
      </c>
      <c r="J271" s="74" t="s">
        <v>116</v>
      </c>
      <c r="K271" s="75">
        <v>0</v>
      </c>
      <c r="L271" s="75">
        <v>0</v>
      </c>
      <c r="M271" s="74" t="s">
        <v>213</v>
      </c>
      <c r="N271" s="74" t="s">
        <v>135</v>
      </c>
      <c r="O271" s="74" t="s">
        <v>121</v>
      </c>
      <c r="P271" s="76">
        <v>45108</v>
      </c>
      <c r="Q271" s="76">
        <v>45109</v>
      </c>
      <c r="R271" s="75">
        <v>0</v>
      </c>
      <c r="S271" s="74" t="s">
        <v>116</v>
      </c>
      <c r="T271" s="74" t="s">
        <v>116</v>
      </c>
      <c r="U271" s="74" t="s">
        <v>142</v>
      </c>
      <c r="V271" s="77">
        <v>45077.638187152777</v>
      </c>
      <c r="W271" s="74" t="s">
        <v>116</v>
      </c>
      <c r="X271" s="74" t="s">
        <v>116</v>
      </c>
      <c r="Y271" s="77">
        <v>45108</v>
      </c>
      <c r="Z271" s="77">
        <v>45139</v>
      </c>
      <c r="AA271" s="77">
        <v>45139.872418090279</v>
      </c>
      <c r="AB271" s="74" t="s">
        <v>118</v>
      </c>
      <c r="AC271" s="74" t="s">
        <v>116</v>
      </c>
    </row>
    <row r="272" spans="1:29" s="119" customFormat="1" hidden="1" outlineLevel="5" collapsed="1" x14ac:dyDescent="0.25">
      <c r="A272" s="120" t="s">
        <v>214</v>
      </c>
      <c r="B272" s="115">
        <v>0</v>
      </c>
      <c r="C272" s="115">
        <v>0</v>
      </c>
      <c r="D272" s="115">
        <v>0</v>
      </c>
      <c r="E272" s="115">
        <v>0</v>
      </c>
      <c r="F272" s="115">
        <v>0</v>
      </c>
      <c r="G272" s="115">
        <v>0</v>
      </c>
      <c r="H272" s="116" t="s">
        <v>120</v>
      </c>
      <c r="I272" s="116" t="s">
        <v>214</v>
      </c>
      <c r="J272" s="116" t="s">
        <v>116</v>
      </c>
      <c r="K272" s="115">
        <v>0</v>
      </c>
      <c r="L272" s="115">
        <v>0</v>
      </c>
      <c r="M272" s="116" t="s">
        <v>213</v>
      </c>
      <c r="N272" s="116" t="s">
        <v>135</v>
      </c>
      <c r="O272" s="116" t="s">
        <v>121</v>
      </c>
      <c r="P272" s="117">
        <v>45108</v>
      </c>
      <c r="Q272" s="117">
        <v>45109</v>
      </c>
      <c r="R272" s="115">
        <v>0</v>
      </c>
      <c r="S272" s="116" t="s">
        <v>116</v>
      </c>
      <c r="T272" s="116" t="s">
        <v>116</v>
      </c>
      <c r="U272" s="116" t="s">
        <v>142</v>
      </c>
      <c r="V272" s="118">
        <v>45077.638187152777</v>
      </c>
      <c r="W272" s="116" t="s">
        <v>116</v>
      </c>
      <c r="X272" s="116" t="s">
        <v>116</v>
      </c>
      <c r="Y272" s="118">
        <v>45108</v>
      </c>
      <c r="Z272" s="118">
        <v>45139</v>
      </c>
      <c r="AA272" s="118">
        <v>45139.872418090279</v>
      </c>
      <c r="AB272" s="116" t="s">
        <v>118</v>
      </c>
      <c r="AC272" s="116" t="s">
        <v>116</v>
      </c>
    </row>
    <row r="273" spans="1:29" s="90" customFormat="1" hidden="1" outlineLevel="6" collapsed="1" x14ac:dyDescent="0.25">
      <c r="A273" s="99" t="s">
        <v>116</v>
      </c>
      <c r="B273" s="86">
        <v>0</v>
      </c>
      <c r="C273" s="86">
        <v>0</v>
      </c>
      <c r="D273" s="86">
        <v>0</v>
      </c>
      <c r="E273" s="86">
        <v>0</v>
      </c>
      <c r="F273" s="86">
        <v>0</v>
      </c>
      <c r="G273" s="86">
        <v>0</v>
      </c>
      <c r="H273" s="87" t="s">
        <v>120</v>
      </c>
      <c r="I273" s="87" t="s">
        <v>214</v>
      </c>
      <c r="J273" s="87" t="s">
        <v>116</v>
      </c>
      <c r="K273" s="86">
        <v>0</v>
      </c>
      <c r="L273" s="86">
        <v>0</v>
      </c>
      <c r="M273" s="87" t="s">
        <v>213</v>
      </c>
      <c r="N273" s="87" t="s">
        <v>135</v>
      </c>
      <c r="O273" s="87" t="s">
        <v>121</v>
      </c>
      <c r="P273" s="88">
        <v>45108</v>
      </c>
      <c r="Q273" s="88">
        <v>45109</v>
      </c>
      <c r="R273" s="86">
        <v>0</v>
      </c>
      <c r="S273" s="87" t="s">
        <v>116</v>
      </c>
      <c r="T273" s="87" t="s">
        <v>116</v>
      </c>
      <c r="U273" s="87" t="s">
        <v>142</v>
      </c>
      <c r="V273" s="89">
        <v>45077.638187152777</v>
      </c>
      <c r="W273" s="87" t="s">
        <v>116</v>
      </c>
      <c r="X273" s="87" t="s">
        <v>116</v>
      </c>
      <c r="Y273" s="89">
        <v>45108</v>
      </c>
      <c r="Z273" s="89">
        <v>45139</v>
      </c>
      <c r="AA273" s="89">
        <v>45139.872418090279</v>
      </c>
      <c r="AB273" s="87" t="s">
        <v>118</v>
      </c>
      <c r="AC273" s="87" t="s">
        <v>116</v>
      </c>
    </row>
    <row r="274" spans="1:29" s="96" customFormat="1" hidden="1" outlineLevel="7" collapsed="1" x14ac:dyDescent="0.25">
      <c r="A274" s="100" t="s">
        <v>152</v>
      </c>
      <c r="B274" s="92">
        <v>0</v>
      </c>
      <c r="C274" s="92">
        <v>0</v>
      </c>
      <c r="D274" s="92">
        <v>0</v>
      </c>
      <c r="E274" s="92">
        <v>0</v>
      </c>
      <c r="F274" s="92">
        <v>0</v>
      </c>
      <c r="G274" s="92">
        <v>0</v>
      </c>
      <c r="H274" s="93" t="s">
        <v>120</v>
      </c>
      <c r="I274" s="93" t="s">
        <v>214</v>
      </c>
      <c r="J274" s="93" t="s">
        <v>116</v>
      </c>
      <c r="K274" s="92">
        <v>0</v>
      </c>
      <c r="L274" s="92">
        <v>0</v>
      </c>
      <c r="M274" s="93" t="s">
        <v>213</v>
      </c>
      <c r="N274" s="93" t="s">
        <v>135</v>
      </c>
      <c r="O274" s="93" t="s">
        <v>121</v>
      </c>
      <c r="P274" s="94">
        <v>45108</v>
      </c>
      <c r="Q274" s="94">
        <v>45109</v>
      </c>
      <c r="R274" s="92">
        <v>0</v>
      </c>
      <c r="S274" s="93" t="s">
        <v>116</v>
      </c>
      <c r="T274" s="93" t="s">
        <v>116</v>
      </c>
      <c r="U274" s="93" t="s">
        <v>142</v>
      </c>
      <c r="V274" s="95">
        <v>45077.638187152777</v>
      </c>
      <c r="W274" s="93" t="s">
        <v>116</v>
      </c>
      <c r="X274" s="93" t="s">
        <v>116</v>
      </c>
      <c r="Y274" s="95">
        <v>45108</v>
      </c>
      <c r="Z274" s="95">
        <v>45139</v>
      </c>
      <c r="AA274" s="95">
        <v>45139.872418090279</v>
      </c>
      <c r="AB274" s="93" t="s">
        <v>118</v>
      </c>
      <c r="AC274" s="93" t="s">
        <v>116</v>
      </c>
    </row>
    <row r="275" spans="1:29" s="78" customFormat="1" hidden="1" outlineLevel="7" collapsed="1" x14ac:dyDescent="0.25">
      <c r="A275" s="101" t="s">
        <v>116</v>
      </c>
      <c r="B275" s="75">
        <v>0</v>
      </c>
      <c r="C275" s="75">
        <v>0</v>
      </c>
      <c r="D275" s="75">
        <v>0</v>
      </c>
      <c r="E275" s="75">
        <v>0</v>
      </c>
      <c r="F275" s="75">
        <v>0</v>
      </c>
      <c r="G275" s="75">
        <v>0</v>
      </c>
      <c r="H275" s="74" t="s">
        <v>120</v>
      </c>
      <c r="I275" s="74" t="s">
        <v>214</v>
      </c>
      <c r="J275" s="74" t="s">
        <v>116</v>
      </c>
      <c r="K275" s="75">
        <v>0</v>
      </c>
      <c r="L275" s="75">
        <v>0</v>
      </c>
      <c r="M275" s="74" t="s">
        <v>213</v>
      </c>
      <c r="N275" s="74" t="s">
        <v>135</v>
      </c>
      <c r="O275" s="74" t="s">
        <v>121</v>
      </c>
      <c r="P275" s="76">
        <v>45108</v>
      </c>
      <c r="Q275" s="76">
        <v>45109</v>
      </c>
      <c r="R275" s="75">
        <v>0</v>
      </c>
      <c r="S275" s="74" t="s">
        <v>116</v>
      </c>
      <c r="T275" s="74" t="s">
        <v>116</v>
      </c>
      <c r="U275" s="74" t="s">
        <v>142</v>
      </c>
      <c r="V275" s="77">
        <v>45077.638187152777</v>
      </c>
      <c r="W275" s="74" t="s">
        <v>116</v>
      </c>
      <c r="X275" s="74" t="s">
        <v>116</v>
      </c>
      <c r="Y275" s="77">
        <v>45108</v>
      </c>
      <c r="Z275" s="77">
        <v>45139</v>
      </c>
      <c r="AA275" s="77">
        <v>45139.872418090279</v>
      </c>
      <c r="AB275" s="74" t="s">
        <v>118</v>
      </c>
      <c r="AC275" s="74" t="s">
        <v>116</v>
      </c>
    </row>
    <row r="276" spans="1:29" s="84" customFormat="1" hidden="1" outlineLevel="5" collapsed="1" x14ac:dyDescent="0.25">
      <c r="A276" s="98" t="s">
        <v>215</v>
      </c>
      <c r="B276" s="80">
        <v>0</v>
      </c>
      <c r="C276" s="80">
        <v>0</v>
      </c>
      <c r="D276" s="80">
        <v>0</v>
      </c>
      <c r="E276" s="80">
        <v>0</v>
      </c>
      <c r="F276" s="80">
        <v>0</v>
      </c>
      <c r="G276" s="80">
        <v>0</v>
      </c>
      <c r="H276" s="81" t="s">
        <v>120</v>
      </c>
      <c r="I276" s="81" t="s">
        <v>215</v>
      </c>
      <c r="J276" s="81" t="s">
        <v>116</v>
      </c>
      <c r="K276" s="80">
        <v>0</v>
      </c>
      <c r="L276" s="80">
        <v>0</v>
      </c>
      <c r="M276" s="81" t="s">
        <v>213</v>
      </c>
      <c r="N276" s="81" t="s">
        <v>135</v>
      </c>
      <c r="O276" s="81" t="s">
        <v>121</v>
      </c>
      <c r="P276" s="82">
        <v>45108</v>
      </c>
      <c r="Q276" s="82">
        <v>45109</v>
      </c>
      <c r="R276" s="80">
        <v>0</v>
      </c>
      <c r="S276" s="81" t="s">
        <v>116</v>
      </c>
      <c r="T276" s="81" t="s">
        <v>116</v>
      </c>
      <c r="U276" s="81" t="s">
        <v>142</v>
      </c>
      <c r="V276" s="83">
        <v>45077.638187152777</v>
      </c>
      <c r="W276" s="81" t="s">
        <v>116</v>
      </c>
      <c r="X276" s="81" t="s">
        <v>116</v>
      </c>
      <c r="Y276" s="83">
        <v>45108</v>
      </c>
      <c r="Z276" s="83">
        <v>45139</v>
      </c>
      <c r="AA276" s="83">
        <v>45139.872418090279</v>
      </c>
      <c r="AB276" s="81" t="s">
        <v>118</v>
      </c>
      <c r="AC276" s="81" t="s">
        <v>116</v>
      </c>
    </row>
    <row r="277" spans="1:29" s="90" customFormat="1" hidden="1" outlineLevel="6" collapsed="1" x14ac:dyDescent="0.25">
      <c r="A277" s="99" t="s">
        <v>116</v>
      </c>
      <c r="B277" s="86">
        <v>0</v>
      </c>
      <c r="C277" s="86">
        <v>0</v>
      </c>
      <c r="D277" s="86">
        <v>0</v>
      </c>
      <c r="E277" s="86">
        <v>0</v>
      </c>
      <c r="F277" s="86">
        <v>0</v>
      </c>
      <c r="G277" s="86">
        <v>0</v>
      </c>
      <c r="H277" s="87" t="s">
        <v>120</v>
      </c>
      <c r="I277" s="87" t="s">
        <v>215</v>
      </c>
      <c r="J277" s="87" t="s">
        <v>116</v>
      </c>
      <c r="K277" s="86">
        <v>0</v>
      </c>
      <c r="L277" s="86">
        <v>0</v>
      </c>
      <c r="M277" s="87" t="s">
        <v>213</v>
      </c>
      <c r="N277" s="87" t="s">
        <v>135</v>
      </c>
      <c r="O277" s="87" t="s">
        <v>121</v>
      </c>
      <c r="P277" s="88">
        <v>45108</v>
      </c>
      <c r="Q277" s="88">
        <v>45109</v>
      </c>
      <c r="R277" s="86">
        <v>0</v>
      </c>
      <c r="S277" s="87" t="s">
        <v>116</v>
      </c>
      <c r="T277" s="87" t="s">
        <v>116</v>
      </c>
      <c r="U277" s="87" t="s">
        <v>142</v>
      </c>
      <c r="V277" s="89">
        <v>45077.638187152777</v>
      </c>
      <c r="W277" s="87" t="s">
        <v>116</v>
      </c>
      <c r="X277" s="87" t="s">
        <v>116</v>
      </c>
      <c r="Y277" s="89">
        <v>45108</v>
      </c>
      <c r="Z277" s="89">
        <v>45139</v>
      </c>
      <c r="AA277" s="89">
        <v>45139.872418090279</v>
      </c>
      <c r="AB277" s="87" t="s">
        <v>118</v>
      </c>
      <c r="AC277" s="87" t="s">
        <v>116</v>
      </c>
    </row>
    <row r="278" spans="1:29" s="96" customFormat="1" hidden="1" outlineLevel="7" collapsed="1" x14ac:dyDescent="0.25">
      <c r="A278" s="100" t="s">
        <v>152</v>
      </c>
      <c r="B278" s="92">
        <v>0</v>
      </c>
      <c r="C278" s="92">
        <v>0</v>
      </c>
      <c r="D278" s="92">
        <v>0</v>
      </c>
      <c r="E278" s="92">
        <v>0</v>
      </c>
      <c r="F278" s="92">
        <v>0</v>
      </c>
      <c r="G278" s="92">
        <v>0</v>
      </c>
      <c r="H278" s="93" t="s">
        <v>120</v>
      </c>
      <c r="I278" s="93" t="s">
        <v>215</v>
      </c>
      <c r="J278" s="93" t="s">
        <v>116</v>
      </c>
      <c r="K278" s="92">
        <v>0</v>
      </c>
      <c r="L278" s="92">
        <v>0</v>
      </c>
      <c r="M278" s="93" t="s">
        <v>213</v>
      </c>
      <c r="N278" s="93" t="s">
        <v>135</v>
      </c>
      <c r="O278" s="93" t="s">
        <v>121</v>
      </c>
      <c r="P278" s="94">
        <v>45108</v>
      </c>
      <c r="Q278" s="94">
        <v>45109</v>
      </c>
      <c r="R278" s="92">
        <v>0</v>
      </c>
      <c r="S278" s="93" t="s">
        <v>116</v>
      </c>
      <c r="T278" s="93" t="s">
        <v>116</v>
      </c>
      <c r="U278" s="93" t="s">
        <v>142</v>
      </c>
      <c r="V278" s="95">
        <v>45077.638187152777</v>
      </c>
      <c r="W278" s="93" t="s">
        <v>116</v>
      </c>
      <c r="X278" s="93" t="s">
        <v>116</v>
      </c>
      <c r="Y278" s="95">
        <v>45108</v>
      </c>
      <c r="Z278" s="95">
        <v>45139</v>
      </c>
      <c r="AA278" s="95">
        <v>45139.872418090279</v>
      </c>
      <c r="AB278" s="93" t="s">
        <v>118</v>
      </c>
      <c r="AC278" s="93" t="s">
        <v>116</v>
      </c>
    </row>
    <row r="279" spans="1:29" s="78" customFormat="1" hidden="1" outlineLevel="7" collapsed="1" x14ac:dyDescent="0.25">
      <c r="A279" s="101" t="s">
        <v>116</v>
      </c>
      <c r="B279" s="75">
        <v>0</v>
      </c>
      <c r="C279" s="75">
        <v>0</v>
      </c>
      <c r="D279" s="75">
        <v>0</v>
      </c>
      <c r="E279" s="75">
        <v>0</v>
      </c>
      <c r="F279" s="75">
        <v>0</v>
      </c>
      <c r="G279" s="75">
        <v>0</v>
      </c>
      <c r="H279" s="74" t="s">
        <v>120</v>
      </c>
      <c r="I279" s="74" t="s">
        <v>215</v>
      </c>
      <c r="J279" s="74" t="s">
        <v>116</v>
      </c>
      <c r="K279" s="75">
        <v>0</v>
      </c>
      <c r="L279" s="75">
        <v>0</v>
      </c>
      <c r="M279" s="74" t="s">
        <v>213</v>
      </c>
      <c r="N279" s="74" t="s">
        <v>135</v>
      </c>
      <c r="O279" s="74" t="s">
        <v>121</v>
      </c>
      <c r="P279" s="76">
        <v>45108</v>
      </c>
      <c r="Q279" s="76">
        <v>45109</v>
      </c>
      <c r="R279" s="75">
        <v>0</v>
      </c>
      <c r="S279" s="74" t="s">
        <v>116</v>
      </c>
      <c r="T279" s="74" t="s">
        <v>116</v>
      </c>
      <c r="U279" s="74" t="s">
        <v>142</v>
      </c>
      <c r="V279" s="77">
        <v>45077.638187152777</v>
      </c>
      <c r="W279" s="74" t="s">
        <v>116</v>
      </c>
      <c r="X279" s="74" t="s">
        <v>116</v>
      </c>
      <c r="Y279" s="77">
        <v>45108</v>
      </c>
      <c r="Z279" s="77">
        <v>45139</v>
      </c>
      <c r="AA279" s="77">
        <v>45139.872418090279</v>
      </c>
      <c r="AB279" s="74" t="s">
        <v>118</v>
      </c>
      <c r="AC279" s="74" t="s">
        <v>116</v>
      </c>
    </row>
    <row r="280" spans="1:29" s="128" customFormat="1" hidden="1" outlineLevel="7" collapsed="1" x14ac:dyDescent="0.25">
      <c r="A280" s="123" t="s">
        <v>116</v>
      </c>
      <c r="B280" s="124">
        <v>0</v>
      </c>
      <c r="C280" s="124">
        <v>0</v>
      </c>
      <c r="D280" s="124">
        <v>0</v>
      </c>
      <c r="E280" s="124">
        <v>0</v>
      </c>
      <c r="F280" s="124">
        <v>0</v>
      </c>
      <c r="G280" s="124">
        <v>0</v>
      </c>
      <c r="H280" s="125" t="s">
        <v>120</v>
      </c>
      <c r="I280" s="125" t="s">
        <v>215</v>
      </c>
      <c r="J280" s="125" t="s">
        <v>116</v>
      </c>
      <c r="K280" s="124">
        <v>0</v>
      </c>
      <c r="L280" s="124">
        <v>0</v>
      </c>
      <c r="M280" s="125" t="s">
        <v>213</v>
      </c>
      <c r="N280" s="125" t="s">
        <v>135</v>
      </c>
      <c r="O280" s="125" t="s">
        <v>121</v>
      </c>
      <c r="P280" s="126">
        <v>45108</v>
      </c>
      <c r="Q280" s="126">
        <v>45109</v>
      </c>
      <c r="R280" s="124">
        <v>0</v>
      </c>
      <c r="S280" s="125" t="s">
        <v>116</v>
      </c>
      <c r="T280" s="125" t="s">
        <v>116</v>
      </c>
      <c r="U280" s="125" t="s">
        <v>142</v>
      </c>
      <c r="V280" s="127">
        <v>45077.638187152777</v>
      </c>
      <c r="W280" s="125" t="s">
        <v>116</v>
      </c>
      <c r="X280" s="125" t="s">
        <v>116</v>
      </c>
      <c r="Y280" s="127">
        <v>45108</v>
      </c>
      <c r="Z280" s="127">
        <v>45139</v>
      </c>
      <c r="AA280" s="127">
        <v>45139.872418090279</v>
      </c>
      <c r="AB280" s="125" t="s">
        <v>118</v>
      </c>
      <c r="AC280" s="125" t="s">
        <v>116</v>
      </c>
    </row>
    <row r="281" spans="1:29" s="128" customFormat="1" hidden="1" outlineLevel="4" collapsed="1" x14ac:dyDescent="0.25">
      <c r="A281" s="129" t="s">
        <v>122</v>
      </c>
      <c r="B281" s="124">
        <v>360647.31140000001</v>
      </c>
      <c r="C281" s="124">
        <v>36556396.730609998</v>
      </c>
      <c r="D281" s="124">
        <v>0</v>
      </c>
      <c r="E281" s="124">
        <v>0</v>
      </c>
      <c r="F281" s="124">
        <v>360647.31140000001</v>
      </c>
      <c r="G281" s="124">
        <v>36556396.730609998</v>
      </c>
      <c r="H281" s="125" t="s">
        <v>120</v>
      </c>
      <c r="I281" s="125" t="s">
        <v>116</v>
      </c>
      <c r="J281" s="125" t="s">
        <v>116</v>
      </c>
      <c r="K281" s="124">
        <v>101.36328644376</v>
      </c>
      <c r="L281" s="124">
        <v>0</v>
      </c>
      <c r="M281" s="125" t="s">
        <v>122</v>
      </c>
      <c r="N281" s="125" t="s">
        <v>135</v>
      </c>
      <c r="O281" s="125" t="s">
        <v>121</v>
      </c>
      <c r="P281" s="126">
        <v>45108</v>
      </c>
      <c r="Q281" s="126">
        <v>45109</v>
      </c>
      <c r="R281" s="124">
        <v>0</v>
      </c>
      <c r="S281" s="125" t="s">
        <v>116</v>
      </c>
      <c r="T281" s="125" t="s">
        <v>116</v>
      </c>
      <c r="U281" s="125" t="s">
        <v>142</v>
      </c>
      <c r="V281" s="127">
        <v>45077.638187152777</v>
      </c>
      <c r="W281" s="125" t="s">
        <v>116</v>
      </c>
      <c r="X281" s="125" t="s">
        <v>116</v>
      </c>
      <c r="Y281" s="127">
        <v>45108</v>
      </c>
      <c r="Z281" s="127">
        <v>45139</v>
      </c>
      <c r="AA281" s="127">
        <v>45139.872418090279</v>
      </c>
      <c r="AB281" s="125" t="s">
        <v>118</v>
      </c>
      <c r="AC281" s="125" t="s">
        <v>116</v>
      </c>
    </row>
    <row r="282" spans="1:29" s="84" customFormat="1" hidden="1" outlineLevel="5" collapsed="1" x14ac:dyDescent="0.25">
      <c r="A282" s="98" t="s">
        <v>157</v>
      </c>
      <c r="B282" s="80">
        <v>0</v>
      </c>
      <c r="C282" s="80">
        <v>0</v>
      </c>
      <c r="D282" s="80">
        <v>0</v>
      </c>
      <c r="E282" s="80">
        <v>0</v>
      </c>
      <c r="F282" s="80">
        <v>0</v>
      </c>
      <c r="G282" s="80">
        <v>0</v>
      </c>
      <c r="H282" s="81" t="s">
        <v>120</v>
      </c>
      <c r="I282" s="81" t="s">
        <v>157</v>
      </c>
      <c r="J282" s="81" t="s">
        <v>116</v>
      </c>
      <c r="K282" s="80">
        <v>0</v>
      </c>
      <c r="L282" s="80">
        <v>0</v>
      </c>
      <c r="M282" s="81" t="s">
        <v>122</v>
      </c>
      <c r="N282" s="81" t="s">
        <v>135</v>
      </c>
      <c r="O282" s="81" t="s">
        <v>121</v>
      </c>
      <c r="P282" s="82">
        <v>45108</v>
      </c>
      <c r="Q282" s="82">
        <v>45109</v>
      </c>
      <c r="R282" s="80">
        <v>0</v>
      </c>
      <c r="S282" s="81" t="s">
        <v>116</v>
      </c>
      <c r="T282" s="81" t="s">
        <v>116</v>
      </c>
      <c r="U282" s="81" t="s">
        <v>142</v>
      </c>
      <c r="V282" s="83">
        <v>45077.638187152777</v>
      </c>
      <c r="W282" s="81" t="s">
        <v>116</v>
      </c>
      <c r="X282" s="81" t="s">
        <v>116</v>
      </c>
      <c r="Y282" s="83">
        <v>45108</v>
      </c>
      <c r="Z282" s="83">
        <v>45139</v>
      </c>
      <c r="AA282" s="83">
        <v>45139.872418090279</v>
      </c>
      <c r="AB282" s="81" t="s">
        <v>118</v>
      </c>
      <c r="AC282" s="81" t="s">
        <v>116</v>
      </c>
    </row>
    <row r="283" spans="1:29" s="90" customFormat="1" hidden="1" outlineLevel="6" collapsed="1" x14ac:dyDescent="0.25">
      <c r="A283" s="99" t="s">
        <v>116</v>
      </c>
      <c r="B283" s="86">
        <v>0</v>
      </c>
      <c r="C283" s="86">
        <v>0</v>
      </c>
      <c r="D283" s="86">
        <v>0</v>
      </c>
      <c r="E283" s="86">
        <v>0</v>
      </c>
      <c r="F283" s="86">
        <v>0</v>
      </c>
      <c r="G283" s="86">
        <v>0</v>
      </c>
      <c r="H283" s="87" t="s">
        <v>120</v>
      </c>
      <c r="I283" s="87" t="s">
        <v>157</v>
      </c>
      <c r="J283" s="87" t="s">
        <v>116</v>
      </c>
      <c r="K283" s="86">
        <v>0</v>
      </c>
      <c r="L283" s="86">
        <v>0</v>
      </c>
      <c r="M283" s="87" t="s">
        <v>122</v>
      </c>
      <c r="N283" s="87" t="s">
        <v>135</v>
      </c>
      <c r="O283" s="87" t="s">
        <v>121</v>
      </c>
      <c r="P283" s="88">
        <v>45108</v>
      </c>
      <c r="Q283" s="88">
        <v>45109</v>
      </c>
      <c r="R283" s="86">
        <v>0</v>
      </c>
      <c r="S283" s="87" t="s">
        <v>116</v>
      </c>
      <c r="T283" s="87" t="s">
        <v>116</v>
      </c>
      <c r="U283" s="87" t="s">
        <v>142</v>
      </c>
      <c r="V283" s="89">
        <v>45077.638187152777</v>
      </c>
      <c r="W283" s="87" t="s">
        <v>116</v>
      </c>
      <c r="X283" s="87" t="s">
        <v>116</v>
      </c>
      <c r="Y283" s="89">
        <v>45108</v>
      </c>
      <c r="Z283" s="89">
        <v>45139</v>
      </c>
      <c r="AA283" s="89">
        <v>45139.872418090279</v>
      </c>
      <c r="AB283" s="87" t="s">
        <v>118</v>
      </c>
      <c r="AC283" s="87" t="s">
        <v>116</v>
      </c>
    </row>
    <row r="284" spans="1:29" s="96" customFormat="1" hidden="1" outlineLevel="7" collapsed="1" x14ac:dyDescent="0.25">
      <c r="A284" s="100" t="s">
        <v>152</v>
      </c>
      <c r="B284" s="92">
        <v>0</v>
      </c>
      <c r="C284" s="92">
        <v>0</v>
      </c>
      <c r="D284" s="92">
        <v>0</v>
      </c>
      <c r="E284" s="92">
        <v>0</v>
      </c>
      <c r="F284" s="92">
        <v>0</v>
      </c>
      <c r="G284" s="92">
        <v>0</v>
      </c>
      <c r="H284" s="93" t="s">
        <v>120</v>
      </c>
      <c r="I284" s="93" t="s">
        <v>157</v>
      </c>
      <c r="J284" s="93" t="s">
        <v>116</v>
      </c>
      <c r="K284" s="92">
        <v>0</v>
      </c>
      <c r="L284" s="92">
        <v>0</v>
      </c>
      <c r="M284" s="93" t="s">
        <v>122</v>
      </c>
      <c r="N284" s="93" t="s">
        <v>135</v>
      </c>
      <c r="O284" s="93" t="s">
        <v>121</v>
      </c>
      <c r="P284" s="94">
        <v>45108</v>
      </c>
      <c r="Q284" s="94">
        <v>45109</v>
      </c>
      <c r="R284" s="92">
        <v>0</v>
      </c>
      <c r="S284" s="93" t="s">
        <v>116</v>
      </c>
      <c r="T284" s="93" t="s">
        <v>116</v>
      </c>
      <c r="U284" s="93" t="s">
        <v>142</v>
      </c>
      <c r="V284" s="95">
        <v>45077.638187152777</v>
      </c>
      <c r="W284" s="93" t="s">
        <v>116</v>
      </c>
      <c r="X284" s="93" t="s">
        <v>116</v>
      </c>
      <c r="Y284" s="95">
        <v>45108</v>
      </c>
      <c r="Z284" s="95">
        <v>45139</v>
      </c>
      <c r="AA284" s="95">
        <v>45139.872418090279</v>
      </c>
      <c r="AB284" s="93" t="s">
        <v>118</v>
      </c>
      <c r="AC284" s="93" t="s">
        <v>116</v>
      </c>
    </row>
    <row r="285" spans="1:29" s="78" customFormat="1" hidden="1" outlineLevel="7" collapsed="1" x14ac:dyDescent="0.25">
      <c r="A285" s="101" t="s">
        <v>116</v>
      </c>
      <c r="B285" s="75">
        <v>0</v>
      </c>
      <c r="C285" s="75">
        <v>-14067.49898</v>
      </c>
      <c r="D285" s="75">
        <v>0</v>
      </c>
      <c r="E285" s="75">
        <v>0</v>
      </c>
      <c r="F285" s="75">
        <v>0</v>
      </c>
      <c r="G285" s="75">
        <v>-14067.49898</v>
      </c>
      <c r="H285" s="74" t="s">
        <v>120</v>
      </c>
      <c r="I285" s="74" t="s">
        <v>157</v>
      </c>
      <c r="J285" s="74" t="s">
        <v>116</v>
      </c>
      <c r="K285" s="75">
        <v>0</v>
      </c>
      <c r="L285" s="75">
        <v>0</v>
      </c>
      <c r="M285" s="74" t="s">
        <v>122</v>
      </c>
      <c r="N285" s="74" t="s">
        <v>135</v>
      </c>
      <c r="O285" s="74" t="s">
        <v>121</v>
      </c>
      <c r="P285" s="76">
        <v>45108</v>
      </c>
      <c r="Q285" s="76">
        <v>45109</v>
      </c>
      <c r="R285" s="75">
        <v>0</v>
      </c>
      <c r="S285" s="74" t="s">
        <v>116</v>
      </c>
      <c r="T285" s="74" t="s">
        <v>116</v>
      </c>
      <c r="U285" s="74" t="s">
        <v>142</v>
      </c>
      <c r="V285" s="77">
        <v>45077.638187152777</v>
      </c>
      <c r="W285" s="74" t="s">
        <v>116</v>
      </c>
      <c r="X285" s="74" t="s">
        <v>116</v>
      </c>
      <c r="Y285" s="77">
        <v>45108</v>
      </c>
      <c r="Z285" s="77">
        <v>45139</v>
      </c>
      <c r="AA285" s="77">
        <v>45139.872418090279</v>
      </c>
      <c r="AB285" s="74" t="s">
        <v>118</v>
      </c>
      <c r="AC285" s="74" t="s">
        <v>116</v>
      </c>
    </row>
    <row r="286" spans="1:29" s="128" customFormat="1" hidden="1" outlineLevel="7" collapsed="1" x14ac:dyDescent="0.25">
      <c r="A286" s="123" t="s">
        <v>116</v>
      </c>
      <c r="B286" s="124">
        <v>0</v>
      </c>
      <c r="C286" s="124">
        <v>14067.49898</v>
      </c>
      <c r="D286" s="124">
        <v>0</v>
      </c>
      <c r="E286" s="124">
        <v>0</v>
      </c>
      <c r="F286" s="124">
        <v>0</v>
      </c>
      <c r="G286" s="124">
        <v>14067.49898</v>
      </c>
      <c r="H286" s="125" t="s">
        <v>120</v>
      </c>
      <c r="I286" s="125" t="s">
        <v>157</v>
      </c>
      <c r="J286" s="125" t="s">
        <v>116</v>
      </c>
      <c r="K286" s="124">
        <v>0</v>
      </c>
      <c r="L286" s="124">
        <v>0</v>
      </c>
      <c r="M286" s="125" t="s">
        <v>122</v>
      </c>
      <c r="N286" s="125" t="s">
        <v>135</v>
      </c>
      <c r="O286" s="125" t="s">
        <v>121</v>
      </c>
      <c r="P286" s="126">
        <v>45108</v>
      </c>
      <c r="Q286" s="126">
        <v>45109</v>
      </c>
      <c r="R286" s="124">
        <v>0</v>
      </c>
      <c r="S286" s="125" t="s">
        <v>116</v>
      </c>
      <c r="T286" s="125" t="s">
        <v>116</v>
      </c>
      <c r="U286" s="125" t="s">
        <v>142</v>
      </c>
      <c r="V286" s="127">
        <v>45077.638187152777</v>
      </c>
      <c r="W286" s="125" t="s">
        <v>116</v>
      </c>
      <c r="X286" s="125" t="s">
        <v>116</v>
      </c>
      <c r="Y286" s="127">
        <v>45108</v>
      </c>
      <c r="Z286" s="127">
        <v>45139</v>
      </c>
      <c r="AA286" s="127">
        <v>45139.872418090279</v>
      </c>
      <c r="AB286" s="125" t="s">
        <v>118</v>
      </c>
      <c r="AC286" s="125" t="s">
        <v>116</v>
      </c>
    </row>
    <row r="287" spans="1:29" s="119" customFormat="1" hidden="1" outlineLevel="5" collapsed="1" x14ac:dyDescent="0.25">
      <c r="A287" s="120" t="s">
        <v>158</v>
      </c>
      <c r="B287" s="115">
        <v>0</v>
      </c>
      <c r="C287" s="115">
        <v>0</v>
      </c>
      <c r="D287" s="115">
        <v>0</v>
      </c>
      <c r="E287" s="115">
        <v>0</v>
      </c>
      <c r="F287" s="115">
        <v>0</v>
      </c>
      <c r="G287" s="115">
        <v>0</v>
      </c>
      <c r="H287" s="116" t="s">
        <v>120</v>
      </c>
      <c r="I287" s="116" t="s">
        <v>158</v>
      </c>
      <c r="J287" s="116" t="s">
        <v>116</v>
      </c>
      <c r="K287" s="115">
        <v>0</v>
      </c>
      <c r="L287" s="115">
        <v>0</v>
      </c>
      <c r="M287" s="116" t="s">
        <v>122</v>
      </c>
      <c r="N287" s="116" t="s">
        <v>135</v>
      </c>
      <c r="O287" s="116" t="s">
        <v>121</v>
      </c>
      <c r="P287" s="117">
        <v>45108</v>
      </c>
      <c r="Q287" s="117">
        <v>45109</v>
      </c>
      <c r="R287" s="115">
        <v>0</v>
      </c>
      <c r="S287" s="116" t="s">
        <v>116</v>
      </c>
      <c r="T287" s="116" t="s">
        <v>116</v>
      </c>
      <c r="U287" s="116" t="s">
        <v>142</v>
      </c>
      <c r="V287" s="118">
        <v>45077.638187152777</v>
      </c>
      <c r="W287" s="116" t="s">
        <v>116</v>
      </c>
      <c r="X287" s="116" t="s">
        <v>116</v>
      </c>
      <c r="Y287" s="118">
        <v>45108</v>
      </c>
      <c r="Z287" s="118">
        <v>45139</v>
      </c>
      <c r="AA287" s="118">
        <v>45139.872418090279</v>
      </c>
      <c r="AB287" s="116" t="s">
        <v>118</v>
      </c>
      <c r="AC287" s="116" t="s">
        <v>116</v>
      </c>
    </row>
    <row r="288" spans="1:29" s="90" customFormat="1" hidden="1" outlineLevel="6" collapsed="1" x14ac:dyDescent="0.25">
      <c r="A288" s="99" t="s">
        <v>116</v>
      </c>
      <c r="B288" s="86">
        <v>0</v>
      </c>
      <c r="C288" s="86">
        <v>0</v>
      </c>
      <c r="D288" s="86">
        <v>0</v>
      </c>
      <c r="E288" s="86">
        <v>0</v>
      </c>
      <c r="F288" s="86">
        <v>0</v>
      </c>
      <c r="G288" s="86">
        <v>0</v>
      </c>
      <c r="H288" s="87" t="s">
        <v>120</v>
      </c>
      <c r="I288" s="87" t="s">
        <v>158</v>
      </c>
      <c r="J288" s="87" t="s">
        <v>116</v>
      </c>
      <c r="K288" s="86">
        <v>0</v>
      </c>
      <c r="L288" s="86">
        <v>0</v>
      </c>
      <c r="M288" s="87" t="s">
        <v>122</v>
      </c>
      <c r="N288" s="87" t="s">
        <v>135</v>
      </c>
      <c r="O288" s="87" t="s">
        <v>121</v>
      </c>
      <c r="P288" s="88">
        <v>45108</v>
      </c>
      <c r="Q288" s="88">
        <v>45109</v>
      </c>
      <c r="R288" s="86">
        <v>0</v>
      </c>
      <c r="S288" s="87" t="s">
        <v>116</v>
      </c>
      <c r="T288" s="87" t="s">
        <v>116</v>
      </c>
      <c r="U288" s="87" t="s">
        <v>142</v>
      </c>
      <c r="V288" s="89">
        <v>45077.638187152777</v>
      </c>
      <c r="W288" s="87" t="s">
        <v>116</v>
      </c>
      <c r="X288" s="87" t="s">
        <v>116</v>
      </c>
      <c r="Y288" s="89">
        <v>45108</v>
      </c>
      <c r="Z288" s="89">
        <v>45139</v>
      </c>
      <c r="AA288" s="89">
        <v>45139.872418090279</v>
      </c>
      <c r="AB288" s="87" t="s">
        <v>118</v>
      </c>
      <c r="AC288" s="87" t="s">
        <v>116</v>
      </c>
    </row>
    <row r="289" spans="1:29" s="96" customFormat="1" hidden="1" outlineLevel="7" collapsed="1" x14ac:dyDescent="0.25">
      <c r="A289" s="100" t="s">
        <v>159</v>
      </c>
      <c r="B289" s="92">
        <v>-362609.08</v>
      </c>
      <c r="C289" s="92">
        <v>-30034550.565250002</v>
      </c>
      <c r="D289" s="92">
        <v>0</v>
      </c>
      <c r="E289" s="92">
        <v>0</v>
      </c>
      <c r="F289" s="92">
        <v>-362609.08</v>
      </c>
      <c r="G289" s="92">
        <v>-30034550.565250002</v>
      </c>
      <c r="H289" s="93" t="s">
        <v>120</v>
      </c>
      <c r="I289" s="93" t="s">
        <v>158</v>
      </c>
      <c r="J289" s="93" t="s">
        <v>116</v>
      </c>
      <c r="K289" s="92">
        <v>82.829008488287201</v>
      </c>
      <c r="L289" s="92">
        <v>0</v>
      </c>
      <c r="M289" s="93" t="s">
        <v>122</v>
      </c>
      <c r="N289" s="93" t="s">
        <v>135</v>
      </c>
      <c r="O289" s="93" t="s">
        <v>121</v>
      </c>
      <c r="P289" s="94">
        <v>45108</v>
      </c>
      <c r="Q289" s="94">
        <v>45109</v>
      </c>
      <c r="R289" s="92">
        <v>0</v>
      </c>
      <c r="S289" s="93" t="s">
        <v>116</v>
      </c>
      <c r="T289" s="93" t="s">
        <v>116</v>
      </c>
      <c r="U289" s="93" t="s">
        <v>142</v>
      </c>
      <c r="V289" s="95">
        <v>45077.638187152777</v>
      </c>
      <c r="W289" s="93" t="s">
        <v>116</v>
      </c>
      <c r="X289" s="93" t="s">
        <v>116</v>
      </c>
      <c r="Y289" s="95">
        <v>45108</v>
      </c>
      <c r="Z289" s="95">
        <v>45139</v>
      </c>
      <c r="AA289" s="95">
        <v>45139.872418090279</v>
      </c>
      <c r="AB289" s="93" t="s">
        <v>118</v>
      </c>
      <c r="AC289" s="93" t="s">
        <v>116</v>
      </c>
    </row>
    <row r="290" spans="1:29" s="78" customFormat="1" hidden="1" outlineLevel="7" collapsed="1" x14ac:dyDescent="0.25">
      <c r="A290" s="101" t="s">
        <v>116</v>
      </c>
      <c r="B290" s="75">
        <v>-362609.08</v>
      </c>
      <c r="C290" s="75">
        <v>-30034550.565250002</v>
      </c>
      <c r="D290" s="75">
        <v>0</v>
      </c>
      <c r="E290" s="75">
        <v>0</v>
      </c>
      <c r="F290" s="75">
        <v>-362609.08</v>
      </c>
      <c r="G290" s="75">
        <v>-30034550.565250002</v>
      </c>
      <c r="H290" s="74" t="s">
        <v>120</v>
      </c>
      <c r="I290" s="74" t="s">
        <v>158</v>
      </c>
      <c r="J290" s="74" t="s">
        <v>116</v>
      </c>
      <c r="K290" s="75">
        <v>82.829008488287201</v>
      </c>
      <c r="L290" s="75">
        <v>0</v>
      </c>
      <c r="M290" s="74" t="s">
        <v>122</v>
      </c>
      <c r="N290" s="74" t="s">
        <v>135</v>
      </c>
      <c r="O290" s="74" t="s">
        <v>121</v>
      </c>
      <c r="P290" s="76">
        <v>45108</v>
      </c>
      <c r="Q290" s="76">
        <v>45109</v>
      </c>
      <c r="R290" s="75">
        <v>0</v>
      </c>
      <c r="S290" s="74" t="s">
        <v>116</v>
      </c>
      <c r="T290" s="74" t="s">
        <v>116</v>
      </c>
      <c r="U290" s="74" t="s">
        <v>142</v>
      </c>
      <c r="V290" s="77">
        <v>45077.638187152777</v>
      </c>
      <c r="W290" s="74" t="s">
        <v>116</v>
      </c>
      <c r="X290" s="74" t="s">
        <v>116</v>
      </c>
      <c r="Y290" s="77">
        <v>45108</v>
      </c>
      <c r="Z290" s="77">
        <v>45139</v>
      </c>
      <c r="AA290" s="77">
        <v>45139.872418090279</v>
      </c>
      <c r="AB290" s="74" t="s">
        <v>118</v>
      </c>
      <c r="AC290" s="74" t="s">
        <v>116</v>
      </c>
    </row>
    <row r="291" spans="1:29" s="107" customFormat="1" hidden="1" outlineLevel="7" collapsed="1" x14ac:dyDescent="0.25">
      <c r="A291" s="102" t="s">
        <v>160</v>
      </c>
      <c r="B291" s="103">
        <v>-14931.42</v>
      </c>
      <c r="C291" s="103">
        <v>-1008401.74</v>
      </c>
      <c r="D291" s="103">
        <v>0</v>
      </c>
      <c r="E291" s="103">
        <v>0</v>
      </c>
      <c r="F291" s="103">
        <v>-14931.42</v>
      </c>
      <c r="G291" s="103">
        <v>-1008401.74</v>
      </c>
      <c r="H291" s="104" t="s">
        <v>120</v>
      </c>
      <c r="I291" s="104" t="s">
        <v>158</v>
      </c>
      <c r="J291" s="104" t="s">
        <v>116</v>
      </c>
      <c r="K291" s="103">
        <v>67.535555225156102</v>
      </c>
      <c r="L291" s="103">
        <v>0</v>
      </c>
      <c r="M291" s="104" t="s">
        <v>122</v>
      </c>
      <c r="N291" s="104" t="s">
        <v>135</v>
      </c>
      <c r="O291" s="104" t="s">
        <v>121</v>
      </c>
      <c r="P291" s="105">
        <v>45108</v>
      </c>
      <c r="Q291" s="105">
        <v>45109</v>
      </c>
      <c r="R291" s="103">
        <v>0</v>
      </c>
      <c r="S291" s="104" t="s">
        <v>116</v>
      </c>
      <c r="T291" s="104" t="s">
        <v>116</v>
      </c>
      <c r="U291" s="104" t="s">
        <v>142</v>
      </c>
      <c r="V291" s="106">
        <v>45077.638187152777</v>
      </c>
      <c r="W291" s="104" t="s">
        <v>116</v>
      </c>
      <c r="X291" s="104" t="s">
        <v>116</v>
      </c>
      <c r="Y291" s="106">
        <v>45108</v>
      </c>
      <c r="Z291" s="106">
        <v>45139</v>
      </c>
      <c r="AA291" s="106">
        <v>45139.872418090279</v>
      </c>
      <c r="AB291" s="104" t="s">
        <v>118</v>
      </c>
      <c r="AC291" s="104" t="s">
        <v>116</v>
      </c>
    </row>
    <row r="292" spans="1:29" s="78" customFormat="1" hidden="1" outlineLevel="7" collapsed="1" x14ac:dyDescent="0.25">
      <c r="A292" s="101" t="s">
        <v>116</v>
      </c>
      <c r="B292" s="75">
        <v>-14931.42</v>
      </c>
      <c r="C292" s="75">
        <v>-1008401.74</v>
      </c>
      <c r="D292" s="75">
        <v>0</v>
      </c>
      <c r="E292" s="75">
        <v>0</v>
      </c>
      <c r="F292" s="75">
        <v>-14931.42</v>
      </c>
      <c r="G292" s="75">
        <v>-1008401.74</v>
      </c>
      <c r="H292" s="74" t="s">
        <v>120</v>
      </c>
      <c r="I292" s="74" t="s">
        <v>158</v>
      </c>
      <c r="J292" s="74" t="s">
        <v>116</v>
      </c>
      <c r="K292" s="75">
        <v>67.535555225156102</v>
      </c>
      <c r="L292" s="75">
        <v>0</v>
      </c>
      <c r="M292" s="74" t="s">
        <v>122</v>
      </c>
      <c r="N292" s="74" t="s">
        <v>135</v>
      </c>
      <c r="O292" s="74" t="s">
        <v>121</v>
      </c>
      <c r="P292" s="76">
        <v>45108</v>
      </c>
      <c r="Q292" s="76">
        <v>45109</v>
      </c>
      <c r="R292" s="75">
        <v>0</v>
      </c>
      <c r="S292" s="74" t="s">
        <v>116</v>
      </c>
      <c r="T292" s="74" t="s">
        <v>116</v>
      </c>
      <c r="U292" s="74" t="s">
        <v>142</v>
      </c>
      <c r="V292" s="77">
        <v>45077.638187152777</v>
      </c>
      <c r="W292" s="74" t="s">
        <v>116</v>
      </c>
      <c r="X292" s="74" t="s">
        <v>116</v>
      </c>
      <c r="Y292" s="77">
        <v>45108</v>
      </c>
      <c r="Z292" s="77">
        <v>45139</v>
      </c>
      <c r="AA292" s="77">
        <v>45139.872418090279</v>
      </c>
      <c r="AB292" s="74" t="s">
        <v>118</v>
      </c>
      <c r="AC292" s="74" t="s">
        <v>116</v>
      </c>
    </row>
    <row r="293" spans="1:29" s="96" customFormat="1" hidden="1" outlineLevel="7" collapsed="1" x14ac:dyDescent="0.25">
      <c r="A293" s="100" t="s">
        <v>161</v>
      </c>
      <c r="B293" s="92">
        <v>35519</v>
      </c>
      <c r="C293" s="92">
        <v>2975768.75293</v>
      </c>
      <c r="D293" s="92">
        <v>0</v>
      </c>
      <c r="E293" s="92">
        <v>0</v>
      </c>
      <c r="F293" s="92">
        <v>35519</v>
      </c>
      <c r="G293" s="92">
        <v>2975768.75293</v>
      </c>
      <c r="H293" s="93" t="s">
        <v>120</v>
      </c>
      <c r="I293" s="93" t="s">
        <v>158</v>
      </c>
      <c r="J293" s="93" t="s">
        <v>116</v>
      </c>
      <c r="K293" s="92">
        <v>83.779632110419797</v>
      </c>
      <c r="L293" s="92">
        <v>0</v>
      </c>
      <c r="M293" s="93" t="s">
        <v>122</v>
      </c>
      <c r="N293" s="93" t="s">
        <v>135</v>
      </c>
      <c r="O293" s="93" t="s">
        <v>121</v>
      </c>
      <c r="P293" s="94">
        <v>45108</v>
      </c>
      <c r="Q293" s="94">
        <v>45109</v>
      </c>
      <c r="R293" s="92">
        <v>0</v>
      </c>
      <c r="S293" s="93" t="s">
        <v>116</v>
      </c>
      <c r="T293" s="93" t="s">
        <v>116</v>
      </c>
      <c r="U293" s="93" t="s">
        <v>142</v>
      </c>
      <c r="V293" s="95">
        <v>45077.638187152777</v>
      </c>
      <c r="W293" s="93" t="s">
        <v>116</v>
      </c>
      <c r="X293" s="93" t="s">
        <v>116</v>
      </c>
      <c r="Y293" s="95">
        <v>45108</v>
      </c>
      <c r="Z293" s="95">
        <v>45139</v>
      </c>
      <c r="AA293" s="95">
        <v>45139.872418090279</v>
      </c>
      <c r="AB293" s="93" t="s">
        <v>118</v>
      </c>
      <c r="AC293" s="93" t="s">
        <v>116</v>
      </c>
    </row>
    <row r="294" spans="1:29" s="78" customFormat="1" hidden="1" outlineLevel="7" collapsed="1" x14ac:dyDescent="0.25">
      <c r="A294" s="101" t="s">
        <v>116</v>
      </c>
      <c r="B294" s="75">
        <v>35519</v>
      </c>
      <c r="C294" s="75">
        <v>2975768.75293</v>
      </c>
      <c r="D294" s="75">
        <v>0</v>
      </c>
      <c r="E294" s="75">
        <v>0</v>
      </c>
      <c r="F294" s="75">
        <v>35519</v>
      </c>
      <c r="G294" s="75">
        <v>2975768.75293</v>
      </c>
      <c r="H294" s="74" t="s">
        <v>120</v>
      </c>
      <c r="I294" s="74" t="s">
        <v>158</v>
      </c>
      <c r="J294" s="74" t="s">
        <v>116</v>
      </c>
      <c r="K294" s="75">
        <v>83.779632110419797</v>
      </c>
      <c r="L294" s="75">
        <v>0</v>
      </c>
      <c r="M294" s="74" t="s">
        <v>122</v>
      </c>
      <c r="N294" s="74" t="s">
        <v>135</v>
      </c>
      <c r="O294" s="74" t="s">
        <v>121</v>
      </c>
      <c r="P294" s="76">
        <v>45108</v>
      </c>
      <c r="Q294" s="76">
        <v>45109</v>
      </c>
      <c r="R294" s="75">
        <v>0</v>
      </c>
      <c r="S294" s="74" t="s">
        <v>116</v>
      </c>
      <c r="T294" s="74" t="s">
        <v>116</v>
      </c>
      <c r="U294" s="74" t="s">
        <v>142</v>
      </c>
      <c r="V294" s="77">
        <v>45077.638187152777</v>
      </c>
      <c r="W294" s="74" t="s">
        <v>116</v>
      </c>
      <c r="X294" s="74" t="s">
        <v>116</v>
      </c>
      <c r="Y294" s="77">
        <v>45108</v>
      </c>
      <c r="Z294" s="77">
        <v>45139</v>
      </c>
      <c r="AA294" s="77">
        <v>45139.872418090279</v>
      </c>
      <c r="AB294" s="74" t="s">
        <v>118</v>
      </c>
      <c r="AC294" s="74" t="s">
        <v>116</v>
      </c>
    </row>
    <row r="295" spans="1:29" s="107" customFormat="1" hidden="1" outlineLevel="7" collapsed="1" x14ac:dyDescent="0.25">
      <c r="A295" s="102" t="s">
        <v>162</v>
      </c>
      <c r="B295" s="103">
        <v>342021.5</v>
      </c>
      <c r="C295" s="103">
        <v>28067183.55232</v>
      </c>
      <c r="D295" s="103">
        <v>0</v>
      </c>
      <c r="E295" s="103">
        <v>0</v>
      </c>
      <c r="F295" s="103">
        <v>342021.5</v>
      </c>
      <c r="G295" s="103">
        <v>28067183.55232</v>
      </c>
      <c r="H295" s="104" t="s">
        <v>120</v>
      </c>
      <c r="I295" s="104" t="s">
        <v>158</v>
      </c>
      <c r="J295" s="104" t="s">
        <v>116</v>
      </c>
      <c r="K295" s="103">
        <v>82.062629256698798</v>
      </c>
      <c r="L295" s="103">
        <v>0</v>
      </c>
      <c r="M295" s="104" t="s">
        <v>122</v>
      </c>
      <c r="N295" s="104" t="s">
        <v>135</v>
      </c>
      <c r="O295" s="104" t="s">
        <v>121</v>
      </c>
      <c r="P295" s="105">
        <v>45108</v>
      </c>
      <c r="Q295" s="105">
        <v>45109</v>
      </c>
      <c r="R295" s="103">
        <v>0</v>
      </c>
      <c r="S295" s="104" t="s">
        <v>116</v>
      </c>
      <c r="T295" s="104" t="s">
        <v>116</v>
      </c>
      <c r="U295" s="104" t="s">
        <v>142</v>
      </c>
      <c r="V295" s="106">
        <v>45077.638187152777</v>
      </c>
      <c r="W295" s="104" t="s">
        <v>116</v>
      </c>
      <c r="X295" s="104" t="s">
        <v>116</v>
      </c>
      <c r="Y295" s="106">
        <v>45108</v>
      </c>
      <c r="Z295" s="106">
        <v>45139</v>
      </c>
      <c r="AA295" s="106">
        <v>45139.872418090279</v>
      </c>
      <c r="AB295" s="104" t="s">
        <v>118</v>
      </c>
      <c r="AC295" s="104" t="s">
        <v>116</v>
      </c>
    </row>
    <row r="296" spans="1:29" s="78" customFormat="1" hidden="1" outlineLevel="7" collapsed="1" x14ac:dyDescent="0.25">
      <c r="A296" s="101" t="s">
        <v>116</v>
      </c>
      <c r="B296" s="75">
        <v>342021.5</v>
      </c>
      <c r="C296" s="75">
        <v>28067183.55232</v>
      </c>
      <c r="D296" s="75">
        <v>0</v>
      </c>
      <c r="E296" s="75">
        <v>0</v>
      </c>
      <c r="F296" s="75">
        <v>342021.5</v>
      </c>
      <c r="G296" s="75">
        <v>28067183.55232</v>
      </c>
      <c r="H296" s="74" t="s">
        <v>120</v>
      </c>
      <c r="I296" s="74" t="s">
        <v>158</v>
      </c>
      <c r="J296" s="74" t="s">
        <v>116</v>
      </c>
      <c r="K296" s="75">
        <v>82.062629256698798</v>
      </c>
      <c r="L296" s="75">
        <v>0</v>
      </c>
      <c r="M296" s="74" t="s">
        <v>122</v>
      </c>
      <c r="N296" s="74" t="s">
        <v>135</v>
      </c>
      <c r="O296" s="74" t="s">
        <v>121</v>
      </c>
      <c r="P296" s="76">
        <v>45108</v>
      </c>
      <c r="Q296" s="76">
        <v>45109</v>
      </c>
      <c r="R296" s="75">
        <v>0</v>
      </c>
      <c r="S296" s="74" t="s">
        <v>116</v>
      </c>
      <c r="T296" s="74" t="s">
        <v>116</v>
      </c>
      <c r="U296" s="74" t="s">
        <v>142</v>
      </c>
      <c r="V296" s="77">
        <v>45077.638187152777</v>
      </c>
      <c r="W296" s="74" t="s">
        <v>116</v>
      </c>
      <c r="X296" s="74" t="s">
        <v>116</v>
      </c>
      <c r="Y296" s="77">
        <v>45108</v>
      </c>
      <c r="Z296" s="77">
        <v>45139</v>
      </c>
      <c r="AA296" s="77">
        <v>45139.872418090279</v>
      </c>
      <c r="AB296" s="74" t="s">
        <v>118</v>
      </c>
      <c r="AC296" s="74" t="s">
        <v>116</v>
      </c>
    </row>
    <row r="297" spans="1:29" s="84" customFormat="1" hidden="1" outlineLevel="5" collapsed="1" x14ac:dyDescent="0.25">
      <c r="A297" s="98" t="s">
        <v>168</v>
      </c>
      <c r="B297" s="80">
        <v>0</v>
      </c>
      <c r="C297" s="80">
        <v>0</v>
      </c>
      <c r="D297" s="80">
        <v>0</v>
      </c>
      <c r="E297" s="80">
        <v>0</v>
      </c>
      <c r="F297" s="80">
        <v>0</v>
      </c>
      <c r="G297" s="80">
        <v>0</v>
      </c>
      <c r="H297" s="81" t="s">
        <v>120</v>
      </c>
      <c r="I297" s="81" t="s">
        <v>168</v>
      </c>
      <c r="J297" s="81" t="s">
        <v>116</v>
      </c>
      <c r="K297" s="80">
        <v>0</v>
      </c>
      <c r="L297" s="80">
        <v>0</v>
      </c>
      <c r="M297" s="81" t="s">
        <v>122</v>
      </c>
      <c r="N297" s="81" t="s">
        <v>135</v>
      </c>
      <c r="O297" s="81" t="s">
        <v>121</v>
      </c>
      <c r="P297" s="82">
        <v>45108</v>
      </c>
      <c r="Q297" s="82">
        <v>45109</v>
      </c>
      <c r="R297" s="80">
        <v>0</v>
      </c>
      <c r="S297" s="81" t="s">
        <v>116</v>
      </c>
      <c r="T297" s="81" t="s">
        <v>116</v>
      </c>
      <c r="U297" s="81" t="s">
        <v>142</v>
      </c>
      <c r="V297" s="83">
        <v>45077.638187152777</v>
      </c>
      <c r="W297" s="81" t="s">
        <v>116</v>
      </c>
      <c r="X297" s="81" t="s">
        <v>116</v>
      </c>
      <c r="Y297" s="83">
        <v>45108</v>
      </c>
      <c r="Z297" s="83">
        <v>45139</v>
      </c>
      <c r="AA297" s="83">
        <v>45139.872418090279</v>
      </c>
      <c r="AB297" s="81" t="s">
        <v>118</v>
      </c>
      <c r="AC297" s="81" t="s">
        <v>116</v>
      </c>
    </row>
    <row r="298" spans="1:29" s="90" customFormat="1" hidden="1" outlineLevel="6" collapsed="1" x14ac:dyDescent="0.25">
      <c r="A298" s="99" t="s">
        <v>116</v>
      </c>
      <c r="B298" s="86">
        <v>0</v>
      </c>
      <c r="C298" s="86">
        <v>0</v>
      </c>
      <c r="D298" s="86">
        <v>0</v>
      </c>
      <c r="E298" s="86">
        <v>0</v>
      </c>
      <c r="F298" s="86">
        <v>0</v>
      </c>
      <c r="G298" s="86">
        <v>0</v>
      </c>
      <c r="H298" s="87" t="s">
        <v>120</v>
      </c>
      <c r="I298" s="87" t="s">
        <v>168</v>
      </c>
      <c r="J298" s="87" t="s">
        <v>116</v>
      </c>
      <c r="K298" s="86">
        <v>0</v>
      </c>
      <c r="L298" s="86">
        <v>0</v>
      </c>
      <c r="M298" s="87" t="s">
        <v>122</v>
      </c>
      <c r="N298" s="87" t="s">
        <v>135</v>
      </c>
      <c r="O298" s="87" t="s">
        <v>121</v>
      </c>
      <c r="P298" s="88">
        <v>45108</v>
      </c>
      <c r="Q298" s="88">
        <v>45109</v>
      </c>
      <c r="R298" s="86">
        <v>0</v>
      </c>
      <c r="S298" s="87" t="s">
        <v>116</v>
      </c>
      <c r="T298" s="87" t="s">
        <v>116</v>
      </c>
      <c r="U298" s="87" t="s">
        <v>142</v>
      </c>
      <c r="V298" s="89">
        <v>45077.638187152777</v>
      </c>
      <c r="W298" s="87" t="s">
        <v>116</v>
      </c>
      <c r="X298" s="87" t="s">
        <v>116</v>
      </c>
      <c r="Y298" s="89">
        <v>45108</v>
      </c>
      <c r="Z298" s="89">
        <v>45139</v>
      </c>
      <c r="AA298" s="89">
        <v>45139.872418090279</v>
      </c>
      <c r="AB298" s="87" t="s">
        <v>118</v>
      </c>
      <c r="AC298" s="87" t="s">
        <v>116</v>
      </c>
    </row>
    <row r="299" spans="1:29" s="96" customFormat="1" hidden="1" outlineLevel="7" collapsed="1" x14ac:dyDescent="0.25">
      <c r="A299" s="100" t="s">
        <v>169</v>
      </c>
      <c r="B299" s="92">
        <v>-38695.870000000003</v>
      </c>
      <c r="C299" s="92">
        <v>-3004052.6472700001</v>
      </c>
      <c r="D299" s="92">
        <v>0</v>
      </c>
      <c r="E299" s="92">
        <v>0</v>
      </c>
      <c r="F299" s="92">
        <v>-38695.870000000003</v>
      </c>
      <c r="G299" s="92">
        <v>-3004052.6472700001</v>
      </c>
      <c r="H299" s="93" t="s">
        <v>120</v>
      </c>
      <c r="I299" s="93" t="s">
        <v>168</v>
      </c>
      <c r="J299" s="93" t="s">
        <v>116</v>
      </c>
      <c r="K299" s="92">
        <v>77.632384212320304</v>
      </c>
      <c r="L299" s="92">
        <v>0</v>
      </c>
      <c r="M299" s="93" t="s">
        <v>122</v>
      </c>
      <c r="N299" s="93" t="s">
        <v>135</v>
      </c>
      <c r="O299" s="93" t="s">
        <v>121</v>
      </c>
      <c r="P299" s="94">
        <v>45108</v>
      </c>
      <c r="Q299" s="94">
        <v>45109</v>
      </c>
      <c r="R299" s="92">
        <v>0</v>
      </c>
      <c r="S299" s="93" t="s">
        <v>116</v>
      </c>
      <c r="T299" s="93" t="s">
        <v>116</v>
      </c>
      <c r="U299" s="93" t="s">
        <v>142</v>
      </c>
      <c r="V299" s="95">
        <v>45077.638187152777</v>
      </c>
      <c r="W299" s="93" t="s">
        <v>116</v>
      </c>
      <c r="X299" s="93" t="s">
        <v>116</v>
      </c>
      <c r="Y299" s="95">
        <v>45108</v>
      </c>
      <c r="Z299" s="95">
        <v>45139</v>
      </c>
      <c r="AA299" s="95">
        <v>45139.872418090279</v>
      </c>
      <c r="AB299" s="93" t="s">
        <v>118</v>
      </c>
      <c r="AC299" s="93" t="s">
        <v>116</v>
      </c>
    </row>
    <row r="300" spans="1:29" s="78" customFormat="1" hidden="1" outlineLevel="7" collapsed="1" x14ac:dyDescent="0.25">
      <c r="A300" s="101" t="s">
        <v>116</v>
      </c>
      <c r="B300" s="75">
        <v>-38695.870000000003</v>
      </c>
      <c r="C300" s="75">
        <v>-3004052.6472700001</v>
      </c>
      <c r="D300" s="75">
        <v>0</v>
      </c>
      <c r="E300" s="75">
        <v>0</v>
      </c>
      <c r="F300" s="75">
        <v>-38695.870000000003</v>
      </c>
      <c r="G300" s="75">
        <v>-3004052.6472700001</v>
      </c>
      <c r="H300" s="74" t="s">
        <v>120</v>
      </c>
      <c r="I300" s="74" t="s">
        <v>168</v>
      </c>
      <c r="J300" s="74" t="s">
        <v>116</v>
      </c>
      <c r="K300" s="75">
        <v>77.632384212320304</v>
      </c>
      <c r="L300" s="75">
        <v>0</v>
      </c>
      <c r="M300" s="74" t="s">
        <v>122</v>
      </c>
      <c r="N300" s="74" t="s">
        <v>135</v>
      </c>
      <c r="O300" s="74" t="s">
        <v>121</v>
      </c>
      <c r="P300" s="76">
        <v>45108</v>
      </c>
      <c r="Q300" s="76">
        <v>45109</v>
      </c>
      <c r="R300" s="75">
        <v>0</v>
      </c>
      <c r="S300" s="74" t="s">
        <v>116</v>
      </c>
      <c r="T300" s="74" t="s">
        <v>116</v>
      </c>
      <c r="U300" s="74" t="s">
        <v>142</v>
      </c>
      <c r="V300" s="77">
        <v>45077.638187152777</v>
      </c>
      <c r="W300" s="74" t="s">
        <v>116</v>
      </c>
      <c r="X300" s="74" t="s">
        <v>116</v>
      </c>
      <c r="Y300" s="77">
        <v>45108</v>
      </c>
      <c r="Z300" s="77">
        <v>45139</v>
      </c>
      <c r="AA300" s="77">
        <v>45139.872418090279</v>
      </c>
      <c r="AB300" s="74" t="s">
        <v>118</v>
      </c>
      <c r="AC300" s="74" t="s">
        <v>116</v>
      </c>
    </row>
    <row r="301" spans="1:29" s="107" customFormat="1" hidden="1" outlineLevel="7" collapsed="1" x14ac:dyDescent="0.25">
      <c r="A301" s="102" t="s">
        <v>170</v>
      </c>
      <c r="B301" s="103">
        <v>2322.87</v>
      </c>
      <c r="C301" s="103">
        <v>155284.51381</v>
      </c>
      <c r="D301" s="103">
        <v>0</v>
      </c>
      <c r="E301" s="103">
        <v>0</v>
      </c>
      <c r="F301" s="103">
        <v>2322.87</v>
      </c>
      <c r="G301" s="103">
        <v>155284.51381</v>
      </c>
      <c r="H301" s="104" t="s">
        <v>120</v>
      </c>
      <c r="I301" s="104" t="s">
        <v>168</v>
      </c>
      <c r="J301" s="104" t="s">
        <v>116</v>
      </c>
      <c r="K301" s="103">
        <v>66.850281681712701</v>
      </c>
      <c r="L301" s="103">
        <v>0</v>
      </c>
      <c r="M301" s="104" t="s">
        <v>122</v>
      </c>
      <c r="N301" s="104" t="s">
        <v>135</v>
      </c>
      <c r="O301" s="104" t="s">
        <v>121</v>
      </c>
      <c r="P301" s="105">
        <v>45108</v>
      </c>
      <c r="Q301" s="105">
        <v>45109</v>
      </c>
      <c r="R301" s="103">
        <v>0</v>
      </c>
      <c r="S301" s="104" t="s">
        <v>116</v>
      </c>
      <c r="T301" s="104" t="s">
        <v>116</v>
      </c>
      <c r="U301" s="104" t="s">
        <v>142</v>
      </c>
      <c r="V301" s="106">
        <v>45077.638187152777</v>
      </c>
      <c r="W301" s="104" t="s">
        <v>116</v>
      </c>
      <c r="X301" s="104" t="s">
        <v>116</v>
      </c>
      <c r="Y301" s="106">
        <v>45108</v>
      </c>
      <c r="Z301" s="106">
        <v>45139</v>
      </c>
      <c r="AA301" s="106">
        <v>45139.872418090279</v>
      </c>
      <c r="AB301" s="104" t="s">
        <v>118</v>
      </c>
      <c r="AC301" s="104" t="s">
        <v>116</v>
      </c>
    </row>
    <row r="302" spans="1:29" s="78" customFormat="1" hidden="1" outlineLevel="7" collapsed="1" x14ac:dyDescent="0.25">
      <c r="A302" s="101" t="s">
        <v>116</v>
      </c>
      <c r="B302" s="75">
        <v>2322.87</v>
      </c>
      <c r="C302" s="75">
        <v>155284.51381</v>
      </c>
      <c r="D302" s="75">
        <v>0</v>
      </c>
      <c r="E302" s="75">
        <v>0</v>
      </c>
      <c r="F302" s="75">
        <v>2322.87</v>
      </c>
      <c r="G302" s="75">
        <v>155284.51381</v>
      </c>
      <c r="H302" s="74" t="s">
        <v>120</v>
      </c>
      <c r="I302" s="74" t="s">
        <v>168</v>
      </c>
      <c r="J302" s="74" t="s">
        <v>116</v>
      </c>
      <c r="K302" s="75">
        <v>66.850281681712701</v>
      </c>
      <c r="L302" s="75">
        <v>0</v>
      </c>
      <c r="M302" s="74" t="s">
        <v>122</v>
      </c>
      <c r="N302" s="74" t="s">
        <v>135</v>
      </c>
      <c r="O302" s="74" t="s">
        <v>121</v>
      </c>
      <c r="P302" s="76">
        <v>45108</v>
      </c>
      <c r="Q302" s="76">
        <v>45109</v>
      </c>
      <c r="R302" s="75">
        <v>0</v>
      </c>
      <c r="S302" s="74" t="s">
        <v>116</v>
      </c>
      <c r="T302" s="74" t="s">
        <v>116</v>
      </c>
      <c r="U302" s="74" t="s">
        <v>142</v>
      </c>
      <c r="V302" s="77">
        <v>45077.638187152777</v>
      </c>
      <c r="W302" s="74" t="s">
        <v>116</v>
      </c>
      <c r="X302" s="74" t="s">
        <v>116</v>
      </c>
      <c r="Y302" s="77">
        <v>45108</v>
      </c>
      <c r="Z302" s="77">
        <v>45139</v>
      </c>
      <c r="AA302" s="77">
        <v>45139.872418090279</v>
      </c>
      <c r="AB302" s="74" t="s">
        <v>118</v>
      </c>
      <c r="AC302" s="74" t="s">
        <v>116</v>
      </c>
    </row>
    <row r="303" spans="1:29" s="96" customFormat="1" hidden="1" outlineLevel="7" collapsed="1" x14ac:dyDescent="0.25">
      <c r="A303" s="100" t="s">
        <v>171</v>
      </c>
      <c r="B303" s="92">
        <v>36373</v>
      </c>
      <c r="C303" s="92">
        <v>2848768.1334600002</v>
      </c>
      <c r="D303" s="92">
        <v>0</v>
      </c>
      <c r="E303" s="92">
        <v>0</v>
      </c>
      <c r="F303" s="92">
        <v>36373</v>
      </c>
      <c r="G303" s="92">
        <v>2848768.1334600002</v>
      </c>
      <c r="H303" s="93" t="s">
        <v>120</v>
      </c>
      <c r="I303" s="93" t="s">
        <v>168</v>
      </c>
      <c r="J303" s="93" t="s">
        <v>116</v>
      </c>
      <c r="K303" s="92">
        <v>78.320956023973807</v>
      </c>
      <c r="L303" s="92">
        <v>0</v>
      </c>
      <c r="M303" s="93" t="s">
        <v>122</v>
      </c>
      <c r="N303" s="93" t="s">
        <v>135</v>
      </c>
      <c r="O303" s="93" t="s">
        <v>121</v>
      </c>
      <c r="P303" s="94">
        <v>45108</v>
      </c>
      <c r="Q303" s="94">
        <v>45109</v>
      </c>
      <c r="R303" s="92">
        <v>0</v>
      </c>
      <c r="S303" s="93" t="s">
        <v>116</v>
      </c>
      <c r="T303" s="93" t="s">
        <v>116</v>
      </c>
      <c r="U303" s="93" t="s">
        <v>142</v>
      </c>
      <c r="V303" s="95">
        <v>45077.638187152777</v>
      </c>
      <c r="W303" s="93" t="s">
        <v>116</v>
      </c>
      <c r="X303" s="93" t="s">
        <v>116</v>
      </c>
      <c r="Y303" s="95">
        <v>45108</v>
      </c>
      <c r="Z303" s="95">
        <v>45139</v>
      </c>
      <c r="AA303" s="95">
        <v>45139.872418090279</v>
      </c>
      <c r="AB303" s="93" t="s">
        <v>118</v>
      </c>
      <c r="AC303" s="93" t="s">
        <v>116</v>
      </c>
    </row>
    <row r="304" spans="1:29" s="78" customFormat="1" hidden="1" outlineLevel="7" collapsed="1" x14ac:dyDescent="0.25">
      <c r="A304" s="101" t="s">
        <v>116</v>
      </c>
      <c r="B304" s="75">
        <v>36373</v>
      </c>
      <c r="C304" s="75">
        <v>2848768.1334600002</v>
      </c>
      <c r="D304" s="75">
        <v>0</v>
      </c>
      <c r="E304" s="75">
        <v>0</v>
      </c>
      <c r="F304" s="75">
        <v>36373</v>
      </c>
      <c r="G304" s="75">
        <v>2848768.1334600002</v>
      </c>
      <c r="H304" s="74" t="s">
        <v>120</v>
      </c>
      <c r="I304" s="74" t="s">
        <v>168</v>
      </c>
      <c r="J304" s="74" t="s">
        <v>116</v>
      </c>
      <c r="K304" s="75">
        <v>78.320956023973807</v>
      </c>
      <c r="L304" s="75">
        <v>0</v>
      </c>
      <c r="M304" s="74" t="s">
        <v>122</v>
      </c>
      <c r="N304" s="74" t="s">
        <v>135</v>
      </c>
      <c r="O304" s="74" t="s">
        <v>121</v>
      </c>
      <c r="P304" s="76">
        <v>45108</v>
      </c>
      <c r="Q304" s="76">
        <v>45109</v>
      </c>
      <c r="R304" s="75">
        <v>0</v>
      </c>
      <c r="S304" s="74" t="s">
        <v>116</v>
      </c>
      <c r="T304" s="74" t="s">
        <v>116</v>
      </c>
      <c r="U304" s="74" t="s">
        <v>142</v>
      </c>
      <c r="V304" s="77">
        <v>45077.638187152777</v>
      </c>
      <c r="W304" s="74" t="s">
        <v>116</v>
      </c>
      <c r="X304" s="74" t="s">
        <v>116</v>
      </c>
      <c r="Y304" s="77">
        <v>45108</v>
      </c>
      <c r="Z304" s="77">
        <v>45139</v>
      </c>
      <c r="AA304" s="77">
        <v>45139.872418090279</v>
      </c>
      <c r="AB304" s="74" t="s">
        <v>118</v>
      </c>
      <c r="AC304" s="74" t="s">
        <v>116</v>
      </c>
    </row>
    <row r="305" spans="1:29" s="119" customFormat="1" hidden="1" outlineLevel="5" collapsed="1" x14ac:dyDescent="0.25">
      <c r="A305" s="120" t="s">
        <v>176</v>
      </c>
      <c r="B305" s="115">
        <v>0</v>
      </c>
      <c r="C305" s="115">
        <v>0</v>
      </c>
      <c r="D305" s="115">
        <v>0</v>
      </c>
      <c r="E305" s="115">
        <v>0</v>
      </c>
      <c r="F305" s="115">
        <v>0</v>
      </c>
      <c r="G305" s="115">
        <v>0</v>
      </c>
      <c r="H305" s="116" t="s">
        <v>120</v>
      </c>
      <c r="I305" s="116" t="s">
        <v>176</v>
      </c>
      <c r="J305" s="116" t="s">
        <v>116</v>
      </c>
      <c r="K305" s="115">
        <v>0</v>
      </c>
      <c r="L305" s="115">
        <v>0</v>
      </c>
      <c r="M305" s="116" t="s">
        <v>122</v>
      </c>
      <c r="N305" s="116" t="s">
        <v>135</v>
      </c>
      <c r="O305" s="116" t="s">
        <v>121</v>
      </c>
      <c r="P305" s="117">
        <v>45108</v>
      </c>
      <c r="Q305" s="117">
        <v>45109</v>
      </c>
      <c r="R305" s="115">
        <v>0</v>
      </c>
      <c r="S305" s="116" t="s">
        <v>116</v>
      </c>
      <c r="T305" s="116" t="s">
        <v>116</v>
      </c>
      <c r="U305" s="116" t="s">
        <v>142</v>
      </c>
      <c r="V305" s="118">
        <v>45077.638187152777</v>
      </c>
      <c r="W305" s="116" t="s">
        <v>116</v>
      </c>
      <c r="X305" s="116" t="s">
        <v>116</v>
      </c>
      <c r="Y305" s="118">
        <v>45108</v>
      </c>
      <c r="Z305" s="118">
        <v>45139</v>
      </c>
      <c r="AA305" s="118">
        <v>45139.872418090279</v>
      </c>
      <c r="AB305" s="116" t="s">
        <v>118</v>
      </c>
      <c r="AC305" s="116" t="s">
        <v>116</v>
      </c>
    </row>
    <row r="306" spans="1:29" s="90" customFormat="1" hidden="1" outlineLevel="6" collapsed="1" x14ac:dyDescent="0.25">
      <c r="A306" s="99" t="s">
        <v>116</v>
      </c>
      <c r="B306" s="86">
        <v>0</v>
      </c>
      <c r="C306" s="86">
        <v>0</v>
      </c>
      <c r="D306" s="86">
        <v>0</v>
      </c>
      <c r="E306" s="86">
        <v>0</v>
      </c>
      <c r="F306" s="86">
        <v>0</v>
      </c>
      <c r="G306" s="86">
        <v>0</v>
      </c>
      <c r="H306" s="87" t="s">
        <v>120</v>
      </c>
      <c r="I306" s="87" t="s">
        <v>176</v>
      </c>
      <c r="J306" s="87" t="s">
        <v>116</v>
      </c>
      <c r="K306" s="86">
        <v>0</v>
      </c>
      <c r="L306" s="86">
        <v>0</v>
      </c>
      <c r="M306" s="87" t="s">
        <v>122</v>
      </c>
      <c r="N306" s="87" t="s">
        <v>135</v>
      </c>
      <c r="O306" s="87" t="s">
        <v>121</v>
      </c>
      <c r="P306" s="88">
        <v>45108</v>
      </c>
      <c r="Q306" s="88">
        <v>45109</v>
      </c>
      <c r="R306" s="86">
        <v>0</v>
      </c>
      <c r="S306" s="87" t="s">
        <v>116</v>
      </c>
      <c r="T306" s="87" t="s">
        <v>116</v>
      </c>
      <c r="U306" s="87" t="s">
        <v>142</v>
      </c>
      <c r="V306" s="89">
        <v>45077.638187152777</v>
      </c>
      <c r="W306" s="87" t="s">
        <v>116</v>
      </c>
      <c r="X306" s="87" t="s">
        <v>116</v>
      </c>
      <c r="Y306" s="89">
        <v>45108</v>
      </c>
      <c r="Z306" s="89">
        <v>45139</v>
      </c>
      <c r="AA306" s="89">
        <v>45139.872418090279</v>
      </c>
      <c r="AB306" s="87" t="s">
        <v>118</v>
      </c>
      <c r="AC306" s="87" t="s">
        <v>116</v>
      </c>
    </row>
    <row r="307" spans="1:29" s="96" customFormat="1" hidden="1" outlineLevel="7" collapsed="1" x14ac:dyDescent="0.25">
      <c r="A307" s="100" t="s">
        <v>177</v>
      </c>
      <c r="B307" s="92">
        <v>-655462.11</v>
      </c>
      <c r="C307" s="92">
        <v>-50995005.500799999</v>
      </c>
      <c r="D307" s="92">
        <v>0</v>
      </c>
      <c r="E307" s="92">
        <v>0</v>
      </c>
      <c r="F307" s="92">
        <v>-655462.11</v>
      </c>
      <c r="G307" s="92">
        <v>-50995005.500799999</v>
      </c>
      <c r="H307" s="93" t="s">
        <v>120</v>
      </c>
      <c r="I307" s="93" t="s">
        <v>176</v>
      </c>
      <c r="J307" s="93" t="s">
        <v>116</v>
      </c>
      <c r="K307" s="92">
        <v>77.800081381973399</v>
      </c>
      <c r="L307" s="92">
        <v>0</v>
      </c>
      <c r="M307" s="93" t="s">
        <v>122</v>
      </c>
      <c r="N307" s="93" t="s">
        <v>135</v>
      </c>
      <c r="O307" s="93" t="s">
        <v>121</v>
      </c>
      <c r="P307" s="94">
        <v>45108</v>
      </c>
      <c r="Q307" s="94">
        <v>45109</v>
      </c>
      <c r="R307" s="92">
        <v>0</v>
      </c>
      <c r="S307" s="93" t="s">
        <v>116</v>
      </c>
      <c r="T307" s="93" t="s">
        <v>116</v>
      </c>
      <c r="U307" s="93" t="s">
        <v>142</v>
      </c>
      <c r="V307" s="95">
        <v>45077.638187152777</v>
      </c>
      <c r="W307" s="93" t="s">
        <v>116</v>
      </c>
      <c r="X307" s="93" t="s">
        <v>116</v>
      </c>
      <c r="Y307" s="95">
        <v>45108</v>
      </c>
      <c r="Z307" s="95">
        <v>45139</v>
      </c>
      <c r="AA307" s="95">
        <v>45139.872418090279</v>
      </c>
      <c r="AB307" s="93" t="s">
        <v>118</v>
      </c>
      <c r="AC307" s="93" t="s">
        <v>116</v>
      </c>
    </row>
    <row r="308" spans="1:29" s="78" customFormat="1" hidden="1" outlineLevel="7" collapsed="1" x14ac:dyDescent="0.25">
      <c r="A308" s="101" t="s">
        <v>116</v>
      </c>
      <c r="B308" s="75">
        <v>-655462.11</v>
      </c>
      <c r="C308" s="75">
        <v>-50995005.500799999</v>
      </c>
      <c r="D308" s="75">
        <v>0</v>
      </c>
      <c r="E308" s="75">
        <v>0</v>
      </c>
      <c r="F308" s="75">
        <v>-655462.11</v>
      </c>
      <c r="G308" s="75">
        <v>-50995005.500799999</v>
      </c>
      <c r="H308" s="74" t="s">
        <v>120</v>
      </c>
      <c r="I308" s="74" t="s">
        <v>176</v>
      </c>
      <c r="J308" s="74" t="s">
        <v>116</v>
      </c>
      <c r="K308" s="75">
        <v>77.800081381973399</v>
      </c>
      <c r="L308" s="75">
        <v>0</v>
      </c>
      <c r="M308" s="74" t="s">
        <v>122</v>
      </c>
      <c r="N308" s="74" t="s">
        <v>135</v>
      </c>
      <c r="O308" s="74" t="s">
        <v>121</v>
      </c>
      <c r="P308" s="76">
        <v>45108</v>
      </c>
      <c r="Q308" s="76">
        <v>45109</v>
      </c>
      <c r="R308" s="75">
        <v>0</v>
      </c>
      <c r="S308" s="74" t="s">
        <v>116</v>
      </c>
      <c r="T308" s="74" t="s">
        <v>116</v>
      </c>
      <c r="U308" s="74" t="s">
        <v>142</v>
      </c>
      <c r="V308" s="77">
        <v>45077.638187152777</v>
      </c>
      <c r="W308" s="74" t="s">
        <v>116</v>
      </c>
      <c r="X308" s="74" t="s">
        <v>116</v>
      </c>
      <c r="Y308" s="77">
        <v>45108</v>
      </c>
      <c r="Z308" s="77">
        <v>45139</v>
      </c>
      <c r="AA308" s="77">
        <v>45139.872418090279</v>
      </c>
      <c r="AB308" s="74" t="s">
        <v>118</v>
      </c>
      <c r="AC308" s="74" t="s">
        <v>116</v>
      </c>
    </row>
    <row r="309" spans="1:29" s="107" customFormat="1" hidden="1" outlineLevel="7" collapsed="1" x14ac:dyDescent="0.25">
      <c r="A309" s="102" t="s">
        <v>178</v>
      </c>
      <c r="B309" s="103">
        <v>26281.65</v>
      </c>
      <c r="C309" s="103">
        <v>1912218.38</v>
      </c>
      <c r="D309" s="103">
        <v>0</v>
      </c>
      <c r="E309" s="103">
        <v>0</v>
      </c>
      <c r="F309" s="103">
        <v>26281.65</v>
      </c>
      <c r="G309" s="103">
        <v>1912218.38</v>
      </c>
      <c r="H309" s="104" t="s">
        <v>120</v>
      </c>
      <c r="I309" s="104" t="s">
        <v>176</v>
      </c>
      <c r="J309" s="104" t="s">
        <v>116</v>
      </c>
      <c r="K309" s="103">
        <v>72.758688286313799</v>
      </c>
      <c r="L309" s="103">
        <v>0</v>
      </c>
      <c r="M309" s="104" t="s">
        <v>122</v>
      </c>
      <c r="N309" s="104" t="s">
        <v>135</v>
      </c>
      <c r="O309" s="104" t="s">
        <v>121</v>
      </c>
      <c r="P309" s="105">
        <v>45108</v>
      </c>
      <c r="Q309" s="105">
        <v>45109</v>
      </c>
      <c r="R309" s="103">
        <v>0</v>
      </c>
      <c r="S309" s="104" t="s">
        <v>116</v>
      </c>
      <c r="T309" s="104" t="s">
        <v>116</v>
      </c>
      <c r="U309" s="104" t="s">
        <v>142</v>
      </c>
      <c r="V309" s="106">
        <v>45077.638187152777</v>
      </c>
      <c r="W309" s="104" t="s">
        <v>116</v>
      </c>
      <c r="X309" s="104" t="s">
        <v>116</v>
      </c>
      <c r="Y309" s="106">
        <v>45108</v>
      </c>
      <c r="Z309" s="106">
        <v>45139</v>
      </c>
      <c r="AA309" s="106">
        <v>45139.872418090279</v>
      </c>
      <c r="AB309" s="104" t="s">
        <v>118</v>
      </c>
      <c r="AC309" s="104" t="s">
        <v>116</v>
      </c>
    </row>
    <row r="310" spans="1:29" s="78" customFormat="1" hidden="1" outlineLevel="7" collapsed="1" x14ac:dyDescent="0.25">
      <c r="A310" s="101" t="s">
        <v>116</v>
      </c>
      <c r="B310" s="75">
        <v>26281.65</v>
      </c>
      <c r="C310" s="75">
        <v>1912218.38</v>
      </c>
      <c r="D310" s="75">
        <v>0</v>
      </c>
      <c r="E310" s="75">
        <v>0</v>
      </c>
      <c r="F310" s="75">
        <v>26281.65</v>
      </c>
      <c r="G310" s="75">
        <v>1912218.38</v>
      </c>
      <c r="H310" s="74" t="s">
        <v>120</v>
      </c>
      <c r="I310" s="74" t="s">
        <v>176</v>
      </c>
      <c r="J310" s="74" t="s">
        <v>116</v>
      </c>
      <c r="K310" s="75">
        <v>72.758688286313799</v>
      </c>
      <c r="L310" s="75">
        <v>0</v>
      </c>
      <c r="M310" s="74" t="s">
        <v>122</v>
      </c>
      <c r="N310" s="74" t="s">
        <v>135</v>
      </c>
      <c r="O310" s="74" t="s">
        <v>121</v>
      </c>
      <c r="P310" s="76">
        <v>45108</v>
      </c>
      <c r="Q310" s="76">
        <v>45109</v>
      </c>
      <c r="R310" s="75">
        <v>0</v>
      </c>
      <c r="S310" s="74" t="s">
        <v>116</v>
      </c>
      <c r="T310" s="74" t="s">
        <v>116</v>
      </c>
      <c r="U310" s="74" t="s">
        <v>142</v>
      </c>
      <c r="V310" s="77">
        <v>45077.638187152777</v>
      </c>
      <c r="W310" s="74" t="s">
        <v>116</v>
      </c>
      <c r="X310" s="74" t="s">
        <v>116</v>
      </c>
      <c r="Y310" s="77">
        <v>45108</v>
      </c>
      <c r="Z310" s="77">
        <v>45139</v>
      </c>
      <c r="AA310" s="77">
        <v>45139.872418090279</v>
      </c>
      <c r="AB310" s="74" t="s">
        <v>118</v>
      </c>
      <c r="AC310" s="74" t="s">
        <v>116</v>
      </c>
    </row>
    <row r="311" spans="1:29" s="96" customFormat="1" hidden="1" outlineLevel="7" collapsed="1" x14ac:dyDescent="0.25">
      <c r="A311" s="100" t="s">
        <v>179</v>
      </c>
      <c r="B311" s="92">
        <v>629180.46</v>
      </c>
      <c r="C311" s="92">
        <v>49082787.120800003</v>
      </c>
      <c r="D311" s="92">
        <v>0</v>
      </c>
      <c r="E311" s="92">
        <v>0</v>
      </c>
      <c r="F311" s="92">
        <v>629180.46</v>
      </c>
      <c r="G311" s="92">
        <v>49082787.120800003</v>
      </c>
      <c r="H311" s="93" t="s">
        <v>120</v>
      </c>
      <c r="I311" s="93" t="s">
        <v>176</v>
      </c>
      <c r="J311" s="93" t="s">
        <v>116</v>
      </c>
      <c r="K311" s="92">
        <v>78.010666638948095</v>
      </c>
      <c r="L311" s="92">
        <v>0</v>
      </c>
      <c r="M311" s="93" t="s">
        <v>122</v>
      </c>
      <c r="N311" s="93" t="s">
        <v>135</v>
      </c>
      <c r="O311" s="93" t="s">
        <v>121</v>
      </c>
      <c r="P311" s="94">
        <v>45108</v>
      </c>
      <c r="Q311" s="94">
        <v>45109</v>
      </c>
      <c r="R311" s="92">
        <v>0</v>
      </c>
      <c r="S311" s="93" t="s">
        <v>116</v>
      </c>
      <c r="T311" s="93" t="s">
        <v>116</v>
      </c>
      <c r="U311" s="93" t="s">
        <v>142</v>
      </c>
      <c r="V311" s="95">
        <v>45077.638187152777</v>
      </c>
      <c r="W311" s="93" t="s">
        <v>116</v>
      </c>
      <c r="X311" s="93" t="s">
        <v>116</v>
      </c>
      <c r="Y311" s="95">
        <v>45108</v>
      </c>
      <c r="Z311" s="95">
        <v>45139</v>
      </c>
      <c r="AA311" s="95">
        <v>45139.872418090279</v>
      </c>
      <c r="AB311" s="93" t="s">
        <v>118</v>
      </c>
      <c r="AC311" s="93" t="s">
        <v>116</v>
      </c>
    </row>
    <row r="312" spans="1:29" s="78" customFormat="1" hidden="1" outlineLevel="7" collapsed="1" x14ac:dyDescent="0.25">
      <c r="A312" s="101" t="s">
        <v>116</v>
      </c>
      <c r="B312" s="75">
        <v>629180.46</v>
      </c>
      <c r="C312" s="75">
        <v>49082787.120800003</v>
      </c>
      <c r="D312" s="75">
        <v>0</v>
      </c>
      <c r="E312" s="75">
        <v>0</v>
      </c>
      <c r="F312" s="75">
        <v>629180.46</v>
      </c>
      <c r="G312" s="75">
        <v>49082787.120800003</v>
      </c>
      <c r="H312" s="74" t="s">
        <v>120</v>
      </c>
      <c r="I312" s="74" t="s">
        <v>176</v>
      </c>
      <c r="J312" s="74" t="s">
        <v>116</v>
      </c>
      <c r="K312" s="75">
        <v>78.010666638948095</v>
      </c>
      <c r="L312" s="75">
        <v>0</v>
      </c>
      <c r="M312" s="74" t="s">
        <v>122</v>
      </c>
      <c r="N312" s="74" t="s">
        <v>135</v>
      </c>
      <c r="O312" s="74" t="s">
        <v>121</v>
      </c>
      <c r="P312" s="76">
        <v>45108</v>
      </c>
      <c r="Q312" s="76">
        <v>45109</v>
      </c>
      <c r="R312" s="75">
        <v>0</v>
      </c>
      <c r="S312" s="74" t="s">
        <v>116</v>
      </c>
      <c r="T312" s="74" t="s">
        <v>116</v>
      </c>
      <c r="U312" s="74" t="s">
        <v>142</v>
      </c>
      <c r="V312" s="77">
        <v>45077.638187152777</v>
      </c>
      <c r="W312" s="74" t="s">
        <v>116</v>
      </c>
      <c r="X312" s="74" t="s">
        <v>116</v>
      </c>
      <c r="Y312" s="77">
        <v>45108</v>
      </c>
      <c r="Z312" s="77">
        <v>45139</v>
      </c>
      <c r="AA312" s="77">
        <v>45139.872418090279</v>
      </c>
      <c r="AB312" s="74" t="s">
        <v>118</v>
      </c>
      <c r="AC312" s="74" t="s">
        <v>116</v>
      </c>
    </row>
    <row r="313" spans="1:29" s="84" customFormat="1" hidden="1" outlineLevel="5" collapsed="1" x14ac:dyDescent="0.25">
      <c r="A313" s="98" t="s">
        <v>187</v>
      </c>
      <c r="B313" s="80">
        <v>0</v>
      </c>
      <c r="C313" s="80">
        <v>0</v>
      </c>
      <c r="D313" s="80">
        <v>0</v>
      </c>
      <c r="E313" s="80">
        <v>0</v>
      </c>
      <c r="F313" s="80">
        <v>0</v>
      </c>
      <c r="G313" s="80">
        <v>0</v>
      </c>
      <c r="H313" s="81" t="s">
        <v>120</v>
      </c>
      <c r="I313" s="81" t="s">
        <v>187</v>
      </c>
      <c r="J313" s="81" t="s">
        <v>116</v>
      </c>
      <c r="K313" s="80">
        <v>0</v>
      </c>
      <c r="L313" s="80">
        <v>0</v>
      </c>
      <c r="M313" s="81" t="s">
        <v>122</v>
      </c>
      <c r="N313" s="81" t="s">
        <v>135</v>
      </c>
      <c r="O313" s="81" t="s">
        <v>121</v>
      </c>
      <c r="P313" s="82">
        <v>45108</v>
      </c>
      <c r="Q313" s="82">
        <v>45109</v>
      </c>
      <c r="R313" s="80">
        <v>0</v>
      </c>
      <c r="S313" s="81" t="s">
        <v>116</v>
      </c>
      <c r="T313" s="81" t="s">
        <v>116</v>
      </c>
      <c r="U313" s="81" t="s">
        <v>142</v>
      </c>
      <c r="V313" s="83">
        <v>45077.638187152777</v>
      </c>
      <c r="W313" s="81" t="s">
        <v>116</v>
      </c>
      <c r="X313" s="81" t="s">
        <v>116</v>
      </c>
      <c r="Y313" s="83">
        <v>45108</v>
      </c>
      <c r="Z313" s="83">
        <v>45139</v>
      </c>
      <c r="AA313" s="83">
        <v>45139.872418090279</v>
      </c>
      <c r="AB313" s="81" t="s">
        <v>118</v>
      </c>
      <c r="AC313" s="81" t="s">
        <v>116</v>
      </c>
    </row>
    <row r="314" spans="1:29" s="90" customFormat="1" hidden="1" outlineLevel="6" collapsed="1" x14ac:dyDescent="0.25">
      <c r="A314" s="99" t="s">
        <v>116</v>
      </c>
      <c r="B314" s="86">
        <v>0</v>
      </c>
      <c r="C314" s="86">
        <v>0</v>
      </c>
      <c r="D314" s="86">
        <v>0</v>
      </c>
      <c r="E314" s="86">
        <v>0</v>
      </c>
      <c r="F314" s="86">
        <v>0</v>
      </c>
      <c r="G314" s="86">
        <v>0</v>
      </c>
      <c r="H314" s="87" t="s">
        <v>120</v>
      </c>
      <c r="I314" s="87" t="s">
        <v>187</v>
      </c>
      <c r="J314" s="87" t="s">
        <v>116</v>
      </c>
      <c r="K314" s="86">
        <v>0</v>
      </c>
      <c r="L314" s="86">
        <v>0</v>
      </c>
      <c r="M314" s="87" t="s">
        <v>122</v>
      </c>
      <c r="N314" s="87" t="s">
        <v>135</v>
      </c>
      <c r="O314" s="87" t="s">
        <v>121</v>
      </c>
      <c r="P314" s="88">
        <v>45108</v>
      </c>
      <c r="Q314" s="88">
        <v>45109</v>
      </c>
      <c r="R314" s="86">
        <v>0</v>
      </c>
      <c r="S314" s="87" t="s">
        <v>116</v>
      </c>
      <c r="T314" s="87" t="s">
        <v>116</v>
      </c>
      <c r="U314" s="87" t="s">
        <v>142</v>
      </c>
      <c r="V314" s="89">
        <v>45077.638187152777</v>
      </c>
      <c r="W314" s="87" t="s">
        <v>116</v>
      </c>
      <c r="X314" s="87" t="s">
        <v>116</v>
      </c>
      <c r="Y314" s="89">
        <v>45108</v>
      </c>
      <c r="Z314" s="89">
        <v>45139</v>
      </c>
      <c r="AA314" s="89">
        <v>45139.872418090279</v>
      </c>
      <c r="AB314" s="87" t="s">
        <v>118</v>
      </c>
      <c r="AC314" s="87" t="s">
        <v>116</v>
      </c>
    </row>
    <row r="315" spans="1:29" s="96" customFormat="1" hidden="1" outlineLevel="7" collapsed="1" x14ac:dyDescent="0.25">
      <c r="A315" s="100" t="s">
        <v>188</v>
      </c>
      <c r="B315" s="92">
        <v>-212057.56899999999</v>
      </c>
      <c r="C315" s="92">
        <v>-14637270.957040001</v>
      </c>
      <c r="D315" s="92">
        <v>0</v>
      </c>
      <c r="E315" s="92">
        <v>0</v>
      </c>
      <c r="F315" s="92">
        <v>-212057.56899999999</v>
      </c>
      <c r="G315" s="92">
        <v>-14637270.957040001</v>
      </c>
      <c r="H315" s="93" t="s">
        <v>120</v>
      </c>
      <c r="I315" s="93" t="s">
        <v>187</v>
      </c>
      <c r="J315" s="93" t="s">
        <v>116</v>
      </c>
      <c r="K315" s="92">
        <v>69.024987063960893</v>
      </c>
      <c r="L315" s="92">
        <v>0</v>
      </c>
      <c r="M315" s="93" t="s">
        <v>122</v>
      </c>
      <c r="N315" s="93" t="s">
        <v>135</v>
      </c>
      <c r="O315" s="93" t="s">
        <v>121</v>
      </c>
      <c r="P315" s="94">
        <v>45108</v>
      </c>
      <c r="Q315" s="94">
        <v>45109</v>
      </c>
      <c r="R315" s="92">
        <v>0</v>
      </c>
      <c r="S315" s="93" t="s">
        <v>116</v>
      </c>
      <c r="T315" s="93" t="s">
        <v>116</v>
      </c>
      <c r="U315" s="93" t="s">
        <v>142</v>
      </c>
      <c r="V315" s="95">
        <v>45077.638187152777</v>
      </c>
      <c r="W315" s="93" t="s">
        <v>116</v>
      </c>
      <c r="X315" s="93" t="s">
        <v>116</v>
      </c>
      <c r="Y315" s="95">
        <v>45108</v>
      </c>
      <c r="Z315" s="95">
        <v>45139</v>
      </c>
      <c r="AA315" s="95">
        <v>45139.872418090279</v>
      </c>
      <c r="AB315" s="93" t="s">
        <v>118</v>
      </c>
      <c r="AC315" s="93" t="s">
        <v>116</v>
      </c>
    </row>
    <row r="316" spans="1:29" s="78" customFormat="1" hidden="1" outlineLevel="7" collapsed="1" x14ac:dyDescent="0.25">
      <c r="A316" s="101" t="s">
        <v>116</v>
      </c>
      <c r="B316" s="75">
        <v>-212057.56899999999</v>
      </c>
      <c r="C316" s="75">
        <v>-14637270.957040001</v>
      </c>
      <c r="D316" s="75">
        <v>0</v>
      </c>
      <c r="E316" s="75">
        <v>0</v>
      </c>
      <c r="F316" s="75">
        <v>-212057.56899999999</v>
      </c>
      <c r="G316" s="75">
        <v>-14637270.957040001</v>
      </c>
      <c r="H316" s="74" t="s">
        <v>120</v>
      </c>
      <c r="I316" s="74" t="s">
        <v>187</v>
      </c>
      <c r="J316" s="74" t="s">
        <v>116</v>
      </c>
      <c r="K316" s="75">
        <v>69.024987063960893</v>
      </c>
      <c r="L316" s="75">
        <v>0</v>
      </c>
      <c r="M316" s="74" t="s">
        <v>122</v>
      </c>
      <c r="N316" s="74" t="s">
        <v>135</v>
      </c>
      <c r="O316" s="74" t="s">
        <v>121</v>
      </c>
      <c r="P316" s="76">
        <v>45108</v>
      </c>
      <c r="Q316" s="76">
        <v>45109</v>
      </c>
      <c r="R316" s="75">
        <v>0</v>
      </c>
      <c r="S316" s="74" t="s">
        <v>116</v>
      </c>
      <c r="T316" s="74" t="s">
        <v>116</v>
      </c>
      <c r="U316" s="74" t="s">
        <v>142</v>
      </c>
      <c r="V316" s="77">
        <v>45077.638187152777</v>
      </c>
      <c r="W316" s="74" t="s">
        <v>116</v>
      </c>
      <c r="X316" s="74" t="s">
        <v>116</v>
      </c>
      <c r="Y316" s="77">
        <v>45108</v>
      </c>
      <c r="Z316" s="77">
        <v>45139</v>
      </c>
      <c r="AA316" s="77">
        <v>45139.872418090279</v>
      </c>
      <c r="AB316" s="74" t="s">
        <v>118</v>
      </c>
      <c r="AC316" s="74" t="s">
        <v>116</v>
      </c>
    </row>
    <row r="317" spans="1:29" s="107" customFormat="1" hidden="1" outlineLevel="7" collapsed="1" x14ac:dyDescent="0.25">
      <c r="A317" s="102" t="s">
        <v>189</v>
      </c>
      <c r="B317" s="103">
        <v>84601.495999999999</v>
      </c>
      <c r="C317" s="103">
        <v>5894825.7536899997</v>
      </c>
      <c r="D317" s="103">
        <v>0</v>
      </c>
      <c r="E317" s="103">
        <v>0</v>
      </c>
      <c r="F317" s="103">
        <v>84601.495999999999</v>
      </c>
      <c r="G317" s="103">
        <v>5894825.7536899997</v>
      </c>
      <c r="H317" s="104" t="s">
        <v>120</v>
      </c>
      <c r="I317" s="104" t="s">
        <v>187</v>
      </c>
      <c r="J317" s="104" t="s">
        <v>116</v>
      </c>
      <c r="K317" s="103">
        <v>69.677559291504707</v>
      </c>
      <c r="L317" s="103">
        <v>0</v>
      </c>
      <c r="M317" s="104" t="s">
        <v>122</v>
      </c>
      <c r="N317" s="104" t="s">
        <v>135</v>
      </c>
      <c r="O317" s="104" t="s">
        <v>121</v>
      </c>
      <c r="P317" s="105">
        <v>45108</v>
      </c>
      <c r="Q317" s="105">
        <v>45109</v>
      </c>
      <c r="R317" s="103">
        <v>0</v>
      </c>
      <c r="S317" s="104" t="s">
        <v>116</v>
      </c>
      <c r="T317" s="104" t="s">
        <v>116</v>
      </c>
      <c r="U317" s="104" t="s">
        <v>142</v>
      </c>
      <c r="V317" s="106">
        <v>45077.638187152777</v>
      </c>
      <c r="W317" s="104" t="s">
        <v>116</v>
      </c>
      <c r="X317" s="104" t="s">
        <v>116</v>
      </c>
      <c r="Y317" s="106">
        <v>45108</v>
      </c>
      <c r="Z317" s="106">
        <v>45139</v>
      </c>
      <c r="AA317" s="106">
        <v>45139.872418090279</v>
      </c>
      <c r="AB317" s="104" t="s">
        <v>118</v>
      </c>
      <c r="AC317" s="104" t="s">
        <v>116</v>
      </c>
    </row>
    <row r="318" spans="1:29" s="78" customFormat="1" hidden="1" outlineLevel="7" collapsed="1" x14ac:dyDescent="0.25">
      <c r="A318" s="101" t="s">
        <v>116</v>
      </c>
      <c r="B318" s="75">
        <v>84601.495999999999</v>
      </c>
      <c r="C318" s="75">
        <v>5894825.7536899997</v>
      </c>
      <c r="D318" s="75">
        <v>0</v>
      </c>
      <c r="E318" s="75">
        <v>0</v>
      </c>
      <c r="F318" s="75">
        <v>84601.495999999999</v>
      </c>
      <c r="G318" s="75">
        <v>5894825.7536899997</v>
      </c>
      <c r="H318" s="74" t="s">
        <v>120</v>
      </c>
      <c r="I318" s="74" t="s">
        <v>187</v>
      </c>
      <c r="J318" s="74" t="s">
        <v>116</v>
      </c>
      <c r="K318" s="75">
        <v>69.677559291504707</v>
      </c>
      <c r="L318" s="75">
        <v>0</v>
      </c>
      <c r="M318" s="74" t="s">
        <v>122</v>
      </c>
      <c r="N318" s="74" t="s">
        <v>135</v>
      </c>
      <c r="O318" s="74" t="s">
        <v>121</v>
      </c>
      <c r="P318" s="76">
        <v>45108</v>
      </c>
      <c r="Q318" s="76">
        <v>45109</v>
      </c>
      <c r="R318" s="75">
        <v>0</v>
      </c>
      <c r="S318" s="74" t="s">
        <v>116</v>
      </c>
      <c r="T318" s="74" t="s">
        <v>116</v>
      </c>
      <c r="U318" s="74" t="s">
        <v>142</v>
      </c>
      <c r="V318" s="77">
        <v>45077.638187152777</v>
      </c>
      <c r="W318" s="74" t="s">
        <v>116</v>
      </c>
      <c r="X318" s="74" t="s">
        <v>116</v>
      </c>
      <c r="Y318" s="77">
        <v>45108</v>
      </c>
      <c r="Z318" s="77">
        <v>45139</v>
      </c>
      <c r="AA318" s="77">
        <v>45139.872418090279</v>
      </c>
      <c r="AB318" s="74" t="s">
        <v>118</v>
      </c>
      <c r="AC318" s="74" t="s">
        <v>116</v>
      </c>
    </row>
    <row r="319" spans="1:29" s="96" customFormat="1" hidden="1" outlineLevel="7" collapsed="1" x14ac:dyDescent="0.25">
      <c r="A319" s="100" t="s">
        <v>190</v>
      </c>
      <c r="B319" s="92">
        <v>127456.073</v>
      </c>
      <c r="C319" s="92">
        <v>8742445.2033500001</v>
      </c>
      <c r="D319" s="92">
        <v>0</v>
      </c>
      <c r="E319" s="92">
        <v>0</v>
      </c>
      <c r="F319" s="92">
        <v>127456.073</v>
      </c>
      <c r="G319" s="92">
        <v>8742445.2033500001</v>
      </c>
      <c r="H319" s="93" t="s">
        <v>120</v>
      </c>
      <c r="I319" s="93" t="s">
        <v>187</v>
      </c>
      <c r="J319" s="93" t="s">
        <v>116</v>
      </c>
      <c r="K319" s="92">
        <v>68.591829306948796</v>
      </c>
      <c r="L319" s="92">
        <v>0</v>
      </c>
      <c r="M319" s="93" t="s">
        <v>122</v>
      </c>
      <c r="N319" s="93" t="s">
        <v>135</v>
      </c>
      <c r="O319" s="93" t="s">
        <v>121</v>
      </c>
      <c r="P319" s="94">
        <v>45108</v>
      </c>
      <c r="Q319" s="94">
        <v>45109</v>
      </c>
      <c r="R319" s="92">
        <v>0</v>
      </c>
      <c r="S319" s="93" t="s">
        <v>116</v>
      </c>
      <c r="T319" s="93" t="s">
        <v>116</v>
      </c>
      <c r="U319" s="93" t="s">
        <v>142</v>
      </c>
      <c r="V319" s="95">
        <v>45077.638187152777</v>
      </c>
      <c r="W319" s="93" t="s">
        <v>116</v>
      </c>
      <c r="X319" s="93" t="s">
        <v>116</v>
      </c>
      <c r="Y319" s="95">
        <v>45108</v>
      </c>
      <c r="Z319" s="95">
        <v>45139</v>
      </c>
      <c r="AA319" s="95">
        <v>45139.872418090279</v>
      </c>
      <c r="AB319" s="93" t="s">
        <v>118</v>
      </c>
      <c r="AC319" s="93" t="s">
        <v>116</v>
      </c>
    </row>
    <row r="320" spans="1:29" s="78" customFormat="1" hidden="1" outlineLevel="7" collapsed="1" x14ac:dyDescent="0.25">
      <c r="A320" s="101" t="s">
        <v>116</v>
      </c>
      <c r="B320" s="75">
        <v>127456.073</v>
      </c>
      <c r="C320" s="75">
        <v>8742445.2033500001</v>
      </c>
      <c r="D320" s="75">
        <v>0</v>
      </c>
      <c r="E320" s="75">
        <v>0</v>
      </c>
      <c r="F320" s="75">
        <v>127456.073</v>
      </c>
      <c r="G320" s="75">
        <v>8742445.2033500001</v>
      </c>
      <c r="H320" s="74" t="s">
        <v>120</v>
      </c>
      <c r="I320" s="74" t="s">
        <v>187</v>
      </c>
      <c r="J320" s="74" t="s">
        <v>116</v>
      </c>
      <c r="K320" s="75">
        <v>68.591829306948796</v>
      </c>
      <c r="L320" s="75">
        <v>0</v>
      </c>
      <c r="M320" s="74" t="s">
        <v>122</v>
      </c>
      <c r="N320" s="74" t="s">
        <v>135</v>
      </c>
      <c r="O320" s="74" t="s">
        <v>121</v>
      </c>
      <c r="P320" s="76">
        <v>45108</v>
      </c>
      <c r="Q320" s="76">
        <v>45109</v>
      </c>
      <c r="R320" s="75">
        <v>0</v>
      </c>
      <c r="S320" s="74" t="s">
        <v>116</v>
      </c>
      <c r="T320" s="74" t="s">
        <v>116</v>
      </c>
      <c r="U320" s="74" t="s">
        <v>142</v>
      </c>
      <c r="V320" s="77">
        <v>45077.638187152777</v>
      </c>
      <c r="W320" s="74" t="s">
        <v>116</v>
      </c>
      <c r="X320" s="74" t="s">
        <v>116</v>
      </c>
      <c r="Y320" s="77">
        <v>45108</v>
      </c>
      <c r="Z320" s="77">
        <v>45139</v>
      </c>
      <c r="AA320" s="77">
        <v>45139.872418090279</v>
      </c>
      <c r="AB320" s="74" t="s">
        <v>118</v>
      </c>
      <c r="AC320" s="74" t="s">
        <v>116</v>
      </c>
    </row>
    <row r="321" spans="1:29" s="119" customFormat="1" hidden="1" outlineLevel="5" collapsed="1" x14ac:dyDescent="0.25">
      <c r="A321" s="120" t="s">
        <v>147</v>
      </c>
      <c r="B321" s="115">
        <v>30000</v>
      </c>
      <c r="C321" s="115">
        <v>2649300</v>
      </c>
      <c r="D321" s="115">
        <v>0</v>
      </c>
      <c r="E321" s="115">
        <v>0</v>
      </c>
      <c r="F321" s="115">
        <v>30000</v>
      </c>
      <c r="G321" s="115">
        <v>2649300</v>
      </c>
      <c r="H321" s="116" t="s">
        <v>120</v>
      </c>
      <c r="I321" s="116" t="s">
        <v>147</v>
      </c>
      <c r="J321" s="116" t="s">
        <v>116</v>
      </c>
      <c r="K321" s="115">
        <v>88.31</v>
      </c>
      <c r="L321" s="115">
        <v>0</v>
      </c>
      <c r="M321" s="116" t="s">
        <v>122</v>
      </c>
      <c r="N321" s="116" t="s">
        <v>135</v>
      </c>
      <c r="O321" s="116" t="s">
        <v>121</v>
      </c>
      <c r="P321" s="117">
        <v>45108</v>
      </c>
      <c r="Q321" s="117">
        <v>45109</v>
      </c>
      <c r="R321" s="115">
        <v>0</v>
      </c>
      <c r="S321" s="116" t="s">
        <v>116</v>
      </c>
      <c r="T321" s="116" t="s">
        <v>116</v>
      </c>
      <c r="U321" s="116" t="s">
        <v>142</v>
      </c>
      <c r="V321" s="118">
        <v>45077.638187152777</v>
      </c>
      <c r="W321" s="116" t="s">
        <v>116</v>
      </c>
      <c r="X321" s="116" t="s">
        <v>116</v>
      </c>
      <c r="Y321" s="118">
        <v>45108</v>
      </c>
      <c r="Z321" s="118">
        <v>45139</v>
      </c>
      <c r="AA321" s="118">
        <v>45139.872418090279</v>
      </c>
      <c r="AB321" s="116" t="s">
        <v>118</v>
      </c>
      <c r="AC321" s="116" t="s">
        <v>116</v>
      </c>
    </row>
    <row r="322" spans="1:29" s="90" customFormat="1" hidden="1" outlineLevel="6" collapsed="1" x14ac:dyDescent="0.25">
      <c r="A322" s="99" t="s">
        <v>116</v>
      </c>
      <c r="B322" s="86">
        <v>30000</v>
      </c>
      <c r="C322" s="86">
        <v>2649300</v>
      </c>
      <c r="D322" s="86">
        <v>0</v>
      </c>
      <c r="E322" s="86">
        <v>0</v>
      </c>
      <c r="F322" s="86">
        <v>30000</v>
      </c>
      <c r="G322" s="86">
        <v>2649300</v>
      </c>
      <c r="H322" s="87" t="s">
        <v>120</v>
      </c>
      <c r="I322" s="87" t="s">
        <v>147</v>
      </c>
      <c r="J322" s="87" t="s">
        <v>116</v>
      </c>
      <c r="K322" s="86">
        <v>88.31</v>
      </c>
      <c r="L322" s="86">
        <v>0</v>
      </c>
      <c r="M322" s="87" t="s">
        <v>122</v>
      </c>
      <c r="N322" s="87" t="s">
        <v>135</v>
      </c>
      <c r="O322" s="87" t="s">
        <v>121</v>
      </c>
      <c r="P322" s="88">
        <v>45108</v>
      </c>
      <c r="Q322" s="88">
        <v>45109</v>
      </c>
      <c r="R322" s="86">
        <v>0</v>
      </c>
      <c r="S322" s="87" t="s">
        <v>116</v>
      </c>
      <c r="T322" s="87" t="s">
        <v>116</v>
      </c>
      <c r="U322" s="87" t="s">
        <v>142</v>
      </c>
      <c r="V322" s="89">
        <v>45077.638187152777</v>
      </c>
      <c r="W322" s="87" t="s">
        <v>116</v>
      </c>
      <c r="X322" s="87" t="s">
        <v>116</v>
      </c>
      <c r="Y322" s="89">
        <v>45108</v>
      </c>
      <c r="Z322" s="89">
        <v>45139</v>
      </c>
      <c r="AA322" s="89">
        <v>45139.872418090279</v>
      </c>
      <c r="AB322" s="87" t="s">
        <v>118</v>
      </c>
      <c r="AC322" s="87" t="s">
        <v>116</v>
      </c>
    </row>
    <row r="323" spans="1:29" s="96" customFormat="1" hidden="1" outlineLevel="7" collapsed="1" x14ac:dyDescent="0.25">
      <c r="A323" s="100" t="s">
        <v>373</v>
      </c>
      <c r="B323" s="92">
        <v>-41820.519</v>
      </c>
      <c r="C323" s="92">
        <v>-2884252.4868999999</v>
      </c>
      <c r="D323" s="92">
        <v>0</v>
      </c>
      <c r="E323" s="92">
        <v>0</v>
      </c>
      <c r="F323" s="92">
        <v>-41820.519</v>
      </c>
      <c r="G323" s="92">
        <v>-2884252.4868999999</v>
      </c>
      <c r="H323" s="93" t="s">
        <v>120</v>
      </c>
      <c r="I323" s="93" t="s">
        <v>147</v>
      </c>
      <c r="J323" s="93" t="s">
        <v>116</v>
      </c>
      <c r="K323" s="92">
        <v>68.967400593474196</v>
      </c>
      <c r="L323" s="92">
        <v>0</v>
      </c>
      <c r="M323" s="93" t="s">
        <v>122</v>
      </c>
      <c r="N323" s="93" t="s">
        <v>135</v>
      </c>
      <c r="O323" s="93" t="s">
        <v>121</v>
      </c>
      <c r="P323" s="94">
        <v>45108</v>
      </c>
      <c r="Q323" s="94">
        <v>45109</v>
      </c>
      <c r="R323" s="92">
        <v>0</v>
      </c>
      <c r="S323" s="93" t="s">
        <v>116</v>
      </c>
      <c r="T323" s="93" t="s">
        <v>116</v>
      </c>
      <c r="U323" s="93" t="s">
        <v>142</v>
      </c>
      <c r="V323" s="95">
        <v>45077.638187152777</v>
      </c>
      <c r="W323" s="93" t="s">
        <v>116</v>
      </c>
      <c r="X323" s="93" t="s">
        <v>116</v>
      </c>
      <c r="Y323" s="95">
        <v>45108</v>
      </c>
      <c r="Z323" s="95">
        <v>45139</v>
      </c>
      <c r="AA323" s="95">
        <v>45139.872418090279</v>
      </c>
      <c r="AB323" s="93" t="s">
        <v>118</v>
      </c>
      <c r="AC323" s="93" t="s">
        <v>116</v>
      </c>
    </row>
    <row r="324" spans="1:29" s="78" customFormat="1" hidden="1" outlineLevel="7" collapsed="1" x14ac:dyDescent="0.25">
      <c r="A324" s="101" t="s">
        <v>116</v>
      </c>
      <c r="B324" s="75">
        <v>-41820.519</v>
      </c>
      <c r="C324" s="75">
        <v>-2884252.4868999999</v>
      </c>
      <c r="D324" s="75">
        <v>0</v>
      </c>
      <c r="E324" s="75">
        <v>0</v>
      </c>
      <c r="F324" s="75">
        <v>-41820.519</v>
      </c>
      <c r="G324" s="75">
        <v>-2884252.4868999999</v>
      </c>
      <c r="H324" s="74" t="s">
        <v>120</v>
      </c>
      <c r="I324" s="74" t="s">
        <v>147</v>
      </c>
      <c r="J324" s="74" t="s">
        <v>116</v>
      </c>
      <c r="K324" s="75">
        <v>68.967400593474196</v>
      </c>
      <c r="L324" s="75">
        <v>0</v>
      </c>
      <c r="M324" s="74" t="s">
        <v>122</v>
      </c>
      <c r="N324" s="74" t="s">
        <v>135</v>
      </c>
      <c r="O324" s="74" t="s">
        <v>121</v>
      </c>
      <c r="P324" s="76">
        <v>45108</v>
      </c>
      <c r="Q324" s="76">
        <v>45109</v>
      </c>
      <c r="R324" s="75">
        <v>0</v>
      </c>
      <c r="S324" s="74" t="s">
        <v>116</v>
      </c>
      <c r="T324" s="74" t="s">
        <v>116</v>
      </c>
      <c r="U324" s="74" t="s">
        <v>142</v>
      </c>
      <c r="V324" s="77">
        <v>45077.638187152777</v>
      </c>
      <c r="W324" s="74" t="s">
        <v>116</v>
      </c>
      <c r="X324" s="74" t="s">
        <v>116</v>
      </c>
      <c r="Y324" s="77">
        <v>45108</v>
      </c>
      <c r="Z324" s="77">
        <v>45139</v>
      </c>
      <c r="AA324" s="77">
        <v>45139.872418090279</v>
      </c>
      <c r="AB324" s="74" t="s">
        <v>118</v>
      </c>
      <c r="AC324" s="74" t="s">
        <v>116</v>
      </c>
    </row>
    <row r="325" spans="1:29" s="107" customFormat="1" hidden="1" outlineLevel="7" collapsed="1" x14ac:dyDescent="0.25">
      <c r="A325" s="102" t="s">
        <v>164</v>
      </c>
      <c r="B325" s="103">
        <v>9450</v>
      </c>
      <c r="C325" s="103">
        <v>521719.62933999998</v>
      </c>
      <c r="D325" s="103">
        <v>0</v>
      </c>
      <c r="E325" s="103">
        <v>0</v>
      </c>
      <c r="F325" s="103">
        <v>9450</v>
      </c>
      <c r="G325" s="103">
        <v>521719.62933999998</v>
      </c>
      <c r="H325" s="104" t="s">
        <v>120</v>
      </c>
      <c r="I325" s="104" t="s">
        <v>147</v>
      </c>
      <c r="J325" s="104" t="s">
        <v>116</v>
      </c>
      <c r="K325" s="103">
        <v>55.208426385185199</v>
      </c>
      <c r="L325" s="103">
        <v>0</v>
      </c>
      <c r="M325" s="104" t="s">
        <v>122</v>
      </c>
      <c r="N325" s="104" t="s">
        <v>135</v>
      </c>
      <c r="O325" s="104" t="s">
        <v>121</v>
      </c>
      <c r="P325" s="105">
        <v>45108</v>
      </c>
      <c r="Q325" s="105">
        <v>45109</v>
      </c>
      <c r="R325" s="103">
        <v>0</v>
      </c>
      <c r="S325" s="104" t="s">
        <v>116</v>
      </c>
      <c r="T325" s="104" t="s">
        <v>116</v>
      </c>
      <c r="U325" s="104" t="s">
        <v>142</v>
      </c>
      <c r="V325" s="106">
        <v>45077.638187152777</v>
      </c>
      <c r="W325" s="104" t="s">
        <v>116</v>
      </c>
      <c r="X325" s="104" t="s">
        <v>116</v>
      </c>
      <c r="Y325" s="106">
        <v>45108</v>
      </c>
      <c r="Z325" s="106">
        <v>45139</v>
      </c>
      <c r="AA325" s="106">
        <v>45139.872418090279</v>
      </c>
      <c r="AB325" s="104" t="s">
        <v>118</v>
      </c>
      <c r="AC325" s="104" t="s">
        <v>116</v>
      </c>
    </row>
    <row r="326" spans="1:29" s="78" customFormat="1" hidden="1" outlineLevel="7" collapsed="1" x14ac:dyDescent="0.25">
      <c r="A326" s="101" t="s">
        <v>116</v>
      </c>
      <c r="B326" s="75">
        <v>9450</v>
      </c>
      <c r="C326" s="75">
        <v>521719.62933999998</v>
      </c>
      <c r="D326" s="75">
        <v>0</v>
      </c>
      <c r="E326" s="75">
        <v>0</v>
      </c>
      <c r="F326" s="75">
        <v>9450</v>
      </c>
      <c r="G326" s="75">
        <v>521719.62933999998</v>
      </c>
      <c r="H326" s="74" t="s">
        <v>120</v>
      </c>
      <c r="I326" s="74" t="s">
        <v>147</v>
      </c>
      <c r="J326" s="74" t="s">
        <v>116</v>
      </c>
      <c r="K326" s="75">
        <v>55.208426385185199</v>
      </c>
      <c r="L326" s="75">
        <v>0</v>
      </c>
      <c r="M326" s="74" t="s">
        <v>122</v>
      </c>
      <c r="N326" s="74" t="s">
        <v>135</v>
      </c>
      <c r="O326" s="74" t="s">
        <v>121</v>
      </c>
      <c r="P326" s="76">
        <v>45108</v>
      </c>
      <c r="Q326" s="76">
        <v>45109</v>
      </c>
      <c r="R326" s="75">
        <v>0</v>
      </c>
      <c r="S326" s="74" t="s">
        <v>116</v>
      </c>
      <c r="T326" s="74" t="s">
        <v>116</v>
      </c>
      <c r="U326" s="74" t="s">
        <v>142</v>
      </c>
      <c r="V326" s="77">
        <v>45077.638187152777</v>
      </c>
      <c r="W326" s="74" t="s">
        <v>116</v>
      </c>
      <c r="X326" s="74" t="s">
        <v>116</v>
      </c>
      <c r="Y326" s="77">
        <v>45108</v>
      </c>
      <c r="Z326" s="77">
        <v>45139</v>
      </c>
      <c r="AA326" s="77">
        <v>45139.872418090279</v>
      </c>
      <c r="AB326" s="74" t="s">
        <v>118</v>
      </c>
      <c r="AC326" s="74" t="s">
        <v>116</v>
      </c>
    </row>
    <row r="327" spans="1:29" s="96" customFormat="1" hidden="1" outlineLevel="7" collapsed="1" x14ac:dyDescent="0.25">
      <c r="A327" s="100" t="s">
        <v>165</v>
      </c>
      <c r="B327" s="92">
        <v>9925.3490000000002</v>
      </c>
      <c r="C327" s="92">
        <v>631859.12068000005</v>
      </c>
      <c r="D327" s="92">
        <v>0</v>
      </c>
      <c r="E327" s="92">
        <v>0</v>
      </c>
      <c r="F327" s="92">
        <v>9925.3490000000002</v>
      </c>
      <c r="G327" s="92">
        <v>631859.12068000005</v>
      </c>
      <c r="H327" s="93" t="s">
        <v>120</v>
      </c>
      <c r="I327" s="93" t="s">
        <v>147</v>
      </c>
      <c r="J327" s="93" t="s">
        <v>116</v>
      </c>
      <c r="K327" s="92">
        <v>63.661148910733502</v>
      </c>
      <c r="L327" s="92">
        <v>0</v>
      </c>
      <c r="M327" s="93" t="s">
        <v>122</v>
      </c>
      <c r="N327" s="93" t="s">
        <v>135</v>
      </c>
      <c r="O327" s="93" t="s">
        <v>121</v>
      </c>
      <c r="P327" s="94">
        <v>45108</v>
      </c>
      <c r="Q327" s="94">
        <v>45109</v>
      </c>
      <c r="R327" s="92">
        <v>0</v>
      </c>
      <c r="S327" s="93" t="s">
        <v>116</v>
      </c>
      <c r="T327" s="93" t="s">
        <v>116</v>
      </c>
      <c r="U327" s="93" t="s">
        <v>142</v>
      </c>
      <c r="V327" s="95">
        <v>45077.638187152777</v>
      </c>
      <c r="W327" s="93" t="s">
        <v>116</v>
      </c>
      <c r="X327" s="93" t="s">
        <v>116</v>
      </c>
      <c r="Y327" s="95">
        <v>45108</v>
      </c>
      <c r="Z327" s="95">
        <v>45139</v>
      </c>
      <c r="AA327" s="95">
        <v>45139.872418090279</v>
      </c>
      <c r="AB327" s="93" t="s">
        <v>118</v>
      </c>
      <c r="AC327" s="93" t="s">
        <v>116</v>
      </c>
    </row>
    <row r="328" spans="1:29" s="78" customFormat="1" hidden="1" outlineLevel="7" collapsed="1" x14ac:dyDescent="0.25">
      <c r="A328" s="101" t="s">
        <v>116</v>
      </c>
      <c r="B328" s="75">
        <v>9925.3490000000002</v>
      </c>
      <c r="C328" s="75">
        <v>631859.12068000005</v>
      </c>
      <c r="D328" s="75">
        <v>0</v>
      </c>
      <c r="E328" s="75">
        <v>0</v>
      </c>
      <c r="F328" s="75">
        <v>9925.3490000000002</v>
      </c>
      <c r="G328" s="75">
        <v>631859.12068000005</v>
      </c>
      <c r="H328" s="74" t="s">
        <v>120</v>
      </c>
      <c r="I328" s="74" t="s">
        <v>147</v>
      </c>
      <c r="J328" s="74" t="s">
        <v>116</v>
      </c>
      <c r="K328" s="75">
        <v>63.661148910733502</v>
      </c>
      <c r="L328" s="75">
        <v>0</v>
      </c>
      <c r="M328" s="74" t="s">
        <v>122</v>
      </c>
      <c r="N328" s="74" t="s">
        <v>135</v>
      </c>
      <c r="O328" s="74" t="s">
        <v>121</v>
      </c>
      <c r="P328" s="76">
        <v>45108</v>
      </c>
      <c r="Q328" s="76">
        <v>45109</v>
      </c>
      <c r="R328" s="75">
        <v>0</v>
      </c>
      <c r="S328" s="74" t="s">
        <v>116</v>
      </c>
      <c r="T328" s="74" t="s">
        <v>116</v>
      </c>
      <c r="U328" s="74" t="s">
        <v>142</v>
      </c>
      <c r="V328" s="77">
        <v>45077.638187152777</v>
      </c>
      <c r="W328" s="74" t="s">
        <v>116</v>
      </c>
      <c r="X328" s="74" t="s">
        <v>116</v>
      </c>
      <c r="Y328" s="77">
        <v>45108</v>
      </c>
      <c r="Z328" s="77">
        <v>45139</v>
      </c>
      <c r="AA328" s="77">
        <v>45139.872418090279</v>
      </c>
      <c r="AB328" s="74" t="s">
        <v>118</v>
      </c>
      <c r="AC328" s="74" t="s">
        <v>116</v>
      </c>
    </row>
    <row r="329" spans="1:29" s="107" customFormat="1" hidden="1" outlineLevel="7" collapsed="1" x14ac:dyDescent="0.25">
      <c r="A329" s="102" t="s">
        <v>166</v>
      </c>
      <c r="B329" s="103">
        <v>23152.71</v>
      </c>
      <c r="C329" s="103">
        <v>1774894.98688</v>
      </c>
      <c r="D329" s="103">
        <v>0</v>
      </c>
      <c r="E329" s="103">
        <v>0</v>
      </c>
      <c r="F329" s="103">
        <v>23152.71</v>
      </c>
      <c r="G329" s="103">
        <v>1774894.98688</v>
      </c>
      <c r="H329" s="104" t="s">
        <v>120</v>
      </c>
      <c r="I329" s="104" t="s">
        <v>147</v>
      </c>
      <c r="J329" s="104" t="s">
        <v>116</v>
      </c>
      <c r="K329" s="103">
        <v>76.660355823573099</v>
      </c>
      <c r="L329" s="103">
        <v>0</v>
      </c>
      <c r="M329" s="104" t="s">
        <v>122</v>
      </c>
      <c r="N329" s="104" t="s">
        <v>135</v>
      </c>
      <c r="O329" s="104" t="s">
        <v>121</v>
      </c>
      <c r="P329" s="105">
        <v>45108</v>
      </c>
      <c r="Q329" s="105">
        <v>45109</v>
      </c>
      <c r="R329" s="103">
        <v>0</v>
      </c>
      <c r="S329" s="104" t="s">
        <v>116</v>
      </c>
      <c r="T329" s="104" t="s">
        <v>116</v>
      </c>
      <c r="U329" s="104" t="s">
        <v>142</v>
      </c>
      <c r="V329" s="106">
        <v>45077.638187152777</v>
      </c>
      <c r="W329" s="104" t="s">
        <v>116</v>
      </c>
      <c r="X329" s="104" t="s">
        <v>116</v>
      </c>
      <c r="Y329" s="106">
        <v>45108</v>
      </c>
      <c r="Z329" s="106">
        <v>45139</v>
      </c>
      <c r="AA329" s="106">
        <v>45139.872418090279</v>
      </c>
      <c r="AB329" s="104" t="s">
        <v>118</v>
      </c>
      <c r="AC329" s="104" t="s">
        <v>116</v>
      </c>
    </row>
    <row r="330" spans="1:29" s="78" customFormat="1" hidden="1" outlineLevel="7" collapsed="1" x14ac:dyDescent="0.25">
      <c r="A330" s="101" t="s">
        <v>116</v>
      </c>
      <c r="B330" s="75">
        <v>23152.71</v>
      </c>
      <c r="C330" s="75">
        <v>1774894.98688</v>
      </c>
      <c r="D330" s="75">
        <v>0</v>
      </c>
      <c r="E330" s="75">
        <v>0</v>
      </c>
      <c r="F330" s="75">
        <v>23152.71</v>
      </c>
      <c r="G330" s="75">
        <v>1774894.98688</v>
      </c>
      <c r="H330" s="74" t="s">
        <v>120</v>
      </c>
      <c r="I330" s="74" t="s">
        <v>147</v>
      </c>
      <c r="J330" s="74" t="s">
        <v>116</v>
      </c>
      <c r="K330" s="75">
        <v>76.660355823573099</v>
      </c>
      <c r="L330" s="75">
        <v>0</v>
      </c>
      <c r="M330" s="74" t="s">
        <v>122</v>
      </c>
      <c r="N330" s="74" t="s">
        <v>135</v>
      </c>
      <c r="O330" s="74" t="s">
        <v>121</v>
      </c>
      <c r="P330" s="76">
        <v>45108</v>
      </c>
      <c r="Q330" s="76">
        <v>45109</v>
      </c>
      <c r="R330" s="75">
        <v>0</v>
      </c>
      <c r="S330" s="74" t="s">
        <v>116</v>
      </c>
      <c r="T330" s="74" t="s">
        <v>116</v>
      </c>
      <c r="U330" s="74" t="s">
        <v>142</v>
      </c>
      <c r="V330" s="77">
        <v>45077.638187152777</v>
      </c>
      <c r="W330" s="74" t="s">
        <v>116</v>
      </c>
      <c r="X330" s="74" t="s">
        <v>116</v>
      </c>
      <c r="Y330" s="77">
        <v>45108</v>
      </c>
      <c r="Z330" s="77">
        <v>45139</v>
      </c>
      <c r="AA330" s="77">
        <v>45139.872418090279</v>
      </c>
      <c r="AB330" s="74" t="s">
        <v>118</v>
      </c>
      <c r="AC330" s="74" t="s">
        <v>116</v>
      </c>
    </row>
    <row r="331" spans="1:29" s="96" customFormat="1" hidden="1" outlineLevel="7" collapsed="1" x14ac:dyDescent="0.25">
      <c r="A331" s="100" t="s">
        <v>374</v>
      </c>
      <c r="B331" s="92">
        <v>29292.46</v>
      </c>
      <c r="C331" s="92">
        <v>2605078.75</v>
      </c>
      <c r="D331" s="92">
        <v>0</v>
      </c>
      <c r="E331" s="92">
        <v>0</v>
      </c>
      <c r="F331" s="92">
        <v>29292.46</v>
      </c>
      <c r="G331" s="92">
        <v>2605078.75</v>
      </c>
      <c r="H331" s="93" t="s">
        <v>120</v>
      </c>
      <c r="I331" s="93" t="s">
        <v>147</v>
      </c>
      <c r="J331" s="93" t="s">
        <v>116</v>
      </c>
      <c r="K331" s="92">
        <v>88.933423481674097</v>
      </c>
      <c r="L331" s="92">
        <v>0</v>
      </c>
      <c r="M331" s="93" t="s">
        <v>122</v>
      </c>
      <c r="N331" s="93" t="s">
        <v>135</v>
      </c>
      <c r="O331" s="93" t="s">
        <v>121</v>
      </c>
      <c r="P331" s="94">
        <v>45108</v>
      </c>
      <c r="Q331" s="94">
        <v>45109</v>
      </c>
      <c r="R331" s="92">
        <v>0</v>
      </c>
      <c r="S331" s="93" t="s">
        <v>116</v>
      </c>
      <c r="T331" s="93" t="s">
        <v>116</v>
      </c>
      <c r="U331" s="93" t="s">
        <v>142</v>
      </c>
      <c r="V331" s="95">
        <v>45077.638187152777</v>
      </c>
      <c r="W331" s="93" t="s">
        <v>115</v>
      </c>
      <c r="X331" s="95">
        <v>45112.348126817124</v>
      </c>
      <c r="Y331" s="95">
        <v>45108</v>
      </c>
      <c r="Z331" s="95">
        <v>45139</v>
      </c>
      <c r="AA331" s="95">
        <v>45139.872418090279</v>
      </c>
      <c r="AB331" s="93" t="s">
        <v>118</v>
      </c>
      <c r="AC331" s="93" t="s">
        <v>116</v>
      </c>
    </row>
    <row r="332" spans="1:29" s="78" customFormat="1" hidden="1" outlineLevel="7" collapsed="1" x14ac:dyDescent="0.25">
      <c r="A332" s="101" t="s">
        <v>116</v>
      </c>
      <c r="B332" s="75">
        <v>29292.46</v>
      </c>
      <c r="C332" s="75">
        <v>2605078.75</v>
      </c>
      <c r="D332" s="75">
        <v>0</v>
      </c>
      <c r="E332" s="75">
        <v>0</v>
      </c>
      <c r="F332" s="75">
        <v>29292.46</v>
      </c>
      <c r="G332" s="75">
        <v>2605078.75</v>
      </c>
      <c r="H332" s="74" t="s">
        <v>120</v>
      </c>
      <c r="I332" s="74" t="s">
        <v>147</v>
      </c>
      <c r="J332" s="74" t="s">
        <v>116</v>
      </c>
      <c r="K332" s="75">
        <v>88.933423481674097</v>
      </c>
      <c r="L332" s="75">
        <v>0</v>
      </c>
      <c r="M332" s="74" t="s">
        <v>122</v>
      </c>
      <c r="N332" s="74" t="s">
        <v>135</v>
      </c>
      <c r="O332" s="74" t="s">
        <v>121</v>
      </c>
      <c r="P332" s="76">
        <v>45108</v>
      </c>
      <c r="Q332" s="76">
        <v>45109</v>
      </c>
      <c r="R332" s="75">
        <v>0</v>
      </c>
      <c r="S332" s="74" t="s">
        <v>116</v>
      </c>
      <c r="T332" s="74" t="s">
        <v>116</v>
      </c>
      <c r="U332" s="74" t="s">
        <v>142</v>
      </c>
      <c r="V332" s="77">
        <v>45077.638187152777</v>
      </c>
      <c r="W332" s="74" t="s">
        <v>115</v>
      </c>
      <c r="X332" s="77">
        <v>45112.348126817124</v>
      </c>
      <c r="Y332" s="77">
        <v>45108</v>
      </c>
      <c r="Z332" s="77">
        <v>45139</v>
      </c>
      <c r="AA332" s="77">
        <v>45139.872418090279</v>
      </c>
      <c r="AB332" s="74" t="s">
        <v>118</v>
      </c>
      <c r="AC332" s="74" t="s">
        <v>116</v>
      </c>
    </row>
    <row r="333" spans="1:29" s="84" customFormat="1" hidden="1" outlineLevel="5" collapsed="1" x14ac:dyDescent="0.25">
      <c r="A333" s="98" t="s">
        <v>180</v>
      </c>
      <c r="B333" s="80">
        <v>164510.92199999999</v>
      </c>
      <c r="C333" s="80">
        <v>14689738.67922</v>
      </c>
      <c r="D333" s="80">
        <v>0</v>
      </c>
      <c r="E333" s="80">
        <v>0</v>
      </c>
      <c r="F333" s="80">
        <v>164510.92199999999</v>
      </c>
      <c r="G333" s="80">
        <v>14689738.67922</v>
      </c>
      <c r="H333" s="81" t="s">
        <v>120</v>
      </c>
      <c r="I333" s="81" t="s">
        <v>180</v>
      </c>
      <c r="J333" s="81" t="s">
        <v>116</v>
      </c>
      <c r="K333" s="80">
        <v>89.293394630783197</v>
      </c>
      <c r="L333" s="80">
        <v>0</v>
      </c>
      <c r="M333" s="81" t="s">
        <v>122</v>
      </c>
      <c r="N333" s="81" t="s">
        <v>135</v>
      </c>
      <c r="O333" s="81" t="s">
        <v>121</v>
      </c>
      <c r="P333" s="82">
        <v>45108</v>
      </c>
      <c r="Q333" s="82">
        <v>45109</v>
      </c>
      <c r="R333" s="80">
        <v>0</v>
      </c>
      <c r="S333" s="81" t="s">
        <v>116</v>
      </c>
      <c r="T333" s="81" t="s">
        <v>116</v>
      </c>
      <c r="U333" s="81" t="s">
        <v>142</v>
      </c>
      <c r="V333" s="83">
        <v>45077.638187152777</v>
      </c>
      <c r="W333" s="81" t="s">
        <v>116</v>
      </c>
      <c r="X333" s="81" t="s">
        <v>116</v>
      </c>
      <c r="Y333" s="83">
        <v>45108</v>
      </c>
      <c r="Z333" s="83">
        <v>45139</v>
      </c>
      <c r="AA333" s="83">
        <v>45139.872418090279</v>
      </c>
      <c r="AB333" s="81" t="s">
        <v>118</v>
      </c>
      <c r="AC333" s="81" t="s">
        <v>116</v>
      </c>
    </row>
    <row r="334" spans="1:29" s="90" customFormat="1" hidden="1" outlineLevel="6" collapsed="1" x14ac:dyDescent="0.25">
      <c r="A334" s="99" t="s">
        <v>116</v>
      </c>
      <c r="B334" s="86">
        <v>164510.92199999999</v>
      </c>
      <c r="C334" s="86">
        <v>14689738.67922</v>
      </c>
      <c r="D334" s="86">
        <v>0</v>
      </c>
      <c r="E334" s="86">
        <v>0</v>
      </c>
      <c r="F334" s="86">
        <v>164510.92199999999</v>
      </c>
      <c r="G334" s="86">
        <v>14689738.67922</v>
      </c>
      <c r="H334" s="87" t="s">
        <v>120</v>
      </c>
      <c r="I334" s="87" t="s">
        <v>180</v>
      </c>
      <c r="J334" s="87" t="s">
        <v>116</v>
      </c>
      <c r="K334" s="86">
        <v>89.293394630783197</v>
      </c>
      <c r="L334" s="86">
        <v>0</v>
      </c>
      <c r="M334" s="87" t="s">
        <v>122</v>
      </c>
      <c r="N334" s="87" t="s">
        <v>135</v>
      </c>
      <c r="O334" s="87" t="s">
        <v>121</v>
      </c>
      <c r="P334" s="88">
        <v>45108</v>
      </c>
      <c r="Q334" s="88">
        <v>45109</v>
      </c>
      <c r="R334" s="86">
        <v>0</v>
      </c>
      <c r="S334" s="87" t="s">
        <v>116</v>
      </c>
      <c r="T334" s="87" t="s">
        <v>116</v>
      </c>
      <c r="U334" s="87" t="s">
        <v>142</v>
      </c>
      <c r="V334" s="89">
        <v>45077.638187152777</v>
      </c>
      <c r="W334" s="87" t="s">
        <v>116</v>
      </c>
      <c r="X334" s="87" t="s">
        <v>116</v>
      </c>
      <c r="Y334" s="89">
        <v>45108</v>
      </c>
      <c r="Z334" s="89">
        <v>45139</v>
      </c>
      <c r="AA334" s="89">
        <v>45139.872418090279</v>
      </c>
      <c r="AB334" s="87" t="s">
        <v>118</v>
      </c>
      <c r="AC334" s="87" t="s">
        <v>116</v>
      </c>
    </row>
    <row r="335" spans="1:29" s="96" customFormat="1" hidden="1" outlineLevel="7" collapsed="1" x14ac:dyDescent="0.25">
      <c r="A335" s="100" t="s">
        <v>417</v>
      </c>
      <c r="B335" s="92">
        <v>-4180384.9273999999</v>
      </c>
      <c r="C335" s="92">
        <v>-285382161.27749997</v>
      </c>
      <c r="D335" s="92">
        <v>0</v>
      </c>
      <c r="E335" s="92">
        <v>0</v>
      </c>
      <c r="F335" s="92">
        <v>-4180384.9273999999</v>
      </c>
      <c r="G335" s="92">
        <v>-285382161.27749997</v>
      </c>
      <c r="H335" s="93" t="s">
        <v>120</v>
      </c>
      <c r="I335" s="93" t="s">
        <v>180</v>
      </c>
      <c r="J335" s="93" t="s">
        <v>116</v>
      </c>
      <c r="K335" s="92">
        <v>68.266957764340205</v>
      </c>
      <c r="L335" s="92">
        <v>0</v>
      </c>
      <c r="M335" s="93" t="s">
        <v>122</v>
      </c>
      <c r="N335" s="93" t="s">
        <v>135</v>
      </c>
      <c r="O335" s="93" t="s">
        <v>121</v>
      </c>
      <c r="P335" s="94">
        <v>45108</v>
      </c>
      <c r="Q335" s="94">
        <v>45109</v>
      </c>
      <c r="R335" s="92">
        <v>0</v>
      </c>
      <c r="S335" s="93" t="s">
        <v>116</v>
      </c>
      <c r="T335" s="93" t="s">
        <v>116</v>
      </c>
      <c r="U335" s="93" t="s">
        <v>142</v>
      </c>
      <c r="V335" s="95">
        <v>45077.638187152777</v>
      </c>
      <c r="W335" s="93" t="s">
        <v>142</v>
      </c>
      <c r="X335" s="95">
        <v>45110.409268020834</v>
      </c>
      <c r="Y335" s="95">
        <v>45108</v>
      </c>
      <c r="Z335" s="95">
        <v>45139</v>
      </c>
      <c r="AA335" s="95">
        <v>45139.872418090279</v>
      </c>
      <c r="AB335" s="93" t="s">
        <v>118</v>
      </c>
      <c r="AC335" s="93" t="s">
        <v>116</v>
      </c>
    </row>
    <row r="336" spans="1:29" s="78" customFormat="1" hidden="1" outlineLevel="7" collapsed="1" x14ac:dyDescent="0.25">
      <c r="A336" s="101" t="s">
        <v>116</v>
      </c>
      <c r="B336" s="75">
        <v>-4180384.9273999999</v>
      </c>
      <c r="C336" s="75">
        <v>-285382161.27749997</v>
      </c>
      <c r="D336" s="75">
        <v>0</v>
      </c>
      <c r="E336" s="75">
        <v>0</v>
      </c>
      <c r="F336" s="75">
        <v>-4180384.9273999999</v>
      </c>
      <c r="G336" s="75">
        <v>-285382161.27749997</v>
      </c>
      <c r="H336" s="74" t="s">
        <v>120</v>
      </c>
      <c r="I336" s="74" t="s">
        <v>180</v>
      </c>
      <c r="J336" s="74" t="s">
        <v>116</v>
      </c>
      <c r="K336" s="75">
        <v>68.266957764340205</v>
      </c>
      <c r="L336" s="75">
        <v>0</v>
      </c>
      <c r="M336" s="74" t="s">
        <v>122</v>
      </c>
      <c r="N336" s="74" t="s">
        <v>135</v>
      </c>
      <c r="O336" s="74" t="s">
        <v>121</v>
      </c>
      <c r="P336" s="76">
        <v>45108</v>
      </c>
      <c r="Q336" s="76">
        <v>45109</v>
      </c>
      <c r="R336" s="75">
        <v>0</v>
      </c>
      <c r="S336" s="74" t="s">
        <v>116</v>
      </c>
      <c r="T336" s="74" t="s">
        <v>116</v>
      </c>
      <c r="U336" s="74" t="s">
        <v>142</v>
      </c>
      <c r="V336" s="77">
        <v>45077.638187152777</v>
      </c>
      <c r="W336" s="74" t="s">
        <v>142</v>
      </c>
      <c r="X336" s="77">
        <v>45110.409268020834</v>
      </c>
      <c r="Y336" s="77">
        <v>45108</v>
      </c>
      <c r="Z336" s="77">
        <v>45139</v>
      </c>
      <c r="AA336" s="77">
        <v>45139.872418090279</v>
      </c>
      <c r="AB336" s="74" t="s">
        <v>118</v>
      </c>
      <c r="AC336" s="74" t="s">
        <v>116</v>
      </c>
    </row>
    <row r="337" spans="1:29" s="107" customFormat="1" hidden="1" outlineLevel="7" collapsed="1" x14ac:dyDescent="0.25">
      <c r="A337" s="102" t="s">
        <v>418</v>
      </c>
      <c r="B337" s="103">
        <v>-59143.472800000003</v>
      </c>
      <c r="C337" s="103">
        <v>-5605014.4292299999</v>
      </c>
      <c r="D337" s="103">
        <v>0</v>
      </c>
      <c r="E337" s="103">
        <v>0</v>
      </c>
      <c r="F337" s="103">
        <v>-59143.472800000003</v>
      </c>
      <c r="G337" s="103">
        <v>-5605014.4292299999</v>
      </c>
      <c r="H337" s="104" t="s">
        <v>120</v>
      </c>
      <c r="I337" s="104" t="s">
        <v>180</v>
      </c>
      <c r="J337" s="104" t="s">
        <v>116</v>
      </c>
      <c r="K337" s="103">
        <v>94.769788851999905</v>
      </c>
      <c r="L337" s="103">
        <v>0</v>
      </c>
      <c r="M337" s="104" t="s">
        <v>122</v>
      </c>
      <c r="N337" s="104" t="s">
        <v>135</v>
      </c>
      <c r="O337" s="104" t="s">
        <v>121</v>
      </c>
      <c r="P337" s="105">
        <v>45108</v>
      </c>
      <c r="Q337" s="105">
        <v>45109</v>
      </c>
      <c r="R337" s="103">
        <v>0</v>
      </c>
      <c r="S337" s="104" t="s">
        <v>116</v>
      </c>
      <c r="T337" s="104" t="s">
        <v>116</v>
      </c>
      <c r="U337" s="104" t="s">
        <v>142</v>
      </c>
      <c r="V337" s="106">
        <v>45077.638187152777</v>
      </c>
      <c r="W337" s="104" t="s">
        <v>116</v>
      </c>
      <c r="X337" s="104" t="s">
        <v>116</v>
      </c>
      <c r="Y337" s="106">
        <v>45108</v>
      </c>
      <c r="Z337" s="106">
        <v>45139</v>
      </c>
      <c r="AA337" s="106">
        <v>45139.872418090279</v>
      </c>
      <c r="AB337" s="104" t="s">
        <v>118</v>
      </c>
      <c r="AC337" s="104" t="s">
        <v>116</v>
      </c>
    </row>
    <row r="338" spans="1:29" s="78" customFormat="1" hidden="1" outlineLevel="7" collapsed="1" x14ac:dyDescent="0.25">
      <c r="A338" s="101" t="s">
        <v>116</v>
      </c>
      <c r="B338" s="75">
        <v>-59143.472800000003</v>
      </c>
      <c r="C338" s="75">
        <v>-5605014.4292299999</v>
      </c>
      <c r="D338" s="75">
        <v>0</v>
      </c>
      <c r="E338" s="75">
        <v>0</v>
      </c>
      <c r="F338" s="75">
        <v>-59143.472800000003</v>
      </c>
      <c r="G338" s="75">
        <v>-5605014.4292299999</v>
      </c>
      <c r="H338" s="74" t="s">
        <v>120</v>
      </c>
      <c r="I338" s="74" t="s">
        <v>180</v>
      </c>
      <c r="J338" s="74" t="s">
        <v>116</v>
      </c>
      <c r="K338" s="75">
        <v>94.769788851999905</v>
      </c>
      <c r="L338" s="75">
        <v>0</v>
      </c>
      <c r="M338" s="74" t="s">
        <v>122</v>
      </c>
      <c r="N338" s="74" t="s">
        <v>135</v>
      </c>
      <c r="O338" s="74" t="s">
        <v>121</v>
      </c>
      <c r="P338" s="76">
        <v>45108</v>
      </c>
      <c r="Q338" s="76">
        <v>45109</v>
      </c>
      <c r="R338" s="75">
        <v>0</v>
      </c>
      <c r="S338" s="74" t="s">
        <v>116</v>
      </c>
      <c r="T338" s="74" t="s">
        <v>116</v>
      </c>
      <c r="U338" s="74" t="s">
        <v>142</v>
      </c>
      <c r="V338" s="77">
        <v>45077.638187152777</v>
      </c>
      <c r="W338" s="74" t="s">
        <v>116</v>
      </c>
      <c r="X338" s="74" t="s">
        <v>116</v>
      </c>
      <c r="Y338" s="77">
        <v>45108</v>
      </c>
      <c r="Z338" s="77">
        <v>45139</v>
      </c>
      <c r="AA338" s="77">
        <v>45139.872418090279</v>
      </c>
      <c r="AB338" s="74" t="s">
        <v>118</v>
      </c>
      <c r="AC338" s="74" t="s">
        <v>116</v>
      </c>
    </row>
    <row r="339" spans="1:29" s="96" customFormat="1" hidden="1" outlineLevel="7" collapsed="1" x14ac:dyDescent="0.25">
      <c r="A339" s="100" t="s">
        <v>183</v>
      </c>
      <c r="B339" s="92">
        <v>19839.11</v>
      </c>
      <c r="C339" s="92">
        <v>1296858.2593100001</v>
      </c>
      <c r="D339" s="92">
        <v>0</v>
      </c>
      <c r="E339" s="92">
        <v>0</v>
      </c>
      <c r="F339" s="92">
        <v>19839.11</v>
      </c>
      <c r="G339" s="92">
        <v>1296858.2593100001</v>
      </c>
      <c r="H339" s="93" t="s">
        <v>120</v>
      </c>
      <c r="I339" s="93" t="s">
        <v>180</v>
      </c>
      <c r="J339" s="93" t="s">
        <v>116</v>
      </c>
      <c r="K339" s="92">
        <v>65.368772052274494</v>
      </c>
      <c r="L339" s="92">
        <v>0</v>
      </c>
      <c r="M339" s="93" t="s">
        <v>122</v>
      </c>
      <c r="N339" s="93" t="s">
        <v>135</v>
      </c>
      <c r="O339" s="93" t="s">
        <v>121</v>
      </c>
      <c r="P339" s="94">
        <v>45108</v>
      </c>
      <c r="Q339" s="94">
        <v>45109</v>
      </c>
      <c r="R339" s="92">
        <v>0</v>
      </c>
      <c r="S339" s="93" t="s">
        <v>116</v>
      </c>
      <c r="T339" s="93" t="s">
        <v>116</v>
      </c>
      <c r="U339" s="93" t="s">
        <v>142</v>
      </c>
      <c r="V339" s="95">
        <v>45077.638187152777</v>
      </c>
      <c r="W339" s="93" t="s">
        <v>116</v>
      </c>
      <c r="X339" s="93" t="s">
        <v>116</v>
      </c>
      <c r="Y339" s="95">
        <v>45108</v>
      </c>
      <c r="Z339" s="95">
        <v>45139</v>
      </c>
      <c r="AA339" s="95">
        <v>45139.872418090279</v>
      </c>
      <c r="AB339" s="93" t="s">
        <v>118</v>
      </c>
      <c r="AC339" s="93" t="s">
        <v>116</v>
      </c>
    </row>
    <row r="340" spans="1:29" s="78" customFormat="1" hidden="1" outlineLevel="7" collapsed="1" x14ac:dyDescent="0.25">
      <c r="A340" s="101" t="s">
        <v>116</v>
      </c>
      <c r="B340" s="75">
        <v>19839.11</v>
      </c>
      <c r="C340" s="75">
        <v>1296858.2593100001</v>
      </c>
      <c r="D340" s="75">
        <v>0</v>
      </c>
      <c r="E340" s="75">
        <v>0</v>
      </c>
      <c r="F340" s="75">
        <v>19839.11</v>
      </c>
      <c r="G340" s="75">
        <v>1296858.2593100001</v>
      </c>
      <c r="H340" s="74" t="s">
        <v>120</v>
      </c>
      <c r="I340" s="74" t="s">
        <v>180</v>
      </c>
      <c r="J340" s="74" t="s">
        <v>116</v>
      </c>
      <c r="K340" s="75">
        <v>65.368772052274494</v>
      </c>
      <c r="L340" s="75">
        <v>0</v>
      </c>
      <c r="M340" s="74" t="s">
        <v>122</v>
      </c>
      <c r="N340" s="74" t="s">
        <v>135</v>
      </c>
      <c r="O340" s="74" t="s">
        <v>121</v>
      </c>
      <c r="P340" s="76">
        <v>45108</v>
      </c>
      <c r="Q340" s="76">
        <v>45109</v>
      </c>
      <c r="R340" s="75">
        <v>0</v>
      </c>
      <c r="S340" s="74" t="s">
        <v>116</v>
      </c>
      <c r="T340" s="74" t="s">
        <v>116</v>
      </c>
      <c r="U340" s="74" t="s">
        <v>142</v>
      </c>
      <c r="V340" s="77">
        <v>45077.638187152777</v>
      </c>
      <c r="W340" s="74" t="s">
        <v>116</v>
      </c>
      <c r="X340" s="74" t="s">
        <v>116</v>
      </c>
      <c r="Y340" s="77">
        <v>45108</v>
      </c>
      <c r="Z340" s="77">
        <v>45139</v>
      </c>
      <c r="AA340" s="77">
        <v>45139.872418090279</v>
      </c>
      <c r="AB340" s="74" t="s">
        <v>118</v>
      </c>
      <c r="AC340" s="74" t="s">
        <v>116</v>
      </c>
    </row>
    <row r="341" spans="1:29" s="107" customFormat="1" hidden="1" outlineLevel="7" collapsed="1" x14ac:dyDescent="0.25">
      <c r="A341" s="102" t="s">
        <v>184</v>
      </c>
      <c r="B341" s="103">
        <v>840724.41799999995</v>
      </c>
      <c r="C341" s="103">
        <v>59819156.729379997</v>
      </c>
      <c r="D341" s="103">
        <v>0</v>
      </c>
      <c r="E341" s="103">
        <v>0</v>
      </c>
      <c r="F341" s="103">
        <v>840724.41799999995</v>
      </c>
      <c r="G341" s="103">
        <v>59819156.729379997</v>
      </c>
      <c r="H341" s="104" t="s">
        <v>120</v>
      </c>
      <c r="I341" s="104" t="s">
        <v>180</v>
      </c>
      <c r="J341" s="104" t="s">
        <v>116</v>
      </c>
      <c r="K341" s="103">
        <v>71.151920235270197</v>
      </c>
      <c r="L341" s="103">
        <v>0</v>
      </c>
      <c r="M341" s="104" t="s">
        <v>122</v>
      </c>
      <c r="N341" s="104" t="s">
        <v>135</v>
      </c>
      <c r="O341" s="104" t="s">
        <v>121</v>
      </c>
      <c r="P341" s="105">
        <v>45108</v>
      </c>
      <c r="Q341" s="105">
        <v>45109</v>
      </c>
      <c r="R341" s="103">
        <v>0</v>
      </c>
      <c r="S341" s="104" t="s">
        <v>116</v>
      </c>
      <c r="T341" s="104" t="s">
        <v>116</v>
      </c>
      <c r="U341" s="104" t="s">
        <v>142</v>
      </c>
      <c r="V341" s="106">
        <v>45077.638187152777</v>
      </c>
      <c r="W341" s="104" t="s">
        <v>116</v>
      </c>
      <c r="X341" s="104" t="s">
        <v>116</v>
      </c>
      <c r="Y341" s="106">
        <v>45108</v>
      </c>
      <c r="Z341" s="106">
        <v>45139</v>
      </c>
      <c r="AA341" s="106">
        <v>45139.872418090279</v>
      </c>
      <c r="AB341" s="104" t="s">
        <v>118</v>
      </c>
      <c r="AC341" s="104" t="s">
        <v>116</v>
      </c>
    </row>
    <row r="342" spans="1:29" s="78" customFormat="1" hidden="1" outlineLevel="7" collapsed="1" x14ac:dyDescent="0.25">
      <c r="A342" s="101" t="s">
        <v>116</v>
      </c>
      <c r="B342" s="75">
        <v>840724.41799999995</v>
      </c>
      <c r="C342" s="75">
        <v>59819156.729379997</v>
      </c>
      <c r="D342" s="75">
        <v>0</v>
      </c>
      <c r="E342" s="75">
        <v>0</v>
      </c>
      <c r="F342" s="75">
        <v>840724.41799999995</v>
      </c>
      <c r="G342" s="75">
        <v>59819156.729379997</v>
      </c>
      <c r="H342" s="74" t="s">
        <v>120</v>
      </c>
      <c r="I342" s="74" t="s">
        <v>180</v>
      </c>
      <c r="J342" s="74" t="s">
        <v>116</v>
      </c>
      <c r="K342" s="75">
        <v>71.151920235270197</v>
      </c>
      <c r="L342" s="75">
        <v>0</v>
      </c>
      <c r="M342" s="74" t="s">
        <v>122</v>
      </c>
      <c r="N342" s="74" t="s">
        <v>135</v>
      </c>
      <c r="O342" s="74" t="s">
        <v>121</v>
      </c>
      <c r="P342" s="76">
        <v>45108</v>
      </c>
      <c r="Q342" s="76">
        <v>45109</v>
      </c>
      <c r="R342" s="75">
        <v>0</v>
      </c>
      <c r="S342" s="74" t="s">
        <v>116</v>
      </c>
      <c r="T342" s="74" t="s">
        <v>116</v>
      </c>
      <c r="U342" s="74" t="s">
        <v>142</v>
      </c>
      <c r="V342" s="77">
        <v>45077.638187152777</v>
      </c>
      <c r="W342" s="74" t="s">
        <v>116</v>
      </c>
      <c r="X342" s="74" t="s">
        <v>116</v>
      </c>
      <c r="Y342" s="77">
        <v>45108</v>
      </c>
      <c r="Z342" s="77">
        <v>45139</v>
      </c>
      <c r="AA342" s="77">
        <v>45139.872418090279</v>
      </c>
      <c r="AB342" s="74" t="s">
        <v>118</v>
      </c>
      <c r="AC342" s="74" t="s">
        <v>116</v>
      </c>
    </row>
    <row r="343" spans="1:29" s="96" customFormat="1" hidden="1" outlineLevel="7" collapsed="1" x14ac:dyDescent="0.25">
      <c r="A343" s="100" t="s">
        <v>419</v>
      </c>
      <c r="B343" s="92">
        <v>1706522.2582</v>
      </c>
      <c r="C343" s="92">
        <v>119523952.79335999</v>
      </c>
      <c r="D343" s="92">
        <v>0</v>
      </c>
      <c r="E343" s="92">
        <v>0</v>
      </c>
      <c r="F343" s="92">
        <v>1706522.2582</v>
      </c>
      <c r="G343" s="92">
        <v>119523952.79335999</v>
      </c>
      <c r="H343" s="93" t="s">
        <v>120</v>
      </c>
      <c r="I343" s="93" t="s">
        <v>180</v>
      </c>
      <c r="J343" s="93" t="s">
        <v>116</v>
      </c>
      <c r="K343" s="92">
        <v>70.039492435001193</v>
      </c>
      <c r="L343" s="92">
        <v>0</v>
      </c>
      <c r="M343" s="93" t="s">
        <v>122</v>
      </c>
      <c r="N343" s="93" t="s">
        <v>135</v>
      </c>
      <c r="O343" s="93" t="s">
        <v>121</v>
      </c>
      <c r="P343" s="94">
        <v>45108</v>
      </c>
      <c r="Q343" s="94">
        <v>45109</v>
      </c>
      <c r="R343" s="92">
        <v>0</v>
      </c>
      <c r="S343" s="93" t="s">
        <v>116</v>
      </c>
      <c r="T343" s="93" t="s">
        <v>116</v>
      </c>
      <c r="U343" s="93" t="s">
        <v>142</v>
      </c>
      <c r="V343" s="95">
        <v>45077.638187152777</v>
      </c>
      <c r="W343" s="93" t="s">
        <v>146</v>
      </c>
      <c r="X343" s="95">
        <v>45129.154956284721</v>
      </c>
      <c r="Y343" s="95">
        <v>45108</v>
      </c>
      <c r="Z343" s="95">
        <v>45139</v>
      </c>
      <c r="AA343" s="95">
        <v>45139.872418090279</v>
      </c>
      <c r="AB343" s="93" t="s">
        <v>118</v>
      </c>
      <c r="AC343" s="93" t="s">
        <v>116</v>
      </c>
    </row>
    <row r="344" spans="1:29" s="78" customFormat="1" hidden="1" outlineLevel="7" collapsed="1" x14ac:dyDescent="0.25">
      <c r="A344" s="101" t="s">
        <v>116</v>
      </c>
      <c r="B344" s="75">
        <v>1706522.2582</v>
      </c>
      <c r="C344" s="75">
        <v>119523952.79335999</v>
      </c>
      <c r="D344" s="75">
        <v>0</v>
      </c>
      <c r="E344" s="75">
        <v>0</v>
      </c>
      <c r="F344" s="75">
        <v>1706522.2582</v>
      </c>
      <c r="G344" s="75">
        <v>119523952.79335999</v>
      </c>
      <c r="H344" s="74" t="s">
        <v>120</v>
      </c>
      <c r="I344" s="74" t="s">
        <v>180</v>
      </c>
      <c r="J344" s="74" t="s">
        <v>116</v>
      </c>
      <c r="K344" s="75">
        <v>70.039492435001193</v>
      </c>
      <c r="L344" s="75">
        <v>0</v>
      </c>
      <c r="M344" s="74" t="s">
        <v>122</v>
      </c>
      <c r="N344" s="74" t="s">
        <v>135</v>
      </c>
      <c r="O344" s="74" t="s">
        <v>121</v>
      </c>
      <c r="P344" s="76">
        <v>45108</v>
      </c>
      <c r="Q344" s="76">
        <v>45109</v>
      </c>
      <c r="R344" s="75">
        <v>0</v>
      </c>
      <c r="S344" s="74" t="s">
        <v>116</v>
      </c>
      <c r="T344" s="74" t="s">
        <v>116</v>
      </c>
      <c r="U344" s="74" t="s">
        <v>142</v>
      </c>
      <c r="V344" s="77">
        <v>45077.638187152777</v>
      </c>
      <c r="W344" s="74" t="s">
        <v>146</v>
      </c>
      <c r="X344" s="77">
        <v>45129.154956284721</v>
      </c>
      <c r="Y344" s="77">
        <v>45108</v>
      </c>
      <c r="Z344" s="77">
        <v>45139</v>
      </c>
      <c r="AA344" s="77">
        <v>45139.872418090279</v>
      </c>
      <c r="AB344" s="74" t="s">
        <v>118</v>
      </c>
      <c r="AC344" s="74" t="s">
        <v>116</v>
      </c>
    </row>
    <row r="345" spans="1:29" s="107" customFormat="1" hidden="1" outlineLevel="7" collapsed="1" x14ac:dyDescent="0.25">
      <c r="A345" s="102" t="s">
        <v>185</v>
      </c>
      <c r="B345" s="103">
        <v>1836953.5360000001</v>
      </c>
      <c r="C345" s="103">
        <v>125036946.6039</v>
      </c>
      <c r="D345" s="103">
        <v>0</v>
      </c>
      <c r="E345" s="103">
        <v>0</v>
      </c>
      <c r="F345" s="103">
        <v>1836953.5360000001</v>
      </c>
      <c r="G345" s="103">
        <v>125036946.6039</v>
      </c>
      <c r="H345" s="104" t="s">
        <v>120</v>
      </c>
      <c r="I345" s="104" t="s">
        <v>180</v>
      </c>
      <c r="J345" s="104" t="s">
        <v>116</v>
      </c>
      <c r="K345" s="103">
        <v>68.0675608574021</v>
      </c>
      <c r="L345" s="103">
        <v>0</v>
      </c>
      <c r="M345" s="104" t="s">
        <v>122</v>
      </c>
      <c r="N345" s="104" t="s">
        <v>135</v>
      </c>
      <c r="O345" s="104" t="s">
        <v>121</v>
      </c>
      <c r="P345" s="105">
        <v>45108</v>
      </c>
      <c r="Q345" s="105">
        <v>45109</v>
      </c>
      <c r="R345" s="103">
        <v>0</v>
      </c>
      <c r="S345" s="104" t="s">
        <v>116</v>
      </c>
      <c r="T345" s="104" t="s">
        <v>116</v>
      </c>
      <c r="U345" s="104" t="s">
        <v>142</v>
      </c>
      <c r="V345" s="106">
        <v>45077.638187152777</v>
      </c>
      <c r="W345" s="104" t="s">
        <v>116</v>
      </c>
      <c r="X345" s="104" t="s">
        <v>116</v>
      </c>
      <c r="Y345" s="106">
        <v>45108</v>
      </c>
      <c r="Z345" s="106">
        <v>45139</v>
      </c>
      <c r="AA345" s="106">
        <v>45139.872418090279</v>
      </c>
      <c r="AB345" s="104" t="s">
        <v>118</v>
      </c>
      <c r="AC345" s="104" t="s">
        <v>116</v>
      </c>
    </row>
    <row r="346" spans="1:29" s="78" customFormat="1" hidden="1" outlineLevel="7" collapsed="1" x14ac:dyDescent="0.25">
      <c r="A346" s="101" t="s">
        <v>116</v>
      </c>
      <c r="B346" s="75">
        <v>1836953.5360000001</v>
      </c>
      <c r="C346" s="75">
        <v>125036946.6039</v>
      </c>
      <c r="D346" s="75">
        <v>0</v>
      </c>
      <c r="E346" s="75">
        <v>0</v>
      </c>
      <c r="F346" s="75">
        <v>1836953.5360000001</v>
      </c>
      <c r="G346" s="75">
        <v>125036946.6039</v>
      </c>
      <c r="H346" s="74" t="s">
        <v>120</v>
      </c>
      <c r="I346" s="74" t="s">
        <v>180</v>
      </c>
      <c r="J346" s="74" t="s">
        <v>116</v>
      </c>
      <c r="K346" s="75">
        <v>68.0675608574021</v>
      </c>
      <c r="L346" s="75">
        <v>0</v>
      </c>
      <c r="M346" s="74" t="s">
        <v>122</v>
      </c>
      <c r="N346" s="74" t="s">
        <v>135</v>
      </c>
      <c r="O346" s="74" t="s">
        <v>121</v>
      </c>
      <c r="P346" s="76">
        <v>45108</v>
      </c>
      <c r="Q346" s="76">
        <v>45109</v>
      </c>
      <c r="R346" s="75">
        <v>0</v>
      </c>
      <c r="S346" s="74" t="s">
        <v>116</v>
      </c>
      <c r="T346" s="74" t="s">
        <v>116</v>
      </c>
      <c r="U346" s="74" t="s">
        <v>142</v>
      </c>
      <c r="V346" s="77">
        <v>45077.638187152777</v>
      </c>
      <c r="W346" s="74" t="s">
        <v>116</v>
      </c>
      <c r="X346" s="74" t="s">
        <v>116</v>
      </c>
      <c r="Y346" s="77">
        <v>45108</v>
      </c>
      <c r="Z346" s="77">
        <v>45139</v>
      </c>
      <c r="AA346" s="77">
        <v>45139.872418090279</v>
      </c>
      <c r="AB346" s="74" t="s">
        <v>118</v>
      </c>
      <c r="AC346" s="74" t="s">
        <v>116</v>
      </c>
    </row>
    <row r="347" spans="1:29" s="119" customFormat="1" hidden="1" outlineLevel="5" collapsed="1" x14ac:dyDescent="0.25">
      <c r="A347" s="120" t="s">
        <v>138</v>
      </c>
      <c r="B347" s="115">
        <v>166136.38939999999</v>
      </c>
      <c r="C347" s="115">
        <v>19217358.05139</v>
      </c>
      <c r="D347" s="115">
        <v>0</v>
      </c>
      <c r="E347" s="115">
        <v>0</v>
      </c>
      <c r="F347" s="115">
        <v>166136.38939999999</v>
      </c>
      <c r="G347" s="115">
        <v>19217358.05139</v>
      </c>
      <c r="H347" s="116" t="s">
        <v>120</v>
      </c>
      <c r="I347" s="116" t="s">
        <v>138</v>
      </c>
      <c r="J347" s="116" t="s">
        <v>116</v>
      </c>
      <c r="K347" s="115">
        <v>115.67217826746599</v>
      </c>
      <c r="L347" s="115">
        <v>0</v>
      </c>
      <c r="M347" s="116" t="s">
        <v>122</v>
      </c>
      <c r="N347" s="116" t="s">
        <v>135</v>
      </c>
      <c r="O347" s="116" t="s">
        <v>121</v>
      </c>
      <c r="P347" s="117">
        <v>45108</v>
      </c>
      <c r="Q347" s="117">
        <v>45109</v>
      </c>
      <c r="R347" s="115">
        <v>0</v>
      </c>
      <c r="S347" s="116" t="s">
        <v>116</v>
      </c>
      <c r="T347" s="116" t="s">
        <v>116</v>
      </c>
      <c r="U347" s="116" t="s">
        <v>142</v>
      </c>
      <c r="V347" s="118">
        <v>45077.638187152777</v>
      </c>
      <c r="W347" s="116" t="s">
        <v>116</v>
      </c>
      <c r="X347" s="116" t="s">
        <v>116</v>
      </c>
      <c r="Y347" s="118">
        <v>45108</v>
      </c>
      <c r="Z347" s="118">
        <v>45139</v>
      </c>
      <c r="AA347" s="118">
        <v>45139.872418090279</v>
      </c>
      <c r="AB347" s="116" t="s">
        <v>118</v>
      </c>
      <c r="AC347" s="116" t="s">
        <v>116</v>
      </c>
    </row>
    <row r="348" spans="1:29" s="90" customFormat="1" hidden="1" outlineLevel="6" collapsed="1" x14ac:dyDescent="0.25">
      <c r="A348" s="99" t="s">
        <v>116</v>
      </c>
      <c r="B348" s="86">
        <v>166136.38939999999</v>
      </c>
      <c r="C348" s="86">
        <v>19217358.05139</v>
      </c>
      <c r="D348" s="86">
        <v>0</v>
      </c>
      <c r="E348" s="86">
        <v>0</v>
      </c>
      <c r="F348" s="86">
        <v>166136.38939999999</v>
      </c>
      <c r="G348" s="86">
        <v>19217358.05139</v>
      </c>
      <c r="H348" s="87" t="s">
        <v>120</v>
      </c>
      <c r="I348" s="87" t="s">
        <v>138</v>
      </c>
      <c r="J348" s="87" t="s">
        <v>116</v>
      </c>
      <c r="K348" s="86">
        <v>115.67217826746599</v>
      </c>
      <c r="L348" s="86">
        <v>0</v>
      </c>
      <c r="M348" s="87" t="s">
        <v>122</v>
      </c>
      <c r="N348" s="87" t="s">
        <v>135</v>
      </c>
      <c r="O348" s="87" t="s">
        <v>121</v>
      </c>
      <c r="P348" s="88">
        <v>45108</v>
      </c>
      <c r="Q348" s="88">
        <v>45109</v>
      </c>
      <c r="R348" s="86">
        <v>0</v>
      </c>
      <c r="S348" s="87" t="s">
        <v>116</v>
      </c>
      <c r="T348" s="87" t="s">
        <v>116</v>
      </c>
      <c r="U348" s="87" t="s">
        <v>142</v>
      </c>
      <c r="V348" s="89">
        <v>45077.638187152777</v>
      </c>
      <c r="W348" s="87" t="s">
        <v>116</v>
      </c>
      <c r="X348" s="87" t="s">
        <v>116</v>
      </c>
      <c r="Y348" s="89">
        <v>45108</v>
      </c>
      <c r="Z348" s="89">
        <v>45139</v>
      </c>
      <c r="AA348" s="89">
        <v>45139.872418090279</v>
      </c>
      <c r="AB348" s="87" t="s">
        <v>118</v>
      </c>
      <c r="AC348" s="87" t="s">
        <v>116</v>
      </c>
    </row>
    <row r="349" spans="1:29" s="96" customFormat="1" hidden="1" outlineLevel="7" collapsed="1" x14ac:dyDescent="0.25">
      <c r="A349" s="100" t="s">
        <v>291</v>
      </c>
      <c r="B349" s="92">
        <v>-1853787.26</v>
      </c>
      <c r="C349" s="92">
        <v>-135977244.65028</v>
      </c>
      <c r="D349" s="92">
        <v>0</v>
      </c>
      <c r="E349" s="92">
        <v>0</v>
      </c>
      <c r="F349" s="92">
        <v>-1853787.26</v>
      </c>
      <c r="G349" s="92">
        <v>-135977244.65028</v>
      </c>
      <c r="H349" s="93" t="s">
        <v>120</v>
      </c>
      <c r="I349" s="93" t="s">
        <v>138</v>
      </c>
      <c r="J349" s="93" t="s">
        <v>116</v>
      </c>
      <c r="K349" s="92">
        <v>73.351051430939293</v>
      </c>
      <c r="L349" s="92">
        <v>0</v>
      </c>
      <c r="M349" s="93" t="s">
        <v>122</v>
      </c>
      <c r="N349" s="93" t="s">
        <v>135</v>
      </c>
      <c r="O349" s="93" t="s">
        <v>121</v>
      </c>
      <c r="P349" s="94">
        <v>45108</v>
      </c>
      <c r="Q349" s="94">
        <v>45109</v>
      </c>
      <c r="R349" s="92">
        <v>0</v>
      </c>
      <c r="S349" s="93" t="s">
        <v>116</v>
      </c>
      <c r="T349" s="93" t="s">
        <v>116</v>
      </c>
      <c r="U349" s="93" t="s">
        <v>142</v>
      </c>
      <c r="V349" s="95">
        <v>45077.638187152777</v>
      </c>
      <c r="W349" s="93" t="s">
        <v>142</v>
      </c>
      <c r="X349" s="95">
        <v>45110.409268020834</v>
      </c>
      <c r="Y349" s="95">
        <v>45108</v>
      </c>
      <c r="Z349" s="95">
        <v>45139</v>
      </c>
      <c r="AA349" s="95">
        <v>45139.872418090279</v>
      </c>
      <c r="AB349" s="93" t="s">
        <v>118</v>
      </c>
      <c r="AC349" s="93" t="s">
        <v>116</v>
      </c>
    </row>
    <row r="350" spans="1:29" s="78" customFormat="1" hidden="1" outlineLevel="7" collapsed="1" x14ac:dyDescent="0.25">
      <c r="A350" s="101" t="s">
        <v>116</v>
      </c>
      <c r="B350" s="75">
        <v>-1853787.26</v>
      </c>
      <c r="C350" s="75">
        <v>-135977244.65028</v>
      </c>
      <c r="D350" s="75">
        <v>0</v>
      </c>
      <c r="E350" s="75">
        <v>0</v>
      </c>
      <c r="F350" s="75">
        <v>-1853787.26</v>
      </c>
      <c r="G350" s="75">
        <v>-135977244.65028</v>
      </c>
      <c r="H350" s="74" t="s">
        <v>120</v>
      </c>
      <c r="I350" s="74" t="s">
        <v>138</v>
      </c>
      <c r="J350" s="74" t="s">
        <v>116</v>
      </c>
      <c r="K350" s="75">
        <v>73.351051430939293</v>
      </c>
      <c r="L350" s="75">
        <v>0</v>
      </c>
      <c r="M350" s="74" t="s">
        <v>122</v>
      </c>
      <c r="N350" s="74" t="s">
        <v>135</v>
      </c>
      <c r="O350" s="74" t="s">
        <v>121</v>
      </c>
      <c r="P350" s="76">
        <v>45108</v>
      </c>
      <c r="Q350" s="76">
        <v>45109</v>
      </c>
      <c r="R350" s="75">
        <v>0</v>
      </c>
      <c r="S350" s="74" t="s">
        <v>116</v>
      </c>
      <c r="T350" s="74" t="s">
        <v>116</v>
      </c>
      <c r="U350" s="74" t="s">
        <v>142</v>
      </c>
      <c r="V350" s="77">
        <v>45077.638187152777</v>
      </c>
      <c r="W350" s="74" t="s">
        <v>142</v>
      </c>
      <c r="X350" s="77">
        <v>45110.409268020834</v>
      </c>
      <c r="Y350" s="77">
        <v>45108</v>
      </c>
      <c r="Z350" s="77">
        <v>45139</v>
      </c>
      <c r="AA350" s="77">
        <v>45139.872418090279</v>
      </c>
      <c r="AB350" s="74" t="s">
        <v>118</v>
      </c>
      <c r="AC350" s="74" t="s">
        <v>116</v>
      </c>
    </row>
    <row r="351" spans="1:29" s="107" customFormat="1" hidden="1" outlineLevel="7" collapsed="1" x14ac:dyDescent="0.25">
      <c r="A351" s="102" t="s">
        <v>173</v>
      </c>
      <c r="B351" s="103">
        <v>-25683.869699999999</v>
      </c>
      <c r="C351" s="103">
        <v>-806693.79</v>
      </c>
      <c r="D351" s="103">
        <v>0</v>
      </c>
      <c r="E351" s="103">
        <v>0</v>
      </c>
      <c r="F351" s="103">
        <v>-25683.869699999999</v>
      </c>
      <c r="G351" s="103">
        <v>-806693.79</v>
      </c>
      <c r="H351" s="104" t="s">
        <v>120</v>
      </c>
      <c r="I351" s="104" t="s">
        <v>138</v>
      </c>
      <c r="J351" s="104" t="s">
        <v>116</v>
      </c>
      <c r="K351" s="103">
        <v>31.408576644507701</v>
      </c>
      <c r="L351" s="103">
        <v>0</v>
      </c>
      <c r="M351" s="104" t="s">
        <v>122</v>
      </c>
      <c r="N351" s="104" t="s">
        <v>135</v>
      </c>
      <c r="O351" s="104" t="s">
        <v>121</v>
      </c>
      <c r="P351" s="105">
        <v>45108</v>
      </c>
      <c r="Q351" s="105">
        <v>45109</v>
      </c>
      <c r="R351" s="103">
        <v>0</v>
      </c>
      <c r="S351" s="104" t="s">
        <v>116</v>
      </c>
      <c r="T351" s="104" t="s">
        <v>116</v>
      </c>
      <c r="U351" s="104" t="s">
        <v>142</v>
      </c>
      <c r="V351" s="106">
        <v>45077.638187152777</v>
      </c>
      <c r="W351" s="104" t="s">
        <v>116</v>
      </c>
      <c r="X351" s="104" t="s">
        <v>116</v>
      </c>
      <c r="Y351" s="106">
        <v>45108</v>
      </c>
      <c r="Z351" s="106">
        <v>45139</v>
      </c>
      <c r="AA351" s="106">
        <v>45139.872418090279</v>
      </c>
      <c r="AB351" s="104" t="s">
        <v>118</v>
      </c>
      <c r="AC351" s="104" t="s">
        <v>116</v>
      </c>
    </row>
    <row r="352" spans="1:29" s="78" customFormat="1" hidden="1" outlineLevel="7" collapsed="1" x14ac:dyDescent="0.25">
      <c r="A352" s="101" t="s">
        <v>116</v>
      </c>
      <c r="B352" s="75">
        <v>-25683.869699999999</v>
      </c>
      <c r="C352" s="75">
        <v>-806693.79</v>
      </c>
      <c r="D352" s="75">
        <v>0</v>
      </c>
      <c r="E352" s="75">
        <v>0</v>
      </c>
      <c r="F352" s="75">
        <v>-25683.869699999999</v>
      </c>
      <c r="G352" s="75">
        <v>-806693.79</v>
      </c>
      <c r="H352" s="74" t="s">
        <v>120</v>
      </c>
      <c r="I352" s="74" t="s">
        <v>138</v>
      </c>
      <c r="J352" s="74" t="s">
        <v>116</v>
      </c>
      <c r="K352" s="75">
        <v>31.408576644507701</v>
      </c>
      <c r="L352" s="75">
        <v>0</v>
      </c>
      <c r="M352" s="74" t="s">
        <v>122</v>
      </c>
      <c r="N352" s="74" t="s">
        <v>135</v>
      </c>
      <c r="O352" s="74" t="s">
        <v>121</v>
      </c>
      <c r="P352" s="76">
        <v>45108</v>
      </c>
      <c r="Q352" s="76">
        <v>45109</v>
      </c>
      <c r="R352" s="75">
        <v>0</v>
      </c>
      <c r="S352" s="74" t="s">
        <v>116</v>
      </c>
      <c r="T352" s="74" t="s">
        <v>116</v>
      </c>
      <c r="U352" s="74" t="s">
        <v>142</v>
      </c>
      <c r="V352" s="77">
        <v>45077.638187152777</v>
      </c>
      <c r="W352" s="74" t="s">
        <v>116</v>
      </c>
      <c r="X352" s="74" t="s">
        <v>116</v>
      </c>
      <c r="Y352" s="77">
        <v>45108</v>
      </c>
      <c r="Z352" s="77">
        <v>45139</v>
      </c>
      <c r="AA352" s="77">
        <v>45139.872418090279</v>
      </c>
      <c r="AB352" s="74" t="s">
        <v>118</v>
      </c>
      <c r="AC352" s="74" t="s">
        <v>116</v>
      </c>
    </row>
    <row r="353" spans="1:29" s="96" customFormat="1" hidden="1" outlineLevel="7" collapsed="1" x14ac:dyDescent="0.25">
      <c r="A353" s="100" t="s">
        <v>174</v>
      </c>
      <c r="B353" s="92">
        <v>45429.773999999998</v>
      </c>
      <c r="C353" s="92">
        <v>3567363.8042700002</v>
      </c>
      <c r="D353" s="92">
        <v>0</v>
      </c>
      <c r="E353" s="92">
        <v>0</v>
      </c>
      <c r="F353" s="92">
        <v>45429.773999999998</v>
      </c>
      <c r="G353" s="92">
        <v>3567363.8042700002</v>
      </c>
      <c r="H353" s="93" t="s">
        <v>120</v>
      </c>
      <c r="I353" s="93" t="s">
        <v>138</v>
      </c>
      <c r="J353" s="93" t="s">
        <v>116</v>
      </c>
      <c r="K353" s="92">
        <v>78.5247975098886</v>
      </c>
      <c r="L353" s="92">
        <v>0</v>
      </c>
      <c r="M353" s="93" t="s">
        <v>122</v>
      </c>
      <c r="N353" s="93" t="s">
        <v>135</v>
      </c>
      <c r="O353" s="93" t="s">
        <v>121</v>
      </c>
      <c r="P353" s="94">
        <v>45108</v>
      </c>
      <c r="Q353" s="94">
        <v>45109</v>
      </c>
      <c r="R353" s="92">
        <v>0</v>
      </c>
      <c r="S353" s="93" t="s">
        <v>116</v>
      </c>
      <c r="T353" s="93" t="s">
        <v>116</v>
      </c>
      <c r="U353" s="93" t="s">
        <v>142</v>
      </c>
      <c r="V353" s="95">
        <v>45077.638187152777</v>
      </c>
      <c r="W353" s="93" t="s">
        <v>116</v>
      </c>
      <c r="X353" s="93" t="s">
        <v>116</v>
      </c>
      <c r="Y353" s="95">
        <v>45108</v>
      </c>
      <c r="Z353" s="95">
        <v>45139</v>
      </c>
      <c r="AA353" s="95">
        <v>45139.872418090279</v>
      </c>
      <c r="AB353" s="93" t="s">
        <v>118</v>
      </c>
      <c r="AC353" s="93" t="s">
        <v>116</v>
      </c>
    </row>
    <row r="354" spans="1:29" s="78" customFormat="1" hidden="1" outlineLevel="7" collapsed="1" x14ac:dyDescent="0.25">
      <c r="A354" s="101" t="s">
        <v>116</v>
      </c>
      <c r="B354" s="75">
        <v>45429.773999999998</v>
      </c>
      <c r="C354" s="75">
        <v>3567363.8042700002</v>
      </c>
      <c r="D354" s="75">
        <v>0</v>
      </c>
      <c r="E354" s="75">
        <v>0</v>
      </c>
      <c r="F354" s="75">
        <v>45429.773999999998</v>
      </c>
      <c r="G354" s="75">
        <v>3567363.8042700002</v>
      </c>
      <c r="H354" s="74" t="s">
        <v>120</v>
      </c>
      <c r="I354" s="74" t="s">
        <v>138</v>
      </c>
      <c r="J354" s="74" t="s">
        <v>116</v>
      </c>
      <c r="K354" s="75">
        <v>78.5247975098886</v>
      </c>
      <c r="L354" s="75">
        <v>0</v>
      </c>
      <c r="M354" s="74" t="s">
        <v>122</v>
      </c>
      <c r="N354" s="74" t="s">
        <v>135</v>
      </c>
      <c r="O354" s="74" t="s">
        <v>121</v>
      </c>
      <c r="P354" s="76">
        <v>45108</v>
      </c>
      <c r="Q354" s="76">
        <v>45109</v>
      </c>
      <c r="R354" s="75">
        <v>0</v>
      </c>
      <c r="S354" s="74" t="s">
        <v>116</v>
      </c>
      <c r="T354" s="74" t="s">
        <v>116</v>
      </c>
      <c r="U354" s="74" t="s">
        <v>142</v>
      </c>
      <c r="V354" s="77">
        <v>45077.638187152777</v>
      </c>
      <c r="W354" s="74" t="s">
        <v>116</v>
      </c>
      <c r="X354" s="74" t="s">
        <v>116</v>
      </c>
      <c r="Y354" s="77">
        <v>45108</v>
      </c>
      <c r="Z354" s="77">
        <v>45139</v>
      </c>
      <c r="AA354" s="77">
        <v>45139.872418090279</v>
      </c>
      <c r="AB354" s="74" t="s">
        <v>118</v>
      </c>
      <c r="AC354" s="74" t="s">
        <v>116</v>
      </c>
    </row>
    <row r="355" spans="1:29" s="107" customFormat="1" hidden="1" outlineLevel="7" collapsed="1" x14ac:dyDescent="0.25">
      <c r="A355" s="102" t="s">
        <v>175</v>
      </c>
      <c r="B355" s="103">
        <v>2000177.7450999999</v>
      </c>
      <c r="C355" s="103">
        <v>152433932.68740001</v>
      </c>
      <c r="D355" s="103">
        <v>0</v>
      </c>
      <c r="E355" s="103">
        <v>0</v>
      </c>
      <c r="F355" s="103">
        <v>2000177.7450999999</v>
      </c>
      <c r="G355" s="103">
        <v>152433932.68740001</v>
      </c>
      <c r="H355" s="104" t="s">
        <v>120</v>
      </c>
      <c r="I355" s="104" t="s">
        <v>138</v>
      </c>
      <c r="J355" s="104" t="s">
        <v>116</v>
      </c>
      <c r="K355" s="103">
        <v>76.210193349481003</v>
      </c>
      <c r="L355" s="103">
        <v>0</v>
      </c>
      <c r="M355" s="104" t="s">
        <v>122</v>
      </c>
      <c r="N355" s="104" t="s">
        <v>135</v>
      </c>
      <c r="O355" s="104" t="s">
        <v>121</v>
      </c>
      <c r="P355" s="105">
        <v>45108</v>
      </c>
      <c r="Q355" s="105">
        <v>45109</v>
      </c>
      <c r="R355" s="103">
        <v>0</v>
      </c>
      <c r="S355" s="104" t="s">
        <v>116</v>
      </c>
      <c r="T355" s="104" t="s">
        <v>116</v>
      </c>
      <c r="U355" s="104" t="s">
        <v>142</v>
      </c>
      <c r="V355" s="106">
        <v>45077.638187152777</v>
      </c>
      <c r="W355" s="104" t="s">
        <v>116</v>
      </c>
      <c r="X355" s="104" t="s">
        <v>116</v>
      </c>
      <c r="Y355" s="106">
        <v>45108</v>
      </c>
      <c r="Z355" s="106">
        <v>45139</v>
      </c>
      <c r="AA355" s="106">
        <v>45139.872418090279</v>
      </c>
      <c r="AB355" s="104" t="s">
        <v>118</v>
      </c>
      <c r="AC355" s="104" t="s">
        <v>116</v>
      </c>
    </row>
    <row r="356" spans="1:29" s="78" customFormat="1" hidden="1" outlineLevel="7" collapsed="1" x14ac:dyDescent="0.25">
      <c r="A356" s="101" t="s">
        <v>116</v>
      </c>
      <c r="B356" s="75">
        <v>2000177.7450999999</v>
      </c>
      <c r="C356" s="75">
        <v>152433932.68740001</v>
      </c>
      <c r="D356" s="75">
        <v>0</v>
      </c>
      <c r="E356" s="75">
        <v>0</v>
      </c>
      <c r="F356" s="75">
        <v>2000177.7450999999</v>
      </c>
      <c r="G356" s="75">
        <v>152433932.68740001</v>
      </c>
      <c r="H356" s="74" t="s">
        <v>120</v>
      </c>
      <c r="I356" s="74" t="s">
        <v>138</v>
      </c>
      <c r="J356" s="74" t="s">
        <v>116</v>
      </c>
      <c r="K356" s="75">
        <v>76.210193349481003</v>
      </c>
      <c r="L356" s="75">
        <v>0</v>
      </c>
      <c r="M356" s="74" t="s">
        <v>122</v>
      </c>
      <c r="N356" s="74" t="s">
        <v>135</v>
      </c>
      <c r="O356" s="74" t="s">
        <v>121</v>
      </c>
      <c r="P356" s="76">
        <v>45108</v>
      </c>
      <c r="Q356" s="76">
        <v>45109</v>
      </c>
      <c r="R356" s="75">
        <v>0</v>
      </c>
      <c r="S356" s="74" t="s">
        <v>116</v>
      </c>
      <c r="T356" s="74" t="s">
        <v>116</v>
      </c>
      <c r="U356" s="74" t="s">
        <v>142</v>
      </c>
      <c r="V356" s="77">
        <v>45077.638187152777</v>
      </c>
      <c r="W356" s="74" t="s">
        <v>116</v>
      </c>
      <c r="X356" s="74" t="s">
        <v>116</v>
      </c>
      <c r="Y356" s="77">
        <v>45108</v>
      </c>
      <c r="Z356" s="77">
        <v>45139</v>
      </c>
      <c r="AA356" s="77">
        <v>45139.872418090279</v>
      </c>
      <c r="AB356" s="74" t="s">
        <v>118</v>
      </c>
      <c r="AC356" s="74" t="s">
        <v>116</v>
      </c>
    </row>
  </sheetData>
  <pageMargins left="1.8" right="1.8" top="1.9" bottom="1.9" header="0.5" footer="0.5"/>
  <pageSetup paperSize="0" fitToWidth="0" fitToHeight="0" orientation="portrait" horizontalDpi="0" verticalDpi="0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2494-4897-4009-A603-89D8EFCFEC8A}">
  <dimension ref="A1:AC399"/>
  <sheetViews>
    <sheetView workbookViewId="0">
      <selection activeCell="B442" sqref="B442"/>
    </sheetView>
  </sheetViews>
  <sheetFormatPr defaultRowHeight="15" outlineLevelRow="7" x14ac:dyDescent="0.25"/>
  <cols>
    <col min="1" max="1" width="28.54296875" style="1" customWidth="1"/>
    <col min="2" max="2" width="9" style="130" customWidth="1"/>
    <col min="3" max="3" width="9.6328125" style="130" customWidth="1"/>
    <col min="4" max="4" width="11.6328125" style="130" customWidth="1"/>
    <col min="5" max="5" width="10.08984375" style="130" customWidth="1"/>
    <col min="6" max="6" width="7.90625" style="130" customWidth="1"/>
    <col min="7" max="7" width="9.6328125" style="130" customWidth="1"/>
    <col min="8" max="8" width="13.08984375" style="1" customWidth="1"/>
    <col min="9" max="9" width="13.81640625" style="1" customWidth="1"/>
    <col min="10" max="10" width="7.54296875" style="1" customWidth="1"/>
    <col min="11" max="11" width="6.1796875" style="130" customWidth="1"/>
    <col min="12" max="12" width="12.1796875" style="130" customWidth="1"/>
    <col min="13" max="13" width="6.81640625" style="1" customWidth="1"/>
    <col min="14" max="14" width="6" style="1" customWidth="1"/>
    <col min="15" max="15" width="11.08984375" style="1" customWidth="1"/>
    <col min="16" max="17" width="9" style="131" customWidth="1"/>
    <col min="18" max="18" width="8" style="130" customWidth="1"/>
    <col min="19" max="19" width="5.6328125" style="1" customWidth="1"/>
    <col min="20" max="20" width="10.54296875" style="1" customWidth="1"/>
    <col min="21" max="21" width="18.81640625" style="1" customWidth="1"/>
    <col min="22" max="22" width="17.6328125" style="1" customWidth="1"/>
    <col min="23" max="23" width="18.81640625" style="1" customWidth="1"/>
    <col min="24" max="27" width="17.6328125" style="1" customWidth="1"/>
    <col min="28" max="28" width="4.453125" style="1" customWidth="1"/>
    <col min="29" max="29" width="6.90625" style="1" customWidth="1"/>
  </cols>
  <sheetData>
    <row r="1" spans="1:29" s="73" customFormat="1" x14ac:dyDescent="0.25">
      <c r="A1" s="70" t="s">
        <v>76</v>
      </c>
      <c r="B1" s="71" t="s">
        <v>77</v>
      </c>
      <c r="C1" s="71" t="s">
        <v>78</v>
      </c>
      <c r="D1" s="71" t="s">
        <v>79</v>
      </c>
      <c r="E1" s="71" t="s">
        <v>80</v>
      </c>
      <c r="F1" s="71" t="s">
        <v>81</v>
      </c>
      <c r="G1" s="71" t="s">
        <v>82</v>
      </c>
      <c r="H1" s="70" t="s">
        <v>83</v>
      </c>
      <c r="I1" s="70" t="s">
        <v>84</v>
      </c>
      <c r="J1" s="70" t="s">
        <v>85</v>
      </c>
      <c r="K1" s="71" t="s">
        <v>86</v>
      </c>
      <c r="L1" s="71" t="s">
        <v>87</v>
      </c>
      <c r="M1" s="70" t="s">
        <v>88</v>
      </c>
      <c r="N1" s="70" t="s">
        <v>89</v>
      </c>
      <c r="O1" s="70" t="s">
        <v>90</v>
      </c>
      <c r="P1" s="72" t="s">
        <v>91</v>
      </c>
      <c r="Q1" s="72" t="s">
        <v>92</v>
      </c>
      <c r="R1" s="71" t="s">
        <v>93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70" t="s">
        <v>103</v>
      </c>
      <c r="AC1" s="70" t="s">
        <v>104</v>
      </c>
    </row>
    <row r="2" spans="1:29" s="78" customFormat="1" x14ac:dyDescent="0.25">
      <c r="A2" s="74" t="s">
        <v>105</v>
      </c>
      <c r="B2" s="75">
        <v>-486.42</v>
      </c>
      <c r="C2" s="75">
        <v>-67059.149999999994</v>
      </c>
      <c r="D2" s="75">
        <v>0</v>
      </c>
      <c r="E2" s="75">
        <v>0</v>
      </c>
      <c r="F2" s="75">
        <v>-486.42</v>
      </c>
      <c r="G2" s="75">
        <v>-67059.149999999994</v>
      </c>
      <c r="H2" s="74" t="s">
        <v>106</v>
      </c>
      <c r="I2" s="74" t="s">
        <v>107</v>
      </c>
      <c r="J2" s="74" t="s">
        <v>116</v>
      </c>
      <c r="K2" s="75">
        <v>137.86264956210701</v>
      </c>
      <c r="L2" s="75">
        <v>0</v>
      </c>
      <c r="M2" s="74" t="s">
        <v>109</v>
      </c>
      <c r="N2" s="74" t="s">
        <v>110</v>
      </c>
      <c r="O2" s="74" t="s">
        <v>111</v>
      </c>
      <c r="P2" s="76">
        <v>45107</v>
      </c>
      <c r="Q2" s="76">
        <v>45107.000694444447</v>
      </c>
      <c r="R2" s="75">
        <v>0</v>
      </c>
      <c r="S2" s="74" t="s">
        <v>112</v>
      </c>
      <c r="T2" s="74" t="s">
        <v>113</v>
      </c>
      <c r="U2" s="74" t="s">
        <v>114</v>
      </c>
      <c r="V2" s="77">
        <v>45110.505786574067</v>
      </c>
      <c r="W2" s="74" t="s">
        <v>146</v>
      </c>
      <c r="X2" s="77">
        <v>45110.505991122685</v>
      </c>
      <c r="Y2" s="77">
        <v>45078</v>
      </c>
      <c r="Z2" s="77">
        <v>45108</v>
      </c>
      <c r="AA2" s="77">
        <v>45110.74838996528</v>
      </c>
      <c r="AB2" s="74" t="s">
        <v>105</v>
      </c>
      <c r="AC2" s="74" t="s">
        <v>116</v>
      </c>
    </row>
    <row r="3" spans="1:29" s="84" customFormat="1" outlineLevel="1" collapsed="1" x14ac:dyDescent="0.25">
      <c r="A3" s="79" t="s">
        <v>110</v>
      </c>
      <c r="B3" s="80">
        <v>-486.42</v>
      </c>
      <c r="C3" s="80">
        <v>-67059.149999999994</v>
      </c>
      <c r="D3" s="80">
        <v>0</v>
      </c>
      <c r="E3" s="80">
        <v>0</v>
      </c>
      <c r="F3" s="80">
        <v>-486.42</v>
      </c>
      <c r="G3" s="80">
        <v>-67059.149999999994</v>
      </c>
      <c r="H3" s="81" t="s">
        <v>106</v>
      </c>
      <c r="I3" s="81" t="s">
        <v>107</v>
      </c>
      <c r="J3" s="81" t="s">
        <v>116</v>
      </c>
      <c r="K3" s="80">
        <v>137.86264956210701</v>
      </c>
      <c r="L3" s="80">
        <v>0</v>
      </c>
      <c r="M3" s="81" t="s">
        <v>109</v>
      </c>
      <c r="N3" s="81" t="s">
        <v>110</v>
      </c>
      <c r="O3" s="81" t="s">
        <v>111</v>
      </c>
      <c r="P3" s="82">
        <v>45107</v>
      </c>
      <c r="Q3" s="82">
        <v>45107.000694444447</v>
      </c>
      <c r="R3" s="80">
        <v>0</v>
      </c>
      <c r="S3" s="81" t="s">
        <v>112</v>
      </c>
      <c r="T3" s="81" t="s">
        <v>113</v>
      </c>
      <c r="U3" s="81" t="s">
        <v>114</v>
      </c>
      <c r="V3" s="83">
        <v>45110.505786574067</v>
      </c>
      <c r="W3" s="81" t="s">
        <v>146</v>
      </c>
      <c r="X3" s="83">
        <v>45110.505991122685</v>
      </c>
      <c r="Y3" s="83">
        <v>45078</v>
      </c>
      <c r="Z3" s="83">
        <v>45108</v>
      </c>
      <c r="AA3" s="83">
        <v>45110.74838996528</v>
      </c>
      <c r="AB3" s="81" t="s">
        <v>105</v>
      </c>
      <c r="AC3" s="81" t="s">
        <v>116</v>
      </c>
    </row>
    <row r="4" spans="1:29" s="90" customFormat="1" hidden="1" outlineLevel="2" collapsed="1" x14ac:dyDescent="0.25">
      <c r="A4" s="85" t="s">
        <v>107</v>
      </c>
      <c r="B4" s="86">
        <v>-486.42</v>
      </c>
      <c r="C4" s="86">
        <v>-67059.149999999994</v>
      </c>
      <c r="D4" s="86">
        <v>0</v>
      </c>
      <c r="E4" s="86">
        <v>0</v>
      </c>
      <c r="F4" s="86">
        <v>-486.42</v>
      </c>
      <c r="G4" s="86">
        <v>-67059.149999999994</v>
      </c>
      <c r="H4" s="87" t="s">
        <v>106</v>
      </c>
      <c r="I4" s="87" t="s">
        <v>107</v>
      </c>
      <c r="J4" s="87" t="s">
        <v>116</v>
      </c>
      <c r="K4" s="86">
        <v>137.86264956210701</v>
      </c>
      <c r="L4" s="86">
        <v>0</v>
      </c>
      <c r="M4" s="87" t="s">
        <v>109</v>
      </c>
      <c r="N4" s="87" t="s">
        <v>110</v>
      </c>
      <c r="O4" s="87" t="s">
        <v>111</v>
      </c>
      <c r="P4" s="88">
        <v>45107</v>
      </c>
      <c r="Q4" s="88">
        <v>45107.000694444447</v>
      </c>
      <c r="R4" s="86">
        <v>0</v>
      </c>
      <c r="S4" s="87" t="s">
        <v>112</v>
      </c>
      <c r="T4" s="87" t="s">
        <v>113</v>
      </c>
      <c r="U4" s="87" t="s">
        <v>114</v>
      </c>
      <c r="V4" s="89">
        <v>45110.505786574067</v>
      </c>
      <c r="W4" s="87" t="s">
        <v>146</v>
      </c>
      <c r="X4" s="89">
        <v>45110.505991122685</v>
      </c>
      <c r="Y4" s="89">
        <v>45078</v>
      </c>
      <c r="Z4" s="89">
        <v>45108</v>
      </c>
      <c r="AA4" s="89">
        <v>45110.74838996528</v>
      </c>
      <c r="AB4" s="87" t="s">
        <v>105</v>
      </c>
      <c r="AC4" s="87" t="s">
        <v>116</v>
      </c>
    </row>
    <row r="5" spans="1:29" s="96" customFormat="1" hidden="1" outlineLevel="3" collapsed="1" x14ac:dyDescent="0.25">
      <c r="A5" s="91" t="s">
        <v>111</v>
      </c>
      <c r="B5" s="92">
        <v>-486.42</v>
      </c>
      <c r="C5" s="92">
        <v>-67059.149999999994</v>
      </c>
      <c r="D5" s="92">
        <v>0</v>
      </c>
      <c r="E5" s="92">
        <v>0</v>
      </c>
      <c r="F5" s="92">
        <v>-486.42</v>
      </c>
      <c r="G5" s="92">
        <v>-67059.149999999994</v>
      </c>
      <c r="H5" s="93" t="s">
        <v>106</v>
      </c>
      <c r="I5" s="93" t="s">
        <v>107</v>
      </c>
      <c r="J5" s="93" t="s">
        <v>116</v>
      </c>
      <c r="K5" s="92">
        <v>137.86264956210701</v>
      </c>
      <c r="L5" s="92">
        <v>0</v>
      </c>
      <c r="M5" s="93" t="s">
        <v>109</v>
      </c>
      <c r="N5" s="93" t="s">
        <v>110</v>
      </c>
      <c r="O5" s="93" t="s">
        <v>111</v>
      </c>
      <c r="P5" s="94">
        <v>45107</v>
      </c>
      <c r="Q5" s="94">
        <v>45107.000694444447</v>
      </c>
      <c r="R5" s="92">
        <v>0</v>
      </c>
      <c r="S5" s="93" t="s">
        <v>112</v>
      </c>
      <c r="T5" s="93" t="s">
        <v>113</v>
      </c>
      <c r="U5" s="93" t="s">
        <v>114</v>
      </c>
      <c r="V5" s="95">
        <v>45110.505786574067</v>
      </c>
      <c r="W5" s="93" t="s">
        <v>146</v>
      </c>
      <c r="X5" s="95">
        <v>45110.505991122685</v>
      </c>
      <c r="Y5" s="95">
        <v>45078</v>
      </c>
      <c r="Z5" s="95">
        <v>45108</v>
      </c>
      <c r="AA5" s="95">
        <v>45110.74838996528</v>
      </c>
      <c r="AB5" s="93" t="s">
        <v>105</v>
      </c>
      <c r="AC5" s="93" t="s">
        <v>116</v>
      </c>
    </row>
    <row r="6" spans="1:29" s="78" customFormat="1" hidden="1" outlineLevel="4" collapsed="1" x14ac:dyDescent="0.25">
      <c r="A6" s="97" t="s">
        <v>116</v>
      </c>
      <c r="B6" s="75">
        <v>-486.42</v>
      </c>
      <c r="C6" s="75">
        <v>-67059.149999999994</v>
      </c>
      <c r="D6" s="75">
        <v>0</v>
      </c>
      <c r="E6" s="75">
        <v>0</v>
      </c>
      <c r="F6" s="75">
        <v>-486.42</v>
      </c>
      <c r="G6" s="75">
        <v>-67059.149999999994</v>
      </c>
      <c r="H6" s="74" t="s">
        <v>106</v>
      </c>
      <c r="I6" s="74" t="s">
        <v>107</v>
      </c>
      <c r="J6" s="74" t="s">
        <v>116</v>
      </c>
      <c r="K6" s="75">
        <v>137.86264956210701</v>
      </c>
      <c r="L6" s="75">
        <v>0</v>
      </c>
      <c r="M6" s="74" t="s">
        <v>109</v>
      </c>
      <c r="N6" s="74" t="s">
        <v>110</v>
      </c>
      <c r="O6" s="74" t="s">
        <v>111</v>
      </c>
      <c r="P6" s="76">
        <v>45107</v>
      </c>
      <c r="Q6" s="76">
        <v>45107.000694444447</v>
      </c>
      <c r="R6" s="75">
        <v>0</v>
      </c>
      <c r="S6" s="74" t="s">
        <v>112</v>
      </c>
      <c r="T6" s="74" t="s">
        <v>113</v>
      </c>
      <c r="U6" s="74" t="s">
        <v>114</v>
      </c>
      <c r="V6" s="77">
        <v>45110.505786574067</v>
      </c>
      <c r="W6" s="74" t="s">
        <v>146</v>
      </c>
      <c r="X6" s="77">
        <v>45110.505991122685</v>
      </c>
      <c r="Y6" s="77">
        <v>45078</v>
      </c>
      <c r="Z6" s="77">
        <v>45108</v>
      </c>
      <c r="AA6" s="77">
        <v>45110.74838996528</v>
      </c>
      <c r="AB6" s="74" t="s">
        <v>105</v>
      </c>
      <c r="AC6" s="74" t="s">
        <v>116</v>
      </c>
    </row>
    <row r="7" spans="1:29" s="84" customFormat="1" hidden="1" outlineLevel="5" collapsed="1" x14ac:dyDescent="0.25">
      <c r="A7" s="98" t="s">
        <v>109</v>
      </c>
      <c r="B7" s="80">
        <v>-486.42</v>
      </c>
      <c r="C7" s="80">
        <v>-67059.149999999994</v>
      </c>
      <c r="D7" s="80">
        <v>0</v>
      </c>
      <c r="E7" s="80">
        <v>0</v>
      </c>
      <c r="F7" s="80">
        <v>-486.42</v>
      </c>
      <c r="G7" s="80">
        <v>-67059.149999999994</v>
      </c>
      <c r="H7" s="81" t="s">
        <v>106</v>
      </c>
      <c r="I7" s="81" t="s">
        <v>107</v>
      </c>
      <c r="J7" s="81" t="s">
        <v>116</v>
      </c>
      <c r="K7" s="80">
        <v>137.86264956210701</v>
      </c>
      <c r="L7" s="80">
        <v>0</v>
      </c>
      <c r="M7" s="81" t="s">
        <v>109</v>
      </c>
      <c r="N7" s="81" t="s">
        <v>110</v>
      </c>
      <c r="O7" s="81" t="s">
        <v>111</v>
      </c>
      <c r="P7" s="82">
        <v>45107</v>
      </c>
      <c r="Q7" s="82">
        <v>45107.000694444447</v>
      </c>
      <c r="R7" s="80">
        <v>0</v>
      </c>
      <c r="S7" s="81" t="s">
        <v>112</v>
      </c>
      <c r="T7" s="81" t="s">
        <v>113</v>
      </c>
      <c r="U7" s="81" t="s">
        <v>114</v>
      </c>
      <c r="V7" s="83">
        <v>45110.505786574067</v>
      </c>
      <c r="W7" s="81" t="s">
        <v>146</v>
      </c>
      <c r="X7" s="83">
        <v>45110.505991122685</v>
      </c>
      <c r="Y7" s="83">
        <v>45078</v>
      </c>
      <c r="Z7" s="83">
        <v>45108</v>
      </c>
      <c r="AA7" s="83">
        <v>45110.74838996528</v>
      </c>
      <c r="AB7" s="81" t="s">
        <v>105</v>
      </c>
      <c r="AC7" s="81" t="s">
        <v>116</v>
      </c>
    </row>
    <row r="8" spans="1:29" s="90" customFormat="1" hidden="1" outlineLevel="6" collapsed="1" x14ac:dyDescent="0.25">
      <c r="A8" s="99" t="s">
        <v>420</v>
      </c>
      <c r="B8" s="86">
        <v>-280.3</v>
      </c>
      <c r="C8" s="86">
        <v>-38642.9</v>
      </c>
      <c r="D8" s="86">
        <v>0</v>
      </c>
      <c r="E8" s="86">
        <v>0</v>
      </c>
      <c r="F8" s="86">
        <v>-280.3</v>
      </c>
      <c r="G8" s="86">
        <v>-38642.9</v>
      </c>
      <c r="H8" s="87" t="s">
        <v>106</v>
      </c>
      <c r="I8" s="87" t="s">
        <v>107</v>
      </c>
      <c r="J8" s="87" t="s">
        <v>420</v>
      </c>
      <c r="K8" s="86">
        <v>137.862647163753</v>
      </c>
      <c r="L8" s="86">
        <v>0</v>
      </c>
      <c r="M8" s="87" t="s">
        <v>109</v>
      </c>
      <c r="N8" s="87" t="s">
        <v>110</v>
      </c>
      <c r="O8" s="87" t="s">
        <v>111</v>
      </c>
      <c r="P8" s="88">
        <v>45107</v>
      </c>
      <c r="Q8" s="88">
        <v>45107.000694444447</v>
      </c>
      <c r="R8" s="86">
        <v>0</v>
      </c>
      <c r="S8" s="87" t="s">
        <v>112</v>
      </c>
      <c r="T8" s="87" t="s">
        <v>113</v>
      </c>
      <c r="U8" s="87" t="s">
        <v>114</v>
      </c>
      <c r="V8" s="89">
        <v>45110.505786574067</v>
      </c>
      <c r="W8" s="87" t="s">
        <v>146</v>
      </c>
      <c r="X8" s="89">
        <v>45110.505991122685</v>
      </c>
      <c r="Y8" s="89">
        <v>45078</v>
      </c>
      <c r="Z8" s="89">
        <v>45108</v>
      </c>
      <c r="AA8" s="89">
        <v>45110.74838996528</v>
      </c>
      <c r="AB8" s="87" t="s">
        <v>105</v>
      </c>
      <c r="AC8" s="87" t="s">
        <v>116</v>
      </c>
    </row>
    <row r="9" spans="1:29" s="96" customFormat="1" hidden="1" outlineLevel="7" collapsed="1" x14ac:dyDescent="0.25">
      <c r="A9" s="100" t="s">
        <v>365</v>
      </c>
      <c r="B9" s="92">
        <v>-280.3</v>
      </c>
      <c r="C9" s="92">
        <v>-38642.9</v>
      </c>
      <c r="D9" s="92">
        <v>0</v>
      </c>
      <c r="E9" s="92">
        <v>0</v>
      </c>
      <c r="F9" s="92">
        <v>-280.3</v>
      </c>
      <c r="G9" s="92">
        <v>-38642.9</v>
      </c>
      <c r="H9" s="93" t="s">
        <v>106</v>
      </c>
      <c r="I9" s="93" t="s">
        <v>107</v>
      </c>
      <c r="J9" s="93" t="s">
        <v>420</v>
      </c>
      <c r="K9" s="92">
        <v>137.862647163753</v>
      </c>
      <c r="L9" s="92">
        <v>0</v>
      </c>
      <c r="M9" s="93" t="s">
        <v>109</v>
      </c>
      <c r="N9" s="93" t="s">
        <v>110</v>
      </c>
      <c r="O9" s="93" t="s">
        <v>111</v>
      </c>
      <c r="P9" s="94">
        <v>45107</v>
      </c>
      <c r="Q9" s="94">
        <v>45107.000694444447</v>
      </c>
      <c r="R9" s="92">
        <v>0</v>
      </c>
      <c r="S9" s="93" t="s">
        <v>112</v>
      </c>
      <c r="T9" s="93" t="s">
        <v>113</v>
      </c>
      <c r="U9" s="93" t="s">
        <v>114</v>
      </c>
      <c r="V9" s="95">
        <v>45110.505786574067</v>
      </c>
      <c r="W9" s="93" t="s">
        <v>146</v>
      </c>
      <c r="X9" s="95">
        <v>45110.505991122685</v>
      </c>
      <c r="Y9" s="95">
        <v>45078</v>
      </c>
      <c r="Z9" s="95">
        <v>45108</v>
      </c>
      <c r="AA9" s="95">
        <v>45110.74838996528</v>
      </c>
      <c r="AB9" s="93" t="s">
        <v>105</v>
      </c>
      <c r="AC9" s="93" t="s">
        <v>116</v>
      </c>
    </row>
    <row r="10" spans="1:29" s="78" customFormat="1" hidden="1" outlineLevel="7" collapsed="1" x14ac:dyDescent="0.25">
      <c r="A10" s="101" t="s">
        <v>116</v>
      </c>
      <c r="B10" s="75">
        <v>-280.3</v>
      </c>
      <c r="C10" s="75">
        <v>-38642.9</v>
      </c>
      <c r="D10" s="75">
        <v>0</v>
      </c>
      <c r="E10" s="75">
        <v>0</v>
      </c>
      <c r="F10" s="75">
        <v>-280.3</v>
      </c>
      <c r="G10" s="75">
        <v>-38642.9</v>
      </c>
      <c r="H10" s="74" t="s">
        <v>106</v>
      </c>
      <c r="I10" s="74" t="s">
        <v>107</v>
      </c>
      <c r="J10" s="74" t="s">
        <v>420</v>
      </c>
      <c r="K10" s="75">
        <v>137.862647163753</v>
      </c>
      <c r="L10" s="75">
        <v>0</v>
      </c>
      <c r="M10" s="74" t="s">
        <v>109</v>
      </c>
      <c r="N10" s="74" t="s">
        <v>110</v>
      </c>
      <c r="O10" s="74" t="s">
        <v>111</v>
      </c>
      <c r="P10" s="76">
        <v>45107</v>
      </c>
      <c r="Q10" s="76">
        <v>45107.000694444447</v>
      </c>
      <c r="R10" s="75">
        <v>0</v>
      </c>
      <c r="S10" s="74" t="s">
        <v>112</v>
      </c>
      <c r="T10" s="74" t="s">
        <v>113</v>
      </c>
      <c r="U10" s="74" t="s">
        <v>114</v>
      </c>
      <c r="V10" s="77">
        <v>45110.505786574067</v>
      </c>
      <c r="W10" s="74" t="s">
        <v>146</v>
      </c>
      <c r="X10" s="77">
        <v>45110.505991122685</v>
      </c>
      <c r="Y10" s="77">
        <v>45078</v>
      </c>
      <c r="Z10" s="77">
        <v>45108</v>
      </c>
      <c r="AA10" s="77">
        <v>45110.74838996528</v>
      </c>
      <c r="AB10" s="74" t="s">
        <v>105</v>
      </c>
      <c r="AC10" s="74" t="s">
        <v>116</v>
      </c>
    </row>
    <row r="11" spans="1:29" s="113" customFormat="1" hidden="1" outlineLevel="6" collapsed="1" x14ac:dyDescent="0.25">
      <c r="A11" s="121" t="s">
        <v>421</v>
      </c>
      <c r="B11" s="109">
        <v>-206.12</v>
      </c>
      <c r="C11" s="109">
        <v>-28416.25</v>
      </c>
      <c r="D11" s="109">
        <v>0</v>
      </c>
      <c r="E11" s="109">
        <v>0</v>
      </c>
      <c r="F11" s="109">
        <v>-206.12</v>
      </c>
      <c r="G11" s="109">
        <v>-28416.25</v>
      </c>
      <c r="H11" s="110" t="s">
        <v>106</v>
      </c>
      <c r="I11" s="110" t="s">
        <v>107</v>
      </c>
      <c r="J11" s="110" t="s">
        <v>421</v>
      </c>
      <c r="K11" s="109">
        <v>137.86265282359801</v>
      </c>
      <c r="L11" s="109">
        <v>0</v>
      </c>
      <c r="M11" s="110" t="s">
        <v>109</v>
      </c>
      <c r="N11" s="110" t="s">
        <v>110</v>
      </c>
      <c r="O11" s="110" t="s">
        <v>111</v>
      </c>
      <c r="P11" s="111">
        <v>45107</v>
      </c>
      <c r="Q11" s="111">
        <v>45107.000694444447</v>
      </c>
      <c r="R11" s="109">
        <v>0</v>
      </c>
      <c r="S11" s="110" t="s">
        <v>112</v>
      </c>
      <c r="T11" s="110" t="s">
        <v>113</v>
      </c>
      <c r="U11" s="110" t="s">
        <v>114</v>
      </c>
      <c r="V11" s="112">
        <v>45110.505786574067</v>
      </c>
      <c r="W11" s="110" t="s">
        <v>146</v>
      </c>
      <c r="X11" s="112">
        <v>45110.505991122685</v>
      </c>
      <c r="Y11" s="112">
        <v>45078</v>
      </c>
      <c r="Z11" s="112">
        <v>45108</v>
      </c>
      <c r="AA11" s="112">
        <v>45110.74838996528</v>
      </c>
      <c r="AB11" s="110" t="s">
        <v>105</v>
      </c>
      <c r="AC11" s="110" t="s">
        <v>116</v>
      </c>
    </row>
    <row r="12" spans="1:29" s="96" customFormat="1" hidden="1" outlineLevel="7" collapsed="1" x14ac:dyDescent="0.25">
      <c r="A12" s="100" t="s">
        <v>365</v>
      </c>
      <c r="B12" s="92">
        <v>-206.12</v>
      </c>
      <c r="C12" s="92">
        <v>-28416.25</v>
      </c>
      <c r="D12" s="92">
        <v>0</v>
      </c>
      <c r="E12" s="92">
        <v>0</v>
      </c>
      <c r="F12" s="92">
        <v>-206.12</v>
      </c>
      <c r="G12" s="92">
        <v>-28416.25</v>
      </c>
      <c r="H12" s="93" t="s">
        <v>106</v>
      </c>
      <c r="I12" s="93" t="s">
        <v>107</v>
      </c>
      <c r="J12" s="93" t="s">
        <v>421</v>
      </c>
      <c r="K12" s="92">
        <v>137.86265282359801</v>
      </c>
      <c r="L12" s="92">
        <v>0</v>
      </c>
      <c r="M12" s="93" t="s">
        <v>109</v>
      </c>
      <c r="N12" s="93" t="s">
        <v>110</v>
      </c>
      <c r="O12" s="93" t="s">
        <v>111</v>
      </c>
      <c r="P12" s="94">
        <v>45107</v>
      </c>
      <c r="Q12" s="94">
        <v>45107.000694444447</v>
      </c>
      <c r="R12" s="92">
        <v>0</v>
      </c>
      <c r="S12" s="93" t="s">
        <v>112</v>
      </c>
      <c r="T12" s="93" t="s">
        <v>113</v>
      </c>
      <c r="U12" s="93" t="s">
        <v>114</v>
      </c>
      <c r="V12" s="95">
        <v>45110.505786574067</v>
      </c>
      <c r="W12" s="93" t="s">
        <v>146</v>
      </c>
      <c r="X12" s="95">
        <v>45110.505991122685</v>
      </c>
      <c r="Y12" s="95">
        <v>45078</v>
      </c>
      <c r="Z12" s="95">
        <v>45108</v>
      </c>
      <c r="AA12" s="95">
        <v>45110.74838996528</v>
      </c>
      <c r="AB12" s="93" t="s">
        <v>105</v>
      </c>
      <c r="AC12" s="93" t="s">
        <v>116</v>
      </c>
    </row>
    <row r="13" spans="1:29" s="78" customFormat="1" hidden="1" outlineLevel="7" collapsed="1" x14ac:dyDescent="0.25">
      <c r="A13" s="101" t="s">
        <v>116</v>
      </c>
      <c r="B13" s="75">
        <v>-206.12</v>
      </c>
      <c r="C13" s="75">
        <v>-28416.25</v>
      </c>
      <c r="D13" s="75">
        <v>0</v>
      </c>
      <c r="E13" s="75">
        <v>0</v>
      </c>
      <c r="F13" s="75">
        <v>-206.12</v>
      </c>
      <c r="G13" s="75">
        <v>-28416.25</v>
      </c>
      <c r="H13" s="74" t="s">
        <v>106</v>
      </c>
      <c r="I13" s="74" t="s">
        <v>107</v>
      </c>
      <c r="J13" s="74" t="s">
        <v>421</v>
      </c>
      <c r="K13" s="75">
        <v>137.86265282359801</v>
      </c>
      <c r="L13" s="75">
        <v>0</v>
      </c>
      <c r="M13" s="74" t="s">
        <v>109</v>
      </c>
      <c r="N13" s="74" t="s">
        <v>110</v>
      </c>
      <c r="O13" s="74" t="s">
        <v>111</v>
      </c>
      <c r="P13" s="76">
        <v>45107</v>
      </c>
      <c r="Q13" s="76">
        <v>45107.000694444447</v>
      </c>
      <c r="R13" s="75">
        <v>0</v>
      </c>
      <c r="S13" s="74" t="s">
        <v>112</v>
      </c>
      <c r="T13" s="74" t="s">
        <v>113</v>
      </c>
      <c r="U13" s="74" t="s">
        <v>114</v>
      </c>
      <c r="V13" s="77">
        <v>45110.505786574067</v>
      </c>
      <c r="W13" s="74" t="s">
        <v>146</v>
      </c>
      <c r="X13" s="77">
        <v>45110.505991122685</v>
      </c>
      <c r="Y13" s="77">
        <v>45078</v>
      </c>
      <c r="Z13" s="77">
        <v>45108</v>
      </c>
      <c r="AA13" s="77">
        <v>45110.74838996528</v>
      </c>
      <c r="AB13" s="74" t="s">
        <v>105</v>
      </c>
      <c r="AC13" s="74" t="s">
        <v>116</v>
      </c>
    </row>
    <row r="14" spans="1:29" s="128" customFormat="1" x14ac:dyDescent="0.25">
      <c r="A14" s="125" t="s">
        <v>118</v>
      </c>
      <c r="B14" s="124">
        <v>360647.31144000002</v>
      </c>
      <c r="C14" s="124">
        <v>36486661.649999999</v>
      </c>
      <c r="D14" s="124">
        <v>0</v>
      </c>
      <c r="E14" s="124">
        <v>0</v>
      </c>
      <c r="F14" s="124">
        <v>360647.31144000002</v>
      </c>
      <c r="G14" s="124">
        <v>36486661.649999999</v>
      </c>
      <c r="H14" s="125" t="s">
        <v>116</v>
      </c>
      <c r="I14" s="125" t="s">
        <v>116</v>
      </c>
      <c r="J14" s="125" t="s">
        <v>116</v>
      </c>
      <c r="K14" s="124">
        <v>86.478009570105101</v>
      </c>
      <c r="L14" s="124">
        <v>0</v>
      </c>
      <c r="M14" s="125" t="s">
        <v>116</v>
      </c>
      <c r="N14" s="125" t="s">
        <v>116</v>
      </c>
      <c r="O14" s="125" t="s">
        <v>116</v>
      </c>
      <c r="P14" s="126" t="s">
        <v>116</v>
      </c>
      <c r="Q14" s="126" t="s">
        <v>116</v>
      </c>
      <c r="R14" s="124">
        <v>0</v>
      </c>
      <c r="S14" s="125" t="s">
        <v>116</v>
      </c>
      <c r="T14" s="125" t="s">
        <v>116</v>
      </c>
      <c r="U14" s="125" t="s">
        <v>319</v>
      </c>
      <c r="V14" s="125" t="s">
        <v>116</v>
      </c>
      <c r="W14" s="125" t="s">
        <v>116</v>
      </c>
      <c r="X14" s="125" t="s">
        <v>116</v>
      </c>
      <c r="Y14" s="127">
        <v>45078</v>
      </c>
      <c r="Z14" s="127">
        <v>45108</v>
      </c>
      <c r="AA14" s="127">
        <v>45110.74838996528</v>
      </c>
      <c r="AB14" s="125" t="s">
        <v>118</v>
      </c>
      <c r="AC14" s="125" t="s">
        <v>116</v>
      </c>
    </row>
    <row r="15" spans="1:29" s="84" customFormat="1" outlineLevel="1" collapsed="1" x14ac:dyDescent="0.25">
      <c r="A15" s="79" t="s">
        <v>119</v>
      </c>
      <c r="B15" s="80">
        <v>4.0000000000000003E-5</v>
      </c>
      <c r="C15" s="80">
        <v>2.9499999999999999E-3</v>
      </c>
      <c r="D15" s="80">
        <v>0</v>
      </c>
      <c r="E15" s="80">
        <v>0</v>
      </c>
      <c r="F15" s="80">
        <v>4.0000000000000003E-5</v>
      </c>
      <c r="G15" s="80">
        <v>2.9499999999999999E-3</v>
      </c>
      <c r="H15" s="81" t="s">
        <v>120</v>
      </c>
      <c r="I15" s="81" t="s">
        <v>116</v>
      </c>
      <c r="J15" s="81" t="s">
        <v>116</v>
      </c>
      <c r="K15" s="80">
        <v>73.75</v>
      </c>
      <c r="L15" s="80">
        <v>0</v>
      </c>
      <c r="M15" s="81" t="s">
        <v>116</v>
      </c>
      <c r="N15" s="81" t="s">
        <v>119</v>
      </c>
      <c r="O15" s="81" t="s">
        <v>121</v>
      </c>
      <c r="P15" s="82">
        <v>45078</v>
      </c>
      <c r="Q15" s="82">
        <v>45079</v>
      </c>
      <c r="R15" s="80">
        <v>0</v>
      </c>
      <c r="S15" s="81" t="s">
        <v>116</v>
      </c>
      <c r="T15" s="81" t="s">
        <v>116</v>
      </c>
      <c r="U15" s="81" t="s">
        <v>319</v>
      </c>
      <c r="V15" s="83">
        <v>45047.153755902778</v>
      </c>
      <c r="W15" s="81" t="s">
        <v>116</v>
      </c>
      <c r="X15" s="81" t="s">
        <v>116</v>
      </c>
      <c r="Y15" s="83">
        <v>45078</v>
      </c>
      <c r="Z15" s="83">
        <v>45108</v>
      </c>
      <c r="AA15" s="83">
        <v>45110.74838996528</v>
      </c>
      <c r="AB15" s="81" t="s">
        <v>118</v>
      </c>
      <c r="AC15" s="81" t="s">
        <v>116</v>
      </c>
    </row>
    <row r="16" spans="1:29" s="90" customFormat="1" hidden="1" outlineLevel="2" collapsed="1" x14ac:dyDescent="0.25">
      <c r="A16" s="85" t="s">
        <v>128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7" t="s">
        <v>120</v>
      </c>
      <c r="I16" s="87" t="s">
        <v>128</v>
      </c>
      <c r="J16" s="87" t="s">
        <v>116</v>
      </c>
      <c r="K16" s="86">
        <v>0</v>
      </c>
      <c r="L16" s="86">
        <v>0</v>
      </c>
      <c r="M16" s="87" t="s">
        <v>127</v>
      </c>
      <c r="N16" s="87" t="s">
        <v>119</v>
      </c>
      <c r="O16" s="87" t="s">
        <v>121</v>
      </c>
      <c r="P16" s="88">
        <v>45078</v>
      </c>
      <c r="Q16" s="88">
        <v>45079</v>
      </c>
      <c r="R16" s="86">
        <v>0</v>
      </c>
      <c r="S16" s="87" t="s">
        <v>116</v>
      </c>
      <c r="T16" s="87" t="s">
        <v>116</v>
      </c>
      <c r="U16" s="87" t="s">
        <v>319</v>
      </c>
      <c r="V16" s="89">
        <v>45047.153755902778</v>
      </c>
      <c r="W16" s="87" t="s">
        <v>116</v>
      </c>
      <c r="X16" s="87" t="s">
        <v>116</v>
      </c>
      <c r="Y16" s="89">
        <v>45078</v>
      </c>
      <c r="Z16" s="89">
        <v>45108</v>
      </c>
      <c r="AA16" s="89">
        <v>45110.74838996528</v>
      </c>
      <c r="AB16" s="87" t="s">
        <v>118</v>
      </c>
      <c r="AC16" s="87" t="s">
        <v>116</v>
      </c>
    </row>
    <row r="17" spans="1:29" s="96" customFormat="1" hidden="1" outlineLevel="3" collapsed="1" x14ac:dyDescent="0.25">
      <c r="A17" s="91" t="s">
        <v>121</v>
      </c>
      <c r="B17" s="92">
        <v>0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3" t="s">
        <v>120</v>
      </c>
      <c r="I17" s="93" t="s">
        <v>128</v>
      </c>
      <c r="J17" s="93" t="s">
        <v>116</v>
      </c>
      <c r="K17" s="92">
        <v>0</v>
      </c>
      <c r="L17" s="92">
        <v>0</v>
      </c>
      <c r="M17" s="93" t="s">
        <v>127</v>
      </c>
      <c r="N17" s="93" t="s">
        <v>119</v>
      </c>
      <c r="O17" s="93" t="s">
        <v>121</v>
      </c>
      <c r="P17" s="94">
        <v>45078</v>
      </c>
      <c r="Q17" s="94">
        <v>45079</v>
      </c>
      <c r="R17" s="92">
        <v>0</v>
      </c>
      <c r="S17" s="93" t="s">
        <v>116</v>
      </c>
      <c r="T17" s="93" t="s">
        <v>116</v>
      </c>
      <c r="U17" s="93" t="s">
        <v>319</v>
      </c>
      <c r="V17" s="95">
        <v>45047.153755902778</v>
      </c>
      <c r="W17" s="93" t="s">
        <v>116</v>
      </c>
      <c r="X17" s="93" t="s">
        <v>116</v>
      </c>
      <c r="Y17" s="95">
        <v>45078</v>
      </c>
      <c r="Z17" s="95">
        <v>45108</v>
      </c>
      <c r="AA17" s="95">
        <v>45110.74838996528</v>
      </c>
      <c r="AB17" s="93" t="s">
        <v>118</v>
      </c>
      <c r="AC17" s="93" t="s">
        <v>116</v>
      </c>
    </row>
    <row r="18" spans="1:29" s="78" customFormat="1" hidden="1" outlineLevel="4" collapsed="1" x14ac:dyDescent="0.25">
      <c r="A18" s="97" t="s">
        <v>116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4" t="s">
        <v>120</v>
      </c>
      <c r="I18" s="74" t="s">
        <v>128</v>
      </c>
      <c r="J18" s="74" t="s">
        <v>116</v>
      </c>
      <c r="K18" s="75">
        <v>0</v>
      </c>
      <c r="L18" s="75">
        <v>0</v>
      </c>
      <c r="M18" s="74" t="s">
        <v>127</v>
      </c>
      <c r="N18" s="74" t="s">
        <v>119</v>
      </c>
      <c r="O18" s="74" t="s">
        <v>121</v>
      </c>
      <c r="P18" s="76">
        <v>45078</v>
      </c>
      <c r="Q18" s="76">
        <v>45079</v>
      </c>
      <c r="R18" s="75">
        <v>0</v>
      </c>
      <c r="S18" s="74" t="s">
        <v>116</v>
      </c>
      <c r="T18" s="74" t="s">
        <v>116</v>
      </c>
      <c r="U18" s="74" t="s">
        <v>319</v>
      </c>
      <c r="V18" s="77">
        <v>45047.153755902778</v>
      </c>
      <c r="W18" s="74" t="s">
        <v>116</v>
      </c>
      <c r="X18" s="74" t="s">
        <v>116</v>
      </c>
      <c r="Y18" s="77">
        <v>45078</v>
      </c>
      <c r="Z18" s="77">
        <v>45108</v>
      </c>
      <c r="AA18" s="77">
        <v>45110.74838996528</v>
      </c>
      <c r="AB18" s="74" t="s">
        <v>118</v>
      </c>
      <c r="AC18" s="74" t="s">
        <v>116</v>
      </c>
    </row>
    <row r="19" spans="1:29" s="84" customFormat="1" hidden="1" outlineLevel="5" collapsed="1" x14ac:dyDescent="0.25">
      <c r="A19" s="98" t="s">
        <v>127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1" t="s">
        <v>120</v>
      </c>
      <c r="I19" s="81" t="s">
        <v>128</v>
      </c>
      <c r="J19" s="81" t="s">
        <v>116</v>
      </c>
      <c r="K19" s="80">
        <v>0</v>
      </c>
      <c r="L19" s="80">
        <v>0</v>
      </c>
      <c r="M19" s="81" t="s">
        <v>127</v>
      </c>
      <c r="N19" s="81" t="s">
        <v>119</v>
      </c>
      <c r="O19" s="81" t="s">
        <v>121</v>
      </c>
      <c r="P19" s="82">
        <v>45078</v>
      </c>
      <c r="Q19" s="82">
        <v>45079</v>
      </c>
      <c r="R19" s="80">
        <v>0</v>
      </c>
      <c r="S19" s="81" t="s">
        <v>116</v>
      </c>
      <c r="T19" s="81" t="s">
        <v>116</v>
      </c>
      <c r="U19" s="81" t="s">
        <v>319</v>
      </c>
      <c r="V19" s="83">
        <v>45047.153755902778</v>
      </c>
      <c r="W19" s="81" t="s">
        <v>116</v>
      </c>
      <c r="X19" s="81" t="s">
        <v>116</v>
      </c>
      <c r="Y19" s="83">
        <v>45078</v>
      </c>
      <c r="Z19" s="83">
        <v>45108</v>
      </c>
      <c r="AA19" s="83">
        <v>45110.74838996528</v>
      </c>
      <c r="AB19" s="81" t="s">
        <v>118</v>
      </c>
      <c r="AC19" s="81" t="s">
        <v>116</v>
      </c>
    </row>
    <row r="20" spans="1:29" s="90" customFormat="1" hidden="1" outlineLevel="6" collapsed="1" x14ac:dyDescent="0.25">
      <c r="A20" s="99" t="s">
        <v>116</v>
      </c>
      <c r="B20" s="86">
        <v>0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7" t="s">
        <v>120</v>
      </c>
      <c r="I20" s="87" t="s">
        <v>128</v>
      </c>
      <c r="J20" s="87" t="s">
        <v>116</v>
      </c>
      <c r="K20" s="86">
        <v>0</v>
      </c>
      <c r="L20" s="86">
        <v>0</v>
      </c>
      <c r="M20" s="87" t="s">
        <v>127</v>
      </c>
      <c r="N20" s="87" t="s">
        <v>119</v>
      </c>
      <c r="O20" s="87" t="s">
        <v>121</v>
      </c>
      <c r="P20" s="88">
        <v>45078</v>
      </c>
      <c r="Q20" s="88">
        <v>45079</v>
      </c>
      <c r="R20" s="86">
        <v>0</v>
      </c>
      <c r="S20" s="87" t="s">
        <v>116</v>
      </c>
      <c r="T20" s="87" t="s">
        <v>116</v>
      </c>
      <c r="U20" s="87" t="s">
        <v>319</v>
      </c>
      <c r="V20" s="89">
        <v>45047.153755902778</v>
      </c>
      <c r="W20" s="87" t="s">
        <v>116</v>
      </c>
      <c r="X20" s="87" t="s">
        <v>116</v>
      </c>
      <c r="Y20" s="89">
        <v>45078</v>
      </c>
      <c r="Z20" s="89">
        <v>45108</v>
      </c>
      <c r="AA20" s="89">
        <v>45110.74838996528</v>
      </c>
      <c r="AB20" s="87" t="s">
        <v>118</v>
      </c>
      <c r="AC20" s="87" t="s">
        <v>116</v>
      </c>
    </row>
    <row r="21" spans="1:29" s="96" customFormat="1" hidden="1" outlineLevel="7" collapsed="1" x14ac:dyDescent="0.25">
      <c r="A21" s="100" t="s">
        <v>129</v>
      </c>
      <c r="B21" s="92">
        <v>-654733.24899999995</v>
      </c>
      <c r="C21" s="92">
        <v>-38986635.830080003</v>
      </c>
      <c r="D21" s="92">
        <v>0</v>
      </c>
      <c r="E21" s="92">
        <v>0</v>
      </c>
      <c r="F21" s="92">
        <v>-654733.24899999995</v>
      </c>
      <c r="G21" s="92">
        <v>-38986635.830080003</v>
      </c>
      <c r="H21" s="93" t="s">
        <v>120</v>
      </c>
      <c r="I21" s="93" t="s">
        <v>128</v>
      </c>
      <c r="J21" s="93" t="s">
        <v>116</v>
      </c>
      <c r="K21" s="92">
        <v>59.545831664461602</v>
      </c>
      <c r="L21" s="92">
        <v>0</v>
      </c>
      <c r="M21" s="93" t="s">
        <v>127</v>
      </c>
      <c r="N21" s="93" t="s">
        <v>119</v>
      </c>
      <c r="O21" s="93" t="s">
        <v>121</v>
      </c>
      <c r="P21" s="94">
        <v>45078</v>
      </c>
      <c r="Q21" s="94">
        <v>45079</v>
      </c>
      <c r="R21" s="92">
        <v>0</v>
      </c>
      <c r="S21" s="93" t="s">
        <v>116</v>
      </c>
      <c r="T21" s="93" t="s">
        <v>116</v>
      </c>
      <c r="U21" s="93" t="s">
        <v>319</v>
      </c>
      <c r="V21" s="95">
        <v>45047.153755902778</v>
      </c>
      <c r="W21" s="93" t="s">
        <v>116</v>
      </c>
      <c r="X21" s="93" t="s">
        <v>116</v>
      </c>
      <c r="Y21" s="95">
        <v>45078</v>
      </c>
      <c r="Z21" s="95">
        <v>45108</v>
      </c>
      <c r="AA21" s="95">
        <v>45110.74838996528</v>
      </c>
      <c r="AB21" s="93" t="s">
        <v>118</v>
      </c>
      <c r="AC21" s="93" t="s">
        <v>116</v>
      </c>
    </row>
    <row r="22" spans="1:29" s="78" customFormat="1" hidden="1" outlineLevel="7" collapsed="1" x14ac:dyDescent="0.25">
      <c r="A22" s="101" t="s">
        <v>116</v>
      </c>
      <c r="B22" s="75">
        <v>-654733.24899999995</v>
      </c>
      <c r="C22" s="75">
        <v>-38986635.830080003</v>
      </c>
      <c r="D22" s="75">
        <v>0</v>
      </c>
      <c r="E22" s="75">
        <v>0</v>
      </c>
      <c r="F22" s="75">
        <v>-654733.24899999995</v>
      </c>
      <c r="G22" s="75">
        <v>-38986635.830080003</v>
      </c>
      <c r="H22" s="74" t="s">
        <v>120</v>
      </c>
      <c r="I22" s="74" t="s">
        <v>128</v>
      </c>
      <c r="J22" s="74" t="s">
        <v>116</v>
      </c>
      <c r="K22" s="75">
        <v>59.545831664461602</v>
      </c>
      <c r="L22" s="75">
        <v>0</v>
      </c>
      <c r="M22" s="74" t="s">
        <v>127</v>
      </c>
      <c r="N22" s="74" t="s">
        <v>119</v>
      </c>
      <c r="O22" s="74" t="s">
        <v>121</v>
      </c>
      <c r="P22" s="76">
        <v>45078</v>
      </c>
      <c r="Q22" s="76">
        <v>45079</v>
      </c>
      <c r="R22" s="75">
        <v>0</v>
      </c>
      <c r="S22" s="74" t="s">
        <v>116</v>
      </c>
      <c r="T22" s="74" t="s">
        <v>116</v>
      </c>
      <c r="U22" s="74" t="s">
        <v>319</v>
      </c>
      <c r="V22" s="77">
        <v>45047.153755902778</v>
      </c>
      <c r="W22" s="74" t="s">
        <v>116</v>
      </c>
      <c r="X22" s="74" t="s">
        <v>116</v>
      </c>
      <c r="Y22" s="77">
        <v>45078</v>
      </c>
      <c r="Z22" s="77">
        <v>45108</v>
      </c>
      <c r="AA22" s="77">
        <v>45110.74838996528</v>
      </c>
      <c r="AB22" s="74" t="s">
        <v>118</v>
      </c>
      <c r="AC22" s="74" t="s">
        <v>116</v>
      </c>
    </row>
    <row r="23" spans="1:29" s="107" customFormat="1" hidden="1" outlineLevel="7" collapsed="1" x14ac:dyDescent="0.25">
      <c r="A23" s="102" t="s">
        <v>130</v>
      </c>
      <c r="B23" s="103">
        <v>-233652.24299999999</v>
      </c>
      <c r="C23" s="103">
        <v>-18710392.24016</v>
      </c>
      <c r="D23" s="103">
        <v>0</v>
      </c>
      <c r="E23" s="103">
        <v>0</v>
      </c>
      <c r="F23" s="103">
        <v>-233652.24299999999</v>
      </c>
      <c r="G23" s="103">
        <v>-18710392.24016</v>
      </c>
      <c r="H23" s="104" t="s">
        <v>120</v>
      </c>
      <c r="I23" s="104" t="s">
        <v>128</v>
      </c>
      <c r="J23" s="104" t="s">
        <v>116</v>
      </c>
      <c r="K23" s="103">
        <v>80.077948321514697</v>
      </c>
      <c r="L23" s="103">
        <v>0</v>
      </c>
      <c r="M23" s="104" t="s">
        <v>127</v>
      </c>
      <c r="N23" s="104" t="s">
        <v>119</v>
      </c>
      <c r="O23" s="104" t="s">
        <v>121</v>
      </c>
      <c r="P23" s="105">
        <v>45078</v>
      </c>
      <c r="Q23" s="105">
        <v>45079</v>
      </c>
      <c r="R23" s="103">
        <v>0</v>
      </c>
      <c r="S23" s="104" t="s">
        <v>116</v>
      </c>
      <c r="T23" s="104" t="s">
        <v>116</v>
      </c>
      <c r="U23" s="104" t="s">
        <v>319</v>
      </c>
      <c r="V23" s="106">
        <v>45047.153755902778</v>
      </c>
      <c r="W23" s="104" t="s">
        <v>116</v>
      </c>
      <c r="X23" s="104" t="s">
        <v>116</v>
      </c>
      <c r="Y23" s="106">
        <v>45078</v>
      </c>
      <c r="Z23" s="106">
        <v>45108</v>
      </c>
      <c r="AA23" s="106">
        <v>45110.74838996528</v>
      </c>
      <c r="AB23" s="104" t="s">
        <v>118</v>
      </c>
      <c r="AC23" s="104" t="s">
        <v>116</v>
      </c>
    </row>
    <row r="24" spans="1:29" s="78" customFormat="1" hidden="1" outlineLevel="7" collapsed="1" x14ac:dyDescent="0.25">
      <c r="A24" s="101" t="s">
        <v>116</v>
      </c>
      <c r="B24" s="75">
        <v>-233652.24299999999</v>
      </c>
      <c r="C24" s="75">
        <v>-18710392.24016</v>
      </c>
      <c r="D24" s="75">
        <v>0</v>
      </c>
      <c r="E24" s="75">
        <v>0</v>
      </c>
      <c r="F24" s="75">
        <v>-233652.24299999999</v>
      </c>
      <c r="G24" s="75">
        <v>-18710392.24016</v>
      </c>
      <c r="H24" s="74" t="s">
        <v>120</v>
      </c>
      <c r="I24" s="74" t="s">
        <v>128</v>
      </c>
      <c r="J24" s="74" t="s">
        <v>116</v>
      </c>
      <c r="K24" s="75">
        <v>80.077948321514697</v>
      </c>
      <c r="L24" s="75">
        <v>0</v>
      </c>
      <c r="M24" s="74" t="s">
        <v>127</v>
      </c>
      <c r="N24" s="74" t="s">
        <v>119</v>
      </c>
      <c r="O24" s="74" t="s">
        <v>121</v>
      </c>
      <c r="P24" s="76">
        <v>45078</v>
      </c>
      <c r="Q24" s="76">
        <v>45079</v>
      </c>
      <c r="R24" s="75">
        <v>0</v>
      </c>
      <c r="S24" s="74" t="s">
        <v>116</v>
      </c>
      <c r="T24" s="74" t="s">
        <v>116</v>
      </c>
      <c r="U24" s="74" t="s">
        <v>319</v>
      </c>
      <c r="V24" s="77">
        <v>45047.153755902778</v>
      </c>
      <c r="W24" s="74" t="s">
        <v>116</v>
      </c>
      <c r="X24" s="74" t="s">
        <v>116</v>
      </c>
      <c r="Y24" s="77">
        <v>45078</v>
      </c>
      <c r="Z24" s="77">
        <v>45108</v>
      </c>
      <c r="AA24" s="77">
        <v>45110.74838996528</v>
      </c>
      <c r="AB24" s="74" t="s">
        <v>118</v>
      </c>
      <c r="AC24" s="74" t="s">
        <v>116</v>
      </c>
    </row>
    <row r="25" spans="1:29" s="96" customFormat="1" hidden="1" outlineLevel="7" collapsed="1" x14ac:dyDescent="0.25">
      <c r="A25" s="100" t="s">
        <v>131</v>
      </c>
      <c r="B25" s="92">
        <v>-17773.1901</v>
      </c>
      <c r="C25" s="92">
        <v>-1149168.2384800001</v>
      </c>
      <c r="D25" s="92">
        <v>0</v>
      </c>
      <c r="E25" s="92">
        <v>0</v>
      </c>
      <c r="F25" s="92">
        <v>-17773.1901</v>
      </c>
      <c r="G25" s="92">
        <v>-1149168.2384800001</v>
      </c>
      <c r="H25" s="93" t="s">
        <v>120</v>
      </c>
      <c r="I25" s="93" t="s">
        <v>128</v>
      </c>
      <c r="J25" s="93" t="s">
        <v>116</v>
      </c>
      <c r="K25" s="92">
        <v>64.657398700754399</v>
      </c>
      <c r="L25" s="92">
        <v>0</v>
      </c>
      <c r="M25" s="93" t="s">
        <v>127</v>
      </c>
      <c r="N25" s="93" t="s">
        <v>119</v>
      </c>
      <c r="O25" s="93" t="s">
        <v>121</v>
      </c>
      <c r="P25" s="94">
        <v>45078</v>
      </c>
      <c r="Q25" s="94">
        <v>45079</v>
      </c>
      <c r="R25" s="92">
        <v>0</v>
      </c>
      <c r="S25" s="93" t="s">
        <v>116</v>
      </c>
      <c r="T25" s="93" t="s">
        <v>116</v>
      </c>
      <c r="U25" s="93" t="s">
        <v>319</v>
      </c>
      <c r="V25" s="95">
        <v>45047.153755902778</v>
      </c>
      <c r="W25" s="93" t="s">
        <v>116</v>
      </c>
      <c r="X25" s="93" t="s">
        <v>116</v>
      </c>
      <c r="Y25" s="95">
        <v>45078</v>
      </c>
      <c r="Z25" s="95">
        <v>45108</v>
      </c>
      <c r="AA25" s="95">
        <v>45110.74838996528</v>
      </c>
      <c r="AB25" s="93" t="s">
        <v>118</v>
      </c>
      <c r="AC25" s="93" t="s">
        <v>116</v>
      </c>
    </row>
    <row r="26" spans="1:29" s="78" customFormat="1" hidden="1" outlineLevel="7" collapsed="1" x14ac:dyDescent="0.25">
      <c r="A26" s="101" t="s">
        <v>116</v>
      </c>
      <c r="B26" s="75">
        <v>-17773.1901</v>
      </c>
      <c r="C26" s="75">
        <v>-1149168.2384800001</v>
      </c>
      <c r="D26" s="75">
        <v>0</v>
      </c>
      <c r="E26" s="75">
        <v>0</v>
      </c>
      <c r="F26" s="75">
        <v>-17773.1901</v>
      </c>
      <c r="G26" s="75">
        <v>-1149168.2384800001</v>
      </c>
      <c r="H26" s="74" t="s">
        <v>120</v>
      </c>
      <c r="I26" s="74" t="s">
        <v>128</v>
      </c>
      <c r="J26" s="74" t="s">
        <v>116</v>
      </c>
      <c r="K26" s="75">
        <v>64.657398700754399</v>
      </c>
      <c r="L26" s="75">
        <v>0</v>
      </c>
      <c r="M26" s="74" t="s">
        <v>127</v>
      </c>
      <c r="N26" s="74" t="s">
        <v>119</v>
      </c>
      <c r="O26" s="74" t="s">
        <v>121</v>
      </c>
      <c r="P26" s="76">
        <v>45078</v>
      </c>
      <c r="Q26" s="76">
        <v>45079</v>
      </c>
      <c r="R26" s="75">
        <v>0</v>
      </c>
      <c r="S26" s="74" t="s">
        <v>116</v>
      </c>
      <c r="T26" s="74" t="s">
        <v>116</v>
      </c>
      <c r="U26" s="74" t="s">
        <v>319</v>
      </c>
      <c r="V26" s="77">
        <v>45047.153755902778</v>
      </c>
      <c r="W26" s="74" t="s">
        <v>116</v>
      </c>
      <c r="X26" s="74" t="s">
        <v>116</v>
      </c>
      <c r="Y26" s="77">
        <v>45078</v>
      </c>
      <c r="Z26" s="77">
        <v>45108</v>
      </c>
      <c r="AA26" s="77">
        <v>45110.74838996528</v>
      </c>
      <c r="AB26" s="74" t="s">
        <v>118</v>
      </c>
      <c r="AC26" s="74" t="s">
        <v>116</v>
      </c>
    </row>
    <row r="27" spans="1:29" s="107" customFormat="1" hidden="1" outlineLevel="7" collapsed="1" x14ac:dyDescent="0.25">
      <c r="A27" s="102" t="s">
        <v>132</v>
      </c>
      <c r="B27" s="103">
        <v>109347.0851</v>
      </c>
      <c r="C27" s="103">
        <v>8872906.1885899995</v>
      </c>
      <c r="D27" s="103">
        <v>0</v>
      </c>
      <c r="E27" s="103">
        <v>0</v>
      </c>
      <c r="F27" s="103">
        <v>109347.0851</v>
      </c>
      <c r="G27" s="103">
        <v>8872906.1885899995</v>
      </c>
      <c r="H27" s="104" t="s">
        <v>120</v>
      </c>
      <c r="I27" s="104" t="s">
        <v>128</v>
      </c>
      <c r="J27" s="104" t="s">
        <v>116</v>
      </c>
      <c r="K27" s="103">
        <v>81.144423561684903</v>
      </c>
      <c r="L27" s="103">
        <v>0</v>
      </c>
      <c r="M27" s="104" t="s">
        <v>127</v>
      </c>
      <c r="N27" s="104" t="s">
        <v>119</v>
      </c>
      <c r="O27" s="104" t="s">
        <v>121</v>
      </c>
      <c r="P27" s="105">
        <v>45078</v>
      </c>
      <c r="Q27" s="105">
        <v>45079</v>
      </c>
      <c r="R27" s="103">
        <v>0</v>
      </c>
      <c r="S27" s="104" t="s">
        <v>116</v>
      </c>
      <c r="T27" s="104" t="s">
        <v>116</v>
      </c>
      <c r="U27" s="104" t="s">
        <v>319</v>
      </c>
      <c r="V27" s="106">
        <v>45047.153755902778</v>
      </c>
      <c r="W27" s="104" t="s">
        <v>116</v>
      </c>
      <c r="X27" s="104" t="s">
        <v>116</v>
      </c>
      <c r="Y27" s="106">
        <v>45078</v>
      </c>
      <c r="Z27" s="106">
        <v>45108</v>
      </c>
      <c r="AA27" s="106">
        <v>45110.74838996528</v>
      </c>
      <c r="AB27" s="104" t="s">
        <v>118</v>
      </c>
      <c r="AC27" s="104" t="s">
        <v>116</v>
      </c>
    </row>
    <row r="28" spans="1:29" s="78" customFormat="1" hidden="1" outlineLevel="7" collapsed="1" x14ac:dyDescent="0.25">
      <c r="A28" s="101" t="s">
        <v>116</v>
      </c>
      <c r="B28" s="75">
        <v>109347.0851</v>
      </c>
      <c r="C28" s="75">
        <v>8872906.1885899995</v>
      </c>
      <c r="D28" s="75">
        <v>0</v>
      </c>
      <c r="E28" s="75">
        <v>0</v>
      </c>
      <c r="F28" s="75">
        <v>109347.0851</v>
      </c>
      <c r="G28" s="75">
        <v>8872906.1885899995</v>
      </c>
      <c r="H28" s="74" t="s">
        <v>120</v>
      </c>
      <c r="I28" s="74" t="s">
        <v>128</v>
      </c>
      <c r="J28" s="74" t="s">
        <v>116</v>
      </c>
      <c r="K28" s="75">
        <v>81.144423561684903</v>
      </c>
      <c r="L28" s="75">
        <v>0</v>
      </c>
      <c r="M28" s="74" t="s">
        <v>127</v>
      </c>
      <c r="N28" s="74" t="s">
        <v>119</v>
      </c>
      <c r="O28" s="74" t="s">
        <v>121</v>
      </c>
      <c r="P28" s="76">
        <v>45078</v>
      </c>
      <c r="Q28" s="76">
        <v>45079</v>
      </c>
      <c r="R28" s="75">
        <v>0</v>
      </c>
      <c r="S28" s="74" t="s">
        <v>116</v>
      </c>
      <c r="T28" s="74" t="s">
        <v>116</v>
      </c>
      <c r="U28" s="74" t="s">
        <v>319</v>
      </c>
      <c r="V28" s="77">
        <v>45047.153755902778</v>
      </c>
      <c r="W28" s="74" t="s">
        <v>116</v>
      </c>
      <c r="X28" s="74" t="s">
        <v>116</v>
      </c>
      <c r="Y28" s="77">
        <v>45078</v>
      </c>
      <c r="Z28" s="77">
        <v>45108</v>
      </c>
      <c r="AA28" s="77">
        <v>45110.74838996528</v>
      </c>
      <c r="AB28" s="74" t="s">
        <v>118</v>
      </c>
      <c r="AC28" s="74" t="s">
        <v>116</v>
      </c>
    </row>
    <row r="29" spans="1:29" s="96" customFormat="1" hidden="1" outlineLevel="7" collapsed="1" x14ac:dyDescent="0.25">
      <c r="A29" s="100" t="s">
        <v>133</v>
      </c>
      <c r="B29" s="92">
        <v>209254.09</v>
      </c>
      <c r="C29" s="92">
        <v>12472407.47954</v>
      </c>
      <c r="D29" s="92">
        <v>0</v>
      </c>
      <c r="E29" s="92">
        <v>0</v>
      </c>
      <c r="F29" s="92">
        <v>209254.09</v>
      </c>
      <c r="G29" s="92">
        <v>12472407.47954</v>
      </c>
      <c r="H29" s="93" t="s">
        <v>120</v>
      </c>
      <c r="I29" s="93" t="s">
        <v>128</v>
      </c>
      <c r="J29" s="93" t="s">
        <v>116</v>
      </c>
      <c r="K29" s="92">
        <v>59.604127592153603</v>
      </c>
      <c r="L29" s="92">
        <v>0</v>
      </c>
      <c r="M29" s="93" t="s">
        <v>127</v>
      </c>
      <c r="N29" s="93" t="s">
        <v>119</v>
      </c>
      <c r="O29" s="93" t="s">
        <v>121</v>
      </c>
      <c r="P29" s="94">
        <v>45078</v>
      </c>
      <c r="Q29" s="94">
        <v>45079</v>
      </c>
      <c r="R29" s="92">
        <v>0</v>
      </c>
      <c r="S29" s="93" t="s">
        <v>116</v>
      </c>
      <c r="T29" s="93" t="s">
        <v>116</v>
      </c>
      <c r="U29" s="93" t="s">
        <v>319</v>
      </c>
      <c r="V29" s="95">
        <v>45047.153755902778</v>
      </c>
      <c r="W29" s="93" t="s">
        <v>116</v>
      </c>
      <c r="X29" s="93" t="s">
        <v>116</v>
      </c>
      <c r="Y29" s="95">
        <v>45078</v>
      </c>
      <c r="Z29" s="95">
        <v>45108</v>
      </c>
      <c r="AA29" s="95">
        <v>45110.74838996528</v>
      </c>
      <c r="AB29" s="93" t="s">
        <v>118</v>
      </c>
      <c r="AC29" s="93" t="s">
        <v>116</v>
      </c>
    </row>
    <row r="30" spans="1:29" s="78" customFormat="1" hidden="1" outlineLevel="7" collapsed="1" x14ac:dyDescent="0.25">
      <c r="A30" s="101" t="s">
        <v>116</v>
      </c>
      <c r="B30" s="75">
        <v>209254.09</v>
      </c>
      <c r="C30" s="75">
        <v>12472407.47954</v>
      </c>
      <c r="D30" s="75">
        <v>0</v>
      </c>
      <c r="E30" s="75">
        <v>0</v>
      </c>
      <c r="F30" s="75">
        <v>209254.09</v>
      </c>
      <c r="G30" s="75">
        <v>12472407.47954</v>
      </c>
      <c r="H30" s="74" t="s">
        <v>120</v>
      </c>
      <c r="I30" s="74" t="s">
        <v>128</v>
      </c>
      <c r="J30" s="74" t="s">
        <v>116</v>
      </c>
      <c r="K30" s="75">
        <v>59.604127592153603</v>
      </c>
      <c r="L30" s="75">
        <v>0</v>
      </c>
      <c r="M30" s="74" t="s">
        <v>127</v>
      </c>
      <c r="N30" s="74" t="s">
        <v>119</v>
      </c>
      <c r="O30" s="74" t="s">
        <v>121</v>
      </c>
      <c r="P30" s="76">
        <v>45078</v>
      </c>
      <c r="Q30" s="76">
        <v>45079</v>
      </c>
      <c r="R30" s="75">
        <v>0</v>
      </c>
      <c r="S30" s="74" t="s">
        <v>116</v>
      </c>
      <c r="T30" s="74" t="s">
        <v>116</v>
      </c>
      <c r="U30" s="74" t="s">
        <v>319</v>
      </c>
      <c r="V30" s="77">
        <v>45047.153755902778</v>
      </c>
      <c r="W30" s="74" t="s">
        <v>116</v>
      </c>
      <c r="X30" s="74" t="s">
        <v>116</v>
      </c>
      <c r="Y30" s="77">
        <v>45078</v>
      </c>
      <c r="Z30" s="77">
        <v>45108</v>
      </c>
      <c r="AA30" s="77">
        <v>45110.74838996528</v>
      </c>
      <c r="AB30" s="74" t="s">
        <v>118</v>
      </c>
      <c r="AC30" s="74" t="s">
        <v>116</v>
      </c>
    </row>
    <row r="31" spans="1:29" s="107" customFormat="1" hidden="1" outlineLevel="7" collapsed="1" x14ac:dyDescent="0.25">
      <c r="A31" s="102" t="s">
        <v>134</v>
      </c>
      <c r="B31" s="103">
        <v>587557.50699999998</v>
      </c>
      <c r="C31" s="103">
        <v>37500882.640589997</v>
      </c>
      <c r="D31" s="103">
        <v>0</v>
      </c>
      <c r="E31" s="103">
        <v>0</v>
      </c>
      <c r="F31" s="103">
        <v>587557.50699999998</v>
      </c>
      <c r="G31" s="103">
        <v>37500882.640589997</v>
      </c>
      <c r="H31" s="104" t="s">
        <v>120</v>
      </c>
      <c r="I31" s="104" t="s">
        <v>128</v>
      </c>
      <c r="J31" s="104" t="s">
        <v>116</v>
      </c>
      <c r="K31" s="103">
        <v>63.825042134284203</v>
      </c>
      <c r="L31" s="103">
        <v>0</v>
      </c>
      <c r="M31" s="104" t="s">
        <v>127</v>
      </c>
      <c r="N31" s="104" t="s">
        <v>119</v>
      </c>
      <c r="O31" s="104" t="s">
        <v>121</v>
      </c>
      <c r="P31" s="105">
        <v>45078</v>
      </c>
      <c r="Q31" s="105">
        <v>45079</v>
      </c>
      <c r="R31" s="103">
        <v>0</v>
      </c>
      <c r="S31" s="104" t="s">
        <v>116</v>
      </c>
      <c r="T31" s="104" t="s">
        <v>116</v>
      </c>
      <c r="U31" s="104" t="s">
        <v>319</v>
      </c>
      <c r="V31" s="106">
        <v>45047.153755902778</v>
      </c>
      <c r="W31" s="104" t="s">
        <v>116</v>
      </c>
      <c r="X31" s="104" t="s">
        <v>116</v>
      </c>
      <c r="Y31" s="106">
        <v>45078</v>
      </c>
      <c r="Z31" s="106">
        <v>45108</v>
      </c>
      <c r="AA31" s="106">
        <v>45110.74838996528</v>
      </c>
      <c r="AB31" s="104" t="s">
        <v>118</v>
      </c>
      <c r="AC31" s="104" t="s">
        <v>116</v>
      </c>
    </row>
    <row r="32" spans="1:29" s="78" customFormat="1" hidden="1" outlineLevel="7" collapsed="1" x14ac:dyDescent="0.25">
      <c r="A32" s="101" t="s">
        <v>116</v>
      </c>
      <c r="B32" s="75">
        <v>587557.50699999998</v>
      </c>
      <c r="C32" s="75">
        <v>37500882.640589997</v>
      </c>
      <c r="D32" s="75">
        <v>0</v>
      </c>
      <c r="E32" s="75">
        <v>0</v>
      </c>
      <c r="F32" s="75">
        <v>587557.50699999998</v>
      </c>
      <c r="G32" s="75">
        <v>37500882.640589997</v>
      </c>
      <c r="H32" s="74" t="s">
        <v>120</v>
      </c>
      <c r="I32" s="74" t="s">
        <v>128</v>
      </c>
      <c r="J32" s="74" t="s">
        <v>116</v>
      </c>
      <c r="K32" s="75">
        <v>63.825042134284203</v>
      </c>
      <c r="L32" s="75">
        <v>0</v>
      </c>
      <c r="M32" s="74" t="s">
        <v>127</v>
      </c>
      <c r="N32" s="74" t="s">
        <v>119</v>
      </c>
      <c r="O32" s="74" t="s">
        <v>121</v>
      </c>
      <c r="P32" s="76">
        <v>45078</v>
      </c>
      <c r="Q32" s="76">
        <v>45079</v>
      </c>
      <c r="R32" s="75">
        <v>0</v>
      </c>
      <c r="S32" s="74" t="s">
        <v>116</v>
      </c>
      <c r="T32" s="74" t="s">
        <v>116</v>
      </c>
      <c r="U32" s="74" t="s">
        <v>319</v>
      </c>
      <c r="V32" s="77">
        <v>45047.153755902778</v>
      </c>
      <c r="W32" s="74" t="s">
        <v>116</v>
      </c>
      <c r="X32" s="74" t="s">
        <v>116</v>
      </c>
      <c r="Y32" s="77">
        <v>45078</v>
      </c>
      <c r="Z32" s="77">
        <v>45108</v>
      </c>
      <c r="AA32" s="77">
        <v>45110.74838996528</v>
      </c>
      <c r="AB32" s="74" t="s">
        <v>118</v>
      </c>
      <c r="AC32" s="74" t="s">
        <v>116</v>
      </c>
    </row>
    <row r="33" spans="1:29" s="113" customFormat="1" hidden="1" outlineLevel="2" collapsed="1" x14ac:dyDescent="0.25">
      <c r="A33" s="108" t="s">
        <v>123</v>
      </c>
      <c r="B33" s="109">
        <v>4.0000000000000003E-5</v>
      </c>
      <c r="C33" s="109">
        <v>2.9499999999999999E-3</v>
      </c>
      <c r="D33" s="109">
        <v>0</v>
      </c>
      <c r="E33" s="109">
        <v>0</v>
      </c>
      <c r="F33" s="109">
        <v>4.0000000000000003E-5</v>
      </c>
      <c r="G33" s="109">
        <v>2.9499999999999999E-3</v>
      </c>
      <c r="H33" s="110" t="s">
        <v>120</v>
      </c>
      <c r="I33" s="110" t="s">
        <v>123</v>
      </c>
      <c r="J33" s="110" t="s">
        <v>116</v>
      </c>
      <c r="K33" s="109">
        <v>73.75</v>
      </c>
      <c r="L33" s="109">
        <v>0</v>
      </c>
      <c r="M33" s="110" t="s">
        <v>122</v>
      </c>
      <c r="N33" s="110" t="s">
        <v>119</v>
      </c>
      <c r="O33" s="110" t="s">
        <v>121</v>
      </c>
      <c r="P33" s="111">
        <v>45078</v>
      </c>
      <c r="Q33" s="111">
        <v>45079</v>
      </c>
      <c r="R33" s="109">
        <v>0</v>
      </c>
      <c r="S33" s="110" t="s">
        <v>116</v>
      </c>
      <c r="T33" s="110" t="s">
        <v>116</v>
      </c>
      <c r="U33" s="110" t="s">
        <v>319</v>
      </c>
      <c r="V33" s="112">
        <v>45047.153755902778</v>
      </c>
      <c r="W33" s="110" t="s">
        <v>116</v>
      </c>
      <c r="X33" s="110" t="s">
        <v>116</v>
      </c>
      <c r="Y33" s="112">
        <v>45078</v>
      </c>
      <c r="Z33" s="112">
        <v>45108</v>
      </c>
      <c r="AA33" s="112">
        <v>45110.74838996528</v>
      </c>
      <c r="AB33" s="110" t="s">
        <v>118</v>
      </c>
      <c r="AC33" s="110" t="s">
        <v>116</v>
      </c>
    </row>
    <row r="34" spans="1:29" s="96" customFormat="1" hidden="1" outlineLevel="3" collapsed="1" x14ac:dyDescent="0.25">
      <c r="A34" s="91" t="s">
        <v>121</v>
      </c>
      <c r="B34" s="92">
        <v>4.0000000000000003E-5</v>
      </c>
      <c r="C34" s="92">
        <v>2.9499999999999999E-3</v>
      </c>
      <c r="D34" s="92">
        <v>0</v>
      </c>
      <c r="E34" s="92">
        <v>0</v>
      </c>
      <c r="F34" s="92">
        <v>4.0000000000000003E-5</v>
      </c>
      <c r="G34" s="92">
        <v>2.9499999999999999E-3</v>
      </c>
      <c r="H34" s="93" t="s">
        <v>120</v>
      </c>
      <c r="I34" s="93" t="s">
        <v>123</v>
      </c>
      <c r="J34" s="93" t="s">
        <v>116</v>
      </c>
      <c r="K34" s="92">
        <v>73.75</v>
      </c>
      <c r="L34" s="92">
        <v>0</v>
      </c>
      <c r="M34" s="93" t="s">
        <v>122</v>
      </c>
      <c r="N34" s="93" t="s">
        <v>119</v>
      </c>
      <c r="O34" s="93" t="s">
        <v>121</v>
      </c>
      <c r="P34" s="94">
        <v>45078</v>
      </c>
      <c r="Q34" s="94">
        <v>45079</v>
      </c>
      <c r="R34" s="92">
        <v>0</v>
      </c>
      <c r="S34" s="93" t="s">
        <v>116</v>
      </c>
      <c r="T34" s="93" t="s">
        <v>116</v>
      </c>
      <c r="U34" s="93" t="s">
        <v>319</v>
      </c>
      <c r="V34" s="95">
        <v>45047.153755902778</v>
      </c>
      <c r="W34" s="93" t="s">
        <v>116</v>
      </c>
      <c r="X34" s="93" t="s">
        <v>116</v>
      </c>
      <c r="Y34" s="95">
        <v>45078</v>
      </c>
      <c r="Z34" s="95">
        <v>45108</v>
      </c>
      <c r="AA34" s="95">
        <v>45110.74838996528</v>
      </c>
      <c r="AB34" s="93" t="s">
        <v>118</v>
      </c>
      <c r="AC34" s="93" t="s">
        <v>116</v>
      </c>
    </row>
    <row r="35" spans="1:29" s="78" customFormat="1" hidden="1" outlineLevel="4" collapsed="1" x14ac:dyDescent="0.25">
      <c r="A35" s="97" t="s">
        <v>116</v>
      </c>
      <c r="B35" s="75">
        <v>4.0000000000000003E-5</v>
      </c>
      <c r="C35" s="75">
        <v>2.9499999999999999E-3</v>
      </c>
      <c r="D35" s="75">
        <v>0</v>
      </c>
      <c r="E35" s="75">
        <v>0</v>
      </c>
      <c r="F35" s="75">
        <v>4.0000000000000003E-5</v>
      </c>
      <c r="G35" s="75">
        <v>2.9499999999999999E-3</v>
      </c>
      <c r="H35" s="74" t="s">
        <v>120</v>
      </c>
      <c r="I35" s="74" t="s">
        <v>123</v>
      </c>
      <c r="J35" s="74" t="s">
        <v>116</v>
      </c>
      <c r="K35" s="75">
        <v>73.75</v>
      </c>
      <c r="L35" s="75">
        <v>0</v>
      </c>
      <c r="M35" s="74" t="s">
        <v>122</v>
      </c>
      <c r="N35" s="74" t="s">
        <v>119</v>
      </c>
      <c r="O35" s="74" t="s">
        <v>121</v>
      </c>
      <c r="P35" s="76">
        <v>45078</v>
      </c>
      <c r="Q35" s="76">
        <v>45079</v>
      </c>
      <c r="R35" s="75">
        <v>0</v>
      </c>
      <c r="S35" s="74" t="s">
        <v>116</v>
      </c>
      <c r="T35" s="74" t="s">
        <v>116</v>
      </c>
      <c r="U35" s="74" t="s">
        <v>319</v>
      </c>
      <c r="V35" s="77">
        <v>45047.153755902778</v>
      </c>
      <c r="W35" s="74" t="s">
        <v>116</v>
      </c>
      <c r="X35" s="74" t="s">
        <v>116</v>
      </c>
      <c r="Y35" s="77">
        <v>45078</v>
      </c>
      <c r="Z35" s="77">
        <v>45108</v>
      </c>
      <c r="AA35" s="77">
        <v>45110.74838996528</v>
      </c>
      <c r="AB35" s="74" t="s">
        <v>118</v>
      </c>
      <c r="AC35" s="74" t="s">
        <v>116</v>
      </c>
    </row>
    <row r="36" spans="1:29" s="84" customFormat="1" hidden="1" outlineLevel="5" collapsed="1" x14ac:dyDescent="0.25">
      <c r="A36" s="98" t="s">
        <v>122</v>
      </c>
      <c r="B36" s="80">
        <v>4.0000000000000003E-5</v>
      </c>
      <c r="C36" s="80">
        <v>2.9499999999999999E-3</v>
      </c>
      <c r="D36" s="80">
        <v>0</v>
      </c>
      <c r="E36" s="80">
        <v>0</v>
      </c>
      <c r="F36" s="80">
        <v>4.0000000000000003E-5</v>
      </c>
      <c r="G36" s="80">
        <v>2.9499999999999999E-3</v>
      </c>
      <c r="H36" s="81" t="s">
        <v>120</v>
      </c>
      <c r="I36" s="81" t="s">
        <v>123</v>
      </c>
      <c r="J36" s="81" t="s">
        <v>116</v>
      </c>
      <c r="K36" s="80">
        <v>73.75</v>
      </c>
      <c r="L36" s="80">
        <v>0</v>
      </c>
      <c r="M36" s="81" t="s">
        <v>122</v>
      </c>
      <c r="N36" s="81" t="s">
        <v>119</v>
      </c>
      <c r="O36" s="81" t="s">
        <v>121</v>
      </c>
      <c r="P36" s="82">
        <v>45078</v>
      </c>
      <c r="Q36" s="82">
        <v>45079</v>
      </c>
      <c r="R36" s="80">
        <v>0</v>
      </c>
      <c r="S36" s="81" t="s">
        <v>116</v>
      </c>
      <c r="T36" s="81" t="s">
        <v>116</v>
      </c>
      <c r="U36" s="81" t="s">
        <v>319</v>
      </c>
      <c r="V36" s="83">
        <v>45047.153755902778</v>
      </c>
      <c r="W36" s="81" t="s">
        <v>116</v>
      </c>
      <c r="X36" s="81" t="s">
        <v>116</v>
      </c>
      <c r="Y36" s="83">
        <v>45078</v>
      </c>
      <c r="Z36" s="83">
        <v>45108</v>
      </c>
      <c r="AA36" s="83">
        <v>45110.74838996528</v>
      </c>
      <c r="AB36" s="81" t="s">
        <v>118</v>
      </c>
      <c r="AC36" s="81" t="s">
        <v>116</v>
      </c>
    </row>
    <row r="37" spans="1:29" s="90" customFormat="1" hidden="1" outlineLevel="6" collapsed="1" x14ac:dyDescent="0.25">
      <c r="A37" s="99" t="s">
        <v>116</v>
      </c>
      <c r="B37" s="86">
        <v>4.0000000000000003E-5</v>
      </c>
      <c r="C37" s="86">
        <v>2.9499999999999999E-3</v>
      </c>
      <c r="D37" s="86">
        <v>0</v>
      </c>
      <c r="E37" s="86">
        <v>0</v>
      </c>
      <c r="F37" s="86">
        <v>4.0000000000000003E-5</v>
      </c>
      <c r="G37" s="86">
        <v>2.9499999999999999E-3</v>
      </c>
      <c r="H37" s="87" t="s">
        <v>120</v>
      </c>
      <c r="I37" s="87" t="s">
        <v>123</v>
      </c>
      <c r="J37" s="87" t="s">
        <v>116</v>
      </c>
      <c r="K37" s="86">
        <v>73.75</v>
      </c>
      <c r="L37" s="86">
        <v>0</v>
      </c>
      <c r="M37" s="87" t="s">
        <v>122</v>
      </c>
      <c r="N37" s="87" t="s">
        <v>119</v>
      </c>
      <c r="O37" s="87" t="s">
        <v>121</v>
      </c>
      <c r="P37" s="88">
        <v>45078</v>
      </c>
      <c r="Q37" s="88">
        <v>45079</v>
      </c>
      <c r="R37" s="86">
        <v>0</v>
      </c>
      <c r="S37" s="87" t="s">
        <v>116</v>
      </c>
      <c r="T37" s="87" t="s">
        <v>116</v>
      </c>
      <c r="U37" s="87" t="s">
        <v>319</v>
      </c>
      <c r="V37" s="89">
        <v>45047.153755902778</v>
      </c>
      <c r="W37" s="87" t="s">
        <v>116</v>
      </c>
      <c r="X37" s="87" t="s">
        <v>116</v>
      </c>
      <c r="Y37" s="89">
        <v>45078</v>
      </c>
      <c r="Z37" s="89">
        <v>45108</v>
      </c>
      <c r="AA37" s="89">
        <v>45110.74838996528</v>
      </c>
      <c r="AB37" s="87" t="s">
        <v>118</v>
      </c>
      <c r="AC37" s="87" t="s">
        <v>116</v>
      </c>
    </row>
    <row r="38" spans="1:29" s="96" customFormat="1" hidden="1" outlineLevel="7" collapsed="1" x14ac:dyDescent="0.25">
      <c r="A38" s="100" t="s">
        <v>124</v>
      </c>
      <c r="B38" s="92">
        <v>-158963.71160000001</v>
      </c>
      <c r="C38" s="92">
        <v>-11087205.828469999</v>
      </c>
      <c r="D38" s="92">
        <v>0</v>
      </c>
      <c r="E38" s="92">
        <v>0</v>
      </c>
      <c r="F38" s="92">
        <v>-158963.71160000001</v>
      </c>
      <c r="G38" s="92">
        <v>-11087205.828469999</v>
      </c>
      <c r="H38" s="93" t="s">
        <v>120</v>
      </c>
      <c r="I38" s="93" t="s">
        <v>123</v>
      </c>
      <c r="J38" s="93" t="s">
        <v>116</v>
      </c>
      <c r="K38" s="92">
        <v>69.746772498422203</v>
      </c>
      <c r="L38" s="92">
        <v>0</v>
      </c>
      <c r="M38" s="93" t="s">
        <v>122</v>
      </c>
      <c r="N38" s="93" t="s">
        <v>119</v>
      </c>
      <c r="O38" s="93" t="s">
        <v>121</v>
      </c>
      <c r="P38" s="94">
        <v>45078</v>
      </c>
      <c r="Q38" s="94">
        <v>45079</v>
      </c>
      <c r="R38" s="92">
        <v>0</v>
      </c>
      <c r="S38" s="93" t="s">
        <v>116</v>
      </c>
      <c r="T38" s="93" t="s">
        <v>116</v>
      </c>
      <c r="U38" s="93" t="s">
        <v>319</v>
      </c>
      <c r="V38" s="95">
        <v>45047.153755902778</v>
      </c>
      <c r="W38" s="93" t="s">
        <v>116</v>
      </c>
      <c r="X38" s="93" t="s">
        <v>116</v>
      </c>
      <c r="Y38" s="95">
        <v>45078</v>
      </c>
      <c r="Z38" s="95">
        <v>45108</v>
      </c>
      <c r="AA38" s="95">
        <v>45110.74838996528</v>
      </c>
      <c r="AB38" s="93" t="s">
        <v>118</v>
      </c>
      <c r="AC38" s="93" t="s">
        <v>116</v>
      </c>
    </row>
    <row r="39" spans="1:29" s="78" customFormat="1" hidden="1" outlineLevel="7" collapsed="1" x14ac:dyDescent="0.25">
      <c r="A39" s="101" t="s">
        <v>116</v>
      </c>
      <c r="B39" s="75">
        <v>-158963.71160000001</v>
      </c>
      <c r="C39" s="75">
        <v>-11087205.828469999</v>
      </c>
      <c r="D39" s="75">
        <v>0</v>
      </c>
      <c r="E39" s="75">
        <v>0</v>
      </c>
      <c r="F39" s="75">
        <v>-158963.71160000001</v>
      </c>
      <c r="G39" s="75">
        <v>-11087205.828469999</v>
      </c>
      <c r="H39" s="74" t="s">
        <v>120</v>
      </c>
      <c r="I39" s="74" t="s">
        <v>123</v>
      </c>
      <c r="J39" s="74" t="s">
        <v>116</v>
      </c>
      <c r="K39" s="75">
        <v>69.746772498422203</v>
      </c>
      <c r="L39" s="75">
        <v>0</v>
      </c>
      <c r="M39" s="74" t="s">
        <v>122</v>
      </c>
      <c r="N39" s="74" t="s">
        <v>119</v>
      </c>
      <c r="O39" s="74" t="s">
        <v>121</v>
      </c>
      <c r="P39" s="76">
        <v>45078</v>
      </c>
      <c r="Q39" s="76">
        <v>45079</v>
      </c>
      <c r="R39" s="75">
        <v>0</v>
      </c>
      <c r="S39" s="74" t="s">
        <v>116</v>
      </c>
      <c r="T39" s="74" t="s">
        <v>116</v>
      </c>
      <c r="U39" s="74" t="s">
        <v>319</v>
      </c>
      <c r="V39" s="77">
        <v>45047.153755902778</v>
      </c>
      <c r="W39" s="74" t="s">
        <v>116</v>
      </c>
      <c r="X39" s="74" t="s">
        <v>116</v>
      </c>
      <c r="Y39" s="77">
        <v>45078</v>
      </c>
      <c r="Z39" s="77">
        <v>45108</v>
      </c>
      <c r="AA39" s="77">
        <v>45110.74838996528</v>
      </c>
      <c r="AB39" s="74" t="s">
        <v>118</v>
      </c>
      <c r="AC39" s="74" t="s">
        <v>116</v>
      </c>
    </row>
    <row r="40" spans="1:29" s="107" customFormat="1" hidden="1" outlineLevel="7" collapsed="1" x14ac:dyDescent="0.25">
      <c r="A40" s="102" t="s">
        <v>125</v>
      </c>
      <c r="B40" s="103">
        <v>4420.7043000000003</v>
      </c>
      <c r="C40" s="103">
        <v>-64306.62</v>
      </c>
      <c r="D40" s="103">
        <v>0</v>
      </c>
      <c r="E40" s="103">
        <v>0</v>
      </c>
      <c r="F40" s="103">
        <v>4420.7043000000003</v>
      </c>
      <c r="G40" s="103">
        <v>-64306.62</v>
      </c>
      <c r="H40" s="104" t="s">
        <v>120</v>
      </c>
      <c r="I40" s="104" t="s">
        <v>123</v>
      </c>
      <c r="J40" s="104" t="s">
        <v>116</v>
      </c>
      <c r="K40" s="103">
        <v>-14.5466911234031</v>
      </c>
      <c r="L40" s="103">
        <v>0</v>
      </c>
      <c r="M40" s="104" t="s">
        <v>122</v>
      </c>
      <c r="N40" s="104" t="s">
        <v>119</v>
      </c>
      <c r="O40" s="104" t="s">
        <v>121</v>
      </c>
      <c r="P40" s="105">
        <v>45078</v>
      </c>
      <c r="Q40" s="105">
        <v>45079</v>
      </c>
      <c r="R40" s="103">
        <v>0</v>
      </c>
      <c r="S40" s="104" t="s">
        <v>116</v>
      </c>
      <c r="T40" s="104" t="s">
        <v>116</v>
      </c>
      <c r="U40" s="104" t="s">
        <v>319</v>
      </c>
      <c r="V40" s="106">
        <v>45047.153755902778</v>
      </c>
      <c r="W40" s="104" t="s">
        <v>116</v>
      </c>
      <c r="X40" s="104" t="s">
        <v>116</v>
      </c>
      <c r="Y40" s="106">
        <v>45078</v>
      </c>
      <c r="Z40" s="106">
        <v>45108</v>
      </c>
      <c r="AA40" s="106">
        <v>45110.74838996528</v>
      </c>
      <c r="AB40" s="104" t="s">
        <v>118</v>
      </c>
      <c r="AC40" s="104" t="s">
        <v>116</v>
      </c>
    </row>
    <row r="41" spans="1:29" s="78" customFormat="1" hidden="1" outlineLevel="7" collapsed="1" x14ac:dyDescent="0.25">
      <c r="A41" s="101" t="s">
        <v>116</v>
      </c>
      <c r="B41" s="75">
        <v>4420.7043000000003</v>
      </c>
      <c r="C41" s="75">
        <v>-64306.62</v>
      </c>
      <c r="D41" s="75">
        <v>0</v>
      </c>
      <c r="E41" s="75">
        <v>0</v>
      </c>
      <c r="F41" s="75">
        <v>4420.7043000000003</v>
      </c>
      <c r="G41" s="75">
        <v>-64306.62</v>
      </c>
      <c r="H41" s="74" t="s">
        <v>120</v>
      </c>
      <c r="I41" s="74" t="s">
        <v>123</v>
      </c>
      <c r="J41" s="74" t="s">
        <v>116</v>
      </c>
      <c r="K41" s="75">
        <v>-14.5466911234031</v>
      </c>
      <c r="L41" s="75">
        <v>0</v>
      </c>
      <c r="M41" s="74" t="s">
        <v>122</v>
      </c>
      <c r="N41" s="74" t="s">
        <v>119</v>
      </c>
      <c r="O41" s="74" t="s">
        <v>121</v>
      </c>
      <c r="P41" s="76">
        <v>45078</v>
      </c>
      <c r="Q41" s="76">
        <v>45079</v>
      </c>
      <c r="R41" s="75">
        <v>0</v>
      </c>
      <c r="S41" s="74" t="s">
        <v>116</v>
      </c>
      <c r="T41" s="74" t="s">
        <v>116</v>
      </c>
      <c r="U41" s="74" t="s">
        <v>319</v>
      </c>
      <c r="V41" s="77">
        <v>45047.153755902778</v>
      </c>
      <c r="W41" s="74" t="s">
        <v>116</v>
      </c>
      <c r="X41" s="74" t="s">
        <v>116</v>
      </c>
      <c r="Y41" s="77">
        <v>45078</v>
      </c>
      <c r="Z41" s="77">
        <v>45108</v>
      </c>
      <c r="AA41" s="77">
        <v>45110.74838996528</v>
      </c>
      <c r="AB41" s="74" t="s">
        <v>118</v>
      </c>
      <c r="AC41" s="74" t="s">
        <v>116</v>
      </c>
    </row>
    <row r="42" spans="1:29" s="96" customFormat="1" hidden="1" outlineLevel="7" collapsed="1" x14ac:dyDescent="0.25">
      <c r="A42" s="100" t="s">
        <v>126</v>
      </c>
      <c r="B42" s="92">
        <v>154543.00734000001</v>
      </c>
      <c r="C42" s="92">
        <v>11151512.45142</v>
      </c>
      <c r="D42" s="92">
        <v>0</v>
      </c>
      <c r="E42" s="92">
        <v>0</v>
      </c>
      <c r="F42" s="92">
        <v>154543.00734000001</v>
      </c>
      <c r="G42" s="92">
        <v>11151512.45142</v>
      </c>
      <c r="H42" s="93" t="s">
        <v>120</v>
      </c>
      <c r="I42" s="93" t="s">
        <v>123</v>
      </c>
      <c r="J42" s="93" t="s">
        <v>116</v>
      </c>
      <c r="K42" s="92">
        <v>72.157987885445294</v>
      </c>
      <c r="L42" s="92">
        <v>0</v>
      </c>
      <c r="M42" s="93" t="s">
        <v>122</v>
      </c>
      <c r="N42" s="93" t="s">
        <v>119</v>
      </c>
      <c r="O42" s="93" t="s">
        <v>121</v>
      </c>
      <c r="P42" s="94">
        <v>45078</v>
      </c>
      <c r="Q42" s="94">
        <v>45079</v>
      </c>
      <c r="R42" s="92">
        <v>0</v>
      </c>
      <c r="S42" s="93" t="s">
        <v>116</v>
      </c>
      <c r="T42" s="93" t="s">
        <v>116</v>
      </c>
      <c r="U42" s="93" t="s">
        <v>319</v>
      </c>
      <c r="V42" s="95">
        <v>45047.153755902778</v>
      </c>
      <c r="W42" s="93" t="s">
        <v>116</v>
      </c>
      <c r="X42" s="93" t="s">
        <v>116</v>
      </c>
      <c r="Y42" s="95">
        <v>45078</v>
      </c>
      <c r="Z42" s="95">
        <v>45108</v>
      </c>
      <c r="AA42" s="95">
        <v>45110.74838996528</v>
      </c>
      <c r="AB42" s="93" t="s">
        <v>118</v>
      </c>
      <c r="AC42" s="93" t="s">
        <v>116</v>
      </c>
    </row>
    <row r="43" spans="1:29" s="78" customFormat="1" hidden="1" outlineLevel="7" collapsed="1" x14ac:dyDescent="0.25">
      <c r="A43" s="101" t="s">
        <v>116</v>
      </c>
      <c r="B43" s="75">
        <v>154543.00734000001</v>
      </c>
      <c r="C43" s="75">
        <v>11151512.45142</v>
      </c>
      <c r="D43" s="75">
        <v>0</v>
      </c>
      <c r="E43" s="75">
        <v>0</v>
      </c>
      <c r="F43" s="75">
        <v>154543.00734000001</v>
      </c>
      <c r="G43" s="75">
        <v>11151512.45142</v>
      </c>
      <c r="H43" s="74" t="s">
        <v>120</v>
      </c>
      <c r="I43" s="74" t="s">
        <v>123</v>
      </c>
      <c r="J43" s="74" t="s">
        <v>116</v>
      </c>
      <c r="K43" s="75">
        <v>72.157987885445294</v>
      </c>
      <c r="L43" s="75">
        <v>0</v>
      </c>
      <c r="M43" s="74" t="s">
        <v>122</v>
      </c>
      <c r="N43" s="74" t="s">
        <v>119</v>
      </c>
      <c r="O43" s="74" t="s">
        <v>121</v>
      </c>
      <c r="P43" s="76">
        <v>45078</v>
      </c>
      <c r="Q43" s="76">
        <v>45079</v>
      </c>
      <c r="R43" s="75">
        <v>0</v>
      </c>
      <c r="S43" s="74" t="s">
        <v>116</v>
      </c>
      <c r="T43" s="74" t="s">
        <v>116</v>
      </c>
      <c r="U43" s="74" t="s">
        <v>319</v>
      </c>
      <c r="V43" s="77">
        <v>45047.153755902778</v>
      </c>
      <c r="W43" s="74" t="s">
        <v>116</v>
      </c>
      <c r="X43" s="74" t="s">
        <v>116</v>
      </c>
      <c r="Y43" s="77">
        <v>45078</v>
      </c>
      <c r="Z43" s="77">
        <v>45108</v>
      </c>
      <c r="AA43" s="77">
        <v>45110.74838996528</v>
      </c>
      <c r="AB43" s="74" t="s">
        <v>118</v>
      </c>
      <c r="AC43" s="74" t="s">
        <v>116</v>
      </c>
    </row>
    <row r="44" spans="1:29" s="119" customFormat="1" outlineLevel="1" collapsed="1" x14ac:dyDescent="0.25">
      <c r="A44" s="114" t="s">
        <v>135</v>
      </c>
      <c r="B44" s="115">
        <v>360647.31140000001</v>
      </c>
      <c r="C44" s="115">
        <v>36486661.649999999</v>
      </c>
      <c r="D44" s="115">
        <v>0</v>
      </c>
      <c r="E44" s="115">
        <v>0</v>
      </c>
      <c r="F44" s="115">
        <v>360647.31140000001</v>
      </c>
      <c r="G44" s="115">
        <v>36486661.649999999</v>
      </c>
      <c r="H44" s="116" t="s">
        <v>116</v>
      </c>
      <c r="I44" s="116" t="s">
        <v>116</v>
      </c>
      <c r="J44" s="116" t="s">
        <v>116</v>
      </c>
      <c r="K44" s="115">
        <v>86.478009553271804</v>
      </c>
      <c r="L44" s="115">
        <v>0</v>
      </c>
      <c r="M44" s="116" t="s">
        <v>116</v>
      </c>
      <c r="N44" s="116" t="s">
        <v>135</v>
      </c>
      <c r="O44" s="116" t="s">
        <v>116</v>
      </c>
      <c r="P44" s="117" t="s">
        <v>116</v>
      </c>
      <c r="Q44" s="117" t="s">
        <v>116</v>
      </c>
      <c r="R44" s="115">
        <v>0</v>
      </c>
      <c r="S44" s="116" t="s">
        <v>116</v>
      </c>
      <c r="T44" s="116" t="s">
        <v>116</v>
      </c>
      <c r="U44" s="116" t="s">
        <v>319</v>
      </c>
      <c r="V44" s="116" t="s">
        <v>116</v>
      </c>
      <c r="W44" s="116" t="s">
        <v>116</v>
      </c>
      <c r="X44" s="116" t="s">
        <v>116</v>
      </c>
      <c r="Y44" s="118">
        <v>45078</v>
      </c>
      <c r="Z44" s="118">
        <v>45108</v>
      </c>
      <c r="AA44" s="118">
        <v>45110.74838996528</v>
      </c>
      <c r="AB44" s="116" t="s">
        <v>118</v>
      </c>
      <c r="AC44" s="116" t="s">
        <v>116</v>
      </c>
    </row>
    <row r="45" spans="1:29" s="90" customFormat="1" hidden="1" outlineLevel="2" collapsed="1" x14ac:dyDescent="0.25">
      <c r="A45" s="85" t="s">
        <v>157</v>
      </c>
      <c r="B45" s="86">
        <v>0</v>
      </c>
      <c r="C45" s="86">
        <v>0</v>
      </c>
      <c r="D45" s="86">
        <v>0</v>
      </c>
      <c r="E45" s="86">
        <v>0</v>
      </c>
      <c r="F45" s="86">
        <v>0</v>
      </c>
      <c r="G45" s="86">
        <v>0</v>
      </c>
      <c r="H45" s="87" t="s">
        <v>120</v>
      </c>
      <c r="I45" s="87" t="s">
        <v>157</v>
      </c>
      <c r="J45" s="87" t="s">
        <v>116</v>
      </c>
      <c r="K45" s="86">
        <v>0</v>
      </c>
      <c r="L45" s="86">
        <v>0</v>
      </c>
      <c r="M45" s="87" t="s">
        <v>116</v>
      </c>
      <c r="N45" s="87" t="s">
        <v>135</v>
      </c>
      <c r="O45" s="87" t="s">
        <v>121</v>
      </c>
      <c r="P45" s="88">
        <v>45078</v>
      </c>
      <c r="Q45" s="88">
        <v>45079</v>
      </c>
      <c r="R45" s="86">
        <v>0</v>
      </c>
      <c r="S45" s="87" t="s">
        <v>116</v>
      </c>
      <c r="T45" s="87" t="s">
        <v>116</v>
      </c>
      <c r="U45" s="87" t="s">
        <v>319</v>
      </c>
      <c r="V45" s="89">
        <v>45047.153755902778</v>
      </c>
      <c r="W45" s="87" t="s">
        <v>116</v>
      </c>
      <c r="X45" s="87" t="s">
        <v>116</v>
      </c>
      <c r="Y45" s="89">
        <v>45078</v>
      </c>
      <c r="Z45" s="89">
        <v>45108</v>
      </c>
      <c r="AA45" s="89">
        <v>45110.74838996528</v>
      </c>
      <c r="AB45" s="87" t="s">
        <v>118</v>
      </c>
      <c r="AC45" s="87" t="s">
        <v>116</v>
      </c>
    </row>
    <row r="46" spans="1:29" s="96" customFormat="1" hidden="1" outlineLevel="3" collapsed="1" x14ac:dyDescent="0.25">
      <c r="A46" s="91" t="s">
        <v>121</v>
      </c>
      <c r="B46" s="92">
        <v>0</v>
      </c>
      <c r="C46" s="92">
        <v>0</v>
      </c>
      <c r="D46" s="92">
        <v>0</v>
      </c>
      <c r="E46" s="92">
        <v>0</v>
      </c>
      <c r="F46" s="92">
        <v>0</v>
      </c>
      <c r="G46" s="92">
        <v>0</v>
      </c>
      <c r="H46" s="93" t="s">
        <v>120</v>
      </c>
      <c r="I46" s="93" t="s">
        <v>157</v>
      </c>
      <c r="J46" s="93" t="s">
        <v>116</v>
      </c>
      <c r="K46" s="92">
        <v>0</v>
      </c>
      <c r="L46" s="92">
        <v>0</v>
      </c>
      <c r="M46" s="93" t="s">
        <v>116</v>
      </c>
      <c r="N46" s="93" t="s">
        <v>135</v>
      </c>
      <c r="O46" s="93" t="s">
        <v>121</v>
      </c>
      <c r="P46" s="94">
        <v>45078</v>
      </c>
      <c r="Q46" s="94">
        <v>45079</v>
      </c>
      <c r="R46" s="92">
        <v>0</v>
      </c>
      <c r="S46" s="93" t="s">
        <v>116</v>
      </c>
      <c r="T46" s="93" t="s">
        <v>116</v>
      </c>
      <c r="U46" s="93" t="s">
        <v>319</v>
      </c>
      <c r="V46" s="95">
        <v>45047.153755902778</v>
      </c>
      <c r="W46" s="93" t="s">
        <v>116</v>
      </c>
      <c r="X46" s="93" t="s">
        <v>116</v>
      </c>
      <c r="Y46" s="95">
        <v>45078</v>
      </c>
      <c r="Z46" s="95">
        <v>45108</v>
      </c>
      <c r="AA46" s="95">
        <v>45110.74838996528</v>
      </c>
      <c r="AB46" s="93" t="s">
        <v>118</v>
      </c>
      <c r="AC46" s="93" t="s">
        <v>116</v>
      </c>
    </row>
    <row r="47" spans="1:29" s="78" customFormat="1" hidden="1" outlineLevel="4" collapsed="1" x14ac:dyDescent="0.25">
      <c r="A47" s="97" t="s">
        <v>116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4" t="s">
        <v>120</v>
      </c>
      <c r="I47" s="74" t="s">
        <v>157</v>
      </c>
      <c r="J47" s="74" t="s">
        <v>116</v>
      </c>
      <c r="K47" s="75">
        <v>0</v>
      </c>
      <c r="L47" s="75">
        <v>0</v>
      </c>
      <c r="M47" s="74" t="s">
        <v>116</v>
      </c>
      <c r="N47" s="74" t="s">
        <v>135</v>
      </c>
      <c r="O47" s="74" t="s">
        <v>121</v>
      </c>
      <c r="P47" s="76">
        <v>45078</v>
      </c>
      <c r="Q47" s="76">
        <v>45079</v>
      </c>
      <c r="R47" s="75">
        <v>0</v>
      </c>
      <c r="S47" s="74" t="s">
        <v>116</v>
      </c>
      <c r="T47" s="74" t="s">
        <v>116</v>
      </c>
      <c r="U47" s="74" t="s">
        <v>319</v>
      </c>
      <c r="V47" s="77">
        <v>45047.153755902778</v>
      </c>
      <c r="W47" s="74" t="s">
        <v>116</v>
      </c>
      <c r="X47" s="74" t="s">
        <v>116</v>
      </c>
      <c r="Y47" s="77">
        <v>45078</v>
      </c>
      <c r="Z47" s="77">
        <v>45108</v>
      </c>
      <c r="AA47" s="77">
        <v>45110.74838996528</v>
      </c>
      <c r="AB47" s="74" t="s">
        <v>118</v>
      </c>
      <c r="AC47" s="74" t="s">
        <v>116</v>
      </c>
    </row>
    <row r="48" spans="1:29" s="84" customFormat="1" hidden="1" outlineLevel="5" collapsed="1" x14ac:dyDescent="0.25">
      <c r="A48" s="98" t="s">
        <v>122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1" t="s">
        <v>120</v>
      </c>
      <c r="I48" s="81" t="s">
        <v>157</v>
      </c>
      <c r="J48" s="81" t="s">
        <v>116</v>
      </c>
      <c r="K48" s="80">
        <v>0</v>
      </c>
      <c r="L48" s="80">
        <v>0</v>
      </c>
      <c r="M48" s="81" t="s">
        <v>122</v>
      </c>
      <c r="N48" s="81" t="s">
        <v>135</v>
      </c>
      <c r="O48" s="81" t="s">
        <v>121</v>
      </c>
      <c r="P48" s="82">
        <v>45078</v>
      </c>
      <c r="Q48" s="82">
        <v>45079</v>
      </c>
      <c r="R48" s="80">
        <v>0</v>
      </c>
      <c r="S48" s="81" t="s">
        <v>116</v>
      </c>
      <c r="T48" s="81" t="s">
        <v>116</v>
      </c>
      <c r="U48" s="81" t="s">
        <v>319</v>
      </c>
      <c r="V48" s="83">
        <v>45047.153755902778</v>
      </c>
      <c r="W48" s="81" t="s">
        <v>116</v>
      </c>
      <c r="X48" s="81" t="s">
        <v>116</v>
      </c>
      <c r="Y48" s="83">
        <v>45078</v>
      </c>
      <c r="Z48" s="83">
        <v>45108</v>
      </c>
      <c r="AA48" s="83">
        <v>45110.74838996528</v>
      </c>
      <c r="AB48" s="81" t="s">
        <v>118</v>
      </c>
      <c r="AC48" s="81" t="s">
        <v>116</v>
      </c>
    </row>
    <row r="49" spans="1:29" s="90" customFormat="1" hidden="1" outlineLevel="6" collapsed="1" x14ac:dyDescent="0.25">
      <c r="A49" s="99" t="s">
        <v>116</v>
      </c>
      <c r="B49" s="86">
        <v>0</v>
      </c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7" t="s">
        <v>120</v>
      </c>
      <c r="I49" s="87" t="s">
        <v>157</v>
      </c>
      <c r="J49" s="87" t="s">
        <v>116</v>
      </c>
      <c r="K49" s="86">
        <v>0</v>
      </c>
      <c r="L49" s="86">
        <v>0</v>
      </c>
      <c r="M49" s="87" t="s">
        <v>122</v>
      </c>
      <c r="N49" s="87" t="s">
        <v>135</v>
      </c>
      <c r="O49" s="87" t="s">
        <v>121</v>
      </c>
      <c r="P49" s="88">
        <v>45078</v>
      </c>
      <c r="Q49" s="88">
        <v>45079</v>
      </c>
      <c r="R49" s="86">
        <v>0</v>
      </c>
      <c r="S49" s="87" t="s">
        <v>116</v>
      </c>
      <c r="T49" s="87" t="s">
        <v>116</v>
      </c>
      <c r="U49" s="87" t="s">
        <v>319</v>
      </c>
      <c r="V49" s="89">
        <v>45047.153755902778</v>
      </c>
      <c r="W49" s="87" t="s">
        <v>116</v>
      </c>
      <c r="X49" s="87" t="s">
        <v>116</v>
      </c>
      <c r="Y49" s="89">
        <v>45078</v>
      </c>
      <c r="Z49" s="89">
        <v>45108</v>
      </c>
      <c r="AA49" s="89">
        <v>45110.74838996528</v>
      </c>
      <c r="AB49" s="87" t="s">
        <v>118</v>
      </c>
      <c r="AC49" s="87" t="s">
        <v>116</v>
      </c>
    </row>
    <row r="50" spans="1:29" s="96" customFormat="1" hidden="1" outlineLevel="7" collapsed="1" x14ac:dyDescent="0.25">
      <c r="A50" s="100" t="s">
        <v>152</v>
      </c>
      <c r="B50" s="92">
        <v>0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3" t="s">
        <v>120</v>
      </c>
      <c r="I50" s="93" t="s">
        <v>157</v>
      </c>
      <c r="J50" s="93" t="s">
        <v>116</v>
      </c>
      <c r="K50" s="92">
        <v>0</v>
      </c>
      <c r="L50" s="92">
        <v>0</v>
      </c>
      <c r="M50" s="93" t="s">
        <v>122</v>
      </c>
      <c r="N50" s="93" t="s">
        <v>135</v>
      </c>
      <c r="O50" s="93" t="s">
        <v>121</v>
      </c>
      <c r="P50" s="94">
        <v>45078</v>
      </c>
      <c r="Q50" s="94">
        <v>45079</v>
      </c>
      <c r="R50" s="92">
        <v>0</v>
      </c>
      <c r="S50" s="93" t="s">
        <v>116</v>
      </c>
      <c r="T50" s="93" t="s">
        <v>116</v>
      </c>
      <c r="U50" s="93" t="s">
        <v>319</v>
      </c>
      <c r="V50" s="95">
        <v>45047.153755902778</v>
      </c>
      <c r="W50" s="93" t="s">
        <v>116</v>
      </c>
      <c r="X50" s="93" t="s">
        <v>116</v>
      </c>
      <c r="Y50" s="95">
        <v>45078</v>
      </c>
      <c r="Z50" s="95">
        <v>45108</v>
      </c>
      <c r="AA50" s="95">
        <v>45110.74838996528</v>
      </c>
      <c r="AB50" s="93" t="s">
        <v>118</v>
      </c>
      <c r="AC50" s="93" t="s">
        <v>116</v>
      </c>
    </row>
    <row r="51" spans="1:29" s="78" customFormat="1" hidden="1" outlineLevel="7" collapsed="1" x14ac:dyDescent="0.25">
      <c r="A51" s="101" t="s">
        <v>116</v>
      </c>
      <c r="B51" s="75">
        <v>0</v>
      </c>
      <c r="C51" s="75">
        <v>-14067.49898</v>
      </c>
      <c r="D51" s="75">
        <v>0</v>
      </c>
      <c r="E51" s="75">
        <v>0</v>
      </c>
      <c r="F51" s="75">
        <v>0</v>
      </c>
      <c r="G51" s="75">
        <v>-14067.49898</v>
      </c>
      <c r="H51" s="74" t="s">
        <v>120</v>
      </c>
      <c r="I51" s="74" t="s">
        <v>157</v>
      </c>
      <c r="J51" s="74" t="s">
        <v>116</v>
      </c>
      <c r="K51" s="75">
        <v>0</v>
      </c>
      <c r="L51" s="75">
        <v>0</v>
      </c>
      <c r="M51" s="74" t="s">
        <v>122</v>
      </c>
      <c r="N51" s="74" t="s">
        <v>135</v>
      </c>
      <c r="O51" s="74" t="s">
        <v>121</v>
      </c>
      <c r="P51" s="76">
        <v>45078</v>
      </c>
      <c r="Q51" s="76">
        <v>45079</v>
      </c>
      <c r="R51" s="75">
        <v>0</v>
      </c>
      <c r="S51" s="74" t="s">
        <v>116</v>
      </c>
      <c r="T51" s="74" t="s">
        <v>116</v>
      </c>
      <c r="U51" s="74" t="s">
        <v>319</v>
      </c>
      <c r="V51" s="77">
        <v>45047.153755902778</v>
      </c>
      <c r="W51" s="74" t="s">
        <v>116</v>
      </c>
      <c r="X51" s="74" t="s">
        <v>116</v>
      </c>
      <c r="Y51" s="77">
        <v>45078</v>
      </c>
      <c r="Z51" s="77">
        <v>45108</v>
      </c>
      <c r="AA51" s="77">
        <v>45110.74838996528</v>
      </c>
      <c r="AB51" s="74" t="s">
        <v>118</v>
      </c>
      <c r="AC51" s="74" t="s">
        <v>116</v>
      </c>
    </row>
    <row r="52" spans="1:29" s="128" customFormat="1" hidden="1" outlineLevel="7" collapsed="1" x14ac:dyDescent="0.25">
      <c r="A52" s="123" t="s">
        <v>116</v>
      </c>
      <c r="B52" s="124">
        <v>0</v>
      </c>
      <c r="C52" s="124">
        <v>14067.49898</v>
      </c>
      <c r="D52" s="124">
        <v>0</v>
      </c>
      <c r="E52" s="124">
        <v>0</v>
      </c>
      <c r="F52" s="124">
        <v>0</v>
      </c>
      <c r="G52" s="124">
        <v>14067.49898</v>
      </c>
      <c r="H52" s="125" t="s">
        <v>120</v>
      </c>
      <c r="I52" s="125" t="s">
        <v>157</v>
      </c>
      <c r="J52" s="125" t="s">
        <v>116</v>
      </c>
      <c r="K52" s="124">
        <v>0</v>
      </c>
      <c r="L52" s="124">
        <v>0</v>
      </c>
      <c r="M52" s="125" t="s">
        <v>122</v>
      </c>
      <c r="N52" s="125" t="s">
        <v>135</v>
      </c>
      <c r="O52" s="125" t="s">
        <v>121</v>
      </c>
      <c r="P52" s="126">
        <v>45078</v>
      </c>
      <c r="Q52" s="126">
        <v>45079</v>
      </c>
      <c r="R52" s="124">
        <v>0</v>
      </c>
      <c r="S52" s="125" t="s">
        <v>116</v>
      </c>
      <c r="T52" s="125" t="s">
        <v>116</v>
      </c>
      <c r="U52" s="125" t="s">
        <v>319</v>
      </c>
      <c r="V52" s="127">
        <v>45047.153755902778</v>
      </c>
      <c r="W52" s="125" t="s">
        <v>116</v>
      </c>
      <c r="X52" s="125" t="s">
        <v>116</v>
      </c>
      <c r="Y52" s="127">
        <v>45078</v>
      </c>
      <c r="Z52" s="127">
        <v>45108</v>
      </c>
      <c r="AA52" s="127">
        <v>45110.74838996528</v>
      </c>
      <c r="AB52" s="125" t="s">
        <v>118</v>
      </c>
      <c r="AC52" s="125" t="s">
        <v>116</v>
      </c>
    </row>
    <row r="53" spans="1:29" s="119" customFormat="1" hidden="1" outlineLevel="5" collapsed="1" x14ac:dyDescent="0.25">
      <c r="A53" s="120" t="s">
        <v>213</v>
      </c>
      <c r="B53" s="115">
        <v>0</v>
      </c>
      <c r="C53" s="115">
        <v>0</v>
      </c>
      <c r="D53" s="115">
        <v>0</v>
      </c>
      <c r="E53" s="115">
        <v>0</v>
      </c>
      <c r="F53" s="115">
        <v>0</v>
      </c>
      <c r="G53" s="115">
        <v>0</v>
      </c>
      <c r="H53" s="116" t="s">
        <v>120</v>
      </c>
      <c r="I53" s="116" t="s">
        <v>157</v>
      </c>
      <c r="J53" s="116" t="s">
        <v>116</v>
      </c>
      <c r="K53" s="115">
        <v>0</v>
      </c>
      <c r="L53" s="115">
        <v>0</v>
      </c>
      <c r="M53" s="116" t="s">
        <v>213</v>
      </c>
      <c r="N53" s="116" t="s">
        <v>135</v>
      </c>
      <c r="O53" s="116" t="s">
        <v>121</v>
      </c>
      <c r="P53" s="117">
        <v>45078</v>
      </c>
      <c r="Q53" s="117">
        <v>45079</v>
      </c>
      <c r="R53" s="115">
        <v>0</v>
      </c>
      <c r="S53" s="116" t="s">
        <v>116</v>
      </c>
      <c r="T53" s="116" t="s">
        <v>116</v>
      </c>
      <c r="U53" s="116" t="s">
        <v>319</v>
      </c>
      <c r="V53" s="118">
        <v>45047.153755902778</v>
      </c>
      <c r="W53" s="116" t="s">
        <v>116</v>
      </c>
      <c r="X53" s="116" t="s">
        <v>116</v>
      </c>
      <c r="Y53" s="118">
        <v>45078</v>
      </c>
      <c r="Z53" s="118">
        <v>45108</v>
      </c>
      <c r="AA53" s="118">
        <v>45110.74838996528</v>
      </c>
      <c r="AB53" s="116" t="s">
        <v>118</v>
      </c>
      <c r="AC53" s="116" t="s">
        <v>116</v>
      </c>
    </row>
    <row r="54" spans="1:29" s="90" customFormat="1" hidden="1" outlineLevel="6" collapsed="1" x14ac:dyDescent="0.25">
      <c r="A54" s="99" t="s">
        <v>116</v>
      </c>
      <c r="B54" s="86">
        <v>0</v>
      </c>
      <c r="C54" s="86">
        <v>0</v>
      </c>
      <c r="D54" s="86">
        <v>0</v>
      </c>
      <c r="E54" s="86">
        <v>0</v>
      </c>
      <c r="F54" s="86">
        <v>0</v>
      </c>
      <c r="G54" s="86">
        <v>0</v>
      </c>
      <c r="H54" s="87" t="s">
        <v>120</v>
      </c>
      <c r="I54" s="87" t="s">
        <v>157</v>
      </c>
      <c r="J54" s="87" t="s">
        <v>116</v>
      </c>
      <c r="K54" s="86">
        <v>0</v>
      </c>
      <c r="L54" s="86">
        <v>0</v>
      </c>
      <c r="M54" s="87" t="s">
        <v>213</v>
      </c>
      <c r="N54" s="87" t="s">
        <v>135</v>
      </c>
      <c r="O54" s="87" t="s">
        <v>121</v>
      </c>
      <c r="P54" s="88">
        <v>45078</v>
      </c>
      <c r="Q54" s="88">
        <v>45079</v>
      </c>
      <c r="R54" s="86">
        <v>0</v>
      </c>
      <c r="S54" s="87" t="s">
        <v>116</v>
      </c>
      <c r="T54" s="87" t="s">
        <v>116</v>
      </c>
      <c r="U54" s="87" t="s">
        <v>319</v>
      </c>
      <c r="V54" s="89">
        <v>45047.153755902778</v>
      </c>
      <c r="W54" s="87" t="s">
        <v>116</v>
      </c>
      <c r="X54" s="87" t="s">
        <v>116</v>
      </c>
      <c r="Y54" s="89">
        <v>45078</v>
      </c>
      <c r="Z54" s="89">
        <v>45108</v>
      </c>
      <c r="AA54" s="89">
        <v>45110.74838996528</v>
      </c>
      <c r="AB54" s="87" t="s">
        <v>118</v>
      </c>
      <c r="AC54" s="87" t="s">
        <v>116</v>
      </c>
    </row>
    <row r="55" spans="1:29" s="96" customFormat="1" hidden="1" outlineLevel="7" collapsed="1" x14ac:dyDescent="0.25">
      <c r="A55" s="100" t="s">
        <v>152</v>
      </c>
      <c r="B55" s="92">
        <v>0</v>
      </c>
      <c r="C55" s="92">
        <v>0</v>
      </c>
      <c r="D55" s="92">
        <v>0</v>
      </c>
      <c r="E55" s="92">
        <v>0</v>
      </c>
      <c r="F55" s="92">
        <v>0</v>
      </c>
      <c r="G55" s="92">
        <v>0</v>
      </c>
      <c r="H55" s="93" t="s">
        <v>120</v>
      </c>
      <c r="I55" s="93" t="s">
        <v>157</v>
      </c>
      <c r="J55" s="93" t="s">
        <v>116</v>
      </c>
      <c r="K55" s="92">
        <v>0</v>
      </c>
      <c r="L55" s="92">
        <v>0</v>
      </c>
      <c r="M55" s="93" t="s">
        <v>213</v>
      </c>
      <c r="N55" s="93" t="s">
        <v>135</v>
      </c>
      <c r="O55" s="93" t="s">
        <v>121</v>
      </c>
      <c r="P55" s="94">
        <v>45078</v>
      </c>
      <c r="Q55" s="94">
        <v>45079</v>
      </c>
      <c r="R55" s="92">
        <v>0</v>
      </c>
      <c r="S55" s="93" t="s">
        <v>116</v>
      </c>
      <c r="T55" s="93" t="s">
        <v>116</v>
      </c>
      <c r="U55" s="93" t="s">
        <v>319</v>
      </c>
      <c r="V55" s="95">
        <v>45047.153755902778</v>
      </c>
      <c r="W55" s="93" t="s">
        <v>116</v>
      </c>
      <c r="X55" s="93" t="s">
        <v>116</v>
      </c>
      <c r="Y55" s="95">
        <v>45078</v>
      </c>
      <c r="Z55" s="95">
        <v>45108</v>
      </c>
      <c r="AA55" s="95">
        <v>45110.74838996528</v>
      </c>
      <c r="AB55" s="93" t="s">
        <v>118</v>
      </c>
      <c r="AC55" s="93" t="s">
        <v>116</v>
      </c>
    </row>
    <row r="56" spans="1:29" s="78" customFormat="1" hidden="1" outlineLevel="7" collapsed="1" x14ac:dyDescent="0.25">
      <c r="A56" s="101" t="s">
        <v>116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4" t="s">
        <v>120</v>
      </c>
      <c r="I56" s="74" t="s">
        <v>157</v>
      </c>
      <c r="J56" s="74" t="s">
        <v>116</v>
      </c>
      <c r="K56" s="75">
        <v>0</v>
      </c>
      <c r="L56" s="75">
        <v>0</v>
      </c>
      <c r="M56" s="74" t="s">
        <v>213</v>
      </c>
      <c r="N56" s="74" t="s">
        <v>135</v>
      </c>
      <c r="O56" s="74" t="s">
        <v>121</v>
      </c>
      <c r="P56" s="76">
        <v>45078</v>
      </c>
      <c r="Q56" s="76">
        <v>45079</v>
      </c>
      <c r="R56" s="75">
        <v>0</v>
      </c>
      <c r="S56" s="74" t="s">
        <v>116</v>
      </c>
      <c r="T56" s="74" t="s">
        <v>116</v>
      </c>
      <c r="U56" s="74" t="s">
        <v>319</v>
      </c>
      <c r="V56" s="77">
        <v>45047.153755902778</v>
      </c>
      <c r="W56" s="74" t="s">
        <v>116</v>
      </c>
      <c r="X56" s="74" t="s">
        <v>116</v>
      </c>
      <c r="Y56" s="77">
        <v>45078</v>
      </c>
      <c r="Z56" s="77">
        <v>45108</v>
      </c>
      <c r="AA56" s="77">
        <v>45110.74838996528</v>
      </c>
      <c r="AB56" s="74" t="s">
        <v>118</v>
      </c>
      <c r="AC56" s="74" t="s">
        <v>116</v>
      </c>
    </row>
    <row r="57" spans="1:29" s="113" customFormat="1" hidden="1" outlineLevel="2" collapsed="1" x14ac:dyDescent="0.25">
      <c r="A57" s="108" t="s">
        <v>214</v>
      </c>
      <c r="B57" s="109">
        <v>0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10" t="s">
        <v>120</v>
      </c>
      <c r="I57" s="110" t="s">
        <v>214</v>
      </c>
      <c r="J57" s="110" t="s">
        <v>116</v>
      </c>
      <c r="K57" s="109">
        <v>0</v>
      </c>
      <c r="L57" s="109">
        <v>0</v>
      </c>
      <c r="M57" s="110" t="s">
        <v>213</v>
      </c>
      <c r="N57" s="110" t="s">
        <v>135</v>
      </c>
      <c r="O57" s="110" t="s">
        <v>121</v>
      </c>
      <c r="P57" s="111">
        <v>45078</v>
      </c>
      <c r="Q57" s="111">
        <v>45079</v>
      </c>
      <c r="R57" s="109">
        <v>0</v>
      </c>
      <c r="S57" s="110" t="s">
        <v>116</v>
      </c>
      <c r="T57" s="110" t="s">
        <v>116</v>
      </c>
      <c r="U57" s="110" t="s">
        <v>319</v>
      </c>
      <c r="V57" s="112">
        <v>45047.153755902778</v>
      </c>
      <c r="W57" s="110" t="s">
        <v>116</v>
      </c>
      <c r="X57" s="110" t="s">
        <v>116</v>
      </c>
      <c r="Y57" s="112">
        <v>45078</v>
      </c>
      <c r="Z57" s="112">
        <v>45108</v>
      </c>
      <c r="AA57" s="112">
        <v>45110.74838996528</v>
      </c>
      <c r="AB57" s="110" t="s">
        <v>118</v>
      </c>
      <c r="AC57" s="110" t="s">
        <v>116</v>
      </c>
    </row>
    <row r="58" spans="1:29" s="96" customFormat="1" hidden="1" outlineLevel="3" collapsed="1" x14ac:dyDescent="0.25">
      <c r="A58" s="91" t="s">
        <v>121</v>
      </c>
      <c r="B58" s="92">
        <v>0</v>
      </c>
      <c r="C58" s="92">
        <v>0</v>
      </c>
      <c r="D58" s="92">
        <v>0</v>
      </c>
      <c r="E58" s="92">
        <v>0</v>
      </c>
      <c r="F58" s="92">
        <v>0</v>
      </c>
      <c r="G58" s="92">
        <v>0</v>
      </c>
      <c r="H58" s="93" t="s">
        <v>120</v>
      </c>
      <c r="I58" s="93" t="s">
        <v>214</v>
      </c>
      <c r="J58" s="93" t="s">
        <v>116</v>
      </c>
      <c r="K58" s="92">
        <v>0</v>
      </c>
      <c r="L58" s="92">
        <v>0</v>
      </c>
      <c r="M58" s="93" t="s">
        <v>213</v>
      </c>
      <c r="N58" s="93" t="s">
        <v>135</v>
      </c>
      <c r="O58" s="93" t="s">
        <v>121</v>
      </c>
      <c r="P58" s="94">
        <v>45078</v>
      </c>
      <c r="Q58" s="94">
        <v>45079</v>
      </c>
      <c r="R58" s="92">
        <v>0</v>
      </c>
      <c r="S58" s="93" t="s">
        <v>116</v>
      </c>
      <c r="T58" s="93" t="s">
        <v>116</v>
      </c>
      <c r="U58" s="93" t="s">
        <v>319</v>
      </c>
      <c r="V58" s="95">
        <v>45047.153755902778</v>
      </c>
      <c r="W58" s="93" t="s">
        <v>116</v>
      </c>
      <c r="X58" s="93" t="s">
        <v>116</v>
      </c>
      <c r="Y58" s="95">
        <v>45078</v>
      </c>
      <c r="Z58" s="95">
        <v>45108</v>
      </c>
      <c r="AA58" s="95">
        <v>45110.74838996528</v>
      </c>
      <c r="AB58" s="93" t="s">
        <v>118</v>
      </c>
      <c r="AC58" s="93" t="s">
        <v>116</v>
      </c>
    </row>
    <row r="59" spans="1:29" s="78" customFormat="1" hidden="1" outlineLevel="4" collapsed="1" x14ac:dyDescent="0.25">
      <c r="A59" s="97" t="s">
        <v>116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  <c r="H59" s="74" t="s">
        <v>120</v>
      </c>
      <c r="I59" s="74" t="s">
        <v>214</v>
      </c>
      <c r="J59" s="74" t="s">
        <v>116</v>
      </c>
      <c r="K59" s="75">
        <v>0</v>
      </c>
      <c r="L59" s="75">
        <v>0</v>
      </c>
      <c r="M59" s="74" t="s">
        <v>213</v>
      </c>
      <c r="N59" s="74" t="s">
        <v>135</v>
      </c>
      <c r="O59" s="74" t="s">
        <v>121</v>
      </c>
      <c r="P59" s="76">
        <v>45078</v>
      </c>
      <c r="Q59" s="76">
        <v>45079</v>
      </c>
      <c r="R59" s="75">
        <v>0</v>
      </c>
      <c r="S59" s="74" t="s">
        <v>116</v>
      </c>
      <c r="T59" s="74" t="s">
        <v>116</v>
      </c>
      <c r="U59" s="74" t="s">
        <v>319</v>
      </c>
      <c r="V59" s="77">
        <v>45047.153755902778</v>
      </c>
      <c r="W59" s="74" t="s">
        <v>116</v>
      </c>
      <c r="X59" s="74" t="s">
        <v>116</v>
      </c>
      <c r="Y59" s="77">
        <v>45078</v>
      </c>
      <c r="Z59" s="77">
        <v>45108</v>
      </c>
      <c r="AA59" s="77">
        <v>45110.74838996528</v>
      </c>
      <c r="AB59" s="74" t="s">
        <v>118</v>
      </c>
      <c r="AC59" s="74" t="s">
        <v>116</v>
      </c>
    </row>
    <row r="60" spans="1:29" s="84" customFormat="1" hidden="1" outlineLevel="5" collapsed="1" x14ac:dyDescent="0.25">
      <c r="A60" s="98" t="s">
        <v>213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81" t="s">
        <v>120</v>
      </c>
      <c r="I60" s="81" t="s">
        <v>214</v>
      </c>
      <c r="J60" s="81" t="s">
        <v>116</v>
      </c>
      <c r="K60" s="80">
        <v>0</v>
      </c>
      <c r="L60" s="80">
        <v>0</v>
      </c>
      <c r="M60" s="81" t="s">
        <v>213</v>
      </c>
      <c r="N60" s="81" t="s">
        <v>135</v>
      </c>
      <c r="O60" s="81" t="s">
        <v>121</v>
      </c>
      <c r="P60" s="82">
        <v>45078</v>
      </c>
      <c r="Q60" s="82">
        <v>45079</v>
      </c>
      <c r="R60" s="80">
        <v>0</v>
      </c>
      <c r="S60" s="81" t="s">
        <v>116</v>
      </c>
      <c r="T60" s="81" t="s">
        <v>116</v>
      </c>
      <c r="U60" s="81" t="s">
        <v>319</v>
      </c>
      <c r="V60" s="83">
        <v>45047.153755902778</v>
      </c>
      <c r="W60" s="81" t="s">
        <v>116</v>
      </c>
      <c r="X60" s="81" t="s">
        <v>116</v>
      </c>
      <c r="Y60" s="83">
        <v>45078</v>
      </c>
      <c r="Z60" s="83">
        <v>45108</v>
      </c>
      <c r="AA60" s="83">
        <v>45110.74838996528</v>
      </c>
      <c r="AB60" s="81" t="s">
        <v>118</v>
      </c>
      <c r="AC60" s="81" t="s">
        <v>116</v>
      </c>
    </row>
    <row r="61" spans="1:29" s="90" customFormat="1" hidden="1" outlineLevel="6" collapsed="1" x14ac:dyDescent="0.25">
      <c r="A61" s="99" t="s">
        <v>116</v>
      </c>
      <c r="B61" s="86">
        <v>0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7" t="s">
        <v>120</v>
      </c>
      <c r="I61" s="87" t="s">
        <v>214</v>
      </c>
      <c r="J61" s="87" t="s">
        <v>116</v>
      </c>
      <c r="K61" s="86">
        <v>0</v>
      </c>
      <c r="L61" s="86">
        <v>0</v>
      </c>
      <c r="M61" s="87" t="s">
        <v>213</v>
      </c>
      <c r="N61" s="87" t="s">
        <v>135</v>
      </c>
      <c r="O61" s="87" t="s">
        <v>121</v>
      </c>
      <c r="P61" s="88">
        <v>45078</v>
      </c>
      <c r="Q61" s="88">
        <v>45079</v>
      </c>
      <c r="R61" s="86">
        <v>0</v>
      </c>
      <c r="S61" s="87" t="s">
        <v>116</v>
      </c>
      <c r="T61" s="87" t="s">
        <v>116</v>
      </c>
      <c r="U61" s="87" t="s">
        <v>319</v>
      </c>
      <c r="V61" s="89">
        <v>45047.153755902778</v>
      </c>
      <c r="W61" s="87" t="s">
        <v>116</v>
      </c>
      <c r="X61" s="87" t="s">
        <v>116</v>
      </c>
      <c r="Y61" s="89">
        <v>45078</v>
      </c>
      <c r="Z61" s="89">
        <v>45108</v>
      </c>
      <c r="AA61" s="89">
        <v>45110.74838996528</v>
      </c>
      <c r="AB61" s="87" t="s">
        <v>118</v>
      </c>
      <c r="AC61" s="87" t="s">
        <v>116</v>
      </c>
    </row>
    <row r="62" spans="1:29" s="96" customFormat="1" hidden="1" outlineLevel="7" collapsed="1" x14ac:dyDescent="0.25">
      <c r="A62" s="100" t="s">
        <v>152</v>
      </c>
      <c r="B62" s="92">
        <v>0</v>
      </c>
      <c r="C62" s="92">
        <v>0</v>
      </c>
      <c r="D62" s="92">
        <v>0</v>
      </c>
      <c r="E62" s="92">
        <v>0</v>
      </c>
      <c r="F62" s="92">
        <v>0</v>
      </c>
      <c r="G62" s="92">
        <v>0</v>
      </c>
      <c r="H62" s="93" t="s">
        <v>120</v>
      </c>
      <c r="I62" s="93" t="s">
        <v>214</v>
      </c>
      <c r="J62" s="93" t="s">
        <v>116</v>
      </c>
      <c r="K62" s="92">
        <v>0</v>
      </c>
      <c r="L62" s="92">
        <v>0</v>
      </c>
      <c r="M62" s="93" t="s">
        <v>213</v>
      </c>
      <c r="N62" s="93" t="s">
        <v>135</v>
      </c>
      <c r="O62" s="93" t="s">
        <v>121</v>
      </c>
      <c r="P62" s="94">
        <v>45078</v>
      </c>
      <c r="Q62" s="94">
        <v>45079</v>
      </c>
      <c r="R62" s="92">
        <v>0</v>
      </c>
      <c r="S62" s="93" t="s">
        <v>116</v>
      </c>
      <c r="T62" s="93" t="s">
        <v>116</v>
      </c>
      <c r="U62" s="93" t="s">
        <v>319</v>
      </c>
      <c r="V62" s="95">
        <v>45047.153755902778</v>
      </c>
      <c r="W62" s="93" t="s">
        <v>116</v>
      </c>
      <c r="X62" s="93" t="s">
        <v>116</v>
      </c>
      <c r="Y62" s="95">
        <v>45078</v>
      </c>
      <c r="Z62" s="95">
        <v>45108</v>
      </c>
      <c r="AA62" s="95">
        <v>45110.74838996528</v>
      </c>
      <c r="AB62" s="93" t="s">
        <v>118</v>
      </c>
      <c r="AC62" s="93" t="s">
        <v>116</v>
      </c>
    </row>
    <row r="63" spans="1:29" s="78" customFormat="1" hidden="1" outlineLevel="7" collapsed="1" x14ac:dyDescent="0.25">
      <c r="A63" s="101" t="s">
        <v>116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4" t="s">
        <v>120</v>
      </c>
      <c r="I63" s="74" t="s">
        <v>214</v>
      </c>
      <c r="J63" s="74" t="s">
        <v>116</v>
      </c>
      <c r="K63" s="75">
        <v>0</v>
      </c>
      <c r="L63" s="75">
        <v>0</v>
      </c>
      <c r="M63" s="74" t="s">
        <v>213</v>
      </c>
      <c r="N63" s="74" t="s">
        <v>135</v>
      </c>
      <c r="O63" s="74" t="s">
        <v>121</v>
      </c>
      <c r="P63" s="76">
        <v>45078</v>
      </c>
      <c r="Q63" s="76">
        <v>45079</v>
      </c>
      <c r="R63" s="75">
        <v>0</v>
      </c>
      <c r="S63" s="74" t="s">
        <v>116</v>
      </c>
      <c r="T63" s="74" t="s">
        <v>116</v>
      </c>
      <c r="U63" s="74" t="s">
        <v>319</v>
      </c>
      <c r="V63" s="77">
        <v>45047.153755902778</v>
      </c>
      <c r="W63" s="74" t="s">
        <v>116</v>
      </c>
      <c r="X63" s="74" t="s">
        <v>116</v>
      </c>
      <c r="Y63" s="77">
        <v>45078</v>
      </c>
      <c r="Z63" s="77">
        <v>45108</v>
      </c>
      <c r="AA63" s="77">
        <v>45110.74838996528</v>
      </c>
      <c r="AB63" s="74" t="s">
        <v>118</v>
      </c>
      <c r="AC63" s="74" t="s">
        <v>116</v>
      </c>
    </row>
    <row r="64" spans="1:29" s="90" customFormat="1" hidden="1" outlineLevel="2" collapsed="1" x14ac:dyDescent="0.25">
      <c r="A64" s="85" t="s">
        <v>158</v>
      </c>
      <c r="B64" s="86">
        <v>0</v>
      </c>
      <c r="C64" s="86">
        <v>0</v>
      </c>
      <c r="D64" s="86">
        <v>0</v>
      </c>
      <c r="E64" s="86">
        <v>0</v>
      </c>
      <c r="F64" s="86">
        <v>0</v>
      </c>
      <c r="G64" s="86">
        <v>0</v>
      </c>
      <c r="H64" s="87" t="s">
        <v>120</v>
      </c>
      <c r="I64" s="87" t="s">
        <v>158</v>
      </c>
      <c r="J64" s="87" t="s">
        <v>116</v>
      </c>
      <c r="K64" s="86">
        <v>0</v>
      </c>
      <c r="L64" s="86">
        <v>0</v>
      </c>
      <c r="M64" s="87" t="s">
        <v>122</v>
      </c>
      <c r="N64" s="87" t="s">
        <v>135</v>
      </c>
      <c r="O64" s="87" t="s">
        <v>121</v>
      </c>
      <c r="P64" s="88">
        <v>45078</v>
      </c>
      <c r="Q64" s="88">
        <v>45079</v>
      </c>
      <c r="R64" s="86">
        <v>0</v>
      </c>
      <c r="S64" s="87" t="s">
        <v>116</v>
      </c>
      <c r="T64" s="87" t="s">
        <v>116</v>
      </c>
      <c r="U64" s="87" t="s">
        <v>319</v>
      </c>
      <c r="V64" s="89">
        <v>45047.153755902778</v>
      </c>
      <c r="W64" s="87" t="s">
        <v>116</v>
      </c>
      <c r="X64" s="87" t="s">
        <v>116</v>
      </c>
      <c r="Y64" s="89">
        <v>45078</v>
      </c>
      <c r="Z64" s="89">
        <v>45108</v>
      </c>
      <c r="AA64" s="89">
        <v>45110.74838996528</v>
      </c>
      <c r="AB64" s="87" t="s">
        <v>118</v>
      </c>
      <c r="AC64" s="87" t="s">
        <v>116</v>
      </c>
    </row>
    <row r="65" spans="1:29" s="96" customFormat="1" hidden="1" outlineLevel="3" collapsed="1" x14ac:dyDescent="0.25">
      <c r="A65" s="91" t="s">
        <v>121</v>
      </c>
      <c r="B65" s="92">
        <v>0</v>
      </c>
      <c r="C65" s="92">
        <v>0</v>
      </c>
      <c r="D65" s="92">
        <v>0</v>
      </c>
      <c r="E65" s="92">
        <v>0</v>
      </c>
      <c r="F65" s="92">
        <v>0</v>
      </c>
      <c r="G65" s="92">
        <v>0</v>
      </c>
      <c r="H65" s="93" t="s">
        <v>120</v>
      </c>
      <c r="I65" s="93" t="s">
        <v>158</v>
      </c>
      <c r="J65" s="93" t="s">
        <v>116</v>
      </c>
      <c r="K65" s="92">
        <v>0</v>
      </c>
      <c r="L65" s="92">
        <v>0</v>
      </c>
      <c r="M65" s="93" t="s">
        <v>122</v>
      </c>
      <c r="N65" s="93" t="s">
        <v>135</v>
      </c>
      <c r="O65" s="93" t="s">
        <v>121</v>
      </c>
      <c r="P65" s="94">
        <v>45078</v>
      </c>
      <c r="Q65" s="94">
        <v>45079</v>
      </c>
      <c r="R65" s="92">
        <v>0</v>
      </c>
      <c r="S65" s="93" t="s">
        <v>116</v>
      </c>
      <c r="T65" s="93" t="s">
        <v>116</v>
      </c>
      <c r="U65" s="93" t="s">
        <v>319</v>
      </c>
      <c r="V65" s="95">
        <v>45047.153755902778</v>
      </c>
      <c r="W65" s="93" t="s">
        <v>116</v>
      </c>
      <c r="X65" s="93" t="s">
        <v>116</v>
      </c>
      <c r="Y65" s="95">
        <v>45078</v>
      </c>
      <c r="Z65" s="95">
        <v>45108</v>
      </c>
      <c r="AA65" s="95">
        <v>45110.74838996528</v>
      </c>
      <c r="AB65" s="93" t="s">
        <v>118</v>
      </c>
      <c r="AC65" s="93" t="s">
        <v>116</v>
      </c>
    </row>
    <row r="66" spans="1:29" s="78" customFormat="1" hidden="1" outlineLevel="4" collapsed="1" x14ac:dyDescent="0.25">
      <c r="A66" s="97" t="s">
        <v>116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4" t="s">
        <v>120</v>
      </c>
      <c r="I66" s="74" t="s">
        <v>158</v>
      </c>
      <c r="J66" s="74" t="s">
        <v>116</v>
      </c>
      <c r="K66" s="75">
        <v>0</v>
      </c>
      <c r="L66" s="75">
        <v>0</v>
      </c>
      <c r="M66" s="74" t="s">
        <v>122</v>
      </c>
      <c r="N66" s="74" t="s">
        <v>135</v>
      </c>
      <c r="O66" s="74" t="s">
        <v>121</v>
      </c>
      <c r="P66" s="76">
        <v>45078</v>
      </c>
      <c r="Q66" s="76">
        <v>45079</v>
      </c>
      <c r="R66" s="75">
        <v>0</v>
      </c>
      <c r="S66" s="74" t="s">
        <v>116</v>
      </c>
      <c r="T66" s="74" t="s">
        <v>116</v>
      </c>
      <c r="U66" s="74" t="s">
        <v>319</v>
      </c>
      <c r="V66" s="77">
        <v>45047.153755902778</v>
      </c>
      <c r="W66" s="74" t="s">
        <v>116</v>
      </c>
      <c r="X66" s="74" t="s">
        <v>116</v>
      </c>
      <c r="Y66" s="77">
        <v>45078</v>
      </c>
      <c r="Z66" s="77">
        <v>45108</v>
      </c>
      <c r="AA66" s="77">
        <v>45110.74838996528</v>
      </c>
      <c r="AB66" s="74" t="s">
        <v>118</v>
      </c>
      <c r="AC66" s="74" t="s">
        <v>116</v>
      </c>
    </row>
    <row r="67" spans="1:29" s="84" customFormat="1" hidden="1" outlineLevel="5" collapsed="1" x14ac:dyDescent="0.25">
      <c r="A67" s="98" t="s">
        <v>122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1" t="s">
        <v>120</v>
      </c>
      <c r="I67" s="81" t="s">
        <v>158</v>
      </c>
      <c r="J67" s="81" t="s">
        <v>116</v>
      </c>
      <c r="K67" s="80">
        <v>0</v>
      </c>
      <c r="L67" s="80">
        <v>0</v>
      </c>
      <c r="M67" s="81" t="s">
        <v>122</v>
      </c>
      <c r="N67" s="81" t="s">
        <v>135</v>
      </c>
      <c r="O67" s="81" t="s">
        <v>121</v>
      </c>
      <c r="P67" s="82">
        <v>45078</v>
      </c>
      <c r="Q67" s="82">
        <v>45079</v>
      </c>
      <c r="R67" s="80">
        <v>0</v>
      </c>
      <c r="S67" s="81" t="s">
        <v>116</v>
      </c>
      <c r="T67" s="81" t="s">
        <v>116</v>
      </c>
      <c r="U67" s="81" t="s">
        <v>319</v>
      </c>
      <c r="V67" s="83">
        <v>45047.153755902778</v>
      </c>
      <c r="W67" s="81" t="s">
        <v>116</v>
      </c>
      <c r="X67" s="81" t="s">
        <v>116</v>
      </c>
      <c r="Y67" s="83">
        <v>45078</v>
      </c>
      <c r="Z67" s="83">
        <v>45108</v>
      </c>
      <c r="AA67" s="83">
        <v>45110.74838996528</v>
      </c>
      <c r="AB67" s="81" t="s">
        <v>118</v>
      </c>
      <c r="AC67" s="81" t="s">
        <v>116</v>
      </c>
    </row>
    <row r="68" spans="1:29" s="90" customFormat="1" hidden="1" outlineLevel="6" collapsed="1" x14ac:dyDescent="0.25">
      <c r="A68" s="99" t="s">
        <v>116</v>
      </c>
      <c r="B68" s="86">
        <v>0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  <c r="H68" s="87" t="s">
        <v>120</v>
      </c>
      <c r="I68" s="87" t="s">
        <v>158</v>
      </c>
      <c r="J68" s="87" t="s">
        <v>116</v>
      </c>
      <c r="K68" s="86">
        <v>0</v>
      </c>
      <c r="L68" s="86">
        <v>0</v>
      </c>
      <c r="M68" s="87" t="s">
        <v>122</v>
      </c>
      <c r="N68" s="87" t="s">
        <v>135</v>
      </c>
      <c r="O68" s="87" t="s">
        <v>121</v>
      </c>
      <c r="P68" s="88">
        <v>45078</v>
      </c>
      <c r="Q68" s="88">
        <v>45079</v>
      </c>
      <c r="R68" s="86">
        <v>0</v>
      </c>
      <c r="S68" s="87" t="s">
        <v>116</v>
      </c>
      <c r="T68" s="87" t="s">
        <v>116</v>
      </c>
      <c r="U68" s="87" t="s">
        <v>319</v>
      </c>
      <c r="V68" s="89">
        <v>45047.153755902778</v>
      </c>
      <c r="W68" s="87" t="s">
        <v>116</v>
      </c>
      <c r="X68" s="87" t="s">
        <v>116</v>
      </c>
      <c r="Y68" s="89">
        <v>45078</v>
      </c>
      <c r="Z68" s="89">
        <v>45108</v>
      </c>
      <c r="AA68" s="89">
        <v>45110.74838996528</v>
      </c>
      <c r="AB68" s="87" t="s">
        <v>118</v>
      </c>
      <c r="AC68" s="87" t="s">
        <v>116</v>
      </c>
    </row>
    <row r="69" spans="1:29" s="96" customFormat="1" hidden="1" outlineLevel="7" collapsed="1" x14ac:dyDescent="0.25">
      <c r="A69" s="100" t="s">
        <v>159</v>
      </c>
      <c r="B69" s="92">
        <v>-362609.08</v>
      </c>
      <c r="C69" s="92">
        <v>-30034550.565250002</v>
      </c>
      <c r="D69" s="92">
        <v>0</v>
      </c>
      <c r="E69" s="92">
        <v>0</v>
      </c>
      <c r="F69" s="92">
        <v>-362609.08</v>
      </c>
      <c r="G69" s="92">
        <v>-30034550.565250002</v>
      </c>
      <c r="H69" s="93" t="s">
        <v>120</v>
      </c>
      <c r="I69" s="93" t="s">
        <v>158</v>
      </c>
      <c r="J69" s="93" t="s">
        <v>116</v>
      </c>
      <c r="K69" s="92">
        <v>82.829008488287201</v>
      </c>
      <c r="L69" s="92">
        <v>0</v>
      </c>
      <c r="M69" s="93" t="s">
        <v>122</v>
      </c>
      <c r="N69" s="93" t="s">
        <v>135</v>
      </c>
      <c r="O69" s="93" t="s">
        <v>121</v>
      </c>
      <c r="P69" s="94">
        <v>45078</v>
      </c>
      <c r="Q69" s="94">
        <v>45079</v>
      </c>
      <c r="R69" s="92">
        <v>0</v>
      </c>
      <c r="S69" s="93" t="s">
        <v>116</v>
      </c>
      <c r="T69" s="93" t="s">
        <v>116</v>
      </c>
      <c r="U69" s="93" t="s">
        <v>319</v>
      </c>
      <c r="V69" s="95">
        <v>45047.153755902778</v>
      </c>
      <c r="W69" s="93" t="s">
        <v>116</v>
      </c>
      <c r="X69" s="93" t="s">
        <v>116</v>
      </c>
      <c r="Y69" s="95">
        <v>45078</v>
      </c>
      <c r="Z69" s="95">
        <v>45108</v>
      </c>
      <c r="AA69" s="95">
        <v>45110.74838996528</v>
      </c>
      <c r="AB69" s="93" t="s">
        <v>118</v>
      </c>
      <c r="AC69" s="93" t="s">
        <v>116</v>
      </c>
    </row>
    <row r="70" spans="1:29" s="78" customFormat="1" hidden="1" outlineLevel="7" collapsed="1" x14ac:dyDescent="0.25">
      <c r="A70" s="101" t="s">
        <v>116</v>
      </c>
      <c r="B70" s="75">
        <v>-362609.08</v>
      </c>
      <c r="C70" s="75">
        <v>-30034550.565250002</v>
      </c>
      <c r="D70" s="75">
        <v>0</v>
      </c>
      <c r="E70" s="75">
        <v>0</v>
      </c>
      <c r="F70" s="75">
        <v>-362609.08</v>
      </c>
      <c r="G70" s="75">
        <v>-30034550.565250002</v>
      </c>
      <c r="H70" s="74" t="s">
        <v>120</v>
      </c>
      <c r="I70" s="74" t="s">
        <v>158</v>
      </c>
      <c r="J70" s="74" t="s">
        <v>116</v>
      </c>
      <c r="K70" s="75">
        <v>82.829008488287201</v>
      </c>
      <c r="L70" s="75">
        <v>0</v>
      </c>
      <c r="M70" s="74" t="s">
        <v>122</v>
      </c>
      <c r="N70" s="74" t="s">
        <v>135</v>
      </c>
      <c r="O70" s="74" t="s">
        <v>121</v>
      </c>
      <c r="P70" s="76">
        <v>45078</v>
      </c>
      <c r="Q70" s="76">
        <v>45079</v>
      </c>
      <c r="R70" s="75">
        <v>0</v>
      </c>
      <c r="S70" s="74" t="s">
        <v>116</v>
      </c>
      <c r="T70" s="74" t="s">
        <v>116</v>
      </c>
      <c r="U70" s="74" t="s">
        <v>319</v>
      </c>
      <c r="V70" s="77">
        <v>45047.153755902778</v>
      </c>
      <c r="W70" s="74" t="s">
        <v>116</v>
      </c>
      <c r="X70" s="74" t="s">
        <v>116</v>
      </c>
      <c r="Y70" s="77">
        <v>45078</v>
      </c>
      <c r="Z70" s="77">
        <v>45108</v>
      </c>
      <c r="AA70" s="77">
        <v>45110.74838996528</v>
      </c>
      <c r="AB70" s="74" t="s">
        <v>118</v>
      </c>
      <c r="AC70" s="74" t="s">
        <v>116</v>
      </c>
    </row>
    <row r="71" spans="1:29" s="107" customFormat="1" hidden="1" outlineLevel="7" collapsed="1" x14ac:dyDescent="0.25">
      <c r="A71" s="102" t="s">
        <v>160</v>
      </c>
      <c r="B71" s="103">
        <v>-14931.42</v>
      </c>
      <c r="C71" s="103">
        <v>-1008401.74</v>
      </c>
      <c r="D71" s="103">
        <v>0</v>
      </c>
      <c r="E71" s="103">
        <v>0</v>
      </c>
      <c r="F71" s="103">
        <v>-14931.42</v>
      </c>
      <c r="G71" s="103">
        <v>-1008401.74</v>
      </c>
      <c r="H71" s="104" t="s">
        <v>120</v>
      </c>
      <c r="I71" s="104" t="s">
        <v>158</v>
      </c>
      <c r="J71" s="104" t="s">
        <v>116</v>
      </c>
      <c r="K71" s="103">
        <v>67.535555225156102</v>
      </c>
      <c r="L71" s="103">
        <v>0</v>
      </c>
      <c r="M71" s="104" t="s">
        <v>122</v>
      </c>
      <c r="N71" s="104" t="s">
        <v>135</v>
      </c>
      <c r="O71" s="104" t="s">
        <v>121</v>
      </c>
      <c r="P71" s="105">
        <v>45078</v>
      </c>
      <c r="Q71" s="105">
        <v>45079</v>
      </c>
      <c r="R71" s="103">
        <v>0</v>
      </c>
      <c r="S71" s="104" t="s">
        <v>116</v>
      </c>
      <c r="T71" s="104" t="s">
        <v>116</v>
      </c>
      <c r="U71" s="104" t="s">
        <v>319</v>
      </c>
      <c r="V71" s="106">
        <v>45047.153755902778</v>
      </c>
      <c r="W71" s="104" t="s">
        <v>116</v>
      </c>
      <c r="X71" s="104" t="s">
        <v>116</v>
      </c>
      <c r="Y71" s="106">
        <v>45078</v>
      </c>
      <c r="Z71" s="106">
        <v>45108</v>
      </c>
      <c r="AA71" s="106">
        <v>45110.74838996528</v>
      </c>
      <c r="AB71" s="104" t="s">
        <v>118</v>
      </c>
      <c r="AC71" s="104" t="s">
        <v>116</v>
      </c>
    </row>
    <row r="72" spans="1:29" s="78" customFormat="1" hidden="1" outlineLevel="7" collapsed="1" x14ac:dyDescent="0.25">
      <c r="A72" s="101" t="s">
        <v>116</v>
      </c>
      <c r="B72" s="75">
        <v>-14931.42</v>
      </c>
      <c r="C72" s="75">
        <v>-1008401.74</v>
      </c>
      <c r="D72" s="75">
        <v>0</v>
      </c>
      <c r="E72" s="75">
        <v>0</v>
      </c>
      <c r="F72" s="75">
        <v>-14931.42</v>
      </c>
      <c r="G72" s="75">
        <v>-1008401.74</v>
      </c>
      <c r="H72" s="74" t="s">
        <v>120</v>
      </c>
      <c r="I72" s="74" t="s">
        <v>158</v>
      </c>
      <c r="J72" s="74" t="s">
        <v>116</v>
      </c>
      <c r="K72" s="75">
        <v>67.535555225156102</v>
      </c>
      <c r="L72" s="75">
        <v>0</v>
      </c>
      <c r="M72" s="74" t="s">
        <v>122</v>
      </c>
      <c r="N72" s="74" t="s">
        <v>135</v>
      </c>
      <c r="O72" s="74" t="s">
        <v>121</v>
      </c>
      <c r="P72" s="76">
        <v>45078</v>
      </c>
      <c r="Q72" s="76">
        <v>45079</v>
      </c>
      <c r="R72" s="75">
        <v>0</v>
      </c>
      <c r="S72" s="74" t="s">
        <v>116</v>
      </c>
      <c r="T72" s="74" t="s">
        <v>116</v>
      </c>
      <c r="U72" s="74" t="s">
        <v>319</v>
      </c>
      <c r="V72" s="77">
        <v>45047.153755902778</v>
      </c>
      <c r="W72" s="74" t="s">
        <v>116</v>
      </c>
      <c r="X72" s="74" t="s">
        <v>116</v>
      </c>
      <c r="Y72" s="77">
        <v>45078</v>
      </c>
      <c r="Z72" s="77">
        <v>45108</v>
      </c>
      <c r="AA72" s="77">
        <v>45110.74838996528</v>
      </c>
      <c r="AB72" s="74" t="s">
        <v>118</v>
      </c>
      <c r="AC72" s="74" t="s">
        <v>116</v>
      </c>
    </row>
    <row r="73" spans="1:29" s="96" customFormat="1" hidden="1" outlineLevel="7" collapsed="1" x14ac:dyDescent="0.25">
      <c r="A73" s="100" t="s">
        <v>161</v>
      </c>
      <c r="B73" s="92">
        <v>35519</v>
      </c>
      <c r="C73" s="92">
        <v>2975768.75293</v>
      </c>
      <c r="D73" s="92">
        <v>0</v>
      </c>
      <c r="E73" s="92">
        <v>0</v>
      </c>
      <c r="F73" s="92">
        <v>35519</v>
      </c>
      <c r="G73" s="92">
        <v>2975768.75293</v>
      </c>
      <c r="H73" s="93" t="s">
        <v>120</v>
      </c>
      <c r="I73" s="93" t="s">
        <v>158</v>
      </c>
      <c r="J73" s="93" t="s">
        <v>116</v>
      </c>
      <c r="K73" s="92">
        <v>83.779632110419797</v>
      </c>
      <c r="L73" s="92">
        <v>0</v>
      </c>
      <c r="M73" s="93" t="s">
        <v>122</v>
      </c>
      <c r="N73" s="93" t="s">
        <v>135</v>
      </c>
      <c r="O73" s="93" t="s">
        <v>121</v>
      </c>
      <c r="P73" s="94">
        <v>45078</v>
      </c>
      <c r="Q73" s="94">
        <v>45079</v>
      </c>
      <c r="R73" s="92">
        <v>0</v>
      </c>
      <c r="S73" s="93" t="s">
        <v>116</v>
      </c>
      <c r="T73" s="93" t="s">
        <v>116</v>
      </c>
      <c r="U73" s="93" t="s">
        <v>319</v>
      </c>
      <c r="V73" s="95">
        <v>45047.153755902778</v>
      </c>
      <c r="W73" s="93" t="s">
        <v>116</v>
      </c>
      <c r="X73" s="93" t="s">
        <v>116</v>
      </c>
      <c r="Y73" s="95">
        <v>45078</v>
      </c>
      <c r="Z73" s="95">
        <v>45108</v>
      </c>
      <c r="AA73" s="95">
        <v>45110.74838996528</v>
      </c>
      <c r="AB73" s="93" t="s">
        <v>118</v>
      </c>
      <c r="AC73" s="93" t="s">
        <v>116</v>
      </c>
    </row>
    <row r="74" spans="1:29" s="78" customFormat="1" hidden="1" outlineLevel="7" collapsed="1" x14ac:dyDescent="0.25">
      <c r="A74" s="101" t="s">
        <v>116</v>
      </c>
      <c r="B74" s="75">
        <v>35519</v>
      </c>
      <c r="C74" s="75">
        <v>2975768.75293</v>
      </c>
      <c r="D74" s="75">
        <v>0</v>
      </c>
      <c r="E74" s="75">
        <v>0</v>
      </c>
      <c r="F74" s="75">
        <v>35519</v>
      </c>
      <c r="G74" s="75">
        <v>2975768.75293</v>
      </c>
      <c r="H74" s="74" t="s">
        <v>120</v>
      </c>
      <c r="I74" s="74" t="s">
        <v>158</v>
      </c>
      <c r="J74" s="74" t="s">
        <v>116</v>
      </c>
      <c r="K74" s="75">
        <v>83.779632110419797</v>
      </c>
      <c r="L74" s="75">
        <v>0</v>
      </c>
      <c r="M74" s="74" t="s">
        <v>122</v>
      </c>
      <c r="N74" s="74" t="s">
        <v>135</v>
      </c>
      <c r="O74" s="74" t="s">
        <v>121</v>
      </c>
      <c r="P74" s="76">
        <v>45078</v>
      </c>
      <c r="Q74" s="76">
        <v>45079</v>
      </c>
      <c r="R74" s="75">
        <v>0</v>
      </c>
      <c r="S74" s="74" t="s">
        <v>116</v>
      </c>
      <c r="T74" s="74" t="s">
        <v>116</v>
      </c>
      <c r="U74" s="74" t="s">
        <v>319</v>
      </c>
      <c r="V74" s="77">
        <v>45047.153755902778</v>
      </c>
      <c r="W74" s="74" t="s">
        <v>116</v>
      </c>
      <c r="X74" s="74" t="s">
        <v>116</v>
      </c>
      <c r="Y74" s="77">
        <v>45078</v>
      </c>
      <c r="Z74" s="77">
        <v>45108</v>
      </c>
      <c r="AA74" s="77">
        <v>45110.74838996528</v>
      </c>
      <c r="AB74" s="74" t="s">
        <v>118</v>
      </c>
      <c r="AC74" s="74" t="s">
        <v>116</v>
      </c>
    </row>
    <row r="75" spans="1:29" s="107" customFormat="1" hidden="1" outlineLevel="7" collapsed="1" x14ac:dyDescent="0.25">
      <c r="A75" s="102" t="s">
        <v>162</v>
      </c>
      <c r="B75" s="103">
        <v>342021.5</v>
      </c>
      <c r="C75" s="103">
        <v>28067183.55232</v>
      </c>
      <c r="D75" s="103">
        <v>0</v>
      </c>
      <c r="E75" s="103">
        <v>0</v>
      </c>
      <c r="F75" s="103">
        <v>342021.5</v>
      </c>
      <c r="G75" s="103">
        <v>28067183.55232</v>
      </c>
      <c r="H75" s="104" t="s">
        <v>120</v>
      </c>
      <c r="I75" s="104" t="s">
        <v>158</v>
      </c>
      <c r="J75" s="104" t="s">
        <v>116</v>
      </c>
      <c r="K75" s="103">
        <v>82.062629256698798</v>
      </c>
      <c r="L75" s="103">
        <v>0</v>
      </c>
      <c r="M75" s="104" t="s">
        <v>122</v>
      </c>
      <c r="N75" s="104" t="s">
        <v>135</v>
      </c>
      <c r="O75" s="104" t="s">
        <v>121</v>
      </c>
      <c r="P75" s="105">
        <v>45078</v>
      </c>
      <c r="Q75" s="105">
        <v>45079</v>
      </c>
      <c r="R75" s="103">
        <v>0</v>
      </c>
      <c r="S75" s="104" t="s">
        <v>116</v>
      </c>
      <c r="T75" s="104" t="s">
        <v>116</v>
      </c>
      <c r="U75" s="104" t="s">
        <v>319</v>
      </c>
      <c r="V75" s="106">
        <v>45047.153755902778</v>
      </c>
      <c r="W75" s="104" t="s">
        <v>116</v>
      </c>
      <c r="X75" s="104" t="s">
        <v>116</v>
      </c>
      <c r="Y75" s="106">
        <v>45078</v>
      </c>
      <c r="Z75" s="106">
        <v>45108</v>
      </c>
      <c r="AA75" s="106">
        <v>45110.74838996528</v>
      </c>
      <c r="AB75" s="104" t="s">
        <v>118</v>
      </c>
      <c r="AC75" s="104" t="s">
        <v>116</v>
      </c>
    </row>
    <row r="76" spans="1:29" s="78" customFormat="1" hidden="1" outlineLevel="7" collapsed="1" x14ac:dyDescent="0.25">
      <c r="A76" s="101" t="s">
        <v>116</v>
      </c>
      <c r="B76" s="75">
        <v>342021.5</v>
      </c>
      <c r="C76" s="75">
        <v>28067183.55232</v>
      </c>
      <c r="D76" s="75">
        <v>0</v>
      </c>
      <c r="E76" s="75">
        <v>0</v>
      </c>
      <c r="F76" s="75">
        <v>342021.5</v>
      </c>
      <c r="G76" s="75">
        <v>28067183.55232</v>
      </c>
      <c r="H76" s="74" t="s">
        <v>120</v>
      </c>
      <c r="I76" s="74" t="s">
        <v>158</v>
      </c>
      <c r="J76" s="74" t="s">
        <v>116</v>
      </c>
      <c r="K76" s="75">
        <v>82.062629256698798</v>
      </c>
      <c r="L76" s="75">
        <v>0</v>
      </c>
      <c r="M76" s="74" t="s">
        <v>122</v>
      </c>
      <c r="N76" s="74" t="s">
        <v>135</v>
      </c>
      <c r="O76" s="74" t="s">
        <v>121</v>
      </c>
      <c r="P76" s="76">
        <v>45078</v>
      </c>
      <c r="Q76" s="76">
        <v>45079</v>
      </c>
      <c r="R76" s="75">
        <v>0</v>
      </c>
      <c r="S76" s="74" t="s">
        <v>116</v>
      </c>
      <c r="T76" s="74" t="s">
        <v>116</v>
      </c>
      <c r="U76" s="74" t="s">
        <v>319</v>
      </c>
      <c r="V76" s="77">
        <v>45047.153755902778</v>
      </c>
      <c r="W76" s="74" t="s">
        <v>116</v>
      </c>
      <c r="X76" s="74" t="s">
        <v>116</v>
      </c>
      <c r="Y76" s="77">
        <v>45078</v>
      </c>
      <c r="Z76" s="77">
        <v>45108</v>
      </c>
      <c r="AA76" s="77">
        <v>45110.74838996528</v>
      </c>
      <c r="AB76" s="74" t="s">
        <v>118</v>
      </c>
      <c r="AC76" s="74" t="s">
        <v>116</v>
      </c>
    </row>
    <row r="77" spans="1:29" s="113" customFormat="1" hidden="1" outlineLevel="2" collapsed="1" x14ac:dyDescent="0.25">
      <c r="A77" s="108" t="s">
        <v>215</v>
      </c>
      <c r="B77" s="109">
        <v>0</v>
      </c>
      <c r="C77" s="109">
        <v>0</v>
      </c>
      <c r="D77" s="109">
        <v>0</v>
      </c>
      <c r="E77" s="109">
        <v>0</v>
      </c>
      <c r="F77" s="109">
        <v>0</v>
      </c>
      <c r="G77" s="109">
        <v>0</v>
      </c>
      <c r="H77" s="110" t="s">
        <v>120</v>
      </c>
      <c r="I77" s="110" t="s">
        <v>215</v>
      </c>
      <c r="J77" s="110" t="s">
        <v>116</v>
      </c>
      <c r="K77" s="109">
        <v>0</v>
      </c>
      <c r="L77" s="109">
        <v>0</v>
      </c>
      <c r="M77" s="110" t="s">
        <v>213</v>
      </c>
      <c r="N77" s="110" t="s">
        <v>135</v>
      </c>
      <c r="O77" s="110" t="s">
        <v>121</v>
      </c>
      <c r="P77" s="111">
        <v>45078</v>
      </c>
      <c r="Q77" s="111">
        <v>45079</v>
      </c>
      <c r="R77" s="109">
        <v>0</v>
      </c>
      <c r="S77" s="110" t="s">
        <v>116</v>
      </c>
      <c r="T77" s="110" t="s">
        <v>116</v>
      </c>
      <c r="U77" s="110" t="s">
        <v>319</v>
      </c>
      <c r="V77" s="112">
        <v>45047.153755902778</v>
      </c>
      <c r="W77" s="110" t="s">
        <v>116</v>
      </c>
      <c r="X77" s="110" t="s">
        <v>116</v>
      </c>
      <c r="Y77" s="112">
        <v>45078</v>
      </c>
      <c r="Z77" s="112">
        <v>45108</v>
      </c>
      <c r="AA77" s="112">
        <v>45110.74838996528</v>
      </c>
      <c r="AB77" s="110" t="s">
        <v>118</v>
      </c>
      <c r="AC77" s="110" t="s">
        <v>116</v>
      </c>
    </row>
    <row r="78" spans="1:29" s="96" customFormat="1" hidden="1" outlineLevel="3" collapsed="1" x14ac:dyDescent="0.25">
      <c r="A78" s="91" t="s">
        <v>121</v>
      </c>
      <c r="B78" s="92">
        <v>0</v>
      </c>
      <c r="C78" s="92">
        <v>0</v>
      </c>
      <c r="D78" s="92">
        <v>0</v>
      </c>
      <c r="E78" s="92">
        <v>0</v>
      </c>
      <c r="F78" s="92">
        <v>0</v>
      </c>
      <c r="G78" s="92">
        <v>0</v>
      </c>
      <c r="H78" s="93" t="s">
        <v>120</v>
      </c>
      <c r="I78" s="93" t="s">
        <v>215</v>
      </c>
      <c r="J78" s="93" t="s">
        <v>116</v>
      </c>
      <c r="K78" s="92">
        <v>0</v>
      </c>
      <c r="L78" s="92">
        <v>0</v>
      </c>
      <c r="M78" s="93" t="s">
        <v>213</v>
      </c>
      <c r="N78" s="93" t="s">
        <v>135</v>
      </c>
      <c r="O78" s="93" t="s">
        <v>121</v>
      </c>
      <c r="P78" s="94">
        <v>45078</v>
      </c>
      <c r="Q78" s="94">
        <v>45079</v>
      </c>
      <c r="R78" s="92">
        <v>0</v>
      </c>
      <c r="S78" s="93" t="s">
        <v>116</v>
      </c>
      <c r="T78" s="93" t="s">
        <v>116</v>
      </c>
      <c r="U78" s="93" t="s">
        <v>319</v>
      </c>
      <c r="V78" s="95">
        <v>45047.153755902778</v>
      </c>
      <c r="W78" s="93" t="s">
        <v>116</v>
      </c>
      <c r="X78" s="93" t="s">
        <v>116</v>
      </c>
      <c r="Y78" s="95">
        <v>45078</v>
      </c>
      <c r="Z78" s="95">
        <v>45108</v>
      </c>
      <c r="AA78" s="95">
        <v>45110.74838996528</v>
      </c>
      <c r="AB78" s="93" t="s">
        <v>118</v>
      </c>
      <c r="AC78" s="93" t="s">
        <v>116</v>
      </c>
    </row>
    <row r="79" spans="1:29" s="78" customFormat="1" hidden="1" outlineLevel="4" collapsed="1" x14ac:dyDescent="0.25">
      <c r="A79" s="97" t="s">
        <v>116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  <c r="H79" s="74" t="s">
        <v>120</v>
      </c>
      <c r="I79" s="74" t="s">
        <v>215</v>
      </c>
      <c r="J79" s="74" t="s">
        <v>116</v>
      </c>
      <c r="K79" s="75">
        <v>0</v>
      </c>
      <c r="L79" s="75">
        <v>0</v>
      </c>
      <c r="M79" s="74" t="s">
        <v>213</v>
      </c>
      <c r="N79" s="74" t="s">
        <v>135</v>
      </c>
      <c r="O79" s="74" t="s">
        <v>121</v>
      </c>
      <c r="P79" s="76">
        <v>45078</v>
      </c>
      <c r="Q79" s="76">
        <v>45079</v>
      </c>
      <c r="R79" s="75">
        <v>0</v>
      </c>
      <c r="S79" s="74" t="s">
        <v>116</v>
      </c>
      <c r="T79" s="74" t="s">
        <v>116</v>
      </c>
      <c r="U79" s="74" t="s">
        <v>319</v>
      </c>
      <c r="V79" s="77">
        <v>45047.153755902778</v>
      </c>
      <c r="W79" s="74" t="s">
        <v>116</v>
      </c>
      <c r="X79" s="74" t="s">
        <v>116</v>
      </c>
      <c r="Y79" s="77">
        <v>45078</v>
      </c>
      <c r="Z79" s="77">
        <v>45108</v>
      </c>
      <c r="AA79" s="77">
        <v>45110.74838996528</v>
      </c>
      <c r="AB79" s="74" t="s">
        <v>118</v>
      </c>
      <c r="AC79" s="74" t="s">
        <v>116</v>
      </c>
    </row>
    <row r="80" spans="1:29" s="84" customFormat="1" hidden="1" outlineLevel="5" collapsed="1" x14ac:dyDescent="0.25">
      <c r="A80" s="98" t="s">
        <v>213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1" t="s">
        <v>120</v>
      </c>
      <c r="I80" s="81" t="s">
        <v>215</v>
      </c>
      <c r="J80" s="81" t="s">
        <v>116</v>
      </c>
      <c r="K80" s="80">
        <v>0</v>
      </c>
      <c r="L80" s="80">
        <v>0</v>
      </c>
      <c r="M80" s="81" t="s">
        <v>213</v>
      </c>
      <c r="N80" s="81" t="s">
        <v>135</v>
      </c>
      <c r="O80" s="81" t="s">
        <v>121</v>
      </c>
      <c r="P80" s="82">
        <v>45078</v>
      </c>
      <c r="Q80" s="82">
        <v>45079</v>
      </c>
      <c r="R80" s="80">
        <v>0</v>
      </c>
      <c r="S80" s="81" t="s">
        <v>116</v>
      </c>
      <c r="T80" s="81" t="s">
        <v>116</v>
      </c>
      <c r="U80" s="81" t="s">
        <v>319</v>
      </c>
      <c r="V80" s="83">
        <v>45047.153755902778</v>
      </c>
      <c r="W80" s="81" t="s">
        <v>116</v>
      </c>
      <c r="X80" s="81" t="s">
        <v>116</v>
      </c>
      <c r="Y80" s="83">
        <v>45078</v>
      </c>
      <c r="Z80" s="83">
        <v>45108</v>
      </c>
      <c r="AA80" s="83">
        <v>45110.74838996528</v>
      </c>
      <c r="AB80" s="81" t="s">
        <v>118</v>
      </c>
      <c r="AC80" s="81" t="s">
        <v>116</v>
      </c>
    </row>
    <row r="81" spans="1:29" s="90" customFormat="1" hidden="1" outlineLevel="6" collapsed="1" x14ac:dyDescent="0.25">
      <c r="A81" s="99" t="s">
        <v>116</v>
      </c>
      <c r="B81" s="86">
        <v>0</v>
      </c>
      <c r="C81" s="86">
        <v>0</v>
      </c>
      <c r="D81" s="86">
        <v>0</v>
      </c>
      <c r="E81" s="86">
        <v>0</v>
      </c>
      <c r="F81" s="86">
        <v>0</v>
      </c>
      <c r="G81" s="86">
        <v>0</v>
      </c>
      <c r="H81" s="87" t="s">
        <v>120</v>
      </c>
      <c r="I81" s="87" t="s">
        <v>215</v>
      </c>
      <c r="J81" s="87" t="s">
        <v>116</v>
      </c>
      <c r="K81" s="86">
        <v>0</v>
      </c>
      <c r="L81" s="86">
        <v>0</v>
      </c>
      <c r="M81" s="87" t="s">
        <v>213</v>
      </c>
      <c r="N81" s="87" t="s">
        <v>135</v>
      </c>
      <c r="O81" s="87" t="s">
        <v>121</v>
      </c>
      <c r="P81" s="88">
        <v>45078</v>
      </c>
      <c r="Q81" s="88">
        <v>45079</v>
      </c>
      <c r="R81" s="86">
        <v>0</v>
      </c>
      <c r="S81" s="87" t="s">
        <v>116</v>
      </c>
      <c r="T81" s="87" t="s">
        <v>116</v>
      </c>
      <c r="U81" s="87" t="s">
        <v>319</v>
      </c>
      <c r="V81" s="89">
        <v>45047.153755902778</v>
      </c>
      <c r="W81" s="87" t="s">
        <v>116</v>
      </c>
      <c r="X81" s="87" t="s">
        <v>116</v>
      </c>
      <c r="Y81" s="89">
        <v>45078</v>
      </c>
      <c r="Z81" s="89">
        <v>45108</v>
      </c>
      <c r="AA81" s="89">
        <v>45110.74838996528</v>
      </c>
      <c r="AB81" s="87" t="s">
        <v>118</v>
      </c>
      <c r="AC81" s="87" t="s">
        <v>116</v>
      </c>
    </row>
    <row r="82" spans="1:29" s="96" customFormat="1" hidden="1" outlineLevel="7" collapsed="1" x14ac:dyDescent="0.25">
      <c r="A82" s="100" t="s">
        <v>152</v>
      </c>
      <c r="B82" s="92">
        <v>0</v>
      </c>
      <c r="C82" s="92">
        <v>0</v>
      </c>
      <c r="D82" s="92">
        <v>0</v>
      </c>
      <c r="E82" s="92">
        <v>0</v>
      </c>
      <c r="F82" s="92">
        <v>0</v>
      </c>
      <c r="G82" s="92">
        <v>0</v>
      </c>
      <c r="H82" s="93" t="s">
        <v>120</v>
      </c>
      <c r="I82" s="93" t="s">
        <v>215</v>
      </c>
      <c r="J82" s="93" t="s">
        <v>116</v>
      </c>
      <c r="K82" s="92">
        <v>0</v>
      </c>
      <c r="L82" s="92">
        <v>0</v>
      </c>
      <c r="M82" s="93" t="s">
        <v>213</v>
      </c>
      <c r="N82" s="93" t="s">
        <v>135</v>
      </c>
      <c r="O82" s="93" t="s">
        <v>121</v>
      </c>
      <c r="P82" s="94">
        <v>45078</v>
      </c>
      <c r="Q82" s="94">
        <v>45079</v>
      </c>
      <c r="R82" s="92">
        <v>0</v>
      </c>
      <c r="S82" s="93" t="s">
        <v>116</v>
      </c>
      <c r="T82" s="93" t="s">
        <v>116</v>
      </c>
      <c r="U82" s="93" t="s">
        <v>319</v>
      </c>
      <c r="V82" s="95">
        <v>45047.153755902778</v>
      </c>
      <c r="W82" s="93" t="s">
        <v>116</v>
      </c>
      <c r="X82" s="93" t="s">
        <v>116</v>
      </c>
      <c r="Y82" s="95">
        <v>45078</v>
      </c>
      <c r="Z82" s="95">
        <v>45108</v>
      </c>
      <c r="AA82" s="95">
        <v>45110.74838996528</v>
      </c>
      <c r="AB82" s="93" t="s">
        <v>118</v>
      </c>
      <c r="AC82" s="93" t="s">
        <v>116</v>
      </c>
    </row>
    <row r="83" spans="1:29" s="78" customFormat="1" hidden="1" outlineLevel="7" collapsed="1" x14ac:dyDescent="0.25">
      <c r="A83" s="101" t="s">
        <v>116</v>
      </c>
      <c r="B83" s="75">
        <v>0</v>
      </c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74" t="s">
        <v>120</v>
      </c>
      <c r="I83" s="74" t="s">
        <v>215</v>
      </c>
      <c r="J83" s="74" t="s">
        <v>116</v>
      </c>
      <c r="K83" s="75">
        <v>0</v>
      </c>
      <c r="L83" s="75">
        <v>0</v>
      </c>
      <c r="M83" s="74" t="s">
        <v>213</v>
      </c>
      <c r="N83" s="74" t="s">
        <v>135</v>
      </c>
      <c r="O83" s="74" t="s">
        <v>121</v>
      </c>
      <c r="P83" s="76">
        <v>45078</v>
      </c>
      <c r="Q83" s="76">
        <v>45079</v>
      </c>
      <c r="R83" s="75">
        <v>0</v>
      </c>
      <c r="S83" s="74" t="s">
        <v>116</v>
      </c>
      <c r="T83" s="74" t="s">
        <v>116</v>
      </c>
      <c r="U83" s="74" t="s">
        <v>319</v>
      </c>
      <c r="V83" s="77">
        <v>45047.153755902778</v>
      </c>
      <c r="W83" s="74" t="s">
        <v>116</v>
      </c>
      <c r="X83" s="74" t="s">
        <v>116</v>
      </c>
      <c r="Y83" s="77">
        <v>45078</v>
      </c>
      <c r="Z83" s="77">
        <v>45108</v>
      </c>
      <c r="AA83" s="77">
        <v>45110.74838996528</v>
      </c>
      <c r="AB83" s="74" t="s">
        <v>118</v>
      </c>
      <c r="AC83" s="74" t="s">
        <v>116</v>
      </c>
    </row>
    <row r="84" spans="1:29" s="128" customFormat="1" hidden="1" outlineLevel="7" collapsed="1" x14ac:dyDescent="0.25">
      <c r="A84" s="123" t="s">
        <v>116</v>
      </c>
      <c r="B84" s="124">
        <v>0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5" t="s">
        <v>120</v>
      </c>
      <c r="I84" s="125" t="s">
        <v>215</v>
      </c>
      <c r="J84" s="125" t="s">
        <v>116</v>
      </c>
      <c r="K84" s="124">
        <v>0</v>
      </c>
      <c r="L84" s="124">
        <v>0</v>
      </c>
      <c r="M84" s="125" t="s">
        <v>213</v>
      </c>
      <c r="N84" s="125" t="s">
        <v>135</v>
      </c>
      <c r="O84" s="125" t="s">
        <v>121</v>
      </c>
      <c r="P84" s="126">
        <v>45078</v>
      </c>
      <c r="Q84" s="126">
        <v>45079</v>
      </c>
      <c r="R84" s="124">
        <v>0</v>
      </c>
      <c r="S84" s="125" t="s">
        <v>116</v>
      </c>
      <c r="T84" s="125" t="s">
        <v>116</v>
      </c>
      <c r="U84" s="125" t="s">
        <v>319</v>
      </c>
      <c r="V84" s="127">
        <v>45047.153755902778</v>
      </c>
      <c r="W84" s="125" t="s">
        <v>116</v>
      </c>
      <c r="X84" s="125" t="s">
        <v>116</v>
      </c>
      <c r="Y84" s="127">
        <v>45078</v>
      </c>
      <c r="Z84" s="127">
        <v>45108</v>
      </c>
      <c r="AA84" s="127">
        <v>45110.74838996528</v>
      </c>
      <c r="AB84" s="125" t="s">
        <v>118</v>
      </c>
      <c r="AC84" s="125" t="s">
        <v>116</v>
      </c>
    </row>
    <row r="85" spans="1:29" s="90" customFormat="1" hidden="1" outlineLevel="2" collapsed="1" x14ac:dyDescent="0.25">
      <c r="A85" s="85" t="s">
        <v>147</v>
      </c>
      <c r="B85" s="86">
        <v>30000</v>
      </c>
      <c r="C85" s="86">
        <v>2649300</v>
      </c>
      <c r="D85" s="86">
        <v>0</v>
      </c>
      <c r="E85" s="86">
        <v>0</v>
      </c>
      <c r="F85" s="86">
        <v>30000</v>
      </c>
      <c r="G85" s="86">
        <v>-2649300</v>
      </c>
      <c r="H85" s="87" t="s">
        <v>120</v>
      </c>
      <c r="I85" s="87" t="s">
        <v>147</v>
      </c>
      <c r="J85" s="87" t="s">
        <v>116</v>
      </c>
      <c r="K85" s="86">
        <v>-88.31</v>
      </c>
      <c r="L85" s="86">
        <v>0</v>
      </c>
      <c r="M85" s="87" t="s">
        <v>122</v>
      </c>
      <c r="N85" s="87" t="s">
        <v>135</v>
      </c>
      <c r="O85" s="87" t="s">
        <v>121</v>
      </c>
      <c r="P85" s="88">
        <v>45078</v>
      </c>
      <c r="Q85" s="88">
        <v>45079</v>
      </c>
      <c r="R85" s="86">
        <v>0</v>
      </c>
      <c r="S85" s="87" t="s">
        <v>116</v>
      </c>
      <c r="T85" s="87" t="s">
        <v>116</v>
      </c>
      <c r="U85" s="87" t="s">
        <v>319</v>
      </c>
      <c r="V85" s="89">
        <v>45047.153755902778</v>
      </c>
      <c r="W85" s="87" t="s">
        <v>116</v>
      </c>
      <c r="X85" s="87" t="s">
        <v>116</v>
      </c>
      <c r="Y85" s="89">
        <v>45078</v>
      </c>
      <c r="Z85" s="89">
        <v>45108</v>
      </c>
      <c r="AA85" s="89">
        <v>45110.74838996528</v>
      </c>
      <c r="AB85" s="87" t="s">
        <v>118</v>
      </c>
      <c r="AC85" s="87" t="s">
        <v>116</v>
      </c>
    </row>
    <row r="86" spans="1:29" s="96" customFormat="1" hidden="1" outlineLevel="3" collapsed="1" x14ac:dyDescent="0.25">
      <c r="A86" s="91" t="s">
        <v>121</v>
      </c>
      <c r="B86" s="92">
        <v>30000</v>
      </c>
      <c r="C86" s="92">
        <v>-2649300</v>
      </c>
      <c r="D86" s="92">
        <v>0</v>
      </c>
      <c r="E86" s="92">
        <v>0</v>
      </c>
      <c r="F86" s="92">
        <v>30000</v>
      </c>
      <c r="G86" s="92">
        <v>-2649300</v>
      </c>
      <c r="H86" s="93" t="s">
        <v>120</v>
      </c>
      <c r="I86" s="93" t="s">
        <v>147</v>
      </c>
      <c r="J86" s="93" t="s">
        <v>116</v>
      </c>
      <c r="K86" s="92">
        <v>-88.31</v>
      </c>
      <c r="L86" s="92">
        <v>0</v>
      </c>
      <c r="M86" s="93" t="s">
        <v>122</v>
      </c>
      <c r="N86" s="93" t="s">
        <v>135</v>
      </c>
      <c r="O86" s="93" t="s">
        <v>121</v>
      </c>
      <c r="P86" s="94">
        <v>45078</v>
      </c>
      <c r="Q86" s="94">
        <v>45079</v>
      </c>
      <c r="R86" s="92">
        <v>0</v>
      </c>
      <c r="S86" s="93" t="s">
        <v>116</v>
      </c>
      <c r="T86" s="93" t="s">
        <v>116</v>
      </c>
      <c r="U86" s="93" t="s">
        <v>319</v>
      </c>
      <c r="V86" s="95">
        <v>45047.153755902778</v>
      </c>
      <c r="W86" s="93" t="s">
        <v>116</v>
      </c>
      <c r="X86" s="93" t="s">
        <v>116</v>
      </c>
      <c r="Y86" s="95">
        <v>45078</v>
      </c>
      <c r="Z86" s="95">
        <v>45108</v>
      </c>
      <c r="AA86" s="95">
        <v>45110.74838996528</v>
      </c>
      <c r="AB86" s="93" t="s">
        <v>118</v>
      </c>
      <c r="AC86" s="93" t="s">
        <v>116</v>
      </c>
    </row>
    <row r="87" spans="1:29" s="78" customFormat="1" hidden="1" outlineLevel="4" collapsed="1" x14ac:dyDescent="0.25">
      <c r="A87" s="97" t="s">
        <v>116</v>
      </c>
      <c r="B87" s="75">
        <v>30000</v>
      </c>
      <c r="C87" s="75">
        <v>-2649300</v>
      </c>
      <c r="D87" s="75">
        <v>0</v>
      </c>
      <c r="E87" s="75">
        <v>0</v>
      </c>
      <c r="F87" s="75">
        <v>30000</v>
      </c>
      <c r="G87" s="75">
        <v>-2649300</v>
      </c>
      <c r="H87" s="74" t="s">
        <v>120</v>
      </c>
      <c r="I87" s="74" t="s">
        <v>147</v>
      </c>
      <c r="J87" s="74" t="s">
        <v>116</v>
      </c>
      <c r="K87" s="75">
        <v>-88.31</v>
      </c>
      <c r="L87" s="75">
        <v>0</v>
      </c>
      <c r="M87" s="74" t="s">
        <v>122</v>
      </c>
      <c r="N87" s="74" t="s">
        <v>135</v>
      </c>
      <c r="O87" s="74" t="s">
        <v>121</v>
      </c>
      <c r="P87" s="76">
        <v>45078</v>
      </c>
      <c r="Q87" s="76">
        <v>45079</v>
      </c>
      <c r="R87" s="75">
        <v>0</v>
      </c>
      <c r="S87" s="74" t="s">
        <v>116</v>
      </c>
      <c r="T87" s="74" t="s">
        <v>116</v>
      </c>
      <c r="U87" s="74" t="s">
        <v>319</v>
      </c>
      <c r="V87" s="77">
        <v>45047.153755902778</v>
      </c>
      <c r="W87" s="74" t="s">
        <v>116</v>
      </c>
      <c r="X87" s="74" t="s">
        <v>116</v>
      </c>
      <c r="Y87" s="77">
        <v>45078</v>
      </c>
      <c r="Z87" s="77">
        <v>45108</v>
      </c>
      <c r="AA87" s="77">
        <v>45110.74838996528</v>
      </c>
      <c r="AB87" s="74" t="s">
        <v>118</v>
      </c>
      <c r="AC87" s="74" t="s">
        <v>116</v>
      </c>
    </row>
    <row r="88" spans="1:29" s="84" customFormat="1" hidden="1" outlineLevel="5" collapsed="1" x14ac:dyDescent="0.25">
      <c r="A88" s="98" t="s">
        <v>122</v>
      </c>
      <c r="B88" s="80">
        <v>30000</v>
      </c>
      <c r="C88" s="80">
        <v>-2649300</v>
      </c>
      <c r="D88" s="80">
        <v>0</v>
      </c>
      <c r="E88" s="80">
        <v>0</v>
      </c>
      <c r="F88" s="80">
        <v>30000</v>
      </c>
      <c r="G88" s="80">
        <v>-2649300</v>
      </c>
      <c r="H88" s="81" t="s">
        <v>120</v>
      </c>
      <c r="I88" s="81" t="s">
        <v>147</v>
      </c>
      <c r="J88" s="81" t="s">
        <v>116</v>
      </c>
      <c r="K88" s="80">
        <v>-88.31</v>
      </c>
      <c r="L88" s="80">
        <v>0</v>
      </c>
      <c r="M88" s="81" t="s">
        <v>122</v>
      </c>
      <c r="N88" s="81" t="s">
        <v>135</v>
      </c>
      <c r="O88" s="81" t="s">
        <v>121</v>
      </c>
      <c r="P88" s="82">
        <v>45078</v>
      </c>
      <c r="Q88" s="82">
        <v>45079</v>
      </c>
      <c r="R88" s="80">
        <v>0</v>
      </c>
      <c r="S88" s="81" t="s">
        <v>116</v>
      </c>
      <c r="T88" s="81" t="s">
        <v>116</v>
      </c>
      <c r="U88" s="81" t="s">
        <v>319</v>
      </c>
      <c r="V88" s="83">
        <v>45047.153755902778</v>
      </c>
      <c r="W88" s="81" t="s">
        <v>116</v>
      </c>
      <c r="X88" s="81" t="s">
        <v>116</v>
      </c>
      <c r="Y88" s="83">
        <v>45078</v>
      </c>
      <c r="Z88" s="83">
        <v>45108</v>
      </c>
      <c r="AA88" s="83">
        <v>45110.74838996528</v>
      </c>
      <c r="AB88" s="81" t="s">
        <v>118</v>
      </c>
      <c r="AC88" s="81" t="s">
        <v>116</v>
      </c>
    </row>
    <row r="89" spans="1:29" s="90" customFormat="1" hidden="1" outlineLevel="6" collapsed="1" x14ac:dyDescent="0.25">
      <c r="A89" s="99" t="s">
        <v>116</v>
      </c>
      <c r="B89" s="86">
        <v>30000</v>
      </c>
      <c r="C89" s="86">
        <v>-2649300</v>
      </c>
      <c r="D89" s="86">
        <v>0</v>
      </c>
      <c r="E89" s="86">
        <v>0</v>
      </c>
      <c r="F89" s="86">
        <v>30000</v>
      </c>
      <c r="G89" s="86">
        <v>-2649300</v>
      </c>
      <c r="H89" s="87" t="s">
        <v>120</v>
      </c>
      <c r="I89" s="87" t="s">
        <v>147</v>
      </c>
      <c r="J89" s="87" t="s">
        <v>116</v>
      </c>
      <c r="K89" s="86">
        <v>-88.31</v>
      </c>
      <c r="L89" s="86">
        <v>0</v>
      </c>
      <c r="M89" s="87" t="s">
        <v>122</v>
      </c>
      <c r="N89" s="87" t="s">
        <v>135</v>
      </c>
      <c r="O89" s="87" t="s">
        <v>121</v>
      </c>
      <c r="P89" s="88">
        <v>45078</v>
      </c>
      <c r="Q89" s="88">
        <v>45079</v>
      </c>
      <c r="R89" s="86">
        <v>0</v>
      </c>
      <c r="S89" s="87" t="s">
        <v>116</v>
      </c>
      <c r="T89" s="87" t="s">
        <v>116</v>
      </c>
      <c r="U89" s="87" t="s">
        <v>319</v>
      </c>
      <c r="V89" s="89">
        <v>45047.153755902778</v>
      </c>
      <c r="W89" s="87" t="s">
        <v>116</v>
      </c>
      <c r="X89" s="87" t="s">
        <v>116</v>
      </c>
      <c r="Y89" s="89">
        <v>45078</v>
      </c>
      <c r="Z89" s="89">
        <v>45108</v>
      </c>
      <c r="AA89" s="89">
        <v>45110.74838996528</v>
      </c>
      <c r="AB89" s="87" t="s">
        <v>118</v>
      </c>
      <c r="AC89" s="87" t="s">
        <v>116</v>
      </c>
    </row>
    <row r="90" spans="1:29" s="96" customFormat="1" hidden="1" outlineLevel="7" collapsed="1" x14ac:dyDescent="0.25">
      <c r="A90" s="100" t="s">
        <v>373</v>
      </c>
      <c r="B90" s="92">
        <v>-41820.519</v>
      </c>
      <c r="C90" s="92">
        <v>-2884252.4868999999</v>
      </c>
      <c r="D90" s="92">
        <v>0</v>
      </c>
      <c r="E90" s="92">
        <v>0</v>
      </c>
      <c r="F90" s="92">
        <v>-41820.519</v>
      </c>
      <c r="G90" s="92">
        <v>-2884252.4868999999</v>
      </c>
      <c r="H90" s="93" t="s">
        <v>120</v>
      </c>
      <c r="I90" s="93" t="s">
        <v>147</v>
      </c>
      <c r="J90" s="93" t="s">
        <v>116</v>
      </c>
      <c r="K90" s="92">
        <v>68.967400593474196</v>
      </c>
      <c r="L90" s="92">
        <v>0</v>
      </c>
      <c r="M90" s="93" t="s">
        <v>122</v>
      </c>
      <c r="N90" s="93" t="s">
        <v>135</v>
      </c>
      <c r="O90" s="93" t="s">
        <v>121</v>
      </c>
      <c r="P90" s="94">
        <v>45078</v>
      </c>
      <c r="Q90" s="94">
        <v>45079</v>
      </c>
      <c r="R90" s="92">
        <v>0</v>
      </c>
      <c r="S90" s="93" t="s">
        <v>116</v>
      </c>
      <c r="T90" s="93" t="s">
        <v>116</v>
      </c>
      <c r="U90" s="93" t="s">
        <v>319</v>
      </c>
      <c r="V90" s="95">
        <v>45047.153755902778</v>
      </c>
      <c r="W90" s="93" t="s">
        <v>116</v>
      </c>
      <c r="X90" s="93" t="s">
        <v>116</v>
      </c>
      <c r="Y90" s="95">
        <v>45078</v>
      </c>
      <c r="Z90" s="95">
        <v>45108</v>
      </c>
      <c r="AA90" s="95">
        <v>45110.74838996528</v>
      </c>
      <c r="AB90" s="93" t="s">
        <v>118</v>
      </c>
      <c r="AC90" s="93" t="s">
        <v>116</v>
      </c>
    </row>
    <row r="91" spans="1:29" s="78" customFormat="1" hidden="1" outlineLevel="7" collapsed="1" x14ac:dyDescent="0.25">
      <c r="A91" s="101" t="s">
        <v>116</v>
      </c>
      <c r="B91" s="75">
        <v>-41820.519</v>
      </c>
      <c r="C91" s="75">
        <v>-2884252.4868999999</v>
      </c>
      <c r="D91" s="75">
        <v>0</v>
      </c>
      <c r="E91" s="75">
        <v>0</v>
      </c>
      <c r="F91" s="75">
        <v>-41820.519</v>
      </c>
      <c r="G91" s="75">
        <v>-2884252.4868999999</v>
      </c>
      <c r="H91" s="74" t="s">
        <v>120</v>
      </c>
      <c r="I91" s="74" t="s">
        <v>147</v>
      </c>
      <c r="J91" s="74" t="s">
        <v>116</v>
      </c>
      <c r="K91" s="75">
        <v>68.967400593474196</v>
      </c>
      <c r="L91" s="75">
        <v>0</v>
      </c>
      <c r="M91" s="74" t="s">
        <v>122</v>
      </c>
      <c r="N91" s="74" t="s">
        <v>135</v>
      </c>
      <c r="O91" s="74" t="s">
        <v>121</v>
      </c>
      <c r="P91" s="76">
        <v>45078</v>
      </c>
      <c r="Q91" s="76">
        <v>45079</v>
      </c>
      <c r="R91" s="75">
        <v>0</v>
      </c>
      <c r="S91" s="74" t="s">
        <v>116</v>
      </c>
      <c r="T91" s="74" t="s">
        <v>116</v>
      </c>
      <c r="U91" s="74" t="s">
        <v>319</v>
      </c>
      <c r="V91" s="77">
        <v>45047.153755902778</v>
      </c>
      <c r="W91" s="74" t="s">
        <v>116</v>
      </c>
      <c r="X91" s="74" t="s">
        <v>116</v>
      </c>
      <c r="Y91" s="77">
        <v>45078</v>
      </c>
      <c r="Z91" s="77">
        <v>45108</v>
      </c>
      <c r="AA91" s="77">
        <v>45110.74838996528</v>
      </c>
      <c r="AB91" s="74" t="s">
        <v>118</v>
      </c>
      <c r="AC91" s="74" t="s">
        <v>116</v>
      </c>
    </row>
    <row r="92" spans="1:29" s="107" customFormat="1" hidden="1" outlineLevel="7" collapsed="1" x14ac:dyDescent="0.25">
      <c r="A92" s="102" t="s">
        <v>164</v>
      </c>
      <c r="B92" s="103">
        <v>9450</v>
      </c>
      <c r="C92" s="103">
        <v>521719.62933999998</v>
      </c>
      <c r="D92" s="103">
        <v>0</v>
      </c>
      <c r="E92" s="103">
        <v>0</v>
      </c>
      <c r="F92" s="103">
        <v>9450</v>
      </c>
      <c r="G92" s="103">
        <v>521719.62933999998</v>
      </c>
      <c r="H92" s="104" t="s">
        <v>120</v>
      </c>
      <c r="I92" s="104" t="s">
        <v>147</v>
      </c>
      <c r="J92" s="104" t="s">
        <v>116</v>
      </c>
      <c r="K92" s="103">
        <v>55.208426385185199</v>
      </c>
      <c r="L92" s="103">
        <v>0</v>
      </c>
      <c r="M92" s="104" t="s">
        <v>122</v>
      </c>
      <c r="N92" s="104" t="s">
        <v>135</v>
      </c>
      <c r="O92" s="104" t="s">
        <v>121</v>
      </c>
      <c r="P92" s="105">
        <v>45078</v>
      </c>
      <c r="Q92" s="105">
        <v>45079</v>
      </c>
      <c r="R92" s="103">
        <v>0</v>
      </c>
      <c r="S92" s="104" t="s">
        <v>116</v>
      </c>
      <c r="T92" s="104" t="s">
        <v>116</v>
      </c>
      <c r="U92" s="104" t="s">
        <v>319</v>
      </c>
      <c r="V92" s="106">
        <v>45047.153755902778</v>
      </c>
      <c r="W92" s="104" t="s">
        <v>116</v>
      </c>
      <c r="X92" s="104" t="s">
        <v>116</v>
      </c>
      <c r="Y92" s="106">
        <v>45078</v>
      </c>
      <c r="Z92" s="106">
        <v>45108</v>
      </c>
      <c r="AA92" s="106">
        <v>45110.74838996528</v>
      </c>
      <c r="AB92" s="104" t="s">
        <v>118</v>
      </c>
      <c r="AC92" s="104" t="s">
        <v>116</v>
      </c>
    </row>
    <row r="93" spans="1:29" s="78" customFormat="1" hidden="1" outlineLevel="7" collapsed="1" x14ac:dyDescent="0.25">
      <c r="A93" s="101" t="s">
        <v>116</v>
      </c>
      <c r="B93" s="75">
        <v>9450</v>
      </c>
      <c r="C93" s="75">
        <v>521719.62933999998</v>
      </c>
      <c r="D93" s="75">
        <v>0</v>
      </c>
      <c r="E93" s="75">
        <v>0</v>
      </c>
      <c r="F93" s="75">
        <v>9450</v>
      </c>
      <c r="G93" s="75">
        <v>521719.62933999998</v>
      </c>
      <c r="H93" s="74" t="s">
        <v>120</v>
      </c>
      <c r="I93" s="74" t="s">
        <v>147</v>
      </c>
      <c r="J93" s="74" t="s">
        <v>116</v>
      </c>
      <c r="K93" s="75">
        <v>55.208426385185199</v>
      </c>
      <c r="L93" s="75">
        <v>0</v>
      </c>
      <c r="M93" s="74" t="s">
        <v>122</v>
      </c>
      <c r="N93" s="74" t="s">
        <v>135</v>
      </c>
      <c r="O93" s="74" t="s">
        <v>121</v>
      </c>
      <c r="P93" s="76">
        <v>45078</v>
      </c>
      <c r="Q93" s="76">
        <v>45079</v>
      </c>
      <c r="R93" s="75">
        <v>0</v>
      </c>
      <c r="S93" s="74" t="s">
        <v>116</v>
      </c>
      <c r="T93" s="74" t="s">
        <v>116</v>
      </c>
      <c r="U93" s="74" t="s">
        <v>319</v>
      </c>
      <c r="V93" s="77">
        <v>45047.153755902778</v>
      </c>
      <c r="W93" s="74" t="s">
        <v>116</v>
      </c>
      <c r="X93" s="74" t="s">
        <v>116</v>
      </c>
      <c r="Y93" s="77">
        <v>45078</v>
      </c>
      <c r="Z93" s="77">
        <v>45108</v>
      </c>
      <c r="AA93" s="77">
        <v>45110.74838996528</v>
      </c>
      <c r="AB93" s="74" t="s">
        <v>118</v>
      </c>
      <c r="AC93" s="74" t="s">
        <v>116</v>
      </c>
    </row>
    <row r="94" spans="1:29" s="96" customFormat="1" hidden="1" outlineLevel="7" collapsed="1" x14ac:dyDescent="0.25">
      <c r="A94" s="100" t="s">
        <v>165</v>
      </c>
      <c r="B94" s="92">
        <v>9925.3490000000002</v>
      </c>
      <c r="C94" s="92">
        <v>631859.12068000005</v>
      </c>
      <c r="D94" s="92">
        <v>0</v>
      </c>
      <c r="E94" s="92">
        <v>0</v>
      </c>
      <c r="F94" s="92">
        <v>9925.3490000000002</v>
      </c>
      <c r="G94" s="92">
        <v>631859.12068000005</v>
      </c>
      <c r="H94" s="93" t="s">
        <v>120</v>
      </c>
      <c r="I94" s="93" t="s">
        <v>147</v>
      </c>
      <c r="J94" s="93" t="s">
        <v>116</v>
      </c>
      <c r="K94" s="92">
        <v>63.661148910733502</v>
      </c>
      <c r="L94" s="92">
        <v>0</v>
      </c>
      <c r="M94" s="93" t="s">
        <v>122</v>
      </c>
      <c r="N94" s="93" t="s">
        <v>135</v>
      </c>
      <c r="O94" s="93" t="s">
        <v>121</v>
      </c>
      <c r="P94" s="94">
        <v>45078</v>
      </c>
      <c r="Q94" s="94">
        <v>45079</v>
      </c>
      <c r="R94" s="92">
        <v>0</v>
      </c>
      <c r="S94" s="93" t="s">
        <v>116</v>
      </c>
      <c r="T94" s="93" t="s">
        <v>116</v>
      </c>
      <c r="U94" s="93" t="s">
        <v>319</v>
      </c>
      <c r="V94" s="95">
        <v>45047.153755902778</v>
      </c>
      <c r="W94" s="93" t="s">
        <v>116</v>
      </c>
      <c r="X94" s="93" t="s">
        <v>116</v>
      </c>
      <c r="Y94" s="95">
        <v>45078</v>
      </c>
      <c r="Z94" s="95">
        <v>45108</v>
      </c>
      <c r="AA94" s="95">
        <v>45110.74838996528</v>
      </c>
      <c r="AB94" s="93" t="s">
        <v>118</v>
      </c>
      <c r="AC94" s="93" t="s">
        <v>116</v>
      </c>
    </row>
    <row r="95" spans="1:29" s="78" customFormat="1" hidden="1" outlineLevel="7" collapsed="1" x14ac:dyDescent="0.25">
      <c r="A95" s="101" t="s">
        <v>116</v>
      </c>
      <c r="B95" s="75">
        <v>9925.3490000000002</v>
      </c>
      <c r="C95" s="75">
        <v>631859.12068000005</v>
      </c>
      <c r="D95" s="75">
        <v>0</v>
      </c>
      <c r="E95" s="75">
        <v>0</v>
      </c>
      <c r="F95" s="75">
        <v>9925.3490000000002</v>
      </c>
      <c r="G95" s="75">
        <v>631859.12068000005</v>
      </c>
      <c r="H95" s="74" t="s">
        <v>120</v>
      </c>
      <c r="I95" s="74" t="s">
        <v>147</v>
      </c>
      <c r="J95" s="74" t="s">
        <v>116</v>
      </c>
      <c r="K95" s="75">
        <v>63.661148910733502</v>
      </c>
      <c r="L95" s="75">
        <v>0</v>
      </c>
      <c r="M95" s="74" t="s">
        <v>122</v>
      </c>
      <c r="N95" s="74" t="s">
        <v>135</v>
      </c>
      <c r="O95" s="74" t="s">
        <v>121</v>
      </c>
      <c r="P95" s="76">
        <v>45078</v>
      </c>
      <c r="Q95" s="76">
        <v>45079</v>
      </c>
      <c r="R95" s="75">
        <v>0</v>
      </c>
      <c r="S95" s="74" t="s">
        <v>116</v>
      </c>
      <c r="T95" s="74" t="s">
        <v>116</v>
      </c>
      <c r="U95" s="74" t="s">
        <v>319</v>
      </c>
      <c r="V95" s="77">
        <v>45047.153755902778</v>
      </c>
      <c r="W95" s="74" t="s">
        <v>116</v>
      </c>
      <c r="X95" s="74" t="s">
        <v>116</v>
      </c>
      <c r="Y95" s="77">
        <v>45078</v>
      </c>
      <c r="Z95" s="77">
        <v>45108</v>
      </c>
      <c r="AA95" s="77">
        <v>45110.74838996528</v>
      </c>
      <c r="AB95" s="74" t="s">
        <v>118</v>
      </c>
      <c r="AC95" s="74" t="s">
        <v>116</v>
      </c>
    </row>
    <row r="96" spans="1:29" s="107" customFormat="1" hidden="1" outlineLevel="7" collapsed="1" x14ac:dyDescent="0.25">
      <c r="A96" s="102" t="s">
        <v>166</v>
      </c>
      <c r="B96" s="103">
        <v>23152.71</v>
      </c>
      <c r="C96" s="103">
        <v>1774894.98688</v>
      </c>
      <c r="D96" s="103">
        <v>0</v>
      </c>
      <c r="E96" s="103">
        <v>0</v>
      </c>
      <c r="F96" s="103">
        <v>23152.71</v>
      </c>
      <c r="G96" s="103">
        <v>1774894.98688</v>
      </c>
      <c r="H96" s="104" t="s">
        <v>120</v>
      </c>
      <c r="I96" s="104" t="s">
        <v>147</v>
      </c>
      <c r="J96" s="104" t="s">
        <v>116</v>
      </c>
      <c r="K96" s="103">
        <v>76.660355823573099</v>
      </c>
      <c r="L96" s="103">
        <v>0</v>
      </c>
      <c r="M96" s="104" t="s">
        <v>122</v>
      </c>
      <c r="N96" s="104" t="s">
        <v>135</v>
      </c>
      <c r="O96" s="104" t="s">
        <v>121</v>
      </c>
      <c r="P96" s="105">
        <v>45078</v>
      </c>
      <c r="Q96" s="105">
        <v>45079</v>
      </c>
      <c r="R96" s="103">
        <v>0</v>
      </c>
      <c r="S96" s="104" t="s">
        <v>116</v>
      </c>
      <c r="T96" s="104" t="s">
        <v>116</v>
      </c>
      <c r="U96" s="104" t="s">
        <v>319</v>
      </c>
      <c r="V96" s="106">
        <v>45047.153755902778</v>
      </c>
      <c r="W96" s="104" t="s">
        <v>116</v>
      </c>
      <c r="X96" s="104" t="s">
        <v>116</v>
      </c>
      <c r="Y96" s="106">
        <v>45078</v>
      </c>
      <c r="Z96" s="106">
        <v>45108</v>
      </c>
      <c r="AA96" s="106">
        <v>45110.74838996528</v>
      </c>
      <c r="AB96" s="104" t="s">
        <v>118</v>
      </c>
      <c r="AC96" s="104" t="s">
        <v>116</v>
      </c>
    </row>
    <row r="97" spans="1:29" s="78" customFormat="1" hidden="1" outlineLevel="7" collapsed="1" x14ac:dyDescent="0.25">
      <c r="A97" s="101" t="s">
        <v>116</v>
      </c>
      <c r="B97" s="75">
        <v>23152.71</v>
      </c>
      <c r="C97" s="75">
        <v>1774894.98688</v>
      </c>
      <c r="D97" s="75">
        <v>0</v>
      </c>
      <c r="E97" s="75">
        <v>0</v>
      </c>
      <c r="F97" s="75">
        <v>23152.71</v>
      </c>
      <c r="G97" s="75">
        <v>1774894.98688</v>
      </c>
      <c r="H97" s="74" t="s">
        <v>120</v>
      </c>
      <c r="I97" s="74" t="s">
        <v>147</v>
      </c>
      <c r="J97" s="74" t="s">
        <v>116</v>
      </c>
      <c r="K97" s="75">
        <v>76.660355823573099</v>
      </c>
      <c r="L97" s="75">
        <v>0</v>
      </c>
      <c r="M97" s="74" t="s">
        <v>122</v>
      </c>
      <c r="N97" s="74" t="s">
        <v>135</v>
      </c>
      <c r="O97" s="74" t="s">
        <v>121</v>
      </c>
      <c r="P97" s="76">
        <v>45078</v>
      </c>
      <c r="Q97" s="76">
        <v>45079</v>
      </c>
      <c r="R97" s="75">
        <v>0</v>
      </c>
      <c r="S97" s="74" t="s">
        <v>116</v>
      </c>
      <c r="T97" s="74" t="s">
        <v>116</v>
      </c>
      <c r="U97" s="74" t="s">
        <v>319</v>
      </c>
      <c r="V97" s="77">
        <v>45047.153755902778</v>
      </c>
      <c r="W97" s="74" t="s">
        <v>116</v>
      </c>
      <c r="X97" s="74" t="s">
        <v>116</v>
      </c>
      <c r="Y97" s="77">
        <v>45078</v>
      </c>
      <c r="Z97" s="77">
        <v>45108</v>
      </c>
      <c r="AA97" s="77">
        <v>45110.74838996528</v>
      </c>
      <c r="AB97" s="74" t="s">
        <v>118</v>
      </c>
      <c r="AC97" s="74" t="s">
        <v>116</v>
      </c>
    </row>
    <row r="98" spans="1:29" s="96" customFormat="1" hidden="1" outlineLevel="7" collapsed="1" x14ac:dyDescent="0.25">
      <c r="A98" s="100" t="s">
        <v>422</v>
      </c>
      <c r="B98" s="92">
        <v>29292.46</v>
      </c>
      <c r="C98" s="92">
        <v>-2693521.25</v>
      </c>
      <c r="D98" s="92">
        <v>0</v>
      </c>
      <c r="E98" s="92">
        <v>0</v>
      </c>
      <c r="F98" s="92">
        <v>29292.46</v>
      </c>
      <c r="G98" s="92">
        <v>-2693521.25</v>
      </c>
      <c r="H98" s="93" t="s">
        <v>120</v>
      </c>
      <c r="I98" s="93" t="s">
        <v>147</v>
      </c>
      <c r="J98" s="93" t="s">
        <v>116</v>
      </c>
      <c r="K98" s="92">
        <v>-91.952715818336898</v>
      </c>
      <c r="L98" s="92">
        <v>0</v>
      </c>
      <c r="M98" s="93" t="s">
        <v>122</v>
      </c>
      <c r="N98" s="93" t="s">
        <v>135</v>
      </c>
      <c r="O98" s="93" t="s">
        <v>121</v>
      </c>
      <c r="P98" s="94">
        <v>45078</v>
      </c>
      <c r="Q98" s="94">
        <v>45079</v>
      </c>
      <c r="R98" s="92">
        <v>0</v>
      </c>
      <c r="S98" s="93" t="s">
        <v>116</v>
      </c>
      <c r="T98" s="93" t="s">
        <v>116</v>
      </c>
      <c r="U98" s="93" t="s">
        <v>319</v>
      </c>
      <c r="V98" s="95">
        <v>45047.153755902778</v>
      </c>
      <c r="W98" s="93" t="s">
        <v>115</v>
      </c>
      <c r="X98" s="95">
        <v>45077.638131249994</v>
      </c>
      <c r="Y98" s="95">
        <v>45078</v>
      </c>
      <c r="Z98" s="95">
        <v>45108</v>
      </c>
      <c r="AA98" s="95">
        <v>45110.74838996528</v>
      </c>
      <c r="AB98" s="93" t="s">
        <v>118</v>
      </c>
      <c r="AC98" s="93" t="s">
        <v>116</v>
      </c>
    </row>
    <row r="99" spans="1:29" s="78" customFormat="1" hidden="1" outlineLevel="7" collapsed="1" x14ac:dyDescent="0.25">
      <c r="A99" s="101" t="s">
        <v>116</v>
      </c>
      <c r="B99" s="75">
        <v>29292.46</v>
      </c>
      <c r="C99" s="75">
        <v>-2693521.25</v>
      </c>
      <c r="D99" s="75">
        <v>0</v>
      </c>
      <c r="E99" s="75">
        <v>0</v>
      </c>
      <c r="F99" s="75">
        <v>29292.46</v>
      </c>
      <c r="G99" s="75">
        <v>-2693521.25</v>
      </c>
      <c r="H99" s="74" t="s">
        <v>120</v>
      </c>
      <c r="I99" s="74" t="s">
        <v>147</v>
      </c>
      <c r="J99" s="74" t="s">
        <v>116</v>
      </c>
      <c r="K99" s="75">
        <v>-91.952715818336898</v>
      </c>
      <c r="L99" s="75">
        <v>0</v>
      </c>
      <c r="M99" s="74" t="s">
        <v>122</v>
      </c>
      <c r="N99" s="74" t="s">
        <v>135</v>
      </c>
      <c r="O99" s="74" t="s">
        <v>121</v>
      </c>
      <c r="P99" s="76">
        <v>45078</v>
      </c>
      <c r="Q99" s="76">
        <v>45079</v>
      </c>
      <c r="R99" s="75">
        <v>0</v>
      </c>
      <c r="S99" s="74" t="s">
        <v>116</v>
      </c>
      <c r="T99" s="74" t="s">
        <v>116</v>
      </c>
      <c r="U99" s="74" t="s">
        <v>319</v>
      </c>
      <c r="V99" s="77">
        <v>45047.153755902778</v>
      </c>
      <c r="W99" s="74" t="s">
        <v>115</v>
      </c>
      <c r="X99" s="77">
        <v>45077.638131249994</v>
      </c>
      <c r="Y99" s="77">
        <v>45078</v>
      </c>
      <c r="Z99" s="77">
        <v>45108</v>
      </c>
      <c r="AA99" s="77">
        <v>45110.74838996528</v>
      </c>
      <c r="AB99" s="74" t="s">
        <v>118</v>
      </c>
      <c r="AC99" s="74" t="s">
        <v>116</v>
      </c>
    </row>
    <row r="100" spans="1:29" s="113" customFormat="1" hidden="1" outlineLevel="2" collapsed="1" x14ac:dyDescent="0.25">
      <c r="A100" s="108" t="s">
        <v>168</v>
      </c>
      <c r="B100" s="109">
        <v>0</v>
      </c>
      <c r="C100" s="109">
        <v>0</v>
      </c>
      <c r="D100" s="109">
        <v>0</v>
      </c>
      <c r="E100" s="109">
        <v>0</v>
      </c>
      <c r="F100" s="109">
        <v>0</v>
      </c>
      <c r="G100" s="109">
        <v>0</v>
      </c>
      <c r="H100" s="110" t="s">
        <v>120</v>
      </c>
      <c r="I100" s="110" t="s">
        <v>168</v>
      </c>
      <c r="J100" s="110" t="s">
        <v>116</v>
      </c>
      <c r="K100" s="109">
        <v>0</v>
      </c>
      <c r="L100" s="109">
        <v>0</v>
      </c>
      <c r="M100" s="110" t="s">
        <v>122</v>
      </c>
      <c r="N100" s="110" t="s">
        <v>135</v>
      </c>
      <c r="O100" s="110" t="s">
        <v>121</v>
      </c>
      <c r="P100" s="111">
        <v>45078</v>
      </c>
      <c r="Q100" s="111">
        <v>45079</v>
      </c>
      <c r="R100" s="109">
        <v>0</v>
      </c>
      <c r="S100" s="110" t="s">
        <v>116</v>
      </c>
      <c r="T100" s="110" t="s">
        <v>116</v>
      </c>
      <c r="U100" s="110" t="s">
        <v>319</v>
      </c>
      <c r="V100" s="112">
        <v>45047.153755902778</v>
      </c>
      <c r="W100" s="110" t="s">
        <v>116</v>
      </c>
      <c r="X100" s="110" t="s">
        <v>116</v>
      </c>
      <c r="Y100" s="112">
        <v>45078</v>
      </c>
      <c r="Z100" s="112">
        <v>45108</v>
      </c>
      <c r="AA100" s="112">
        <v>45110.74838996528</v>
      </c>
      <c r="AB100" s="110" t="s">
        <v>118</v>
      </c>
      <c r="AC100" s="110" t="s">
        <v>116</v>
      </c>
    </row>
    <row r="101" spans="1:29" s="96" customFormat="1" hidden="1" outlineLevel="3" collapsed="1" x14ac:dyDescent="0.25">
      <c r="A101" s="91" t="s">
        <v>121</v>
      </c>
      <c r="B101" s="92">
        <v>0</v>
      </c>
      <c r="C101" s="92">
        <v>0</v>
      </c>
      <c r="D101" s="92">
        <v>0</v>
      </c>
      <c r="E101" s="92">
        <v>0</v>
      </c>
      <c r="F101" s="92">
        <v>0</v>
      </c>
      <c r="G101" s="92">
        <v>0</v>
      </c>
      <c r="H101" s="93" t="s">
        <v>120</v>
      </c>
      <c r="I101" s="93" t="s">
        <v>168</v>
      </c>
      <c r="J101" s="93" t="s">
        <v>116</v>
      </c>
      <c r="K101" s="92">
        <v>0</v>
      </c>
      <c r="L101" s="92">
        <v>0</v>
      </c>
      <c r="M101" s="93" t="s">
        <v>122</v>
      </c>
      <c r="N101" s="93" t="s">
        <v>135</v>
      </c>
      <c r="O101" s="93" t="s">
        <v>121</v>
      </c>
      <c r="P101" s="94">
        <v>45078</v>
      </c>
      <c r="Q101" s="94">
        <v>45079</v>
      </c>
      <c r="R101" s="92">
        <v>0</v>
      </c>
      <c r="S101" s="93" t="s">
        <v>116</v>
      </c>
      <c r="T101" s="93" t="s">
        <v>116</v>
      </c>
      <c r="U101" s="93" t="s">
        <v>319</v>
      </c>
      <c r="V101" s="95">
        <v>45047.153755902778</v>
      </c>
      <c r="W101" s="93" t="s">
        <v>116</v>
      </c>
      <c r="X101" s="93" t="s">
        <v>116</v>
      </c>
      <c r="Y101" s="95">
        <v>45078</v>
      </c>
      <c r="Z101" s="95">
        <v>45108</v>
      </c>
      <c r="AA101" s="95">
        <v>45110.74838996528</v>
      </c>
      <c r="AB101" s="93" t="s">
        <v>118</v>
      </c>
      <c r="AC101" s="93" t="s">
        <v>116</v>
      </c>
    </row>
    <row r="102" spans="1:29" s="78" customFormat="1" hidden="1" outlineLevel="4" collapsed="1" x14ac:dyDescent="0.25">
      <c r="A102" s="97" t="s">
        <v>116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v>0</v>
      </c>
      <c r="H102" s="74" t="s">
        <v>120</v>
      </c>
      <c r="I102" s="74" t="s">
        <v>168</v>
      </c>
      <c r="J102" s="74" t="s">
        <v>116</v>
      </c>
      <c r="K102" s="75">
        <v>0</v>
      </c>
      <c r="L102" s="75">
        <v>0</v>
      </c>
      <c r="M102" s="74" t="s">
        <v>122</v>
      </c>
      <c r="N102" s="74" t="s">
        <v>135</v>
      </c>
      <c r="O102" s="74" t="s">
        <v>121</v>
      </c>
      <c r="P102" s="76">
        <v>45078</v>
      </c>
      <c r="Q102" s="76">
        <v>45079</v>
      </c>
      <c r="R102" s="75">
        <v>0</v>
      </c>
      <c r="S102" s="74" t="s">
        <v>116</v>
      </c>
      <c r="T102" s="74" t="s">
        <v>116</v>
      </c>
      <c r="U102" s="74" t="s">
        <v>319</v>
      </c>
      <c r="V102" s="77">
        <v>45047.153755902778</v>
      </c>
      <c r="W102" s="74" t="s">
        <v>116</v>
      </c>
      <c r="X102" s="74" t="s">
        <v>116</v>
      </c>
      <c r="Y102" s="77">
        <v>45078</v>
      </c>
      <c r="Z102" s="77">
        <v>45108</v>
      </c>
      <c r="AA102" s="77">
        <v>45110.74838996528</v>
      </c>
      <c r="AB102" s="74" t="s">
        <v>118</v>
      </c>
      <c r="AC102" s="74" t="s">
        <v>116</v>
      </c>
    </row>
    <row r="103" spans="1:29" s="84" customFormat="1" hidden="1" outlineLevel="5" collapsed="1" x14ac:dyDescent="0.25">
      <c r="A103" s="98" t="s">
        <v>122</v>
      </c>
      <c r="B103" s="80">
        <v>0</v>
      </c>
      <c r="C103" s="80">
        <v>0</v>
      </c>
      <c r="D103" s="80">
        <v>0</v>
      </c>
      <c r="E103" s="80">
        <v>0</v>
      </c>
      <c r="F103" s="80">
        <v>0</v>
      </c>
      <c r="G103" s="80">
        <v>0</v>
      </c>
      <c r="H103" s="81" t="s">
        <v>120</v>
      </c>
      <c r="I103" s="81" t="s">
        <v>168</v>
      </c>
      <c r="J103" s="81" t="s">
        <v>116</v>
      </c>
      <c r="K103" s="80">
        <v>0</v>
      </c>
      <c r="L103" s="80">
        <v>0</v>
      </c>
      <c r="M103" s="81" t="s">
        <v>122</v>
      </c>
      <c r="N103" s="81" t="s">
        <v>135</v>
      </c>
      <c r="O103" s="81" t="s">
        <v>121</v>
      </c>
      <c r="P103" s="82">
        <v>45078</v>
      </c>
      <c r="Q103" s="82">
        <v>45079</v>
      </c>
      <c r="R103" s="80">
        <v>0</v>
      </c>
      <c r="S103" s="81" t="s">
        <v>116</v>
      </c>
      <c r="T103" s="81" t="s">
        <v>116</v>
      </c>
      <c r="U103" s="81" t="s">
        <v>319</v>
      </c>
      <c r="V103" s="83">
        <v>45047.153755902778</v>
      </c>
      <c r="W103" s="81" t="s">
        <v>116</v>
      </c>
      <c r="X103" s="81" t="s">
        <v>116</v>
      </c>
      <c r="Y103" s="83">
        <v>45078</v>
      </c>
      <c r="Z103" s="83">
        <v>45108</v>
      </c>
      <c r="AA103" s="83">
        <v>45110.74838996528</v>
      </c>
      <c r="AB103" s="81" t="s">
        <v>118</v>
      </c>
      <c r="AC103" s="81" t="s">
        <v>116</v>
      </c>
    </row>
    <row r="104" spans="1:29" s="90" customFormat="1" hidden="1" outlineLevel="6" collapsed="1" x14ac:dyDescent="0.25">
      <c r="A104" s="99" t="s">
        <v>116</v>
      </c>
      <c r="B104" s="86">
        <v>0</v>
      </c>
      <c r="C104" s="86">
        <v>0</v>
      </c>
      <c r="D104" s="86">
        <v>0</v>
      </c>
      <c r="E104" s="86">
        <v>0</v>
      </c>
      <c r="F104" s="86">
        <v>0</v>
      </c>
      <c r="G104" s="86">
        <v>0</v>
      </c>
      <c r="H104" s="87" t="s">
        <v>120</v>
      </c>
      <c r="I104" s="87" t="s">
        <v>168</v>
      </c>
      <c r="J104" s="87" t="s">
        <v>116</v>
      </c>
      <c r="K104" s="86">
        <v>0</v>
      </c>
      <c r="L104" s="86">
        <v>0</v>
      </c>
      <c r="M104" s="87" t="s">
        <v>122</v>
      </c>
      <c r="N104" s="87" t="s">
        <v>135</v>
      </c>
      <c r="O104" s="87" t="s">
        <v>121</v>
      </c>
      <c r="P104" s="88">
        <v>45078</v>
      </c>
      <c r="Q104" s="88">
        <v>45079</v>
      </c>
      <c r="R104" s="86">
        <v>0</v>
      </c>
      <c r="S104" s="87" t="s">
        <v>116</v>
      </c>
      <c r="T104" s="87" t="s">
        <v>116</v>
      </c>
      <c r="U104" s="87" t="s">
        <v>319</v>
      </c>
      <c r="V104" s="89">
        <v>45047.153755902778</v>
      </c>
      <c r="W104" s="87" t="s">
        <v>116</v>
      </c>
      <c r="X104" s="87" t="s">
        <v>116</v>
      </c>
      <c r="Y104" s="89">
        <v>45078</v>
      </c>
      <c r="Z104" s="89">
        <v>45108</v>
      </c>
      <c r="AA104" s="89">
        <v>45110.74838996528</v>
      </c>
      <c r="AB104" s="87" t="s">
        <v>118</v>
      </c>
      <c r="AC104" s="87" t="s">
        <v>116</v>
      </c>
    </row>
    <row r="105" spans="1:29" s="96" customFormat="1" hidden="1" outlineLevel="7" collapsed="1" x14ac:dyDescent="0.25">
      <c r="A105" s="100" t="s">
        <v>169</v>
      </c>
      <c r="B105" s="92">
        <v>-38695.870000000003</v>
      </c>
      <c r="C105" s="92">
        <v>-3004052.6472700001</v>
      </c>
      <c r="D105" s="92">
        <v>0</v>
      </c>
      <c r="E105" s="92">
        <v>0</v>
      </c>
      <c r="F105" s="92">
        <v>-38695.870000000003</v>
      </c>
      <c r="G105" s="92">
        <v>-3004052.6472700001</v>
      </c>
      <c r="H105" s="93" t="s">
        <v>120</v>
      </c>
      <c r="I105" s="93" t="s">
        <v>168</v>
      </c>
      <c r="J105" s="93" t="s">
        <v>116</v>
      </c>
      <c r="K105" s="92">
        <v>77.632384212320304</v>
      </c>
      <c r="L105" s="92">
        <v>0</v>
      </c>
      <c r="M105" s="93" t="s">
        <v>122</v>
      </c>
      <c r="N105" s="93" t="s">
        <v>135</v>
      </c>
      <c r="O105" s="93" t="s">
        <v>121</v>
      </c>
      <c r="P105" s="94">
        <v>45078</v>
      </c>
      <c r="Q105" s="94">
        <v>45079</v>
      </c>
      <c r="R105" s="92">
        <v>0</v>
      </c>
      <c r="S105" s="93" t="s">
        <v>116</v>
      </c>
      <c r="T105" s="93" t="s">
        <v>116</v>
      </c>
      <c r="U105" s="93" t="s">
        <v>319</v>
      </c>
      <c r="V105" s="95">
        <v>45047.153755902778</v>
      </c>
      <c r="W105" s="93" t="s">
        <v>116</v>
      </c>
      <c r="X105" s="93" t="s">
        <v>116</v>
      </c>
      <c r="Y105" s="95">
        <v>45078</v>
      </c>
      <c r="Z105" s="95">
        <v>45108</v>
      </c>
      <c r="AA105" s="95">
        <v>45110.74838996528</v>
      </c>
      <c r="AB105" s="93" t="s">
        <v>118</v>
      </c>
      <c r="AC105" s="93" t="s">
        <v>116</v>
      </c>
    </row>
    <row r="106" spans="1:29" s="78" customFormat="1" hidden="1" outlineLevel="7" collapsed="1" x14ac:dyDescent="0.25">
      <c r="A106" s="101" t="s">
        <v>116</v>
      </c>
      <c r="B106" s="75">
        <v>-38695.870000000003</v>
      </c>
      <c r="C106" s="75">
        <v>-3004052.6472700001</v>
      </c>
      <c r="D106" s="75">
        <v>0</v>
      </c>
      <c r="E106" s="75">
        <v>0</v>
      </c>
      <c r="F106" s="75">
        <v>-38695.870000000003</v>
      </c>
      <c r="G106" s="75">
        <v>-3004052.6472700001</v>
      </c>
      <c r="H106" s="74" t="s">
        <v>120</v>
      </c>
      <c r="I106" s="74" t="s">
        <v>168</v>
      </c>
      <c r="J106" s="74" t="s">
        <v>116</v>
      </c>
      <c r="K106" s="75">
        <v>77.632384212320304</v>
      </c>
      <c r="L106" s="75">
        <v>0</v>
      </c>
      <c r="M106" s="74" t="s">
        <v>122</v>
      </c>
      <c r="N106" s="74" t="s">
        <v>135</v>
      </c>
      <c r="O106" s="74" t="s">
        <v>121</v>
      </c>
      <c r="P106" s="76">
        <v>45078</v>
      </c>
      <c r="Q106" s="76">
        <v>45079</v>
      </c>
      <c r="R106" s="75">
        <v>0</v>
      </c>
      <c r="S106" s="74" t="s">
        <v>116</v>
      </c>
      <c r="T106" s="74" t="s">
        <v>116</v>
      </c>
      <c r="U106" s="74" t="s">
        <v>319</v>
      </c>
      <c r="V106" s="77">
        <v>45047.153755902778</v>
      </c>
      <c r="W106" s="74" t="s">
        <v>116</v>
      </c>
      <c r="X106" s="74" t="s">
        <v>116</v>
      </c>
      <c r="Y106" s="77">
        <v>45078</v>
      </c>
      <c r="Z106" s="77">
        <v>45108</v>
      </c>
      <c r="AA106" s="77">
        <v>45110.74838996528</v>
      </c>
      <c r="AB106" s="74" t="s">
        <v>118</v>
      </c>
      <c r="AC106" s="74" t="s">
        <v>116</v>
      </c>
    </row>
    <row r="107" spans="1:29" s="107" customFormat="1" hidden="1" outlineLevel="7" collapsed="1" x14ac:dyDescent="0.25">
      <c r="A107" s="102" t="s">
        <v>170</v>
      </c>
      <c r="B107" s="103">
        <v>2322.87</v>
      </c>
      <c r="C107" s="103">
        <v>155284.51381</v>
      </c>
      <c r="D107" s="103">
        <v>0</v>
      </c>
      <c r="E107" s="103">
        <v>0</v>
      </c>
      <c r="F107" s="103">
        <v>2322.87</v>
      </c>
      <c r="G107" s="103">
        <v>155284.51381</v>
      </c>
      <c r="H107" s="104" t="s">
        <v>120</v>
      </c>
      <c r="I107" s="104" t="s">
        <v>168</v>
      </c>
      <c r="J107" s="104" t="s">
        <v>116</v>
      </c>
      <c r="K107" s="103">
        <v>66.850281681712701</v>
      </c>
      <c r="L107" s="103">
        <v>0</v>
      </c>
      <c r="M107" s="104" t="s">
        <v>122</v>
      </c>
      <c r="N107" s="104" t="s">
        <v>135</v>
      </c>
      <c r="O107" s="104" t="s">
        <v>121</v>
      </c>
      <c r="P107" s="105">
        <v>45078</v>
      </c>
      <c r="Q107" s="105">
        <v>45079</v>
      </c>
      <c r="R107" s="103">
        <v>0</v>
      </c>
      <c r="S107" s="104" t="s">
        <v>116</v>
      </c>
      <c r="T107" s="104" t="s">
        <v>116</v>
      </c>
      <c r="U107" s="104" t="s">
        <v>319</v>
      </c>
      <c r="V107" s="106">
        <v>45047.153755902778</v>
      </c>
      <c r="W107" s="104" t="s">
        <v>116</v>
      </c>
      <c r="X107" s="104" t="s">
        <v>116</v>
      </c>
      <c r="Y107" s="106">
        <v>45078</v>
      </c>
      <c r="Z107" s="106">
        <v>45108</v>
      </c>
      <c r="AA107" s="106">
        <v>45110.74838996528</v>
      </c>
      <c r="AB107" s="104" t="s">
        <v>118</v>
      </c>
      <c r="AC107" s="104" t="s">
        <v>116</v>
      </c>
    </row>
    <row r="108" spans="1:29" s="78" customFormat="1" hidden="1" outlineLevel="7" collapsed="1" x14ac:dyDescent="0.25">
      <c r="A108" s="101" t="s">
        <v>116</v>
      </c>
      <c r="B108" s="75">
        <v>2322.87</v>
      </c>
      <c r="C108" s="75">
        <v>155284.51381</v>
      </c>
      <c r="D108" s="75">
        <v>0</v>
      </c>
      <c r="E108" s="75">
        <v>0</v>
      </c>
      <c r="F108" s="75">
        <v>2322.87</v>
      </c>
      <c r="G108" s="75">
        <v>155284.51381</v>
      </c>
      <c r="H108" s="74" t="s">
        <v>120</v>
      </c>
      <c r="I108" s="74" t="s">
        <v>168</v>
      </c>
      <c r="J108" s="74" t="s">
        <v>116</v>
      </c>
      <c r="K108" s="75">
        <v>66.850281681712701</v>
      </c>
      <c r="L108" s="75">
        <v>0</v>
      </c>
      <c r="M108" s="74" t="s">
        <v>122</v>
      </c>
      <c r="N108" s="74" t="s">
        <v>135</v>
      </c>
      <c r="O108" s="74" t="s">
        <v>121</v>
      </c>
      <c r="P108" s="76">
        <v>45078</v>
      </c>
      <c r="Q108" s="76">
        <v>45079</v>
      </c>
      <c r="R108" s="75">
        <v>0</v>
      </c>
      <c r="S108" s="74" t="s">
        <v>116</v>
      </c>
      <c r="T108" s="74" t="s">
        <v>116</v>
      </c>
      <c r="U108" s="74" t="s">
        <v>319</v>
      </c>
      <c r="V108" s="77">
        <v>45047.153755902778</v>
      </c>
      <c r="W108" s="74" t="s">
        <v>116</v>
      </c>
      <c r="X108" s="74" t="s">
        <v>116</v>
      </c>
      <c r="Y108" s="77">
        <v>45078</v>
      </c>
      <c r="Z108" s="77">
        <v>45108</v>
      </c>
      <c r="AA108" s="77">
        <v>45110.74838996528</v>
      </c>
      <c r="AB108" s="74" t="s">
        <v>118</v>
      </c>
      <c r="AC108" s="74" t="s">
        <v>116</v>
      </c>
    </row>
    <row r="109" spans="1:29" s="96" customFormat="1" hidden="1" outlineLevel="7" collapsed="1" x14ac:dyDescent="0.25">
      <c r="A109" s="100" t="s">
        <v>171</v>
      </c>
      <c r="B109" s="92">
        <v>36373</v>
      </c>
      <c r="C109" s="92">
        <v>2848768.1334600002</v>
      </c>
      <c r="D109" s="92">
        <v>0</v>
      </c>
      <c r="E109" s="92">
        <v>0</v>
      </c>
      <c r="F109" s="92">
        <v>36373</v>
      </c>
      <c r="G109" s="92">
        <v>2848768.1334600002</v>
      </c>
      <c r="H109" s="93" t="s">
        <v>120</v>
      </c>
      <c r="I109" s="93" t="s">
        <v>168</v>
      </c>
      <c r="J109" s="93" t="s">
        <v>116</v>
      </c>
      <c r="K109" s="92">
        <v>78.320956023973807</v>
      </c>
      <c r="L109" s="92">
        <v>0</v>
      </c>
      <c r="M109" s="93" t="s">
        <v>122</v>
      </c>
      <c r="N109" s="93" t="s">
        <v>135</v>
      </c>
      <c r="O109" s="93" t="s">
        <v>121</v>
      </c>
      <c r="P109" s="94">
        <v>45078</v>
      </c>
      <c r="Q109" s="94">
        <v>45079</v>
      </c>
      <c r="R109" s="92">
        <v>0</v>
      </c>
      <c r="S109" s="93" t="s">
        <v>116</v>
      </c>
      <c r="T109" s="93" t="s">
        <v>116</v>
      </c>
      <c r="U109" s="93" t="s">
        <v>319</v>
      </c>
      <c r="V109" s="95">
        <v>45047.153755902778</v>
      </c>
      <c r="W109" s="93" t="s">
        <v>116</v>
      </c>
      <c r="X109" s="93" t="s">
        <v>116</v>
      </c>
      <c r="Y109" s="95">
        <v>45078</v>
      </c>
      <c r="Z109" s="95">
        <v>45108</v>
      </c>
      <c r="AA109" s="95">
        <v>45110.74838996528</v>
      </c>
      <c r="AB109" s="93" t="s">
        <v>118</v>
      </c>
      <c r="AC109" s="93" t="s">
        <v>116</v>
      </c>
    </row>
    <row r="110" spans="1:29" s="78" customFormat="1" hidden="1" outlineLevel="7" collapsed="1" x14ac:dyDescent="0.25">
      <c r="A110" s="101" t="s">
        <v>116</v>
      </c>
      <c r="B110" s="75">
        <v>36373</v>
      </c>
      <c r="C110" s="75">
        <v>2848768.1334600002</v>
      </c>
      <c r="D110" s="75">
        <v>0</v>
      </c>
      <c r="E110" s="75">
        <v>0</v>
      </c>
      <c r="F110" s="75">
        <v>36373</v>
      </c>
      <c r="G110" s="75">
        <v>2848768.1334600002</v>
      </c>
      <c r="H110" s="74" t="s">
        <v>120</v>
      </c>
      <c r="I110" s="74" t="s">
        <v>168</v>
      </c>
      <c r="J110" s="74" t="s">
        <v>116</v>
      </c>
      <c r="K110" s="75">
        <v>78.320956023973807</v>
      </c>
      <c r="L110" s="75">
        <v>0</v>
      </c>
      <c r="M110" s="74" t="s">
        <v>122</v>
      </c>
      <c r="N110" s="74" t="s">
        <v>135</v>
      </c>
      <c r="O110" s="74" t="s">
        <v>121</v>
      </c>
      <c r="P110" s="76">
        <v>45078</v>
      </c>
      <c r="Q110" s="76">
        <v>45079</v>
      </c>
      <c r="R110" s="75">
        <v>0</v>
      </c>
      <c r="S110" s="74" t="s">
        <v>116</v>
      </c>
      <c r="T110" s="74" t="s">
        <v>116</v>
      </c>
      <c r="U110" s="74" t="s">
        <v>319</v>
      </c>
      <c r="V110" s="77">
        <v>45047.153755902778</v>
      </c>
      <c r="W110" s="74" t="s">
        <v>116</v>
      </c>
      <c r="X110" s="74" t="s">
        <v>116</v>
      </c>
      <c r="Y110" s="77">
        <v>45078</v>
      </c>
      <c r="Z110" s="77">
        <v>45108</v>
      </c>
      <c r="AA110" s="77">
        <v>45110.74838996528</v>
      </c>
      <c r="AB110" s="74" t="s">
        <v>118</v>
      </c>
      <c r="AC110" s="74" t="s">
        <v>116</v>
      </c>
    </row>
    <row r="111" spans="1:29" s="90" customFormat="1" hidden="1" outlineLevel="2" collapsed="1" x14ac:dyDescent="0.25">
      <c r="A111" s="85" t="s">
        <v>138</v>
      </c>
      <c r="B111" s="86">
        <v>166136.38939999999</v>
      </c>
      <c r="C111" s="86">
        <v>19217358.05139</v>
      </c>
      <c r="D111" s="86">
        <v>0</v>
      </c>
      <c r="E111" s="86">
        <v>0</v>
      </c>
      <c r="F111" s="86">
        <v>166136.38939999999</v>
      </c>
      <c r="G111" s="86">
        <v>19217358.05139</v>
      </c>
      <c r="H111" s="87" t="s">
        <v>120</v>
      </c>
      <c r="I111" s="87" t="s">
        <v>138</v>
      </c>
      <c r="J111" s="87" t="s">
        <v>116</v>
      </c>
      <c r="K111" s="86">
        <v>115.67217826746599</v>
      </c>
      <c r="L111" s="86">
        <v>0</v>
      </c>
      <c r="M111" s="87" t="s">
        <v>122</v>
      </c>
      <c r="N111" s="87" t="s">
        <v>135</v>
      </c>
      <c r="O111" s="87" t="s">
        <v>121</v>
      </c>
      <c r="P111" s="88">
        <v>45078</v>
      </c>
      <c r="Q111" s="88">
        <v>45079</v>
      </c>
      <c r="R111" s="86">
        <v>0</v>
      </c>
      <c r="S111" s="87" t="s">
        <v>116</v>
      </c>
      <c r="T111" s="87" t="s">
        <v>116</v>
      </c>
      <c r="U111" s="87" t="s">
        <v>319</v>
      </c>
      <c r="V111" s="89">
        <v>45047.153755902778</v>
      </c>
      <c r="W111" s="87" t="s">
        <v>116</v>
      </c>
      <c r="X111" s="87" t="s">
        <v>116</v>
      </c>
      <c r="Y111" s="89">
        <v>45078</v>
      </c>
      <c r="Z111" s="89">
        <v>45108</v>
      </c>
      <c r="AA111" s="89">
        <v>45110.74838996528</v>
      </c>
      <c r="AB111" s="87" t="s">
        <v>118</v>
      </c>
      <c r="AC111" s="87" t="s">
        <v>116</v>
      </c>
    </row>
    <row r="112" spans="1:29" s="96" customFormat="1" hidden="1" outlineLevel="3" collapsed="1" x14ac:dyDescent="0.25">
      <c r="A112" s="91" t="s">
        <v>121</v>
      </c>
      <c r="B112" s="92">
        <v>166136.38939999999</v>
      </c>
      <c r="C112" s="92">
        <v>19217358.05139</v>
      </c>
      <c r="D112" s="92">
        <v>0</v>
      </c>
      <c r="E112" s="92">
        <v>0</v>
      </c>
      <c r="F112" s="92">
        <v>166136.38939999999</v>
      </c>
      <c r="G112" s="92">
        <v>19217358.05139</v>
      </c>
      <c r="H112" s="93" t="s">
        <v>120</v>
      </c>
      <c r="I112" s="93" t="s">
        <v>138</v>
      </c>
      <c r="J112" s="93" t="s">
        <v>116</v>
      </c>
      <c r="K112" s="92">
        <v>115.67217826746599</v>
      </c>
      <c r="L112" s="92">
        <v>0</v>
      </c>
      <c r="M112" s="93" t="s">
        <v>122</v>
      </c>
      <c r="N112" s="93" t="s">
        <v>135</v>
      </c>
      <c r="O112" s="93" t="s">
        <v>121</v>
      </c>
      <c r="P112" s="94">
        <v>45078</v>
      </c>
      <c r="Q112" s="94">
        <v>45079</v>
      </c>
      <c r="R112" s="92">
        <v>0</v>
      </c>
      <c r="S112" s="93" t="s">
        <v>116</v>
      </c>
      <c r="T112" s="93" t="s">
        <v>116</v>
      </c>
      <c r="U112" s="93" t="s">
        <v>319</v>
      </c>
      <c r="V112" s="95">
        <v>45047.153755902778</v>
      </c>
      <c r="W112" s="93" t="s">
        <v>116</v>
      </c>
      <c r="X112" s="93" t="s">
        <v>116</v>
      </c>
      <c r="Y112" s="95">
        <v>45078</v>
      </c>
      <c r="Z112" s="95">
        <v>45108</v>
      </c>
      <c r="AA112" s="95">
        <v>45110.74838996528</v>
      </c>
      <c r="AB112" s="93" t="s">
        <v>118</v>
      </c>
      <c r="AC112" s="93" t="s">
        <v>116</v>
      </c>
    </row>
    <row r="113" spans="1:29" s="78" customFormat="1" hidden="1" outlineLevel="4" collapsed="1" x14ac:dyDescent="0.25">
      <c r="A113" s="97" t="s">
        <v>116</v>
      </c>
      <c r="B113" s="75">
        <v>166136.38939999999</v>
      </c>
      <c r="C113" s="75">
        <v>19217358.05139</v>
      </c>
      <c r="D113" s="75">
        <v>0</v>
      </c>
      <c r="E113" s="75">
        <v>0</v>
      </c>
      <c r="F113" s="75">
        <v>166136.38939999999</v>
      </c>
      <c r="G113" s="75">
        <v>19217358.05139</v>
      </c>
      <c r="H113" s="74" t="s">
        <v>120</v>
      </c>
      <c r="I113" s="74" t="s">
        <v>138</v>
      </c>
      <c r="J113" s="74" t="s">
        <v>116</v>
      </c>
      <c r="K113" s="75">
        <v>115.67217826746599</v>
      </c>
      <c r="L113" s="75">
        <v>0</v>
      </c>
      <c r="M113" s="74" t="s">
        <v>122</v>
      </c>
      <c r="N113" s="74" t="s">
        <v>135</v>
      </c>
      <c r="O113" s="74" t="s">
        <v>121</v>
      </c>
      <c r="P113" s="76">
        <v>45078</v>
      </c>
      <c r="Q113" s="76">
        <v>45079</v>
      </c>
      <c r="R113" s="75">
        <v>0</v>
      </c>
      <c r="S113" s="74" t="s">
        <v>116</v>
      </c>
      <c r="T113" s="74" t="s">
        <v>116</v>
      </c>
      <c r="U113" s="74" t="s">
        <v>319</v>
      </c>
      <c r="V113" s="77">
        <v>45047.153755902778</v>
      </c>
      <c r="W113" s="74" t="s">
        <v>116</v>
      </c>
      <c r="X113" s="74" t="s">
        <v>116</v>
      </c>
      <c r="Y113" s="77">
        <v>45078</v>
      </c>
      <c r="Z113" s="77">
        <v>45108</v>
      </c>
      <c r="AA113" s="77">
        <v>45110.74838996528</v>
      </c>
      <c r="AB113" s="74" t="s">
        <v>118</v>
      </c>
      <c r="AC113" s="74" t="s">
        <v>116</v>
      </c>
    </row>
    <row r="114" spans="1:29" s="84" customFormat="1" hidden="1" outlineLevel="5" collapsed="1" x14ac:dyDescent="0.25">
      <c r="A114" s="98" t="s">
        <v>122</v>
      </c>
      <c r="B114" s="80">
        <v>166136.38939999999</v>
      </c>
      <c r="C114" s="80">
        <v>19217358.05139</v>
      </c>
      <c r="D114" s="80">
        <v>0</v>
      </c>
      <c r="E114" s="80">
        <v>0</v>
      </c>
      <c r="F114" s="80">
        <v>166136.38939999999</v>
      </c>
      <c r="G114" s="80">
        <v>19217358.05139</v>
      </c>
      <c r="H114" s="81" t="s">
        <v>120</v>
      </c>
      <c r="I114" s="81" t="s">
        <v>138</v>
      </c>
      <c r="J114" s="81" t="s">
        <v>116</v>
      </c>
      <c r="K114" s="80">
        <v>115.67217826746599</v>
      </c>
      <c r="L114" s="80">
        <v>0</v>
      </c>
      <c r="M114" s="81" t="s">
        <v>122</v>
      </c>
      <c r="N114" s="81" t="s">
        <v>135</v>
      </c>
      <c r="O114" s="81" t="s">
        <v>121</v>
      </c>
      <c r="P114" s="82">
        <v>45078</v>
      </c>
      <c r="Q114" s="82">
        <v>45079</v>
      </c>
      <c r="R114" s="80">
        <v>0</v>
      </c>
      <c r="S114" s="81" t="s">
        <v>116</v>
      </c>
      <c r="T114" s="81" t="s">
        <v>116</v>
      </c>
      <c r="U114" s="81" t="s">
        <v>319</v>
      </c>
      <c r="V114" s="83">
        <v>45047.153755902778</v>
      </c>
      <c r="W114" s="81" t="s">
        <v>116</v>
      </c>
      <c r="X114" s="81" t="s">
        <v>116</v>
      </c>
      <c r="Y114" s="83">
        <v>45078</v>
      </c>
      <c r="Z114" s="83">
        <v>45108</v>
      </c>
      <c r="AA114" s="83">
        <v>45110.74838996528</v>
      </c>
      <c r="AB114" s="81" t="s">
        <v>118</v>
      </c>
      <c r="AC114" s="81" t="s">
        <v>116</v>
      </c>
    </row>
    <row r="115" spans="1:29" s="90" customFormat="1" hidden="1" outlineLevel="6" collapsed="1" x14ac:dyDescent="0.25">
      <c r="A115" s="99" t="s">
        <v>116</v>
      </c>
      <c r="B115" s="86">
        <v>166136.38939999999</v>
      </c>
      <c r="C115" s="86">
        <v>19217358.05139</v>
      </c>
      <c r="D115" s="86">
        <v>0</v>
      </c>
      <c r="E115" s="86">
        <v>0</v>
      </c>
      <c r="F115" s="86">
        <v>166136.38939999999</v>
      </c>
      <c r="G115" s="86">
        <v>19217358.05139</v>
      </c>
      <c r="H115" s="87" t="s">
        <v>120</v>
      </c>
      <c r="I115" s="87" t="s">
        <v>138</v>
      </c>
      <c r="J115" s="87" t="s">
        <v>116</v>
      </c>
      <c r="K115" s="86">
        <v>115.67217826746599</v>
      </c>
      <c r="L115" s="86">
        <v>0</v>
      </c>
      <c r="M115" s="87" t="s">
        <v>122</v>
      </c>
      <c r="N115" s="87" t="s">
        <v>135</v>
      </c>
      <c r="O115" s="87" t="s">
        <v>121</v>
      </c>
      <c r="P115" s="88">
        <v>45078</v>
      </c>
      <c r="Q115" s="88">
        <v>45079</v>
      </c>
      <c r="R115" s="86">
        <v>0</v>
      </c>
      <c r="S115" s="87" t="s">
        <v>116</v>
      </c>
      <c r="T115" s="87" t="s">
        <v>116</v>
      </c>
      <c r="U115" s="87" t="s">
        <v>319</v>
      </c>
      <c r="V115" s="89">
        <v>45047.153755902778</v>
      </c>
      <c r="W115" s="87" t="s">
        <v>116</v>
      </c>
      <c r="X115" s="87" t="s">
        <v>116</v>
      </c>
      <c r="Y115" s="89">
        <v>45078</v>
      </c>
      <c r="Z115" s="89">
        <v>45108</v>
      </c>
      <c r="AA115" s="89">
        <v>45110.74838996528</v>
      </c>
      <c r="AB115" s="87" t="s">
        <v>118</v>
      </c>
      <c r="AC115" s="87" t="s">
        <v>116</v>
      </c>
    </row>
    <row r="116" spans="1:29" s="96" customFormat="1" hidden="1" outlineLevel="7" collapsed="1" x14ac:dyDescent="0.25">
      <c r="A116" s="100" t="s">
        <v>291</v>
      </c>
      <c r="B116" s="92">
        <v>-1853787.26</v>
      </c>
      <c r="C116" s="92">
        <v>-135977244.65028</v>
      </c>
      <c r="D116" s="92">
        <v>0</v>
      </c>
      <c r="E116" s="92">
        <v>0</v>
      </c>
      <c r="F116" s="92">
        <v>-1853787.26</v>
      </c>
      <c r="G116" s="92">
        <v>-135977244.65028</v>
      </c>
      <c r="H116" s="93" t="s">
        <v>120</v>
      </c>
      <c r="I116" s="93" t="s">
        <v>138</v>
      </c>
      <c r="J116" s="93" t="s">
        <v>116</v>
      </c>
      <c r="K116" s="92">
        <v>73.351051430939293</v>
      </c>
      <c r="L116" s="92">
        <v>0</v>
      </c>
      <c r="M116" s="93" t="s">
        <v>122</v>
      </c>
      <c r="N116" s="93" t="s">
        <v>135</v>
      </c>
      <c r="O116" s="93" t="s">
        <v>121</v>
      </c>
      <c r="P116" s="94">
        <v>45078</v>
      </c>
      <c r="Q116" s="94">
        <v>45079</v>
      </c>
      <c r="R116" s="92">
        <v>0</v>
      </c>
      <c r="S116" s="93" t="s">
        <v>116</v>
      </c>
      <c r="T116" s="93" t="s">
        <v>116</v>
      </c>
      <c r="U116" s="93" t="s">
        <v>319</v>
      </c>
      <c r="V116" s="95">
        <v>45047.153755902778</v>
      </c>
      <c r="W116" s="93" t="s">
        <v>146</v>
      </c>
      <c r="X116" s="95">
        <v>45078.437410069448</v>
      </c>
      <c r="Y116" s="95">
        <v>45078</v>
      </c>
      <c r="Z116" s="95">
        <v>45108</v>
      </c>
      <c r="AA116" s="95">
        <v>45110.74838996528</v>
      </c>
      <c r="AB116" s="93" t="s">
        <v>118</v>
      </c>
      <c r="AC116" s="93" t="s">
        <v>116</v>
      </c>
    </row>
    <row r="117" spans="1:29" s="78" customFormat="1" hidden="1" outlineLevel="7" collapsed="1" x14ac:dyDescent="0.25">
      <c r="A117" s="101" t="s">
        <v>116</v>
      </c>
      <c r="B117" s="75">
        <v>-1853787.26</v>
      </c>
      <c r="C117" s="75">
        <v>-135977244.65028</v>
      </c>
      <c r="D117" s="75">
        <v>0</v>
      </c>
      <c r="E117" s="75">
        <v>0</v>
      </c>
      <c r="F117" s="75">
        <v>-1853787.26</v>
      </c>
      <c r="G117" s="75">
        <v>-135977244.65028</v>
      </c>
      <c r="H117" s="74" t="s">
        <v>120</v>
      </c>
      <c r="I117" s="74" t="s">
        <v>138</v>
      </c>
      <c r="J117" s="74" t="s">
        <v>116</v>
      </c>
      <c r="K117" s="75">
        <v>73.351051430939293</v>
      </c>
      <c r="L117" s="75">
        <v>0</v>
      </c>
      <c r="M117" s="74" t="s">
        <v>122</v>
      </c>
      <c r="N117" s="74" t="s">
        <v>135</v>
      </c>
      <c r="O117" s="74" t="s">
        <v>121</v>
      </c>
      <c r="P117" s="76">
        <v>45078</v>
      </c>
      <c r="Q117" s="76">
        <v>45079</v>
      </c>
      <c r="R117" s="75">
        <v>0</v>
      </c>
      <c r="S117" s="74" t="s">
        <v>116</v>
      </c>
      <c r="T117" s="74" t="s">
        <v>116</v>
      </c>
      <c r="U117" s="74" t="s">
        <v>319</v>
      </c>
      <c r="V117" s="77">
        <v>45047.153755902778</v>
      </c>
      <c r="W117" s="74" t="s">
        <v>146</v>
      </c>
      <c r="X117" s="77">
        <v>45078.437410069448</v>
      </c>
      <c r="Y117" s="77">
        <v>45078</v>
      </c>
      <c r="Z117" s="77">
        <v>45108</v>
      </c>
      <c r="AA117" s="77">
        <v>45110.74838996528</v>
      </c>
      <c r="AB117" s="74" t="s">
        <v>118</v>
      </c>
      <c r="AC117" s="74" t="s">
        <v>116</v>
      </c>
    </row>
    <row r="118" spans="1:29" s="107" customFormat="1" hidden="1" outlineLevel="7" collapsed="1" x14ac:dyDescent="0.25">
      <c r="A118" s="102" t="s">
        <v>173</v>
      </c>
      <c r="B118" s="103">
        <v>-25683.869699999999</v>
      </c>
      <c r="C118" s="103">
        <v>-806693.79</v>
      </c>
      <c r="D118" s="103">
        <v>0</v>
      </c>
      <c r="E118" s="103">
        <v>0</v>
      </c>
      <c r="F118" s="103">
        <v>-25683.869699999999</v>
      </c>
      <c r="G118" s="103">
        <v>-806693.79</v>
      </c>
      <c r="H118" s="104" t="s">
        <v>120</v>
      </c>
      <c r="I118" s="104" t="s">
        <v>138</v>
      </c>
      <c r="J118" s="104" t="s">
        <v>116</v>
      </c>
      <c r="K118" s="103">
        <v>31.408576644507701</v>
      </c>
      <c r="L118" s="103">
        <v>0</v>
      </c>
      <c r="M118" s="104" t="s">
        <v>122</v>
      </c>
      <c r="N118" s="104" t="s">
        <v>135</v>
      </c>
      <c r="O118" s="104" t="s">
        <v>121</v>
      </c>
      <c r="P118" s="105">
        <v>45078</v>
      </c>
      <c r="Q118" s="105">
        <v>45079</v>
      </c>
      <c r="R118" s="103">
        <v>0</v>
      </c>
      <c r="S118" s="104" t="s">
        <v>116</v>
      </c>
      <c r="T118" s="104" t="s">
        <v>116</v>
      </c>
      <c r="U118" s="104" t="s">
        <v>319</v>
      </c>
      <c r="V118" s="106">
        <v>45047.153755902778</v>
      </c>
      <c r="W118" s="104" t="s">
        <v>116</v>
      </c>
      <c r="X118" s="104" t="s">
        <v>116</v>
      </c>
      <c r="Y118" s="106">
        <v>45078</v>
      </c>
      <c r="Z118" s="106">
        <v>45108</v>
      </c>
      <c r="AA118" s="106">
        <v>45110.74838996528</v>
      </c>
      <c r="AB118" s="104" t="s">
        <v>118</v>
      </c>
      <c r="AC118" s="104" t="s">
        <v>116</v>
      </c>
    </row>
    <row r="119" spans="1:29" s="78" customFormat="1" hidden="1" outlineLevel="7" collapsed="1" x14ac:dyDescent="0.25">
      <c r="A119" s="101" t="s">
        <v>116</v>
      </c>
      <c r="B119" s="75">
        <v>-25683.869699999999</v>
      </c>
      <c r="C119" s="75">
        <v>-806693.79</v>
      </c>
      <c r="D119" s="75">
        <v>0</v>
      </c>
      <c r="E119" s="75">
        <v>0</v>
      </c>
      <c r="F119" s="75">
        <v>-25683.869699999999</v>
      </c>
      <c r="G119" s="75">
        <v>-806693.79</v>
      </c>
      <c r="H119" s="74" t="s">
        <v>120</v>
      </c>
      <c r="I119" s="74" t="s">
        <v>138</v>
      </c>
      <c r="J119" s="74" t="s">
        <v>116</v>
      </c>
      <c r="K119" s="75">
        <v>31.408576644507701</v>
      </c>
      <c r="L119" s="75">
        <v>0</v>
      </c>
      <c r="M119" s="74" t="s">
        <v>122</v>
      </c>
      <c r="N119" s="74" t="s">
        <v>135</v>
      </c>
      <c r="O119" s="74" t="s">
        <v>121</v>
      </c>
      <c r="P119" s="76">
        <v>45078</v>
      </c>
      <c r="Q119" s="76">
        <v>45079</v>
      </c>
      <c r="R119" s="75">
        <v>0</v>
      </c>
      <c r="S119" s="74" t="s">
        <v>116</v>
      </c>
      <c r="T119" s="74" t="s">
        <v>116</v>
      </c>
      <c r="U119" s="74" t="s">
        <v>319</v>
      </c>
      <c r="V119" s="77">
        <v>45047.153755902778</v>
      </c>
      <c r="W119" s="74" t="s">
        <v>116</v>
      </c>
      <c r="X119" s="74" t="s">
        <v>116</v>
      </c>
      <c r="Y119" s="77">
        <v>45078</v>
      </c>
      <c r="Z119" s="77">
        <v>45108</v>
      </c>
      <c r="AA119" s="77">
        <v>45110.74838996528</v>
      </c>
      <c r="AB119" s="74" t="s">
        <v>118</v>
      </c>
      <c r="AC119" s="74" t="s">
        <v>116</v>
      </c>
    </row>
    <row r="120" spans="1:29" s="96" customFormat="1" hidden="1" outlineLevel="7" collapsed="1" x14ac:dyDescent="0.25">
      <c r="A120" s="100" t="s">
        <v>174</v>
      </c>
      <c r="B120" s="92">
        <v>45429.773999999998</v>
      </c>
      <c r="C120" s="92">
        <v>3567363.8042700002</v>
      </c>
      <c r="D120" s="92">
        <v>0</v>
      </c>
      <c r="E120" s="92">
        <v>0</v>
      </c>
      <c r="F120" s="92">
        <v>45429.773999999998</v>
      </c>
      <c r="G120" s="92">
        <v>3567363.8042700002</v>
      </c>
      <c r="H120" s="93" t="s">
        <v>120</v>
      </c>
      <c r="I120" s="93" t="s">
        <v>138</v>
      </c>
      <c r="J120" s="93" t="s">
        <v>116</v>
      </c>
      <c r="K120" s="92">
        <v>78.5247975098886</v>
      </c>
      <c r="L120" s="92">
        <v>0</v>
      </c>
      <c r="M120" s="93" t="s">
        <v>122</v>
      </c>
      <c r="N120" s="93" t="s">
        <v>135</v>
      </c>
      <c r="O120" s="93" t="s">
        <v>121</v>
      </c>
      <c r="P120" s="94">
        <v>45078</v>
      </c>
      <c r="Q120" s="94">
        <v>45079</v>
      </c>
      <c r="R120" s="92">
        <v>0</v>
      </c>
      <c r="S120" s="93" t="s">
        <v>116</v>
      </c>
      <c r="T120" s="93" t="s">
        <v>116</v>
      </c>
      <c r="U120" s="93" t="s">
        <v>319</v>
      </c>
      <c r="V120" s="95">
        <v>45047.153755902778</v>
      </c>
      <c r="W120" s="93" t="s">
        <v>116</v>
      </c>
      <c r="X120" s="93" t="s">
        <v>116</v>
      </c>
      <c r="Y120" s="95">
        <v>45078</v>
      </c>
      <c r="Z120" s="95">
        <v>45108</v>
      </c>
      <c r="AA120" s="95">
        <v>45110.74838996528</v>
      </c>
      <c r="AB120" s="93" t="s">
        <v>118</v>
      </c>
      <c r="AC120" s="93" t="s">
        <v>116</v>
      </c>
    </row>
    <row r="121" spans="1:29" s="78" customFormat="1" hidden="1" outlineLevel="7" collapsed="1" x14ac:dyDescent="0.25">
      <c r="A121" s="101" t="s">
        <v>116</v>
      </c>
      <c r="B121" s="75">
        <v>45429.773999999998</v>
      </c>
      <c r="C121" s="75">
        <v>3567363.8042700002</v>
      </c>
      <c r="D121" s="75">
        <v>0</v>
      </c>
      <c r="E121" s="75">
        <v>0</v>
      </c>
      <c r="F121" s="75">
        <v>45429.773999999998</v>
      </c>
      <c r="G121" s="75">
        <v>3567363.8042700002</v>
      </c>
      <c r="H121" s="74" t="s">
        <v>120</v>
      </c>
      <c r="I121" s="74" t="s">
        <v>138</v>
      </c>
      <c r="J121" s="74" t="s">
        <v>116</v>
      </c>
      <c r="K121" s="75">
        <v>78.5247975098886</v>
      </c>
      <c r="L121" s="75">
        <v>0</v>
      </c>
      <c r="M121" s="74" t="s">
        <v>122</v>
      </c>
      <c r="N121" s="74" t="s">
        <v>135</v>
      </c>
      <c r="O121" s="74" t="s">
        <v>121</v>
      </c>
      <c r="P121" s="76">
        <v>45078</v>
      </c>
      <c r="Q121" s="76">
        <v>45079</v>
      </c>
      <c r="R121" s="75">
        <v>0</v>
      </c>
      <c r="S121" s="74" t="s">
        <v>116</v>
      </c>
      <c r="T121" s="74" t="s">
        <v>116</v>
      </c>
      <c r="U121" s="74" t="s">
        <v>319</v>
      </c>
      <c r="V121" s="77">
        <v>45047.153755902778</v>
      </c>
      <c r="W121" s="74" t="s">
        <v>116</v>
      </c>
      <c r="X121" s="74" t="s">
        <v>116</v>
      </c>
      <c r="Y121" s="77">
        <v>45078</v>
      </c>
      <c r="Z121" s="77">
        <v>45108</v>
      </c>
      <c r="AA121" s="77">
        <v>45110.74838996528</v>
      </c>
      <c r="AB121" s="74" t="s">
        <v>118</v>
      </c>
      <c r="AC121" s="74" t="s">
        <v>116</v>
      </c>
    </row>
    <row r="122" spans="1:29" s="107" customFormat="1" hidden="1" outlineLevel="7" collapsed="1" x14ac:dyDescent="0.25">
      <c r="A122" s="102" t="s">
        <v>175</v>
      </c>
      <c r="B122" s="103">
        <v>2000177.7450999999</v>
      </c>
      <c r="C122" s="103">
        <v>152433932.68740001</v>
      </c>
      <c r="D122" s="103">
        <v>0</v>
      </c>
      <c r="E122" s="103">
        <v>0</v>
      </c>
      <c r="F122" s="103">
        <v>2000177.7450999999</v>
      </c>
      <c r="G122" s="103">
        <v>152433932.68740001</v>
      </c>
      <c r="H122" s="104" t="s">
        <v>120</v>
      </c>
      <c r="I122" s="104" t="s">
        <v>138</v>
      </c>
      <c r="J122" s="104" t="s">
        <v>116</v>
      </c>
      <c r="K122" s="103">
        <v>76.210193349481003</v>
      </c>
      <c r="L122" s="103">
        <v>0</v>
      </c>
      <c r="M122" s="104" t="s">
        <v>122</v>
      </c>
      <c r="N122" s="104" t="s">
        <v>135</v>
      </c>
      <c r="O122" s="104" t="s">
        <v>121</v>
      </c>
      <c r="P122" s="105">
        <v>45078</v>
      </c>
      <c r="Q122" s="105">
        <v>45079</v>
      </c>
      <c r="R122" s="103">
        <v>0</v>
      </c>
      <c r="S122" s="104" t="s">
        <v>116</v>
      </c>
      <c r="T122" s="104" t="s">
        <v>116</v>
      </c>
      <c r="U122" s="104" t="s">
        <v>319</v>
      </c>
      <c r="V122" s="106">
        <v>45047.153755902778</v>
      </c>
      <c r="W122" s="104" t="s">
        <v>115</v>
      </c>
      <c r="X122" s="106">
        <v>45076.154597534718</v>
      </c>
      <c r="Y122" s="106">
        <v>45078</v>
      </c>
      <c r="Z122" s="106">
        <v>45108</v>
      </c>
      <c r="AA122" s="106">
        <v>45110.74838996528</v>
      </c>
      <c r="AB122" s="104" t="s">
        <v>118</v>
      </c>
      <c r="AC122" s="104" t="s">
        <v>116</v>
      </c>
    </row>
    <row r="123" spans="1:29" s="78" customFormat="1" hidden="1" outlineLevel="7" collapsed="1" x14ac:dyDescent="0.25">
      <c r="A123" s="101" t="s">
        <v>116</v>
      </c>
      <c r="B123" s="75">
        <v>2000177.7450999999</v>
      </c>
      <c r="C123" s="75">
        <v>152433932.68740001</v>
      </c>
      <c r="D123" s="75">
        <v>0</v>
      </c>
      <c r="E123" s="75">
        <v>0</v>
      </c>
      <c r="F123" s="75">
        <v>2000177.7450999999</v>
      </c>
      <c r="G123" s="75">
        <v>152433932.68740001</v>
      </c>
      <c r="H123" s="74" t="s">
        <v>120</v>
      </c>
      <c r="I123" s="74" t="s">
        <v>138</v>
      </c>
      <c r="J123" s="74" t="s">
        <v>116</v>
      </c>
      <c r="K123" s="75">
        <v>76.210193349481003</v>
      </c>
      <c r="L123" s="75">
        <v>0</v>
      </c>
      <c r="M123" s="74" t="s">
        <v>122</v>
      </c>
      <c r="N123" s="74" t="s">
        <v>135</v>
      </c>
      <c r="O123" s="74" t="s">
        <v>121</v>
      </c>
      <c r="P123" s="76">
        <v>45078</v>
      </c>
      <c r="Q123" s="76">
        <v>45079</v>
      </c>
      <c r="R123" s="75">
        <v>0</v>
      </c>
      <c r="S123" s="74" t="s">
        <v>116</v>
      </c>
      <c r="T123" s="74" t="s">
        <v>116</v>
      </c>
      <c r="U123" s="74" t="s">
        <v>319</v>
      </c>
      <c r="V123" s="77">
        <v>45047.153755902778</v>
      </c>
      <c r="W123" s="74" t="s">
        <v>115</v>
      </c>
      <c r="X123" s="77">
        <v>45076.154597534718</v>
      </c>
      <c r="Y123" s="77">
        <v>45078</v>
      </c>
      <c r="Z123" s="77">
        <v>45108</v>
      </c>
      <c r="AA123" s="77">
        <v>45110.74838996528</v>
      </c>
      <c r="AB123" s="74" t="s">
        <v>118</v>
      </c>
      <c r="AC123" s="74" t="s">
        <v>116</v>
      </c>
    </row>
    <row r="124" spans="1:29" s="113" customFormat="1" hidden="1" outlineLevel="2" collapsed="1" x14ac:dyDescent="0.25">
      <c r="A124" s="108" t="s">
        <v>176</v>
      </c>
      <c r="B124" s="109">
        <v>0</v>
      </c>
      <c r="C124" s="109">
        <v>0</v>
      </c>
      <c r="D124" s="109">
        <v>0</v>
      </c>
      <c r="E124" s="109">
        <v>0</v>
      </c>
      <c r="F124" s="109">
        <v>0</v>
      </c>
      <c r="G124" s="109">
        <v>0</v>
      </c>
      <c r="H124" s="110" t="s">
        <v>120</v>
      </c>
      <c r="I124" s="110" t="s">
        <v>176</v>
      </c>
      <c r="J124" s="110" t="s">
        <v>116</v>
      </c>
      <c r="K124" s="109">
        <v>0</v>
      </c>
      <c r="L124" s="109">
        <v>0</v>
      </c>
      <c r="M124" s="110" t="s">
        <v>122</v>
      </c>
      <c r="N124" s="110" t="s">
        <v>135</v>
      </c>
      <c r="O124" s="110" t="s">
        <v>121</v>
      </c>
      <c r="P124" s="111">
        <v>45078</v>
      </c>
      <c r="Q124" s="111">
        <v>45079</v>
      </c>
      <c r="R124" s="109">
        <v>0</v>
      </c>
      <c r="S124" s="110" t="s">
        <v>116</v>
      </c>
      <c r="T124" s="110" t="s">
        <v>116</v>
      </c>
      <c r="U124" s="110" t="s">
        <v>319</v>
      </c>
      <c r="V124" s="112">
        <v>45047.153755902778</v>
      </c>
      <c r="W124" s="110" t="s">
        <v>116</v>
      </c>
      <c r="X124" s="110" t="s">
        <v>116</v>
      </c>
      <c r="Y124" s="112">
        <v>45078</v>
      </c>
      <c r="Z124" s="112">
        <v>45108</v>
      </c>
      <c r="AA124" s="112">
        <v>45110.74838996528</v>
      </c>
      <c r="AB124" s="110" t="s">
        <v>118</v>
      </c>
      <c r="AC124" s="110" t="s">
        <v>116</v>
      </c>
    </row>
    <row r="125" spans="1:29" s="96" customFormat="1" hidden="1" outlineLevel="3" collapsed="1" x14ac:dyDescent="0.25">
      <c r="A125" s="91" t="s">
        <v>121</v>
      </c>
      <c r="B125" s="92">
        <v>0</v>
      </c>
      <c r="C125" s="92">
        <v>0</v>
      </c>
      <c r="D125" s="92">
        <v>0</v>
      </c>
      <c r="E125" s="92">
        <v>0</v>
      </c>
      <c r="F125" s="92">
        <v>0</v>
      </c>
      <c r="G125" s="92">
        <v>0</v>
      </c>
      <c r="H125" s="93" t="s">
        <v>120</v>
      </c>
      <c r="I125" s="93" t="s">
        <v>176</v>
      </c>
      <c r="J125" s="93" t="s">
        <v>116</v>
      </c>
      <c r="K125" s="92">
        <v>0</v>
      </c>
      <c r="L125" s="92">
        <v>0</v>
      </c>
      <c r="M125" s="93" t="s">
        <v>122</v>
      </c>
      <c r="N125" s="93" t="s">
        <v>135</v>
      </c>
      <c r="O125" s="93" t="s">
        <v>121</v>
      </c>
      <c r="P125" s="94">
        <v>45078</v>
      </c>
      <c r="Q125" s="94">
        <v>45079</v>
      </c>
      <c r="R125" s="92">
        <v>0</v>
      </c>
      <c r="S125" s="93" t="s">
        <v>116</v>
      </c>
      <c r="T125" s="93" t="s">
        <v>116</v>
      </c>
      <c r="U125" s="93" t="s">
        <v>319</v>
      </c>
      <c r="V125" s="95">
        <v>45047.153755902778</v>
      </c>
      <c r="W125" s="93" t="s">
        <v>116</v>
      </c>
      <c r="X125" s="93" t="s">
        <v>116</v>
      </c>
      <c r="Y125" s="95">
        <v>45078</v>
      </c>
      <c r="Z125" s="95">
        <v>45108</v>
      </c>
      <c r="AA125" s="95">
        <v>45110.74838996528</v>
      </c>
      <c r="AB125" s="93" t="s">
        <v>118</v>
      </c>
      <c r="AC125" s="93" t="s">
        <v>116</v>
      </c>
    </row>
    <row r="126" spans="1:29" s="78" customFormat="1" hidden="1" outlineLevel="4" collapsed="1" x14ac:dyDescent="0.25">
      <c r="A126" s="97" t="s">
        <v>116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v>0</v>
      </c>
      <c r="H126" s="74" t="s">
        <v>120</v>
      </c>
      <c r="I126" s="74" t="s">
        <v>176</v>
      </c>
      <c r="J126" s="74" t="s">
        <v>116</v>
      </c>
      <c r="K126" s="75">
        <v>0</v>
      </c>
      <c r="L126" s="75">
        <v>0</v>
      </c>
      <c r="M126" s="74" t="s">
        <v>122</v>
      </c>
      <c r="N126" s="74" t="s">
        <v>135</v>
      </c>
      <c r="O126" s="74" t="s">
        <v>121</v>
      </c>
      <c r="P126" s="76">
        <v>45078</v>
      </c>
      <c r="Q126" s="76">
        <v>45079</v>
      </c>
      <c r="R126" s="75">
        <v>0</v>
      </c>
      <c r="S126" s="74" t="s">
        <v>116</v>
      </c>
      <c r="T126" s="74" t="s">
        <v>116</v>
      </c>
      <c r="U126" s="74" t="s">
        <v>319</v>
      </c>
      <c r="V126" s="77">
        <v>45047.153755902778</v>
      </c>
      <c r="W126" s="74" t="s">
        <v>116</v>
      </c>
      <c r="X126" s="74" t="s">
        <v>116</v>
      </c>
      <c r="Y126" s="77">
        <v>45078</v>
      </c>
      <c r="Z126" s="77">
        <v>45108</v>
      </c>
      <c r="AA126" s="77">
        <v>45110.74838996528</v>
      </c>
      <c r="AB126" s="74" t="s">
        <v>118</v>
      </c>
      <c r="AC126" s="74" t="s">
        <v>116</v>
      </c>
    </row>
    <row r="127" spans="1:29" s="84" customFormat="1" hidden="1" outlineLevel="5" collapsed="1" x14ac:dyDescent="0.25">
      <c r="A127" s="98" t="s">
        <v>122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v>0</v>
      </c>
      <c r="H127" s="81" t="s">
        <v>120</v>
      </c>
      <c r="I127" s="81" t="s">
        <v>176</v>
      </c>
      <c r="J127" s="81" t="s">
        <v>116</v>
      </c>
      <c r="K127" s="80">
        <v>0</v>
      </c>
      <c r="L127" s="80">
        <v>0</v>
      </c>
      <c r="M127" s="81" t="s">
        <v>122</v>
      </c>
      <c r="N127" s="81" t="s">
        <v>135</v>
      </c>
      <c r="O127" s="81" t="s">
        <v>121</v>
      </c>
      <c r="P127" s="82">
        <v>45078</v>
      </c>
      <c r="Q127" s="82">
        <v>45079</v>
      </c>
      <c r="R127" s="80">
        <v>0</v>
      </c>
      <c r="S127" s="81" t="s">
        <v>116</v>
      </c>
      <c r="T127" s="81" t="s">
        <v>116</v>
      </c>
      <c r="U127" s="81" t="s">
        <v>319</v>
      </c>
      <c r="V127" s="83">
        <v>45047.153755902778</v>
      </c>
      <c r="W127" s="81" t="s">
        <v>116</v>
      </c>
      <c r="X127" s="81" t="s">
        <v>116</v>
      </c>
      <c r="Y127" s="83">
        <v>45078</v>
      </c>
      <c r="Z127" s="83">
        <v>45108</v>
      </c>
      <c r="AA127" s="83">
        <v>45110.74838996528</v>
      </c>
      <c r="AB127" s="81" t="s">
        <v>118</v>
      </c>
      <c r="AC127" s="81" t="s">
        <v>116</v>
      </c>
    </row>
    <row r="128" spans="1:29" s="90" customFormat="1" hidden="1" outlineLevel="6" collapsed="1" x14ac:dyDescent="0.25">
      <c r="A128" s="99" t="s">
        <v>116</v>
      </c>
      <c r="B128" s="86">
        <v>0</v>
      </c>
      <c r="C128" s="86">
        <v>0</v>
      </c>
      <c r="D128" s="86">
        <v>0</v>
      </c>
      <c r="E128" s="86">
        <v>0</v>
      </c>
      <c r="F128" s="86">
        <v>0</v>
      </c>
      <c r="G128" s="86">
        <v>0</v>
      </c>
      <c r="H128" s="87" t="s">
        <v>120</v>
      </c>
      <c r="I128" s="87" t="s">
        <v>176</v>
      </c>
      <c r="J128" s="87" t="s">
        <v>116</v>
      </c>
      <c r="K128" s="86">
        <v>0</v>
      </c>
      <c r="L128" s="86">
        <v>0</v>
      </c>
      <c r="M128" s="87" t="s">
        <v>122</v>
      </c>
      <c r="N128" s="87" t="s">
        <v>135</v>
      </c>
      <c r="O128" s="87" t="s">
        <v>121</v>
      </c>
      <c r="P128" s="88">
        <v>45078</v>
      </c>
      <c r="Q128" s="88">
        <v>45079</v>
      </c>
      <c r="R128" s="86">
        <v>0</v>
      </c>
      <c r="S128" s="87" t="s">
        <v>116</v>
      </c>
      <c r="T128" s="87" t="s">
        <v>116</v>
      </c>
      <c r="U128" s="87" t="s">
        <v>319</v>
      </c>
      <c r="V128" s="89">
        <v>45047.153755902778</v>
      </c>
      <c r="W128" s="87" t="s">
        <v>116</v>
      </c>
      <c r="X128" s="87" t="s">
        <v>116</v>
      </c>
      <c r="Y128" s="89">
        <v>45078</v>
      </c>
      <c r="Z128" s="89">
        <v>45108</v>
      </c>
      <c r="AA128" s="89">
        <v>45110.74838996528</v>
      </c>
      <c r="AB128" s="87" t="s">
        <v>118</v>
      </c>
      <c r="AC128" s="87" t="s">
        <v>116</v>
      </c>
    </row>
    <row r="129" spans="1:29" s="96" customFormat="1" hidden="1" outlineLevel="7" collapsed="1" x14ac:dyDescent="0.25">
      <c r="A129" s="100" t="s">
        <v>177</v>
      </c>
      <c r="B129" s="92">
        <v>-655462.11</v>
      </c>
      <c r="C129" s="92">
        <v>-50995005.500799999</v>
      </c>
      <c r="D129" s="92">
        <v>0</v>
      </c>
      <c r="E129" s="92">
        <v>0</v>
      </c>
      <c r="F129" s="92">
        <v>-655462.11</v>
      </c>
      <c r="G129" s="92">
        <v>-50995005.500799999</v>
      </c>
      <c r="H129" s="93" t="s">
        <v>120</v>
      </c>
      <c r="I129" s="93" t="s">
        <v>176</v>
      </c>
      <c r="J129" s="93" t="s">
        <v>116</v>
      </c>
      <c r="K129" s="92">
        <v>77.800081381973399</v>
      </c>
      <c r="L129" s="92">
        <v>0</v>
      </c>
      <c r="M129" s="93" t="s">
        <v>122</v>
      </c>
      <c r="N129" s="93" t="s">
        <v>135</v>
      </c>
      <c r="O129" s="93" t="s">
        <v>121</v>
      </c>
      <c r="P129" s="94">
        <v>45078</v>
      </c>
      <c r="Q129" s="94">
        <v>45079</v>
      </c>
      <c r="R129" s="92">
        <v>0</v>
      </c>
      <c r="S129" s="93" t="s">
        <v>116</v>
      </c>
      <c r="T129" s="93" t="s">
        <v>116</v>
      </c>
      <c r="U129" s="93" t="s">
        <v>319</v>
      </c>
      <c r="V129" s="95">
        <v>45047.153755902778</v>
      </c>
      <c r="W129" s="93" t="s">
        <v>116</v>
      </c>
      <c r="X129" s="93" t="s">
        <v>116</v>
      </c>
      <c r="Y129" s="95">
        <v>45078</v>
      </c>
      <c r="Z129" s="95">
        <v>45108</v>
      </c>
      <c r="AA129" s="95">
        <v>45110.74838996528</v>
      </c>
      <c r="AB129" s="93" t="s">
        <v>118</v>
      </c>
      <c r="AC129" s="93" t="s">
        <v>116</v>
      </c>
    </row>
    <row r="130" spans="1:29" s="78" customFormat="1" hidden="1" outlineLevel="7" collapsed="1" x14ac:dyDescent="0.25">
      <c r="A130" s="101" t="s">
        <v>116</v>
      </c>
      <c r="B130" s="75">
        <v>-655462.11</v>
      </c>
      <c r="C130" s="75">
        <v>-50995005.500799999</v>
      </c>
      <c r="D130" s="75">
        <v>0</v>
      </c>
      <c r="E130" s="75">
        <v>0</v>
      </c>
      <c r="F130" s="75">
        <v>-655462.11</v>
      </c>
      <c r="G130" s="75">
        <v>-50995005.500799999</v>
      </c>
      <c r="H130" s="74" t="s">
        <v>120</v>
      </c>
      <c r="I130" s="74" t="s">
        <v>176</v>
      </c>
      <c r="J130" s="74" t="s">
        <v>116</v>
      </c>
      <c r="K130" s="75">
        <v>77.800081381973399</v>
      </c>
      <c r="L130" s="75">
        <v>0</v>
      </c>
      <c r="M130" s="74" t="s">
        <v>122</v>
      </c>
      <c r="N130" s="74" t="s">
        <v>135</v>
      </c>
      <c r="O130" s="74" t="s">
        <v>121</v>
      </c>
      <c r="P130" s="76">
        <v>45078</v>
      </c>
      <c r="Q130" s="76">
        <v>45079</v>
      </c>
      <c r="R130" s="75">
        <v>0</v>
      </c>
      <c r="S130" s="74" t="s">
        <v>116</v>
      </c>
      <c r="T130" s="74" t="s">
        <v>116</v>
      </c>
      <c r="U130" s="74" t="s">
        <v>319</v>
      </c>
      <c r="V130" s="77">
        <v>45047.153755902778</v>
      </c>
      <c r="W130" s="74" t="s">
        <v>116</v>
      </c>
      <c r="X130" s="74" t="s">
        <v>116</v>
      </c>
      <c r="Y130" s="77">
        <v>45078</v>
      </c>
      <c r="Z130" s="77">
        <v>45108</v>
      </c>
      <c r="AA130" s="77">
        <v>45110.74838996528</v>
      </c>
      <c r="AB130" s="74" t="s">
        <v>118</v>
      </c>
      <c r="AC130" s="74" t="s">
        <v>116</v>
      </c>
    </row>
    <row r="131" spans="1:29" s="107" customFormat="1" hidden="1" outlineLevel="7" collapsed="1" x14ac:dyDescent="0.25">
      <c r="A131" s="102" t="s">
        <v>178</v>
      </c>
      <c r="B131" s="103">
        <v>26281.65</v>
      </c>
      <c r="C131" s="103">
        <v>1912218.38</v>
      </c>
      <c r="D131" s="103">
        <v>0</v>
      </c>
      <c r="E131" s="103">
        <v>0</v>
      </c>
      <c r="F131" s="103">
        <v>26281.65</v>
      </c>
      <c r="G131" s="103">
        <v>1912218.38</v>
      </c>
      <c r="H131" s="104" t="s">
        <v>120</v>
      </c>
      <c r="I131" s="104" t="s">
        <v>176</v>
      </c>
      <c r="J131" s="104" t="s">
        <v>116</v>
      </c>
      <c r="K131" s="103">
        <v>72.758688286313799</v>
      </c>
      <c r="L131" s="103">
        <v>0</v>
      </c>
      <c r="M131" s="104" t="s">
        <v>122</v>
      </c>
      <c r="N131" s="104" t="s">
        <v>135</v>
      </c>
      <c r="O131" s="104" t="s">
        <v>121</v>
      </c>
      <c r="P131" s="105">
        <v>45078</v>
      </c>
      <c r="Q131" s="105">
        <v>45079</v>
      </c>
      <c r="R131" s="103">
        <v>0</v>
      </c>
      <c r="S131" s="104" t="s">
        <v>116</v>
      </c>
      <c r="T131" s="104" t="s">
        <v>116</v>
      </c>
      <c r="U131" s="104" t="s">
        <v>319</v>
      </c>
      <c r="V131" s="106">
        <v>45047.153755902778</v>
      </c>
      <c r="W131" s="104" t="s">
        <v>116</v>
      </c>
      <c r="X131" s="104" t="s">
        <v>116</v>
      </c>
      <c r="Y131" s="106">
        <v>45078</v>
      </c>
      <c r="Z131" s="106">
        <v>45108</v>
      </c>
      <c r="AA131" s="106">
        <v>45110.74838996528</v>
      </c>
      <c r="AB131" s="104" t="s">
        <v>118</v>
      </c>
      <c r="AC131" s="104" t="s">
        <v>116</v>
      </c>
    </row>
    <row r="132" spans="1:29" s="78" customFormat="1" hidden="1" outlineLevel="7" collapsed="1" x14ac:dyDescent="0.25">
      <c r="A132" s="101" t="s">
        <v>116</v>
      </c>
      <c r="B132" s="75">
        <v>26281.65</v>
      </c>
      <c r="C132" s="75">
        <v>1912218.38</v>
      </c>
      <c r="D132" s="75">
        <v>0</v>
      </c>
      <c r="E132" s="75">
        <v>0</v>
      </c>
      <c r="F132" s="75">
        <v>26281.65</v>
      </c>
      <c r="G132" s="75">
        <v>1912218.38</v>
      </c>
      <c r="H132" s="74" t="s">
        <v>120</v>
      </c>
      <c r="I132" s="74" t="s">
        <v>176</v>
      </c>
      <c r="J132" s="74" t="s">
        <v>116</v>
      </c>
      <c r="K132" s="75">
        <v>72.758688286313799</v>
      </c>
      <c r="L132" s="75">
        <v>0</v>
      </c>
      <c r="M132" s="74" t="s">
        <v>122</v>
      </c>
      <c r="N132" s="74" t="s">
        <v>135</v>
      </c>
      <c r="O132" s="74" t="s">
        <v>121</v>
      </c>
      <c r="P132" s="76">
        <v>45078</v>
      </c>
      <c r="Q132" s="76">
        <v>45079</v>
      </c>
      <c r="R132" s="75">
        <v>0</v>
      </c>
      <c r="S132" s="74" t="s">
        <v>116</v>
      </c>
      <c r="T132" s="74" t="s">
        <v>116</v>
      </c>
      <c r="U132" s="74" t="s">
        <v>319</v>
      </c>
      <c r="V132" s="77">
        <v>45047.153755902778</v>
      </c>
      <c r="W132" s="74" t="s">
        <v>116</v>
      </c>
      <c r="X132" s="74" t="s">
        <v>116</v>
      </c>
      <c r="Y132" s="77">
        <v>45078</v>
      </c>
      <c r="Z132" s="77">
        <v>45108</v>
      </c>
      <c r="AA132" s="77">
        <v>45110.74838996528</v>
      </c>
      <c r="AB132" s="74" t="s">
        <v>118</v>
      </c>
      <c r="AC132" s="74" t="s">
        <v>116</v>
      </c>
    </row>
    <row r="133" spans="1:29" s="96" customFormat="1" hidden="1" outlineLevel="7" collapsed="1" x14ac:dyDescent="0.25">
      <c r="A133" s="100" t="s">
        <v>179</v>
      </c>
      <c r="B133" s="92">
        <v>629180.46</v>
      </c>
      <c r="C133" s="92">
        <v>49082787.120800003</v>
      </c>
      <c r="D133" s="92">
        <v>0</v>
      </c>
      <c r="E133" s="92">
        <v>0</v>
      </c>
      <c r="F133" s="92">
        <v>629180.46</v>
      </c>
      <c r="G133" s="92">
        <v>49082787.120800003</v>
      </c>
      <c r="H133" s="93" t="s">
        <v>120</v>
      </c>
      <c r="I133" s="93" t="s">
        <v>176</v>
      </c>
      <c r="J133" s="93" t="s">
        <v>116</v>
      </c>
      <c r="K133" s="92">
        <v>78.010666638948095</v>
      </c>
      <c r="L133" s="92">
        <v>0</v>
      </c>
      <c r="M133" s="93" t="s">
        <v>122</v>
      </c>
      <c r="N133" s="93" t="s">
        <v>135</v>
      </c>
      <c r="O133" s="93" t="s">
        <v>121</v>
      </c>
      <c r="P133" s="94">
        <v>45078</v>
      </c>
      <c r="Q133" s="94">
        <v>45079</v>
      </c>
      <c r="R133" s="92">
        <v>0</v>
      </c>
      <c r="S133" s="93" t="s">
        <v>116</v>
      </c>
      <c r="T133" s="93" t="s">
        <v>116</v>
      </c>
      <c r="U133" s="93" t="s">
        <v>319</v>
      </c>
      <c r="V133" s="95">
        <v>45047.153755902778</v>
      </c>
      <c r="W133" s="93" t="s">
        <v>116</v>
      </c>
      <c r="X133" s="93" t="s">
        <v>116</v>
      </c>
      <c r="Y133" s="95">
        <v>45078</v>
      </c>
      <c r="Z133" s="95">
        <v>45108</v>
      </c>
      <c r="AA133" s="95">
        <v>45110.74838996528</v>
      </c>
      <c r="AB133" s="93" t="s">
        <v>118</v>
      </c>
      <c r="AC133" s="93" t="s">
        <v>116</v>
      </c>
    </row>
    <row r="134" spans="1:29" s="78" customFormat="1" hidden="1" outlineLevel="7" collapsed="1" x14ac:dyDescent="0.25">
      <c r="A134" s="101" t="s">
        <v>116</v>
      </c>
      <c r="B134" s="75">
        <v>629180.46</v>
      </c>
      <c r="C134" s="75">
        <v>49082787.120800003</v>
      </c>
      <c r="D134" s="75">
        <v>0</v>
      </c>
      <c r="E134" s="75">
        <v>0</v>
      </c>
      <c r="F134" s="75">
        <v>629180.46</v>
      </c>
      <c r="G134" s="75">
        <v>49082787.120800003</v>
      </c>
      <c r="H134" s="74" t="s">
        <v>120</v>
      </c>
      <c r="I134" s="74" t="s">
        <v>176</v>
      </c>
      <c r="J134" s="74" t="s">
        <v>116</v>
      </c>
      <c r="K134" s="75">
        <v>78.010666638948095</v>
      </c>
      <c r="L134" s="75">
        <v>0</v>
      </c>
      <c r="M134" s="74" t="s">
        <v>122</v>
      </c>
      <c r="N134" s="74" t="s">
        <v>135</v>
      </c>
      <c r="O134" s="74" t="s">
        <v>121</v>
      </c>
      <c r="P134" s="76">
        <v>45078</v>
      </c>
      <c r="Q134" s="76">
        <v>45079</v>
      </c>
      <c r="R134" s="75">
        <v>0</v>
      </c>
      <c r="S134" s="74" t="s">
        <v>116</v>
      </c>
      <c r="T134" s="74" t="s">
        <v>116</v>
      </c>
      <c r="U134" s="74" t="s">
        <v>319</v>
      </c>
      <c r="V134" s="77">
        <v>45047.153755902778</v>
      </c>
      <c r="W134" s="74" t="s">
        <v>116</v>
      </c>
      <c r="X134" s="74" t="s">
        <v>116</v>
      </c>
      <c r="Y134" s="77">
        <v>45078</v>
      </c>
      <c r="Z134" s="77">
        <v>45108</v>
      </c>
      <c r="AA134" s="77">
        <v>45110.74838996528</v>
      </c>
      <c r="AB134" s="74" t="s">
        <v>118</v>
      </c>
      <c r="AC134" s="74" t="s">
        <v>116</v>
      </c>
    </row>
    <row r="135" spans="1:29" s="90" customFormat="1" hidden="1" outlineLevel="2" collapsed="1" x14ac:dyDescent="0.25">
      <c r="A135" s="85" t="s">
        <v>180</v>
      </c>
      <c r="B135" s="86">
        <v>164510.92199999999</v>
      </c>
      <c r="C135" s="86">
        <v>14620003.589221001</v>
      </c>
      <c r="D135" s="86">
        <v>0</v>
      </c>
      <c r="E135" s="86">
        <v>0</v>
      </c>
      <c r="F135" s="86">
        <v>164510.92199999999</v>
      </c>
      <c r="G135" s="86">
        <v>14620003.589221001</v>
      </c>
      <c r="H135" s="87" t="s">
        <v>116</v>
      </c>
      <c r="I135" s="87" t="s">
        <v>180</v>
      </c>
      <c r="J135" s="87" t="s">
        <v>116</v>
      </c>
      <c r="K135" s="86">
        <v>88.869501255491102</v>
      </c>
      <c r="L135" s="86">
        <v>0</v>
      </c>
      <c r="M135" s="87" t="s">
        <v>122</v>
      </c>
      <c r="N135" s="87" t="s">
        <v>135</v>
      </c>
      <c r="O135" s="87" t="s">
        <v>116</v>
      </c>
      <c r="P135" s="88" t="s">
        <v>116</v>
      </c>
      <c r="Q135" s="88" t="s">
        <v>116</v>
      </c>
      <c r="R135" s="86">
        <v>0</v>
      </c>
      <c r="S135" s="87" t="s">
        <v>116</v>
      </c>
      <c r="T135" s="87" t="s">
        <v>116</v>
      </c>
      <c r="U135" s="87" t="s">
        <v>319</v>
      </c>
      <c r="V135" s="87" t="s">
        <v>116</v>
      </c>
      <c r="W135" s="87" t="s">
        <v>116</v>
      </c>
      <c r="X135" s="87" t="s">
        <v>116</v>
      </c>
      <c r="Y135" s="89">
        <v>45078</v>
      </c>
      <c r="Z135" s="89">
        <v>45108</v>
      </c>
      <c r="AA135" s="89">
        <v>45110.74838996528</v>
      </c>
      <c r="AB135" s="87" t="s">
        <v>118</v>
      </c>
      <c r="AC135" s="87" t="s">
        <v>116</v>
      </c>
    </row>
    <row r="136" spans="1:29" s="96" customFormat="1" hidden="1" outlineLevel="3" collapsed="1" x14ac:dyDescent="0.25">
      <c r="A136" s="91" t="s">
        <v>121</v>
      </c>
      <c r="B136" s="92">
        <v>122637.62699999999</v>
      </c>
      <c r="C136" s="92">
        <v>10860423.347859999</v>
      </c>
      <c r="D136" s="92">
        <v>0</v>
      </c>
      <c r="E136" s="92">
        <v>0</v>
      </c>
      <c r="F136" s="92">
        <v>122637.62699999999</v>
      </c>
      <c r="G136" s="92">
        <v>10860423.347859999</v>
      </c>
      <c r="H136" s="93" t="s">
        <v>120</v>
      </c>
      <c r="I136" s="93" t="s">
        <v>180</v>
      </c>
      <c r="J136" s="93" t="s">
        <v>116</v>
      </c>
      <c r="K136" s="92">
        <v>88.557024573379906</v>
      </c>
      <c r="L136" s="92">
        <v>0</v>
      </c>
      <c r="M136" s="93" t="s">
        <v>122</v>
      </c>
      <c r="N136" s="93" t="s">
        <v>135</v>
      </c>
      <c r="O136" s="93" t="s">
        <v>121</v>
      </c>
      <c r="P136" s="94">
        <v>45078</v>
      </c>
      <c r="Q136" s="94">
        <v>45079</v>
      </c>
      <c r="R136" s="92">
        <v>0</v>
      </c>
      <c r="S136" s="93" t="s">
        <v>116</v>
      </c>
      <c r="T136" s="93" t="s">
        <v>116</v>
      </c>
      <c r="U136" s="93" t="s">
        <v>319</v>
      </c>
      <c r="V136" s="95">
        <v>45047.153755902778</v>
      </c>
      <c r="W136" s="93" t="s">
        <v>116</v>
      </c>
      <c r="X136" s="93" t="s">
        <v>116</v>
      </c>
      <c r="Y136" s="95">
        <v>45078</v>
      </c>
      <c r="Z136" s="95">
        <v>45108</v>
      </c>
      <c r="AA136" s="95">
        <v>45110.74838996528</v>
      </c>
      <c r="AB136" s="93" t="s">
        <v>118</v>
      </c>
      <c r="AC136" s="93" t="s">
        <v>116</v>
      </c>
    </row>
    <row r="137" spans="1:29" s="78" customFormat="1" hidden="1" outlineLevel="4" collapsed="1" x14ac:dyDescent="0.25">
      <c r="A137" s="97" t="s">
        <v>116</v>
      </c>
      <c r="B137" s="75">
        <v>122637.62699999999</v>
      </c>
      <c r="C137" s="75">
        <v>10860423.347859999</v>
      </c>
      <c r="D137" s="75">
        <v>0</v>
      </c>
      <c r="E137" s="75">
        <v>0</v>
      </c>
      <c r="F137" s="75">
        <v>122637.62699999999</v>
      </c>
      <c r="G137" s="75">
        <v>10860423.347859999</v>
      </c>
      <c r="H137" s="74" t="s">
        <v>120</v>
      </c>
      <c r="I137" s="74" t="s">
        <v>180</v>
      </c>
      <c r="J137" s="74" t="s">
        <v>116</v>
      </c>
      <c r="K137" s="75">
        <v>88.557024573379906</v>
      </c>
      <c r="L137" s="75">
        <v>0</v>
      </c>
      <c r="M137" s="74" t="s">
        <v>122</v>
      </c>
      <c r="N137" s="74" t="s">
        <v>135</v>
      </c>
      <c r="O137" s="74" t="s">
        <v>121</v>
      </c>
      <c r="P137" s="76">
        <v>45078</v>
      </c>
      <c r="Q137" s="76">
        <v>45079</v>
      </c>
      <c r="R137" s="75">
        <v>0</v>
      </c>
      <c r="S137" s="74" t="s">
        <v>116</v>
      </c>
      <c r="T137" s="74" t="s">
        <v>116</v>
      </c>
      <c r="U137" s="74" t="s">
        <v>319</v>
      </c>
      <c r="V137" s="77">
        <v>45047.153755902778</v>
      </c>
      <c r="W137" s="74" t="s">
        <v>116</v>
      </c>
      <c r="X137" s="74" t="s">
        <v>116</v>
      </c>
      <c r="Y137" s="77">
        <v>45078</v>
      </c>
      <c r="Z137" s="77">
        <v>45108</v>
      </c>
      <c r="AA137" s="77">
        <v>45110.74838996528</v>
      </c>
      <c r="AB137" s="74" t="s">
        <v>118</v>
      </c>
      <c r="AC137" s="74" t="s">
        <v>116</v>
      </c>
    </row>
    <row r="138" spans="1:29" s="84" customFormat="1" hidden="1" outlineLevel="5" collapsed="1" x14ac:dyDescent="0.25">
      <c r="A138" s="98" t="s">
        <v>122</v>
      </c>
      <c r="B138" s="80">
        <v>122637.62699999999</v>
      </c>
      <c r="C138" s="80">
        <v>10860423.347859999</v>
      </c>
      <c r="D138" s="80">
        <v>0</v>
      </c>
      <c r="E138" s="80">
        <v>0</v>
      </c>
      <c r="F138" s="80">
        <v>122637.62699999999</v>
      </c>
      <c r="G138" s="80">
        <v>10860423.347859999</v>
      </c>
      <c r="H138" s="81" t="s">
        <v>120</v>
      </c>
      <c r="I138" s="81" t="s">
        <v>180</v>
      </c>
      <c r="J138" s="81" t="s">
        <v>116</v>
      </c>
      <c r="K138" s="80">
        <v>88.557024573379906</v>
      </c>
      <c r="L138" s="80">
        <v>0</v>
      </c>
      <c r="M138" s="81" t="s">
        <v>122</v>
      </c>
      <c r="N138" s="81" t="s">
        <v>135</v>
      </c>
      <c r="O138" s="81" t="s">
        <v>121</v>
      </c>
      <c r="P138" s="82">
        <v>45078</v>
      </c>
      <c r="Q138" s="82">
        <v>45079</v>
      </c>
      <c r="R138" s="80">
        <v>0</v>
      </c>
      <c r="S138" s="81" t="s">
        <v>116</v>
      </c>
      <c r="T138" s="81" t="s">
        <v>116</v>
      </c>
      <c r="U138" s="81" t="s">
        <v>319</v>
      </c>
      <c r="V138" s="83">
        <v>45047.153755902778</v>
      </c>
      <c r="W138" s="81" t="s">
        <v>116</v>
      </c>
      <c r="X138" s="81" t="s">
        <v>116</v>
      </c>
      <c r="Y138" s="83">
        <v>45078</v>
      </c>
      <c r="Z138" s="83">
        <v>45108</v>
      </c>
      <c r="AA138" s="83">
        <v>45110.74838996528</v>
      </c>
      <c r="AB138" s="81" t="s">
        <v>118</v>
      </c>
      <c r="AC138" s="81" t="s">
        <v>116</v>
      </c>
    </row>
    <row r="139" spans="1:29" s="90" customFormat="1" hidden="1" outlineLevel="6" collapsed="1" x14ac:dyDescent="0.25">
      <c r="A139" s="99" t="s">
        <v>116</v>
      </c>
      <c r="B139" s="86">
        <v>122637.62699999999</v>
      </c>
      <c r="C139" s="86">
        <v>10860423.347859999</v>
      </c>
      <c r="D139" s="86">
        <v>0</v>
      </c>
      <c r="E139" s="86">
        <v>0</v>
      </c>
      <c r="F139" s="86">
        <v>122637.62699999999</v>
      </c>
      <c r="G139" s="86">
        <v>10860423.347859999</v>
      </c>
      <c r="H139" s="87" t="s">
        <v>120</v>
      </c>
      <c r="I139" s="87" t="s">
        <v>180</v>
      </c>
      <c r="J139" s="87" t="s">
        <v>116</v>
      </c>
      <c r="K139" s="86">
        <v>88.557024573379906</v>
      </c>
      <c r="L139" s="86">
        <v>0</v>
      </c>
      <c r="M139" s="87" t="s">
        <v>122</v>
      </c>
      <c r="N139" s="87" t="s">
        <v>135</v>
      </c>
      <c r="O139" s="87" t="s">
        <v>121</v>
      </c>
      <c r="P139" s="88">
        <v>45078</v>
      </c>
      <c r="Q139" s="88">
        <v>45079</v>
      </c>
      <c r="R139" s="86">
        <v>0</v>
      </c>
      <c r="S139" s="87" t="s">
        <v>116</v>
      </c>
      <c r="T139" s="87" t="s">
        <v>116</v>
      </c>
      <c r="U139" s="87" t="s">
        <v>319</v>
      </c>
      <c r="V139" s="89">
        <v>45047.153755902778</v>
      </c>
      <c r="W139" s="87" t="s">
        <v>116</v>
      </c>
      <c r="X139" s="87" t="s">
        <v>116</v>
      </c>
      <c r="Y139" s="89">
        <v>45078</v>
      </c>
      <c r="Z139" s="89">
        <v>45108</v>
      </c>
      <c r="AA139" s="89">
        <v>45110.74838996528</v>
      </c>
      <c r="AB139" s="87" t="s">
        <v>118</v>
      </c>
      <c r="AC139" s="87" t="s">
        <v>116</v>
      </c>
    </row>
    <row r="140" spans="1:29" s="96" customFormat="1" hidden="1" outlineLevel="7" collapsed="1" x14ac:dyDescent="0.25">
      <c r="A140" s="100" t="s">
        <v>417</v>
      </c>
      <c r="B140" s="92">
        <v>-4180384.9273999999</v>
      </c>
      <c r="C140" s="92">
        <v>-285382161.27749997</v>
      </c>
      <c r="D140" s="92">
        <v>0</v>
      </c>
      <c r="E140" s="92">
        <v>0</v>
      </c>
      <c r="F140" s="92">
        <v>-4180384.9273999999</v>
      </c>
      <c r="G140" s="92">
        <v>-285382161.27749997</v>
      </c>
      <c r="H140" s="93" t="s">
        <v>120</v>
      </c>
      <c r="I140" s="93" t="s">
        <v>180</v>
      </c>
      <c r="J140" s="93" t="s">
        <v>116</v>
      </c>
      <c r="K140" s="92">
        <v>68.266957764340205</v>
      </c>
      <c r="L140" s="92">
        <v>0</v>
      </c>
      <c r="M140" s="93" t="s">
        <v>122</v>
      </c>
      <c r="N140" s="93" t="s">
        <v>135</v>
      </c>
      <c r="O140" s="93" t="s">
        <v>121</v>
      </c>
      <c r="P140" s="94">
        <v>45078</v>
      </c>
      <c r="Q140" s="94">
        <v>45079</v>
      </c>
      <c r="R140" s="92">
        <v>0</v>
      </c>
      <c r="S140" s="93" t="s">
        <v>116</v>
      </c>
      <c r="T140" s="93" t="s">
        <v>116</v>
      </c>
      <c r="U140" s="93" t="s">
        <v>319</v>
      </c>
      <c r="V140" s="95">
        <v>45047.153755902778</v>
      </c>
      <c r="W140" s="93" t="s">
        <v>146</v>
      </c>
      <c r="X140" s="95">
        <v>45078.437410069448</v>
      </c>
      <c r="Y140" s="95">
        <v>45078</v>
      </c>
      <c r="Z140" s="95">
        <v>45108</v>
      </c>
      <c r="AA140" s="95">
        <v>45110.74838996528</v>
      </c>
      <c r="AB140" s="93" t="s">
        <v>118</v>
      </c>
      <c r="AC140" s="93" t="s">
        <v>116</v>
      </c>
    </row>
    <row r="141" spans="1:29" s="78" customFormat="1" hidden="1" outlineLevel="7" collapsed="1" x14ac:dyDescent="0.25">
      <c r="A141" s="101" t="s">
        <v>116</v>
      </c>
      <c r="B141" s="75">
        <v>-4180384.9273999999</v>
      </c>
      <c r="C141" s="75">
        <v>-285382161.27749997</v>
      </c>
      <c r="D141" s="75">
        <v>0</v>
      </c>
      <c r="E141" s="75">
        <v>0</v>
      </c>
      <c r="F141" s="75">
        <v>-4180384.9273999999</v>
      </c>
      <c r="G141" s="75">
        <v>-285382161.27749997</v>
      </c>
      <c r="H141" s="74" t="s">
        <v>120</v>
      </c>
      <c r="I141" s="74" t="s">
        <v>180</v>
      </c>
      <c r="J141" s="74" t="s">
        <v>116</v>
      </c>
      <c r="K141" s="75">
        <v>68.266957764340205</v>
      </c>
      <c r="L141" s="75">
        <v>0</v>
      </c>
      <c r="M141" s="74" t="s">
        <v>122</v>
      </c>
      <c r="N141" s="74" t="s">
        <v>135</v>
      </c>
      <c r="O141" s="74" t="s">
        <v>121</v>
      </c>
      <c r="P141" s="76">
        <v>45078</v>
      </c>
      <c r="Q141" s="76">
        <v>45079</v>
      </c>
      <c r="R141" s="75">
        <v>0</v>
      </c>
      <c r="S141" s="74" t="s">
        <v>116</v>
      </c>
      <c r="T141" s="74" t="s">
        <v>116</v>
      </c>
      <c r="U141" s="74" t="s">
        <v>319</v>
      </c>
      <c r="V141" s="77">
        <v>45047.153755902778</v>
      </c>
      <c r="W141" s="74" t="s">
        <v>146</v>
      </c>
      <c r="X141" s="77">
        <v>45078.437410069448</v>
      </c>
      <c r="Y141" s="77">
        <v>45078</v>
      </c>
      <c r="Z141" s="77">
        <v>45108</v>
      </c>
      <c r="AA141" s="77">
        <v>45110.74838996528</v>
      </c>
      <c r="AB141" s="74" t="s">
        <v>118</v>
      </c>
      <c r="AC141" s="74" t="s">
        <v>116</v>
      </c>
    </row>
    <row r="142" spans="1:29" s="107" customFormat="1" hidden="1" outlineLevel="7" collapsed="1" x14ac:dyDescent="0.25">
      <c r="A142" s="102" t="s">
        <v>418</v>
      </c>
      <c r="B142" s="103">
        <v>-59143.472800000003</v>
      </c>
      <c r="C142" s="103">
        <v>-5605014.4292299999</v>
      </c>
      <c r="D142" s="103">
        <v>0</v>
      </c>
      <c r="E142" s="103">
        <v>0</v>
      </c>
      <c r="F142" s="103">
        <v>-59143.472800000003</v>
      </c>
      <c r="G142" s="103">
        <v>-5605014.4292299999</v>
      </c>
      <c r="H142" s="104" t="s">
        <v>120</v>
      </c>
      <c r="I142" s="104" t="s">
        <v>180</v>
      </c>
      <c r="J142" s="104" t="s">
        <v>116</v>
      </c>
      <c r="K142" s="103">
        <v>94.769788851999905</v>
      </c>
      <c r="L142" s="103">
        <v>0</v>
      </c>
      <c r="M142" s="104" t="s">
        <v>122</v>
      </c>
      <c r="N142" s="104" t="s">
        <v>135</v>
      </c>
      <c r="O142" s="104" t="s">
        <v>121</v>
      </c>
      <c r="P142" s="105">
        <v>45078</v>
      </c>
      <c r="Q142" s="105">
        <v>45079</v>
      </c>
      <c r="R142" s="103">
        <v>0</v>
      </c>
      <c r="S142" s="104" t="s">
        <v>116</v>
      </c>
      <c r="T142" s="104" t="s">
        <v>116</v>
      </c>
      <c r="U142" s="104" t="s">
        <v>319</v>
      </c>
      <c r="V142" s="106">
        <v>45047.153755902778</v>
      </c>
      <c r="W142" s="104" t="s">
        <v>115</v>
      </c>
      <c r="X142" s="106">
        <v>45077.638131249994</v>
      </c>
      <c r="Y142" s="106">
        <v>45078</v>
      </c>
      <c r="Z142" s="106">
        <v>45108</v>
      </c>
      <c r="AA142" s="106">
        <v>45110.74838996528</v>
      </c>
      <c r="AB142" s="104" t="s">
        <v>118</v>
      </c>
      <c r="AC142" s="104" t="s">
        <v>116</v>
      </c>
    </row>
    <row r="143" spans="1:29" s="78" customFormat="1" hidden="1" outlineLevel="7" collapsed="1" x14ac:dyDescent="0.25">
      <c r="A143" s="101" t="s">
        <v>116</v>
      </c>
      <c r="B143" s="75">
        <v>-59143.472800000003</v>
      </c>
      <c r="C143" s="75">
        <v>-5605014.4292299999</v>
      </c>
      <c r="D143" s="75">
        <v>0</v>
      </c>
      <c r="E143" s="75">
        <v>0</v>
      </c>
      <c r="F143" s="75">
        <v>-59143.472800000003</v>
      </c>
      <c r="G143" s="75">
        <v>-5605014.4292299999</v>
      </c>
      <c r="H143" s="74" t="s">
        <v>120</v>
      </c>
      <c r="I143" s="74" t="s">
        <v>180</v>
      </c>
      <c r="J143" s="74" t="s">
        <v>116</v>
      </c>
      <c r="K143" s="75">
        <v>94.769788851999905</v>
      </c>
      <c r="L143" s="75">
        <v>0</v>
      </c>
      <c r="M143" s="74" t="s">
        <v>122</v>
      </c>
      <c r="N143" s="74" t="s">
        <v>135</v>
      </c>
      <c r="O143" s="74" t="s">
        <v>121</v>
      </c>
      <c r="P143" s="76">
        <v>45078</v>
      </c>
      <c r="Q143" s="76">
        <v>45079</v>
      </c>
      <c r="R143" s="75">
        <v>0</v>
      </c>
      <c r="S143" s="74" t="s">
        <v>116</v>
      </c>
      <c r="T143" s="74" t="s">
        <v>116</v>
      </c>
      <c r="U143" s="74" t="s">
        <v>319</v>
      </c>
      <c r="V143" s="77">
        <v>45047.153755902778</v>
      </c>
      <c r="W143" s="74" t="s">
        <v>115</v>
      </c>
      <c r="X143" s="77">
        <v>45077.638131249994</v>
      </c>
      <c r="Y143" s="77">
        <v>45078</v>
      </c>
      <c r="Z143" s="77">
        <v>45108</v>
      </c>
      <c r="AA143" s="77">
        <v>45110.74838996528</v>
      </c>
      <c r="AB143" s="74" t="s">
        <v>118</v>
      </c>
      <c r="AC143" s="74" t="s">
        <v>116</v>
      </c>
    </row>
    <row r="144" spans="1:29" s="96" customFormat="1" hidden="1" outlineLevel="7" collapsed="1" x14ac:dyDescent="0.25">
      <c r="A144" s="100" t="s">
        <v>183</v>
      </c>
      <c r="B144" s="92">
        <v>19839.11</v>
      </c>
      <c r="C144" s="92">
        <v>1296858.2593100001</v>
      </c>
      <c r="D144" s="92">
        <v>0</v>
      </c>
      <c r="E144" s="92">
        <v>0</v>
      </c>
      <c r="F144" s="92">
        <v>19839.11</v>
      </c>
      <c r="G144" s="92">
        <v>1296858.2593100001</v>
      </c>
      <c r="H144" s="93" t="s">
        <v>120</v>
      </c>
      <c r="I144" s="93" t="s">
        <v>180</v>
      </c>
      <c r="J144" s="93" t="s">
        <v>116</v>
      </c>
      <c r="K144" s="92">
        <v>65.368772052274494</v>
      </c>
      <c r="L144" s="92">
        <v>0</v>
      </c>
      <c r="M144" s="93" t="s">
        <v>122</v>
      </c>
      <c r="N144" s="93" t="s">
        <v>135</v>
      </c>
      <c r="O144" s="93" t="s">
        <v>121</v>
      </c>
      <c r="P144" s="94">
        <v>45078</v>
      </c>
      <c r="Q144" s="94">
        <v>45079</v>
      </c>
      <c r="R144" s="92">
        <v>0</v>
      </c>
      <c r="S144" s="93" t="s">
        <v>116</v>
      </c>
      <c r="T144" s="93" t="s">
        <v>116</v>
      </c>
      <c r="U144" s="93" t="s">
        <v>319</v>
      </c>
      <c r="V144" s="95">
        <v>45047.153755902778</v>
      </c>
      <c r="W144" s="93" t="s">
        <v>116</v>
      </c>
      <c r="X144" s="93" t="s">
        <v>116</v>
      </c>
      <c r="Y144" s="95">
        <v>45078</v>
      </c>
      <c r="Z144" s="95">
        <v>45108</v>
      </c>
      <c r="AA144" s="95">
        <v>45110.74838996528</v>
      </c>
      <c r="AB144" s="93" t="s">
        <v>118</v>
      </c>
      <c r="AC144" s="93" t="s">
        <v>116</v>
      </c>
    </row>
    <row r="145" spans="1:29" s="78" customFormat="1" hidden="1" outlineLevel="7" collapsed="1" x14ac:dyDescent="0.25">
      <c r="A145" s="101" t="s">
        <v>116</v>
      </c>
      <c r="B145" s="75">
        <v>19839.11</v>
      </c>
      <c r="C145" s="75">
        <v>1296858.2593100001</v>
      </c>
      <c r="D145" s="75">
        <v>0</v>
      </c>
      <c r="E145" s="75">
        <v>0</v>
      </c>
      <c r="F145" s="75">
        <v>19839.11</v>
      </c>
      <c r="G145" s="75">
        <v>1296858.2593100001</v>
      </c>
      <c r="H145" s="74" t="s">
        <v>120</v>
      </c>
      <c r="I145" s="74" t="s">
        <v>180</v>
      </c>
      <c r="J145" s="74" t="s">
        <v>116</v>
      </c>
      <c r="K145" s="75">
        <v>65.368772052274494</v>
      </c>
      <c r="L145" s="75">
        <v>0</v>
      </c>
      <c r="M145" s="74" t="s">
        <v>122</v>
      </c>
      <c r="N145" s="74" t="s">
        <v>135</v>
      </c>
      <c r="O145" s="74" t="s">
        <v>121</v>
      </c>
      <c r="P145" s="76">
        <v>45078</v>
      </c>
      <c r="Q145" s="76">
        <v>45079</v>
      </c>
      <c r="R145" s="75">
        <v>0</v>
      </c>
      <c r="S145" s="74" t="s">
        <v>116</v>
      </c>
      <c r="T145" s="74" t="s">
        <v>116</v>
      </c>
      <c r="U145" s="74" t="s">
        <v>319</v>
      </c>
      <c r="V145" s="77">
        <v>45047.153755902778</v>
      </c>
      <c r="W145" s="74" t="s">
        <v>116</v>
      </c>
      <c r="X145" s="74" t="s">
        <v>116</v>
      </c>
      <c r="Y145" s="77">
        <v>45078</v>
      </c>
      <c r="Z145" s="77">
        <v>45108</v>
      </c>
      <c r="AA145" s="77">
        <v>45110.74838996528</v>
      </c>
      <c r="AB145" s="74" t="s">
        <v>118</v>
      </c>
      <c r="AC145" s="74" t="s">
        <v>116</v>
      </c>
    </row>
    <row r="146" spans="1:29" s="107" customFormat="1" hidden="1" outlineLevel="7" collapsed="1" x14ac:dyDescent="0.25">
      <c r="A146" s="102" t="s">
        <v>184</v>
      </c>
      <c r="B146" s="103">
        <v>840724.41799999995</v>
      </c>
      <c r="C146" s="103">
        <v>59819156.729379997</v>
      </c>
      <c r="D146" s="103">
        <v>0</v>
      </c>
      <c r="E146" s="103">
        <v>0</v>
      </c>
      <c r="F146" s="103">
        <v>840724.41799999995</v>
      </c>
      <c r="G146" s="103">
        <v>59819156.729379997</v>
      </c>
      <c r="H146" s="104" t="s">
        <v>120</v>
      </c>
      <c r="I146" s="104" t="s">
        <v>180</v>
      </c>
      <c r="J146" s="104" t="s">
        <v>116</v>
      </c>
      <c r="K146" s="103">
        <v>71.151920235270197</v>
      </c>
      <c r="L146" s="103">
        <v>0</v>
      </c>
      <c r="M146" s="104" t="s">
        <v>122</v>
      </c>
      <c r="N146" s="104" t="s">
        <v>135</v>
      </c>
      <c r="O146" s="104" t="s">
        <v>121</v>
      </c>
      <c r="P146" s="105">
        <v>45078</v>
      </c>
      <c r="Q146" s="105">
        <v>45079</v>
      </c>
      <c r="R146" s="103">
        <v>0</v>
      </c>
      <c r="S146" s="104" t="s">
        <v>116</v>
      </c>
      <c r="T146" s="104" t="s">
        <v>116</v>
      </c>
      <c r="U146" s="104" t="s">
        <v>319</v>
      </c>
      <c r="V146" s="106">
        <v>45047.153755902778</v>
      </c>
      <c r="W146" s="104" t="s">
        <v>116</v>
      </c>
      <c r="X146" s="104" t="s">
        <v>116</v>
      </c>
      <c r="Y146" s="106">
        <v>45078</v>
      </c>
      <c r="Z146" s="106">
        <v>45108</v>
      </c>
      <c r="AA146" s="106">
        <v>45110.74838996528</v>
      </c>
      <c r="AB146" s="104" t="s">
        <v>118</v>
      </c>
      <c r="AC146" s="104" t="s">
        <v>116</v>
      </c>
    </row>
    <row r="147" spans="1:29" s="78" customFormat="1" hidden="1" outlineLevel="7" collapsed="1" x14ac:dyDescent="0.25">
      <c r="A147" s="101" t="s">
        <v>116</v>
      </c>
      <c r="B147" s="75">
        <v>840724.41799999995</v>
      </c>
      <c r="C147" s="75">
        <v>59819156.729379997</v>
      </c>
      <c r="D147" s="75">
        <v>0</v>
      </c>
      <c r="E147" s="75">
        <v>0</v>
      </c>
      <c r="F147" s="75">
        <v>840724.41799999995</v>
      </c>
      <c r="G147" s="75">
        <v>59819156.729379997</v>
      </c>
      <c r="H147" s="74" t="s">
        <v>120</v>
      </c>
      <c r="I147" s="74" t="s">
        <v>180</v>
      </c>
      <c r="J147" s="74" t="s">
        <v>116</v>
      </c>
      <c r="K147" s="75">
        <v>71.151920235270197</v>
      </c>
      <c r="L147" s="75">
        <v>0</v>
      </c>
      <c r="M147" s="74" t="s">
        <v>122</v>
      </c>
      <c r="N147" s="74" t="s">
        <v>135</v>
      </c>
      <c r="O147" s="74" t="s">
        <v>121</v>
      </c>
      <c r="P147" s="76">
        <v>45078</v>
      </c>
      <c r="Q147" s="76">
        <v>45079</v>
      </c>
      <c r="R147" s="75">
        <v>0</v>
      </c>
      <c r="S147" s="74" t="s">
        <v>116</v>
      </c>
      <c r="T147" s="74" t="s">
        <v>116</v>
      </c>
      <c r="U147" s="74" t="s">
        <v>319</v>
      </c>
      <c r="V147" s="77">
        <v>45047.153755902778</v>
      </c>
      <c r="W147" s="74" t="s">
        <v>116</v>
      </c>
      <c r="X147" s="74" t="s">
        <v>116</v>
      </c>
      <c r="Y147" s="77">
        <v>45078</v>
      </c>
      <c r="Z147" s="77">
        <v>45108</v>
      </c>
      <c r="AA147" s="77">
        <v>45110.74838996528</v>
      </c>
      <c r="AB147" s="74" t="s">
        <v>118</v>
      </c>
      <c r="AC147" s="74" t="s">
        <v>116</v>
      </c>
    </row>
    <row r="148" spans="1:29" s="96" customFormat="1" hidden="1" outlineLevel="7" collapsed="1" x14ac:dyDescent="0.25">
      <c r="A148" s="100" t="s">
        <v>423</v>
      </c>
      <c r="B148" s="92">
        <v>1664648.9632000001</v>
      </c>
      <c r="C148" s="92">
        <v>115694637.462</v>
      </c>
      <c r="D148" s="92">
        <v>0</v>
      </c>
      <c r="E148" s="92">
        <v>0</v>
      </c>
      <c r="F148" s="92">
        <v>1664648.9632000001</v>
      </c>
      <c r="G148" s="92">
        <v>115694637.462</v>
      </c>
      <c r="H148" s="93" t="s">
        <v>120</v>
      </c>
      <c r="I148" s="93" t="s">
        <v>180</v>
      </c>
      <c r="J148" s="93" t="s">
        <v>116</v>
      </c>
      <c r="K148" s="92">
        <v>69.500921827745003</v>
      </c>
      <c r="L148" s="92">
        <v>0</v>
      </c>
      <c r="M148" s="93" t="s">
        <v>122</v>
      </c>
      <c r="N148" s="93" t="s">
        <v>135</v>
      </c>
      <c r="O148" s="93" t="s">
        <v>121</v>
      </c>
      <c r="P148" s="94">
        <v>45078</v>
      </c>
      <c r="Q148" s="94">
        <v>45079</v>
      </c>
      <c r="R148" s="92">
        <v>0</v>
      </c>
      <c r="S148" s="93" t="s">
        <v>116</v>
      </c>
      <c r="T148" s="93" t="s">
        <v>116</v>
      </c>
      <c r="U148" s="93" t="s">
        <v>319</v>
      </c>
      <c r="V148" s="95">
        <v>45047.153755902778</v>
      </c>
      <c r="W148" s="93" t="s">
        <v>115</v>
      </c>
      <c r="X148" s="95">
        <v>45077.154667280091</v>
      </c>
      <c r="Y148" s="95">
        <v>45078</v>
      </c>
      <c r="Z148" s="95">
        <v>45108</v>
      </c>
      <c r="AA148" s="95">
        <v>45110.74838996528</v>
      </c>
      <c r="AB148" s="93" t="s">
        <v>118</v>
      </c>
      <c r="AC148" s="93" t="s">
        <v>116</v>
      </c>
    </row>
    <row r="149" spans="1:29" s="78" customFormat="1" hidden="1" outlineLevel="7" collapsed="1" x14ac:dyDescent="0.25">
      <c r="A149" s="101" t="s">
        <v>116</v>
      </c>
      <c r="B149" s="75">
        <v>1664648.9632000001</v>
      </c>
      <c r="C149" s="75">
        <v>115694637.462</v>
      </c>
      <c r="D149" s="75">
        <v>0</v>
      </c>
      <c r="E149" s="75">
        <v>0</v>
      </c>
      <c r="F149" s="75">
        <v>1664648.9632000001</v>
      </c>
      <c r="G149" s="75">
        <v>115694637.462</v>
      </c>
      <c r="H149" s="74" t="s">
        <v>120</v>
      </c>
      <c r="I149" s="74" t="s">
        <v>180</v>
      </c>
      <c r="J149" s="74" t="s">
        <v>116</v>
      </c>
      <c r="K149" s="75">
        <v>69.500921827745003</v>
      </c>
      <c r="L149" s="75">
        <v>0</v>
      </c>
      <c r="M149" s="74" t="s">
        <v>122</v>
      </c>
      <c r="N149" s="74" t="s">
        <v>135</v>
      </c>
      <c r="O149" s="74" t="s">
        <v>121</v>
      </c>
      <c r="P149" s="76">
        <v>45078</v>
      </c>
      <c r="Q149" s="76">
        <v>45079</v>
      </c>
      <c r="R149" s="75">
        <v>0</v>
      </c>
      <c r="S149" s="74" t="s">
        <v>116</v>
      </c>
      <c r="T149" s="74" t="s">
        <v>116</v>
      </c>
      <c r="U149" s="74" t="s">
        <v>319</v>
      </c>
      <c r="V149" s="77">
        <v>45047.153755902778</v>
      </c>
      <c r="W149" s="74" t="s">
        <v>115</v>
      </c>
      <c r="X149" s="77">
        <v>45077.154667280091</v>
      </c>
      <c r="Y149" s="77">
        <v>45078</v>
      </c>
      <c r="Z149" s="77">
        <v>45108</v>
      </c>
      <c r="AA149" s="77">
        <v>45110.74838996528</v>
      </c>
      <c r="AB149" s="74" t="s">
        <v>118</v>
      </c>
      <c r="AC149" s="74" t="s">
        <v>116</v>
      </c>
    </row>
    <row r="150" spans="1:29" s="107" customFormat="1" hidden="1" outlineLevel="7" collapsed="1" x14ac:dyDescent="0.25">
      <c r="A150" s="102" t="s">
        <v>185</v>
      </c>
      <c r="B150" s="103">
        <v>1836953.5360000001</v>
      </c>
      <c r="C150" s="103">
        <v>125036946.6039</v>
      </c>
      <c r="D150" s="103">
        <v>0</v>
      </c>
      <c r="E150" s="103">
        <v>0</v>
      </c>
      <c r="F150" s="103">
        <v>1836953.5360000001</v>
      </c>
      <c r="G150" s="103">
        <v>125036946.6039</v>
      </c>
      <c r="H150" s="104" t="s">
        <v>120</v>
      </c>
      <c r="I150" s="104" t="s">
        <v>180</v>
      </c>
      <c r="J150" s="104" t="s">
        <v>116</v>
      </c>
      <c r="K150" s="103">
        <v>68.0675608574021</v>
      </c>
      <c r="L150" s="103">
        <v>0</v>
      </c>
      <c r="M150" s="104" t="s">
        <v>122</v>
      </c>
      <c r="N150" s="104" t="s">
        <v>135</v>
      </c>
      <c r="O150" s="104" t="s">
        <v>121</v>
      </c>
      <c r="P150" s="105">
        <v>45078</v>
      </c>
      <c r="Q150" s="105">
        <v>45079</v>
      </c>
      <c r="R150" s="103">
        <v>0</v>
      </c>
      <c r="S150" s="104" t="s">
        <v>116</v>
      </c>
      <c r="T150" s="104" t="s">
        <v>116</v>
      </c>
      <c r="U150" s="104" t="s">
        <v>319</v>
      </c>
      <c r="V150" s="106">
        <v>45047.153755902778</v>
      </c>
      <c r="W150" s="104" t="s">
        <v>116</v>
      </c>
      <c r="X150" s="104" t="s">
        <v>116</v>
      </c>
      <c r="Y150" s="106">
        <v>45078</v>
      </c>
      <c r="Z150" s="106">
        <v>45108</v>
      </c>
      <c r="AA150" s="106">
        <v>45110.74838996528</v>
      </c>
      <c r="AB150" s="104" t="s">
        <v>118</v>
      </c>
      <c r="AC150" s="104" t="s">
        <v>116</v>
      </c>
    </row>
    <row r="151" spans="1:29" s="78" customFormat="1" hidden="1" outlineLevel="7" collapsed="1" x14ac:dyDescent="0.25">
      <c r="A151" s="101" t="s">
        <v>116</v>
      </c>
      <c r="B151" s="75">
        <v>1836953.5360000001</v>
      </c>
      <c r="C151" s="75">
        <v>125036946.6039</v>
      </c>
      <c r="D151" s="75">
        <v>0</v>
      </c>
      <c r="E151" s="75">
        <v>0</v>
      </c>
      <c r="F151" s="75">
        <v>1836953.5360000001</v>
      </c>
      <c r="G151" s="75">
        <v>125036946.6039</v>
      </c>
      <c r="H151" s="74" t="s">
        <v>120</v>
      </c>
      <c r="I151" s="74" t="s">
        <v>180</v>
      </c>
      <c r="J151" s="74" t="s">
        <v>116</v>
      </c>
      <c r="K151" s="75">
        <v>68.0675608574021</v>
      </c>
      <c r="L151" s="75">
        <v>0</v>
      </c>
      <c r="M151" s="74" t="s">
        <v>122</v>
      </c>
      <c r="N151" s="74" t="s">
        <v>135</v>
      </c>
      <c r="O151" s="74" t="s">
        <v>121</v>
      </c>
      <c r="P151" s="76">
        <v>45078</v>
      </c>
      <c r="Q151" s="76">
        <v>45079</v>
      </c>
      <c r="R151" s="75">
        <v>0</v>
      </c>
      <c r="S151" s="74" t="s">
        <v>116</v>
      </c>
      <c r="T151" s="74" t="s">
        <v>116</v>
      </c>
      <c r="U151" s="74" t="s">
        <v>319</v>
      </c>
      <c r="V151" s="77">
        <v>45047.153755902778</v>
      </c>
      <c r="W151" s="74" t="s">
        <v>116</v>
      </c>
      <c r="X151" s="74" t="s">
        <v>116</v>
      </c>
      <c r="Y151" s="77">
        <v>45078</v>
      </c>
      <c r="Z151" s="77">
        <v>45108</v>
      </c>
      <c r="AA151" s="77">
        <v>45110.74838996528</v>
      </c>
      <c r="AB151" s="74" t="s">
        <v>118</v>
      </c>
      <c r="AC151" s="74" t="s">
        <v>116</v>
      </c>
    </row>
    <row r="152" spans="1:29" s="107" customFormat="1" hidden="1" outlineLevel="3" collapsed="1" x14ac:dyDescent="0.25">
      <c r="A152" s="122" t="s">
        <v>191</v>
      </c>
      <c r="B152" s="103">
        <v>41873.294999999998</v>
      </c>
      <c r="C152" s="103">
        <v>3759580.2413610001</v>
      </c>
      <c r="D152" s="103">
        <v>0</v>
      </c>
      <c r="E152" s="103">
        <v>0</v>
      </c>
      <c r="F152" s="103">
        <v>41873.294999999998</v>
      </c>
      <c r="G152" s="103">
        <v>3759580.2413610001</v>
      </c>
      <c r="H152" s="104" t="s">
        <v>116</v>
      </c>
      <c r="I152" s="104" t="s">
        <v>180</v>
      </c>
      <c r="J152" s="104" t="s">
        <v>116</v>
      </c>
      <c r="K152" s="103">
        <v>89.784676399624203</v>
      </c>
      <c r="L152" s="103">
        <v>0</v>
      </c>
      <c r="M152" s="104" t="s">
        <v>122</v>
      </c>
      <c r="N152" s="104" t="s">
        <v>135</v>
      </c>
      <c r="O152" s="104" t="s">
        <v>191</v>
      </c>
      <c r="P152" s="105" t="s">
        <v>116</v>
      </c>
      <c r="Q152" s="105" t="s">
        <v>116</v>
      </c>
      <c r="R152" s="103">
        <v>0</v>
      </c>
      <c r="S152" s="104" t="s">
        <v>116</v>
      </c>
      <c r="T152" s="104" t="s">
        <v>141</v>
      </c>
      <c r="U152" s="104" t="s">
        <v>319</v>
      </c>
      <c r="V152" s="106">
        <v>45110.715724768517</v>
      </c>
      <c r="W152" s="104" t="s">
        <v>319</v>
      </c>
      <c r="X152" s="106">
        <v>45110.715726388888</v>
      </c>
      <c r="Y152" s="106">
        <v>45078</v>
      </c>
      <c r="Z152" s="106">
        <v>45108</v>
      </c>
      <c r="AA152" s="106">
        <v>45110.74838996528</v>
      </c>
      <c r="AB152" s="104" t="s">
        <v>118</v>
      </c>
      <c r="AC152" s="104" t="s">
        <v>116</v>
      </c>
    </row>
    <row r="153" spans="1:29" s="78" customFormat="1" hidden="1" outlineLevel="4" collapsed="1" x14ac:dyDescent="0.25">
      <c r="A153" s="97" t="s">
        <v>116</v>
      </c>
      <c r="B153" s="75">
        <v>41873.294999999998</v>
      </c>
      <c r="C153" s="75">
        <v>3722151.9055110002</v>
      </c>
      <c r="D153" s="75">
        <v>0</v>
      </c>
      <c r="E153" s="75">
        <v>0</v>
      </c>
      <c r="F153" s="75">
        <v>41873.294999999998</v>
      </c>
      <c r="G153" s="75">
        <v>3722151.9055110002</v>
      </c>
      <c r="H153" s="74" t="s">
        <v>307</v>
      </c>
      <c r="I153" s="74" t="s">
        <v>180</v>
      </c>
      <c r="J153" s="74" t="s">
        <v>116</v>
      </c>
      <c r="K153" s="75">
        <v>88.890828999986795</v>
      </c>
      <c r="L153" s="75">
        <v>0</v>
      </c>
      <c r="M153" s="74" t="s">
        <v>122</v>
      </c>
      <c r="N153" s="74" t="s">
        <v>135</v>
      </c>
      <c r="O153" s="74" t="s">
        <v>191</v>
      </c>
      <c r="P153" s="76" t="s">
        <v>116</v>
      </c>
      <c r="Q153" s="76" t="s">
        <v>116</v>
      </c>
      <c r="R153" s="75">
        <v>0</v>
      </c>
      <c r="S153" s="74" t="s">
        <v>116</v>
      </c>
      <c r="T153" s="74" t="s">
        <v>141</v>
      </c>
      <c r="U153" s="74" t="s">
        <v>319</v>
      </c>
      <c r="V153" s="77">
        <v>45110.715724768517</v>
      </c>
      <c r="W153" s="74" t="s">
        <v>319</v>
      </c>
      <c r="X153" s="77">
        <v>45110.715726388888</v>
      </c>
      <c r="Y153" s="77">
        <v>45078</v>
      </c>
      <c r="Z153" s="77">
        <v>45108</v>
      </c>
      <c r="AA153" s="77">
        <v>45110.74838996528</v>
      </c>
      <c r="AB153" s="74" t="s">
        <v>118</v>
      </c>
      <c r="AC153" s="74" t="s">
        <v>116</v>
      </c>
    </row>
    <row r="154" spans="1:29" s="84" customFormat="1" hidden="1" outlineLevel="5" collapsed="1" x14ac:dyDescent="0.25">
      <c r="A154" s="98" t="s">
        <v>122</v>
      </c>
      <c r="B154" s="80">
        <v>41873.294999999998</v>
      </c>
      <c r="C154" s="80">
        <v>3722151.9055110002</v>
      </c>
      <c r="D154" s="80">
        <v>0</v>
      </c>
      <c r="E154" s="80">
        <v>0</v>
      </c>
      <c r="F154" s="80">
        <v>41873.294999999998</v>
      </c>
      <c r="G154" s="80">
        <v>3722151.9055110002</v>
      </c>
      <c r="H154" s="81" t="s">
        <v>307</v>
      </c>
      <c r="I154" s="81" t="s">
        <v>180</v>
      </c>
      <c r="J154" s="81" t="s">
        <v>116</v>
      </c>
      <c r="K154" s="80">
        <v>88.890828999986795</v>
      </c>
      <c r="L154" s="80">
        <v>0</v>
      </c>
      <c r="M154" s="81" t="s">
        <v>122</v>
      </c>
      <c r="N154" s="81" t="s">
        <v>135</v>
      </c>
      <c r="O154" s="81" t="s">
        <v>191</v>
      </c>
      <c r="P154" s="82" t="s">
        <v>116</v>
      </c>
      <c r="Q154" s="82" t="s">
        <v>116</v>
      </c>
      <c r="R154" s="80">
        <v>0</v>
      </c>
      <c r="S154" s="81" t="s">
        <v>116</v>
      </c>
      <c r="T154" s="81" t="s">
        <v>141</v>
      </c>
      <c r="U154" s="81" t="s">
        <v>319</v>
      </c>
      <c r="V154" s="83">
        <v>45110.715724768517</v>
      </c>
      <c r="W154" s="81" t="s">
        <v>319</v>
      </c>
      <c r="X154" s="83">
        <v>45110.715726388888</v>
      </c>
      <c r="Y154" s="83">
        <v>45078</v>
      </c>
      <c r="Z154" s="83">
        <v>45108</v>
      </c>
      <c r="AA154" s="83">
        <v>45110.74838996528</v>
      </c>
      <c r="AB154" s="81" t="s">
        <v>118</v>
      </c>
      <c r="AC154" s="81" t="s">
        <v>116</v>
      </c>
    </row>
    <row r="155" spans="1:29" s="90" customFormat="1" hidden="1" outlineLevel="6" collapsed="1" x14ac:dyDescent="0.25">
      <c r="A155" s="99" t="s">
        <v>424</v>
      </c>
      <c r="B155" s="86">
        <v>14561.313</v>
      </c>
      <c r="C155" s="86">
        <v>1294367.183898</v>
      </c>
      <c r="D155" s="86">
        <v>0</v>
      </c>
      <c r="E155" s="86">
        <v>0</v>
      </c>
      <c r="F155" s="86">
        <v>14561.313</v>
      </c>
      <c r="G155" s="86">
        <v>1294367.183898</v>
      </c>
      <c r="H155" s="87" t="s">
        <v>307</v>
      </c>
      <c r="I155" s="87" t="s">
        <v>180</v>
      </c>
      <c r="J155" s="87" t="s">
        <v>424</v>
      </c>
      <c r="K155" s="86">
        <v>88.890828999967198</v>
      </c>
      <c r="L155" s="86">
        <v>0</v>
      </c>
      <c r="M155" s="87" t="s">
        <v>122</v>
      </c>
      <c r="N155" s="87" t="s">
        <v>135</v>
      </c>
      <c r="O155" s="87" t="s">
        <v>191</v>
      </c>
      <c r="P155" s="88">
        <v>45100</v>
      </c>
      <c r="Q155" s="88">
        <v>45100.000694444447</v>
      </c>
      <c r="R155" s="86">
        <v>0</v>
      </c>
      <c r="S155" s="87" t="s">
        <v>425</v>
      </c>
      <c r="T155" s="87" t="s">
        <v>141</v>
      </c>
      <c r="U155" s="87" t="s">
        <v>319</v>
      </c>
      <c r="V155" s="89">
        <v>45110.715724768517</v>
      </c>
      <c r="W155" s="87" t="s">
        <v>319</v>
      </c>
      <c r="X155" s="89">
        <v>45110.715726388888</v>
      </c>
      <c r="Y155" s="89">
        <v>45078</v>
      </c>
      <c r="Z155" s="89">
        <v>45108</v>
      </c>
      <c r="AA155" s="89">
        <v>45110.74838996528</v>
      </c>
      <c r="AB155" s="87" t="s">
        <v>118</v>
      </c>
      <c r="AC155" s="87" t="s">
        <v>116</v>
      </c>
    </row>
    <row r="156" spans="1:29" s="96" customFormat="1" hidden="1" outlineLevel="7" collapsed="1" x14ac:dyDescent="0.25">
      <c r="A156" s="100" t="s">
        <v>308</v>
      </c>
      <c r="B156" s="92">
        <v>14561.313</v>
      </c>
      <c r="C156" s="92">
        <v>1294367.183898</v>
      </c>
      <c r="D156" s="92">
        <v>0</v>
      </c>
      <c r="E156" s="92">
        <v>0</v>
      </c>
      <c r="F156" s="92">
        <v>14561.313</v>
      </c>
      <c r="G156" s="92">
        <v>1294367.183898</v>
      </c>
      <c r="H156" s="93" t="s">
        <v>307</v>
      </c>
      <c r="I156" s="93" t="s">
        <v>180</v>
      </c>
      <c r="J156" s="93" t="s">
        <v>424</v>
      </c>
      <c r="K156" s="92">
        <v>88.890828999967198</v>
      </c>
      <c r="L156" s="92">
        <v>0</v>
      </c>
      <c r="M156" s="93" t="s">
        <v>122</v>
      </c>
      <c r="N156" s="93" t="s">
        <v>135</v>
      </c>
      <c r="O156" s="93" t="s">
        <v>191</v>
      </c>
      <c r="P156" s="94">
        <v>45100</v>
      </c>
      <c r="Q156" s="94">
        <v>45100.000694444447</v>
      </c>
      <c r="R156" s="92">
        <v>0</v>
      </c>
      <c r="S156" s="93" t="s">
        <v>425</v>
      </c>
      <c r="T156" s="93" t="s">
        <v>141</v>
      </c>
      <c r="U156" s="93" t="s">
        <v>319</v>
      </c>
      <c r="V156" s="95">
        <v>45110.715724768517</v>
      </c>
      <c r="W156" s="93" t="s">
        <v>319</v>
      </c>
      <c r="X156" s="95">
        <v>45110.715726388888</v>
      </c>
      <c r="Y156" s="95">
        <v>45078</v>
      </c>
      <c r="Z156" s="95">
        <v>45108</v>
      </c>
      <c r="AA156" s="95">
        <v>45110.74838996528</v>
      </c>
      <c r="AB156" s="93" t="s">
        <v>118</v>
      </c>
      <c r="AC156" s="93" t="s">
        <v>116</v>
      </c>
    </row>
    <row r="157" spans="1:29" s="78" customFormat="1" hidden="1" outlineLevel="7" collapsed="1" x14ac:dyDescent="0.25">
      <c r="A157" s="101" t="s">
        <v>116</v>
      </c>
      <c r="B157" s="75">
        <v>14561.313</v>
      </c>
      <c r="C157" s="75">
        <v>1294367.183898</v>
      </c>
      <c r="D157" s="75">
        <v>0</v>
      </c>
      <c r="E157" s="75">
        <v>0</v>
      </c>
      <c r="F157" s="75">
        <v>14561.313</v>
      </c>
      <c r="G157" s="75">
        <v>1294367.183898</v>
      </c>
      <c r="H157" s="74" t="s">
        <v>307</v>
      </c>
      <c r="I157" s="74" t="s">
        <v>180</v>
      </c>
      <c r="J157" s="74" t="s">
        <v>424</v>
      </c>
      <c r="K157" s="75">
        <v>88.890828999967198</v>
      </c>
      <c r="L157" s="75">
        <v>0</v>
      </c>
      <c r="M157" s="74" t="s">
        <v>122</v>
      </c>
      <c r="N157" s="74" t="s">
        <v>135</v>
      </c>
      <c r="O157" s="74" t="s">
        <v>191</v>
      </c>
      <c r="P157" s="76">
        <v>45100</v>
      </c>
      <c r="Q157" s="76">
        <v>45100.000694444447</v>
      </c>
      <c r="R157" s="75">
        <v>0</v>
      </c>
      <c r="S157" s="74" t="s">
        <v>425</v>
      </c>
      <c r="T157" s="74" t="s">
        <v>141</v>
      </c>
      <c r="U157" s="74" t="s">
        <v>319</v>
      </c>
      <c r="V157" s="77">
        <v>45110.715724768517</v>
      </c>
      <c r="W157" s="74" t="s">
        <v>319</v>
      </c>
      <c r="X157" s="77">
        <v>45110.715726388888</v>
      </c>
      <c r="Y157" s="77">
        <v>45078</v>
      </c>
      <c r="Z157" s="77">
        <v>45108</v>
      </c>
      <c r="AA157" s="77">
        <v>45110.74838996528</v>
      </c>
      <c r="AB157" s="74" t="s">
        <v>118</v>
      </c>
      <c r="AC157" s="74" t="s">
        <v>116</v>
      </c>
    </row>
    <row r="158" spans="1:29" s="113" customFormat="1" hidden="1" outlineLevel="6" collapsed="1" x14ac:dyDescent="0.25">
      <c r="A158" s="121" t="s">
        <v>426</v>
      </c>
      <c r="B158" s="109">
        <v>27311.982</v>
      </c>
      <c r="C158" s="109">
        <v>2427784.7216130001</v>
      </c>
      <c r="D158" s="109">
        <v>0</v>
      </c>
      <c r="E158" s="109">
        <v>0</v>
      </c>
      <c r="F158" s="109">
        <v>27311.982</v>
      </c>
      <c r="G158" s="109">
        <v>2427784.7216130001</v>
      </c>
      <c r="H158" s="110" t="s">
        <v>307</v>
      </c>
      <c r="I158" s="110" t="s">
        <v>180</v>
      </c>
      <c r="J158" s="110" t="s">
        <v>426</v>
      </c>
      <c r="K158" s="109">
        <v>88.890828999997197</v>
      </c>
      <c r="L158" s="109">
        <v>0</v>
      </c>
      <c r="M158" s="110" t="s">
        <v>122</v>
      </c>
      <c r="N158" s="110" t="s">
        <v>135</v>
      </c>
      <c r="O158" s="110" t="s">
        <v>191</v>
      </c>
      <c r="P158" s="111">
        <v>45078</v>
      </c>
      <c r="Q158" s="111">
        <v>45078.000694444447</v>
      </c>
      <c r="R158" s="109">
        <v>0</v>
      </c>
      <c r="S158" s="110" t="s">
        <v>427</v>
      </c>
      <c r="T158" s="110" t="s">
        <v>141</v>
      </c>
      <c r="U158" s="110" t="s">
        <v>319</v>
      </c>
      <c r="V158" s="112">
        <v>45110.715724768517</v>
      </c>
      <c r="W158" s="110" t="s">
        <v>319</v>
      </c>
      <c r="X158" s="112">
        <v>45110.715726388888</v>
      </c>
      <c r="Y158" s="112">
        <v>45078</v>
      </c>
      <c r="Z158" s="112">
        <v>45108</v>
      </c>
      <c r="AA158" s="112">
        <v>45110.74838996528</v>
      </c>
      <c r="AB158" s="110" t="s">
        <v>118</v>
      </c>
      <c r="AC158" s="110" t="s">
        <v>116</v>
      </c>
    </row>
    <row r="159" spans="1:29" s="96" customFormat="1" hidden="1" outlineLevel="7" collapsed="1" x14ac:dyDescent="0.25">
      <c r="A159" s="100" t="s">
        <v>308</v>
      </c>
      <c r="B159" s="92">
        <v>27311.982</v>
      </c>
      <c r="C159" s="92">
        <v>2427784.7216130001</v>
      </c>
      <c r="D159" s="92">
        <v>0</v>
      </c>
      <c r="E159" s="92">
        <v>0</v>
      </c>
      <c r="F159" s="92">
        <v>27311.982</v>
      </c>
      <c r="G159" s="92">
        <v>2427784.7216130001</v>
      </c>
      <c r="H159" s="93" t="s">
        <v>307</v>
      </c>
      <c r="I159" s="93" t="s">
        <v>180</v>
      </c>
      <c r="J159" s="93" t="s">
        <v>426</v>
      </c>
      <c r="K159" s="92">
        <v>88.890828999997197</v>
      </c>
      <c r="L159" s="92">
        <v>0</v>
      </c>
      <c r="M159" s="93" t="s">
        <v>122</v>
      </c>
      <c r="N159" s="93" t="s">
        <v>135</v>
      </c>
      <c r="O159" s="93" t="s">
        <v>191</v>
      </c>
      <c r="P159" s="94">
        <v>45078</v>
      </c>
      <c r="Q159" s="94">
        <v>45078.000694444447</v>
      </c>
      <c r="R159" s="92">
        <v>0</v>
      </c>
      <c r="S159" s="93" t="s">
        <v>427</v>
      </c>
      <c r="T159" s="93" t="s">
        <v>141</v>
      </c>
      <c r="U159" s="93" t="s">
        <v>319</v>
      </c>
      <c r="V159" s="95">
        <v>45110.715724768517</v>
      </c>
      <c r="W159" s="93" t="s">
        <v>319</v>
      </c>
      <c r="X159" s="95">
        <v>45110.715726388888</v>
      </c>
      <c r="Y159" s="95">
        <v>45078</v>
      </c>
      <c r="Z159" s="95">
        <v>45108</v>
      </c>
      <c r="AA159" s="95">
        <v>45110.74838996528</v>
      </c>
      <c r="AB159" s="93" t="s">
        <v>118</v>
      </c>
      <c r="AC159" s="93" t="s">
        <v>116</v>
      </c>
    </row>
    <row r="160" spans="1:29" s="78" customFormat="1" hidden="1" outlineLevel="7" collapsed="1" x14ac:dyDescent="0.25">
      <c r="A160" s="101" t="s">
        <v>116</v>
      </c>
      <c r="B160" s="75">
        <v>27311.982</v>
      </c>
      <c r="C160" s="75">
        <v>2427784.7216130001</v>
      </c>
      <c r="D160" s="75">
        <v>0</v>
      </c>
      <c r="E160" s="75">
        <v>0</v>
      </c>
      <c r="F160" s="75">
        <v>27311.982</v>
      </c>
      <c r="G160" s="75">
        <v>2427784.7216130001</v>
      </c>
      <c r="H160" s="74" t="s">
        <v>307</v>
      </c>
      <c r="I160" s="74" t="s">
        <v>180</v>
      </c>
      <c r="J160" s="74" t="s">
        <v>426</v>
      </c>
      <c r="K160" s="75">
        <v>88.890828999997197</v>
      </c>
      <c r="L160" s="75">
        <v>0</v>
      </c>
      <c r="M160" s="74" t="s">
        <v>122</v>
      </c>
      <c r="N160" s="74" t="s">
        <v>135</v>
      </c>
      <c r="O160" s="74" t="s">
        <v>191</v>
      </c>
      <c r="P160" s="76">
        <v>45078</v>
      </c>
      <c r="Q160" s="76">
        <v>45078.000694444447</v>
      </c>
      <c r="R160" s="75">
        <v>0</v>
      </c>
      <c r="S160" s="74" t="s">
        <v>427</v>
      </c>
      <c r="T160" s="74" t="s">
        <v>141</v>
      </c>
      <c r="U160" s="74" t="s">
        <v>319</v>
      </c>
      <c r="V160" s="77">
        <v>45110.715724768517</v>
      </c>
      <c r="W160" s="74" t="s">
        <v>319</v>
      </c>
      <c r="X160" s="77">
        <v>45110.715726388888</v>
      </c>
      <c r="Y160" s="77">
        <v>45078</v>
      </c>
      <c r="Z160" s="77">
        <v>45108</v>
      </c>
      <c r="AA160" s="77">
        <v>45110.74838996528</v>
      </c>
      <c r="AB160" s="74" t="s">
        <v>118</v>
      </c>
      <c r="AC160" s="74" t="s">
        <v>116</v>
      </c>
    </row>
    <row r="161" spans="1:29" s="128" customFormat="1" hidden="1" outlineLevel="4" collapsed="1" x14ac:dyDescent="0.25">
      <c r="A161" s="129" t="s">
        <v>355</v>
      </c>
      <c r="B161" s="124">
        <v>0</v>
      </c>
      <c r="C161" s="124">
        <v>3881.93</v>
      </c>
      <c r="D161" s="124">
        <v>0</v>
      </c>
      <c r="E161" s="124">
        <v>0</v>
      </c>
      <c r="F161" s="124">
        <v>0</v>
      </c>
      <c r="G161" s="124">
        <v>3881.93</v>
      </c>
      <c r="H161" s="125" t="s">
        <v>355</v>
      </c>
      <c r="I161" s="125" t="s">
        <v>180</v>
      </c>
      <c r="J161" s="125" t="s">
        <v>426</v>
      </c>
      <c r="K161" s="124">
        <v>0</v>
      </c>
      <c r="L161" s="124">
        <v>0</v>
      </c>
      <c r="M161" s="125" t="s">
        <v>122</v>
      </c>
      <c r="N161" s="125" t="s">
        <v>135</v>
      </c>
      <c r="O161" s="125" t="s">
        <v>191</v>
      </c>
      <c r="P161" s="126">
        <v>45078</v>
      </c>
      <c r="Q161" s="126">
        <v>45078.000694444447</v>
      </c>
      <c r="R161" s="124">
        <v>0</v>
      </c>
      <c r="S161" s="125" t="s">
        <v>427</v>
      </c>
      <c r="T161" s="125" t="s">
        <v>141</v>
      </c>
      <c r="U161" s="125" t="s">
        <v>319</v>
      </c>
      <c r="V161" s="127">
        <v>45110.715724768517</v>
      </c>
      <c r="W161" s="125" t="s">
        <v>319</v>
      </c>
      <c r="X161" s="127">
        <v>45110.715726388888</v>
      </c>
      <c r="Y161" s="127">
        <v>45078</v>
      </c>
      <c r="Z161" s="127">
        <v>45108</v>
      </c>
      <c r="AA161" s="127">
        <v>45110.74838996528</v>
      </c>
      <c r="AB161" s="125" t="s">
        <v>118</v>
      </c>
      <c r="AC161" s="125" t="s">
        <v>355</v>
      </c>
    </row>
    <row r="162" spans="1:29" s="84" customFormat="1" hidden="1" outlineLevel="5" collapsed="1" x14ac:dyDescent="0.25">
      <c r="A162" s="98" t="s">
        <v>122</v>
      </c>
      <c r="B162" s="80">
        <v>0</v>
      </c>
      <c r="C162" s="80">
        <v>3881.93</v>
      </c>
      <c r="D162" s="80">
        <v>0</v>
      </c>
      <c r="E162" s="80">
        <v>0</v>
      </c>
      <c r="F162" s="80">
        <v>0</v>
      </c>
      <c r="G162" s="80">
        <v>3881.93</v>
      </c>
      <c r="H162" s="81" t="s">
        <v>355</v>
      </c>
      <c r="I162" s="81" t="s">
        <v>180</v>
      </c>
      <c r="J162" s="81" t="s">
        <v>426</v>
      </c>
      <c r="K162" s="80">
        <v>0</v>
      </c>
      <c r="L162" s="80">
        <v>0</v>
      </c>
      <c r="M162" s="81" t="s">
        <v>122</v>
      </c>
      <c r="N162" s="81" t="s">
        <v>135</v>
      </c>
      <c r="O162" s="81" t="s">
        <v>191</v>
      </c>
      <c r="P162" s="82">
        <v>45078</v>
      </c>
      <c r="Q162" s="82">
        <v>45078.000694444447</v>
      </c>
      <c r="R162" s="80">
        <v>0</v>
      </c>
      <c r="S162" s="81" t="s">
        <v>427</v>
      </c>
      <c r="T162" s="81" t="s">
        <v>141</v>
      </c>
      <c r="U162" s="81" t="s">
        <v>319</v>
      </c>
      <c r="V162" s="83">
        <v>45110.715724768517</v>
      </c>
      <c r="W162" s="81" t="s">
        <v>319</v>
      </c>
      <c r="X162" s="83">
        <v>45110.715726388888</v>
      </c>
      <c r="Y162" s="83">
        <v>45078</v>
      </c>
      <c r="Z162" s="83">
        <v>45108</v>
      </c>
      <c r="AA162" s="83">
        <v>45110.74838996528</v>
      </c>
      <c r="AB162" s="81" t="s">
        <v>118</v>
      </c>
      <c r="AC162" s="81" t="s">
        <v>355</v>
      </c>
    </row>
    <row r="163" spans="1:29" s="90" customFormat="1" hidden="1" outlineLevel="6" collapsed="1" x14ac:dyDescent="0.25">
      <c r="A163" s="99" t="s">
        <v>426</v>
      </c>
      <c r="B163" s="86">
        <v>0</v>
      </c>
      <c r="C163" s="86">
        <v>3881.93</v>
      </c>
      <c r="D163" s="86">
        <v>0</v>
      </c>
      <c r="E163" s="86">
        <v>0</v>
      </c>
      <c r="F163" s="86">
        <v>0</v>
      </c>
      <c r="G163" s="86">
        <v>3881.93</v>
      </c>
      <c r="H163" s="87" t="s">
        <v>355</v>
      </c>
      <c r="I163" s="87" t="s">
        <v>180</v>
      </c>
      <c r="J163" s="87" t="s">
        <v>426</v>
      </c>
      <c r="K163" s="86">
        <v>0</v>
      </c>
      <c r="L163" s="86">
        <v>0</v>
      </c>
      <c r="M163" s="87" t="s">
        <v>122</v>
      </c>
      <c r="N163" s="87" t="s">
        <v>135</v>
      </c>
      <c r="O163" s="87" t="s">
        <v>191</v>
      </c>
      <c r="P163" s="88">
        <v>45078</v>
      </c>
      <c r="Q163" s="88">
        <v>45078.000694444447</v>
      </c>
      <c r="R163" s="86">
        <v>0</v>
      </c>
      <c r="S163" s="87" t="s">
        <v>427</v>
      </c>
      <c r="T163" s="87" t="s">
        <v>141</v>
      </c>
      <c r="U163" s="87" t="s">
        <v>319</v>
      </c>
      <c r="V163" s="89">
        <v>45110.715724768517</v>
      </c>
      <c r="W163" s="87" t="s">
        <v>319</v>
      </c>
      <c r="X163" s="89">
        <v>45110.715726388888</v>
      </c>
      <c r="Y163" s="89">
        <v>45078</v>
      </c>
      <c r="Z163" s="89">
        <v>45108</v>
      </c>
      <c r="AA163" s="89">
        <v>45110.74838996528</v>
      </c>
      <c r="AB163" s="87" t="s">
        <v>118</v>
      </c>
      <c r="AC163" s="87" t="s">
        <v>355</v>
      </c>
    </row>
    <row r="164" spans="1:29" s="96" customFormat="1" hidden="1" outlineLevel="7" collapsed="1" x14ac:dyDescent="0.25">
      <c r="A164" s="100" t="s">
        <v>428</v>
      </c>
      <c r="B164" s="92">
        <v>0</v>
      </c>
      <c r="C164" s="92">
        <v>3881.93</v>
      </c>
      <c r="D164" s="92">
        <v>0</v>
      </c>
      <c r="E164" s="92">
        <v>0</v>
      </c>
      <c r="F164" s="92">
        <v>0</v>
      </c>
      <c r="G164" s="92">
        <v>3881.93</v>
      </c>
      <c r="H164" s="93" t="s">
        <v>355</v>
      </c>
      <c r="I164" s="93" t="s">
        <v>180</v>
      </c>
      <c r="J164" s="93" t="s">
        <v>426</v>
      </c>
      <c r="K164" s="92">
        <v>0</v>
      </c>
      <c r="L164" s="92">
        <v>0</v>
      </c>
      <c r="M164" s="93" t="s">
        <v>122</v>
      </c>
      <c r="N164" s="93" t="s">
        <v>135</v>
      </c>
      <c r="O164" s="93" t="s">
        <v>191</v>
      </c>
      <c r="P164" s="94">
        <v>45078</v>
      </c>
      <c r="Q164" s="94">
        <v>45078.000694444447</v>
      </c>
      <c r="R164" s="92">
        <v>0</v>
      </c>
      <c r="S164" s="93" t="s">
        <v>427</v>
      </c>
      <c r="T164" s="93" t="s">
        <v>141</v>
      </c>
      <c r="U164" s="93" t="s">
        <v>319</v>
      </c>
      <c r="V164" s="95">
        <v>45110.715724768517</v>
      </c>
      <c r="W164" s="93" t="s">
        <v>319</v>
      </c>
      <c r="X164" s="95">
        <v>45110.715726388888</v>
      </c>
      <c r="Y164" s="95">
        <v>45078</v>
      </c>
      <c r="Z164" s="95">
        <v>45108</v>
      </c>
      <c r="AA164" s="95">
        <v>45110.74838996528</v>
      </c>
      <c r="AB164" s="93" t="s">
        <v>118</v>
      </c>
      <c r="AC164" s="93" t="s">
        <v>355</v>
      </c>
    </row>
    <row r="165" spans="1:29" s="78" customFormat="1" hidden="1" outlineLevel="7" collapsed="1" x14ac:dyDescent="0.25">
      <c r="A165" s="101" t="s">
        <v>116</v>
      </c>
      <c r="B165" s="75">
        <v>0</v>
      </c>
      <c r="C165" s="75">
        <v>3881.93</v>
      </c>
      <c r="D165" s="75">
        <v>0</v>
      </c>
      <c r="E165" s="75">
        <v>0</v>
      </c>
      <c r="F165" s="75">
        <v>0</v>
      </c>
      <c r="G165" s="75">
        <v>3881.93</v>
      </c>
      <c r="H165" s="74" t="s">
        <v>355</v>
      </c>
      <c r="I165" s="74" t="s">
        <v>180</v>
      </c>
      <c r="J165" s="74" t="s">
        <v>426</v>
      </c>
      <c r="K165" s="75">
        <v>0</v>
      </c>
      <c r="L165" s="75">
        <v>0</v>
      </c>
      <c r="M165" s="74" t="s">
        <v>122</v>
      </c>
      <c r="N165" s="74" t="s">
        <v>135</v>
      </c>
      <c r="O165" s="74" t="s">
        <v>191</v>
      </c>
      <c r="P165" s="76">
        <v>45078</v>
      </c>
      <c r="Q165" s="76">
        <v>45078.000694444447</v>
      </c>
      <c r="R165" s="75">
        <v>0</v>
      </c>
      <c r="S165" s="74" t="s">
        <v>427</v>
      </c>
      <c r="T165" s="74" t="s">
        <v>141</v>
      </c>
      <c r="U165" s="74" t="s">
        <v>319</v>
      </c>
      <c r="V165" s="77">
        <v>45110.715724768517</v>
      </c>
      <c r="W165" s="74" t="s">
        <v>319</v>
      </c>
      <c r="X165" s="77">
        <v>45110.715726388888</v>
      </c>
      <c r="Y165" s="77">
        <v>45078</v>
      </c>
      <c r="Z165" s="77">
        <v>45108</v>
      </c>
      <c r="AA165" s="77">
        <v>45110.74838996528</v>
      </c>
      <c r="AB165" s="74" t="s">
        <v>118</v>
      </c>
      <c r="AC165" s="74" t="s">
        <v>355</v>
      </c>
    </row>
    <row r="166" spans="1:29" s="78" customFormat="1" hidden="1" outlineLevel="4" collapsed="1" x14ac:dyDescent="0.25">
      <c r="A166" s="97" t="s">
        <v>304</v>
      </c>
      <c r="B166" s="75">
        <v>0</v>
      </c>
      <c r="C166" s="75">
        <v>4652.6898799999999</v>
      </c>
      <c r="D166" s="75">
        <v>0</v>
      </c>
      <c r="E166" s="75">
        <v>0</v>
      </c>
      <c r="F166" s="75">
        <v>0</v>
      </c>
      <c r="G166" s="75">
        <v>4652.6898799999999</v>
      </c>
      <c r="H166" s="74" t="s">
        <v>304</v>
      </c>
      <c r="I166" s="74" t="s">
        <v>180</v>
      </c>
      <c r="J166" s="74" t="s">
        <v>116</v>
      </c>
      <c r="K166" s="75">
        <v>0</v>
      </c>
      <c r="L166" s="75">
        <v>0</v>
      </c>
      <c r="M166" s="74" t="s">
        <v>122</v>
      </c>
      <c r="N166" s="74" t="s">
        <v>135</v>
      </c>
      <c r="O166" s="74" t="s">
        <v>191</v>
      </c>
      <c r="P166" s="76" t="s">
        <v>116</v>
      </c>
      <c r="Q166" s="76" t="s">
        <v>116</v>
      </c>
      <c r="R166" s="75">
        <v>0</v>
      </c>
      <c r="S166" s="74" t="s">
        <v>116</v>
      </c>
      <c r="T166" s="74" t="s">
        <v>141</v>
      </c>
      <c r="U166" s="74" t="s">
        <v>319</v>
      </c>
      <c r="V166" s="77">
        <v>45110.715724768517</v>
      </c>
      <c r="W166" s="74" t="s">
        <v>319</v>
      </c>
      <c r="X166" s="77">
        <v>45110.715726388888</v>
      </c>
      <c r="Y166" s="77">
        <v>45078</v>
      </c>
      <c r="Z166" s="77">
        <v>45108</v>
      </c>
      <c r="AA166" s="77">
        <v>45110.74838996528</v>
      </c>
      <c r="AB166" s="74" t="s">
        <v>118</v>
      </c>
      <c r="AC166" s="74" t="s">
        <v>304</v>
      </c>
    </row>
    <row r="167" spans="1:29" s="84" customFormat="1" hidden="1" outlineLevel="5" collapsed="1" x14ac:dyDescent="0.25">
      <c r="A167" s="98" t="s">
        <v>122</v>
      </c>
      <c r="B167" s="80">
        <v>0</v>
      </c>
      <c r="C167" s="80">
        <v>4652.6898799999999</v>
      </c>
      <c r="D167" s="80">
        <v>0</v>
      </c>
      <c r="E167" s="80">
        <v>0</v>
      </c>
      <c r="F167" s="80">
        <v>0</v>
      </c>
      <c r="G167" s="80">
        <v>4652.6898799999999</v>
      </c>
      <c r="H167" s="81" t="s">
        <v>304</v>
      </c>
      <c r="I167" s="81" t="s">
        <v>180</v>
      </c>
      <c r="J167" s="81" t="s">
        <v>116</v>
      </c>
      <c r="K167" s="80">
        <v>0</v>
      </c>
      <c r="L167" s="80">
        <v>0</v>
      </c>
      <c r="M167" s="81" t="s">
        <v>122</v>
      </c>
      <c r="N167" s="81" t="s">
        <v>135</v>
      </c>
      <c r="O167" s="81" t="s">
        <v>191</v>
      </c>
      <c r="P167" s="82" t="s">
        <v>116</v>
      </c>
      <c r="Q167" s="82" t="s">
        <v>116</v>
      </c>
      <c r="R167" s="80">
        <v>0</v>
      </c>
      <c r="S167" s="81" t="s">
        <v>116</v>
      </c>
      <c r="T167" s="81" t="s">
        <v>141</v>
      </c>
      <c r="U167" s="81" t="s">
        <v>319</v>
      </c>
      <c r="V167" s="83">
        <v>45110.715724768517</v>
      </c>
      <c r="W167" s="81" t="s">
        <v>319</v>
      </c>
      <c r="X167" s="83">
        <v>45110.715726388888</v>
      </c>
      <c r="Y167" s="83">
        <v>45078</v>
      </c>
      <c r="Z167" s="83">
        <v>45108</v>
      </c>
      <c r="AA167" s="83">
        <v>45110.74838996528</v>
      </c>
      <c r="AB167" s="81" t="s">
        <v>118</v>
      </c>
      <c r="AC167" s="81" t="s">
        <v>304</v>
      </c>
    </row>
    <row r="168" spans="1:29" s="90" customFormat="1" hidden="1" outlineLevel="6" collapsed="1" x14ac:dyDescent="0.25">
      <c r="A168" s="99" t="s">
        <v>426</v>
      </c>
      <c r="B168" s="86">
        <v>0</v>
      </c>
      <c r="C168" s="86">
        <v>3034.7309</v>
      </c>
      <c r="D168" s="86">
        <v>0</v>
      </c>
      <c r="E168" s="86">
        <v>0</v>
      </c>
      <c r="F168" s="86">
        <v>0</v>
      </c>
      <c r="G168" s="86">
        <v>3034.7309</v>
      </c>
      <c r="H168" s="87" t="s">
        <v>304</v>
      </c>
      <c r="I168" s="87" t="s">
        <v>180</v>
      </c>
      <c r="J168" s="87" t="s">
        <v>426</v>
      </c>
      <c r="K168" s="86">
        <v>0</v>
      </c>
      <c r="L168" s="86">
        <v>0</v>
      </c>
      <c r="M168" s="87" t="s">
        <v>122</v>
      </c>
      <c r="N168" s="87" t="s">
        <v>135</v>
      </c>
      <c r="O168" s="87" t="s">
        <v>191</v>
      </c>
      <c r="P168" s="88">
        <v>45078</v>
      </c>
      <c r="Q168" s="88">
        <v>45078.000694444447</v>
      </c>
      <c r="R168" s="86">
        <v>0</v>
      </c>
      <c r="S168" s="87" t="s">
        <v>427</v>
      </c>
      <c r="T168" s="87" t="s">
        <v>141</v>
      </c>
      <c r="U168" s="87" t="s">
        <v>319</v>
      </c>
      <c r="V168" s="89">
        <v>45110.715724768517</v>
      </c>
      <c r="W168" s="87" t="s">
        <v>319</v>
      </c>
      <c r="X168" s="89">
        <v>45110.715726388888</v>
      </c>
      <c r="Y168" s="89">
        <v>45078</v>
      </c>
      <c r="Z168" s="89">
        <v>45108</v>
      </c>
      <c r="AA168" s="89">
        <v>45110.74838996528</v>
      </c>
      <c r="AB168" s="87" t="s">
        <v>118</v>
      </c>
      <c r="AC168" s="87" t="s">
        <v>304</v>
      </c>
    </row>
    <row r="169" spans="1:29" s="96" customFormat="1" hidden="1" outlineLevel="7" collapsed="1" x14ac:dyDescent="0.25">
      <c r="A169" s="100" t="s">
        <v>429</v>
      </c>
      <c r="B169" s="92">
        <v>0</v>
      </c>
      <c r="C169" s="92">
        <v>3034.7309</v>
      </c>
      <c r="D169" s="92">
        <v>0</v>
      </c>
      <c r="E169" s="92">
        <v>0</v>
      </c>
      <c r="F169" s="92">
        <v>0</v>
      </c>
      <c r="G169" s="92">
        <v>3034.7309</v>
      </c>
      <c r="H169" s="93" t="s">
        <v>304</v>
      </c>
      <c r="I169" s="93" t="s">
        <v>180</v>
      </c>
      <c r="J169" s="93" t="s">
        <v>426</v>
      </c>
      <c r="K169" s="92">
        <v>0</v>
      </c>
      <c r="L169" s="92">
        <v>0</v>
      </c>
      <c r="M169" s="93" t="s">
        <v>122</v>
      </c>
      <c r="N169" s="93" t="s">
        <v>135</v>
      </c>
      <c r="O169" s="93" t="s">
        <v>191</v>
      </c>
      <c r="P169" s="94">
        <v>45078</v>
      </c>
      <c r="Q169" s="94">
        <v>45078.000694444447</v>
      </c>
      <c r="R169" s="92">
        <v>0</v>
      </c>
      <c r="S169" s="93" t="s">
        <v>427</v>
      </c>
      <c r="T169" s="93" t="s">
        <v>141</v>
      </c>
      <c r="U169" s="93" t="s">
        <v>319</v>
      </c>
      <c r="V169" s="95">
        <v>45110.715724768517</v>
      </c>
      <c r="W169" s="93" t="s">
        <v>319</v>
      </c>
      <c r="X169" s="95">
        <v>45110.715726388888</v>
      </c>
      <c r="Y169" s="95">
        <v>45078</v>
      </c>
      <c r="Z169" s="95">
        <v>45108</v>
      </c>
      <c r="AA169" s="95">
        <v>45110.74838996528</v>
      </c>
      <c r="AB169" s="93" t="s">
        <v>118</v>
      </c>
      <c r="AC169" s="93" t="s">
        <v>304</v>
      </c>
    </row>
    <row r="170" spans="1:29" s="78" customFormat="1" hidden="1" outlineLevel="7" collapsed="1" x14ac:dyDescent="0.25">
      <c r="A170" s="101" t="s">
        <v>116</v>
      </c>
      <c r="B170" s="75">
        <v>0</v>
      </c>
      <c r="C170" s="75">
        <v>3034.7309</v>
      </c>
      <c r="D170" s="75">
        <v>0</v>
      </c>
      <c r="E170" s="75">
        <v>0</v>
      </c>
      <c r="F170" s="75">
        <v>0</v>
      </c>
      <c r="G170" s="75">
        <v>3034.7309</v>
      </c>
      <c r="H170" s="74" t="s">
        <v>304</v>
      </c>
      <c r="I170" s="74" t="s">
        <v>180</v>
      </c>
      <c r="J170" s="74" t="s">
        <v>426</v>
      </c>
      <c r="K170" s="75">
        <v>0</v>
      </c>
      <c r="L170" s="75">
        <v>0</v>
      </c>
      <c r="M170" s="74" t="s">
        <v>122</v>
      </c>
      <c r="N170" s="74" t="s">
        <v>135</v>
      </c>
      <c r="O170" s="74" t="s">
        <v>191</v>
      </c>
      <c r="P170" s="76">
        <v>45078</v>
      </c>
      <c r="Q170" s="76">
        <v>45078.000694444447</v>
      </c>
      <c r="R170" s="75">
        <v>0</v>
      </c>
      <c r="S170" s="74" t="s">
        <v>427</v>
      </c>
      <c r="T170" s="74" t="s">
        <v>141</v>
      </c>
      <c r="U170" s="74" t="s">
        <v>319</v>
      </c>
      <c r="V170" s="77">
        <v>45110.715724768517</v>
      </c>
      <c r="W170" s="74" t="s">
        <v>319</v>
      </c>
      <c r="X170" s="77">
        <v>45110.715726388888</v>
      </c>
      <c r="Y170" s="77">
        <v>45078</v>
      </c>
      <c r="Z170" s="77">
        <v>45108</v>
      </c>
      <c r="AA170" s="77">
        <v>45110.74838996528</v>
      </c>
      <c r="AB170" s="74" t="s">
        <v>118</v>
      </c>
      <c r="AC170" s="74" t="s">
        <v>304</v>
      </c>
    </row>
    <row r="171" spans="1:29" s="113" customFormat="1" hidden="1" outlineLevel="6" collapsed="1" x14ac:dyDescent="0.25">
      <c r="A171" s="121" t="s">
        <v>424</v>
      </c>
      <c r="B171" s="109">
        <v>0</v>
      </c>
      <c r="C171" s="109">
        <v>1617.9589800000001</v>
      </c>
      <c r="D171" s="109">
        <v>0</v>
      </c>
      <c r="E171" s="109">
        <v>0</v>
      </c>
      <c r="F171" s="109">
        <v>0</v>
      </c>
      <c r="G171" s="109">
        <v>1617.9589800000001</v>
      </c>
      <c r="H171" s="110" t="s">
        <v>304</v>
      </c>
      <c r="I171" s="110" t="s">
        <v>180</v>
      </c>
      <c r="J171" s="110" t="s">
        <v>424</v>
      </c>
      <c r="K171" s="109">
        <v>0</v>
      </c>
      <c r="L171" s="109">
        <v>0</v>
      </c>
      <c r="M171" s="110" t="s">
        <v>122</v>
      </c>
      <c r="N171" s="110" t="s">
        <v>135</v>
      </c>
      <c r="O171" s="110" t="s">
        <v>191</v>
      </c>
      <c r="P171" s="111">
        <v>45100</v>
      </c>
      <c r="Q171" s="111">
        <v>45100.000694444447</v>
      </c>
      <c r="R171" s="109">
        <v>0</v>
      </c>
      <c r="S171" s="110" t="s">
        <v>425</v>
      </c>
      <c r="T171" s="110" t="s">
        <v>141</v>
      </c>
      <c r="U171" s="110" t="s">
        <v>319</v>
      </c>
      <c r="V171" s="112">
        <v>45110.715724768517</v>
      </c>
      <c r="W171" s="110" t="s">
        <v>319</v>
      </c>
      <c r="X171" s="112">
        <v>45110.715726388888</v>
      </c>
      <c r="Y171" s="112">
        <v>45078</v>
      </c>
      <c r="Z171" s="112">
        <v>45108</v>
      </c>
      <c r="AA171" s="112">
        <v>45110.74838996528</v>
      </c>
      <c r="AB171" s="110" t="s">
        <v>118</v>
      </c>
      <c r="AC171" s="110" t="s">
        <v>304</v>
      </c>
    </row>
    <row r="172" spans="1:29" s="96" customFormat="1" hidden="1" outlineLevel="7" collapsed="1" x14ac:dyDescent="0.25">
      <c r="A172" s="100" t="s">
        <v>430</v>
      </c>
      <c r="B172" s="92">
        <v>0</v>
      </c>
      <c r="C172" s="92">
        <v>1617.9589800000001</v>
      </c>
      <c r="D172" s="92">
        <v>0</v>
      </c>
      <c r="E172" s="92">
        <v>0</v>
      </c>
      <c r="F172" s="92">
        <v>0</v>
      </c>
      <c r="G172" s="92">
        <v>1617.9589800000001</v>
      </c>
      <c r="H172" s="93" t="s">
        <v>304</v>
      </c>
      <c r="I172" s="93" t="s">
        <v>180</v>
      </c>
      <c r="J172" s="93" t="s">
        <v>424</v>
      </c>
      <c r="K172" s="92">
        <v>0</v>
      </c>
      <c r="L172" s="92">
        <v>0</v>
      </c>
      <c r="M172" s="93" t="s">
        <v>122</v>
      </c>
      <c r="N172" s="93" t="s">
        <v>135</v>
      </c>
      <c r="O172" s="93" t="s">
        <v>191</v>
      </c>
      <c r="P172" s="94">
        <v>45100</v>
      </c>
      <c r="Q172" s="94">
        <v>45100.000694444447</v>
      </c>
      <c r="R172" s="92">
        <v>0</v>
      </c>
      <c r="S172" s="93" t="s">
        <v>425</v>
      </c>
      <c r="T172" s="93" t="s">
        <v>141</v>
      </c>
      <c r="U172" s="93" t="s">
        <v>319</v>
      </c>
      <c r="V172" s="95">
        <v>45110.715724768517</v>
      </c>
      <c r="W172" s="93" t="s">
        <v>319</v>
      </c>
      <c r="X172" s="95">
        <v>45110.715726388888</v>
      </c>
      <c r="Y172" s="95">
        <v>45078</v>
      </c>
      <c r="Z172" s="95">
        <v>45108</v>
      </c>
      <c r="AA172" s="95">
        <v>45110.74838996528</v>
      </c>
      <c r="AB172" s="93" t="s">
        <v>118</v>
      </c>
      <c r="AC172" s="93" t="s">
        <v>304</v>
      </c>
    </row>
    <row r="173" spans="1:29" s="78" customFormat="1" hidden="1" outlineLevel="7" collapsed="1" x14ac:dyDescent="0.25">
      <c r="A173" s="101" t="s">
        <v>116</v>
      </c>
      <c r="B173" s="75">
        <v>0</v>
      </c>
      <c r="C173" s="75">
        <v>1617.9589800000001</v>
      </c>
      <c r="D173" s="75">
        <v>0</v>
      </c>
      <c r="E173" s="75">
        <v>0</v>
      </c>
      <c r="F173" s="75">
        <v>0</v>
      </c>
      <c r="G173" s="75">
        <v>1617.9589800000001</v>
      </c>
      <c r="H173" s="74" t="s">
        <v>304</v>
      </c>
      <c r="I173" s="74" t="s">
        <v>180</v>
      </c>
      <c r="J173" s="74" t="s">
        <v>424</v>
      </c>
      <c r="K173" s="75">
        <v>0</v>
      </c>
      <c r="L173" s="75">
        <v>0</v>
      </c>
      <c r="M173" s="74" t="s">
        <v>122</v>
      </c>
      <c r="N173" s="74" t="s">
        <v>135</v>
      </c>
      <c r="O173" s="74" t="s">
        <v>191</v>
      </c>
      <c r="P173" s="76">
        <v>45100</v>
      </c>
      <c r="Q173" s="76">
        <v>45100.000694444447</v>
      </c>
      <c r="R173" s="75">
        <v>0</v>
      </c>
      <c r="S173" s="74" t="s">
        <v>425</v>
      </c>
      <c r="T173" s="74" t="s">
        <v>141</v>
      </c>
      <c r="U173" s="74" t="s">
        <v>319</v>
      </c>
      <c r="V173" s="77">
        <v>45110.715724768517</v>
      </c>
      <c r="W173" s="74" t="s">
        <v>319</v>
      </c>
      <c r="X173" s="77">
        <v>45110.715726388888</v>
      </c>
      <c r="Y173" s="77">
        <v>45078</v>
      </c>
      <c r="Z173" s="77">
        <v>45108</v>
      </c>
      <c r="AA173" s="77">
        <v>45110.74838996528</v>
      </c>
      <c r="AB173" s="74" t="s">
        <v>118</v>
      </c>
      <c r="AC173" s="74" t="s">
        <v>304</v>
      </c>
    </row>
    <row r="174" spans="1:29" s="128" customFormat="1" hidden="1" outlineLevel="4" collapsed="1" x14ac:dyDescent="0.25">
      <c r="A174" s="129" t="s">
        <v>299</v>
      </c>
      <c r="B174" s="124">
        <v>0</v>
      </c>
      <c r="C174" s="124">
        <v>28893.715970000001</v>
      </c>
      <c r="D174" s="124">
        <v>0</v>
      </c>
      <c r="E174" s="124">
        <v>0</v>
      </c>
      <c r="F174" s="124">
        <v>0</v>
      </c>
      <c r="G174" s="124">
        <v>28893.715970000001</v>
      </c>
      <c r="H174" s="125" t="s">
        <v>299</v>
      </c>
      <c r="I174" s="125" t="s">
        <v>180</v>
      </c>
      <c r="J174" s="125" t="s">
        <v>116</v>
      </c>
      <c r="K174" s="124">
        <v>0</v>
      </c>
      <c r="L174" s="124">
        <v>0</v>
      </c>
      <c r="M174" s="125" t="s">
        <v>122</v>
      </c>
      <c r="N174" s="125" t="s">
        <v>135</v>
      </c>
      <c r="O174" s="125" t="s">
        <v>191</v>
      </c>
      <c r="P174" s="126" t="s">
        <v>116</v>
      </c>
      <c r="Q174" s="126" t="s">
        <v>116</v>
      </c>
      <c r="R174" s="124">
        <v>0</v>
      </c>
      <c r="S174" s="125" t="s">
        <v>300</v>
      </c>
      <c r="T174" s="125" t="s">
        <v>141</v>
      </c>
      <c r="U174" s="125" t="s">
        <v>319</v>
      </c>
      <c r="V174" s="127">
        <v>45110.715724768517</v>
      </c>
      <c r="W174" s="125" t="s">
        <v>319</v>
      </c>
      <c r="X174" s="127">
        <v>45110.715726388888</v>
      </c>
      <c r="Y174" s="127">
        <v>45078</v>
      </c>
      <c r="Z174" s="127">
        <v>45108</v>
      </c>
      <c r="AA174" s="127">
        <v>45110.74838996528</v>
      </c>
      <c r="AB174" s="125" t="s">
        <v>118</v>
      </c>
      <c r="AC174" s="125" t="s">
        <v>299</v>
      </c>
    </row>
    <row r="175" spans="1:29" s="84" customFormat="1" hidden="1" outlineLevel="5" collapsed="1" x14ac:dyDescent="0.25">
      <c r="A175" s="98" t="s">
        <v>122</v>
      </c>
      <c r="B175" s="80">
        <v>0</v>
      </c>
      <c r="C175" s="80">
        <v>28893.715970000001</v>
      </c>
      <c r="D175" s="80">
        <v>0</v>
      </c>
      <c r="E175" s="80">
        <v>0</v>
      </c>
      <c r="F175" s="80">
        <v>0</v>
      </c>
      <c r="G175" s="80">
        <v>28893.715970000001</v>
      </c>
      <c r="H175" s="81" t="s">
        <v>299</v>
      </c>
      <c r="I175" s="81" t="s">
        <v>180</v>
      </c>
      <c r="J175" s="81" t="s">
        <v>116</v>
      </c>
      <c r="K175" s="80">
        <v>0</v>
      </c>
      <c r="L175" s="80">
        <v>0</v>
      </c>
      <c r="M175" s="81" t="s">
        <v>122</v>
      </c>
      <c r="N175" s="81" t="s">
        <v>135</v>
      </c>
      <c r="O175" s="81" t="s">
        <v>191</v>
      </c>
      <c r="P175" s="82" t="s">
        <v>116</v>
      </c>
      <c r="Q175" s="82" t="s">
        <v>116</v>
      </c>
      <c r="R175" s="80">
        <v>0</v>
      </c>
      <c r="S175" s="81" t="s">
        <v>300</v>
      </c>
      <c r="T175" s="81" t="s">
        <v>141</v>
      </c>
      <c r="U175" s="81" t="s">
        <v>319</v>
      </c>
      <c r="V175" s="83">
        <v>45110.715724768517</v>
      </c>
      <c r="W175" s="81" t="s">
        <v>319</v>
      </c>
      <c r="X175" s="83">
        <v>45110.715726388888</v>
      </c>
      <c r="Y175" s="83">
        <v>45078</v>
      </c>
      <c r="Z175" s="83">
        <v>45108</v>
      </c>
      <c r="AA175" s="83">
        <v>45110.74838996528</v>
      </c>
      <c r="AB175" s="81" t="s">
        <v>118</v>
      </c>
      <c r="AC175" s="81" t="s">
        <v>299</v>
      </c>
    </row>
    <row r="176" spans="1:29" s="90" customFormat="1" hidden="1" outlineLevel="6" collapsed="1" x14ac:dyDescent="0.25">
      <c r="A176" s="99" t="s">
        <v>426</v>
      </c>
      <c r="B176" s="86">
        <v>0</v>
      </c>
      <c r="C176" s="86">
        <v>22122.705419999998</v>
      </c>
      <c r="D176" s="86">
        <v>0</v>
      </c>
      <c r="E176" s="86">
        <v>0</v>
      </c>
      <c r="F176" s="86">
        <v>0</v>
      </c>
      <c r="G176" s="86">
        <v>22122.705419999998</v>
      </c>
      <c r="H176" s="87" t="s">
        <v>299</v>
      </c>
      <c r="I176" s="87" t="s">
        <v>180</v>
      </c>
      <c r="J176" s="87" t="s">
        <v>426</v>
      </c>
      <c r="K176" s="86">
        <v>0</v>
      </c>
      <c r="L176" s="86">
        <v>0</v>
      </c>
      <c r="M176" s="87" t="s">
        <v>122</v>
      </c>
      <c r="N176" s="87" t="s">
        <v>135</v>
      </c>
      <c r="O176" s="87" t="s">
        <v>191</v>
      </c>
      <c r="P176" s="88">
        <v>45078</v>
      </c>
      <c r="Q176" s="88">
        <v>45078.000694444447</v>
      </c>
      <c r="R176" s="86">
        <v>0</v>
      </c>
      <c r="S176" s="87" t="s">
        <v>300</v>
      </c>
      <c r="T176" s="87" t="s">
        <v>141</v>
      </c>
      <c r="U176" s="87" t="s">
        <v>319</v>
      </c>
      <c r="V176" s="89">
        <v>45110.715724768517</v>
      </c>
      <c r="W176" s="87" t="s">
        <v>319</v>
      </c>
      <c r="X176" s="89">
        <v>45110.715726388888</v>
      </c>
      <c r="Y176" s="89">
        <v>45078</v>
      </c>
      <c r="Z176" s="89">
        <v>45108</v>
      </c>
      <c r="AA176" s="89">
        <v>45110.74838996528</v>
      </c>
      <c r="AB176" s="87" t="s">
        <v>118</v>
      </c>
      <c r="AC176" s="87" t="s">
        <v>299</v>
      </c>
    </row>
    <row r="177" spans="1:29" s="96" customFormat="1" hidden="1" outlineLevel="7" collapsed="1" x14ac:dyDescent="0.25">
      <c r="A177" s="100" t="s">
        <v>431</v>
      </c>
      <c r="B177" s="92">
        <v>0</v>
      </c>
      <c r="C177" s="92">
        <v>-80024.107260000004</v>
      </c>
      <c r="D177" s="92">
        <v>0</v>
      </c>
      <c r="E177" s="92">
        <v>0</v>
      </c>
      <c r="F177" s="92">
        <v>0</v>
      </c>
      <c r="G177" s="92">
        <v>-80024.107260000004</v>
      </c>
      <c r="H177" s="93" t="s">
        <v>299</v>
      </c>
      <c r="I177" s="93" t="s">
        <v>180</v>
      </c>
      <c r="J177" s="93" t="s">
        <v>426</v>
      </c>
      <c r="K177" s="92">
        <v>0</v>
      </c>
      <c r="L177" s="92">
        <v>0</v>
      </c>
      <c r="M177" s="93" t="s">
        <v>122</v>
      </c>
      <c r="N177" s="93" t="s">
        <v>135</v>
      </c>
      <c r="O177" s="93" t="s">
        <v>191</v>
      </c>
      <c r="P177" s="94">
        <v>45078</v>
      </c>
      <c r="Q177" s="94">
        <v>45078.000694444447</v>
      </c>
      <c r="R177" s="92">
        <v>0</v>
      </c>
      <c r="S177" s="93" t="s">
        <v>300</v>
      </c>
      <c r="T177" s="93" t="s">
        <v>141</v>
      </c>
      <c r="U177" s="93" t="s">
        <v>319</v>
      </c>
      <c r="V177" s="95">
        <v>45110.715724768517</v>
      </c>
      <c r="W177" s="93" t="s">
        <v>319</v>
      </c>
      <c r="X177" s="95">
        <v>45110.715726388888</v>
      </c>
      <c r="Y177" s="95">
        <v>45078</v>
      </c>
      <c r="Z177" s="95">
        <v>45108</v>
      </c>
      <c r="AA177" s="95">
        <v>45110.74838996528</v>
      </c>
      <c r="AB177" s="93" t="s">
        <v>118</v>
      </c>
      <c r="AC177" s="93" t="s">
        <v>299</v>
      </c>
    </row>
    <row r="178" spans="1:29" s="78" customFormat="1" hidden="1" outlineLevel="7" collapsed="1" x14ac:dyDescent="0.25">
      <c r="A178" s="101" t="s">
        <v>116</v>
      </c>
      <c r="B178" s="75">
        <v>0</v>
      </c>
      <c r="C178" s="75">
        <v>-80024.107260000004</v>
      </c>
      <c r="D178" s="75">
        <v>0</v>
      </c>
      <c r="E178" s="75">
        <v>0</v>
      </c>
      <c r="F178" s="75">
        <v>0</v>
      </c>
      <c r="G178" s="75">
        <v>-80024.107260000004</v>
      </c>
      <c r="H178" s="74" t="s">
        <v>299</v>
      </c>
      <c r="I178" s="74" t="s">
        <v>180</v>
      </c>
      <c r="J178" s="74" t="s">
        <v>426</v>
      </c>
      <c r="K178" s="75">
        <v>0</v>
      </c>
      <c r="L178" s="75">
        <v>0</v>
      </c>
      <c r="M178" s="74" t="s">
        <v>122</v>
      </c>
      <c r="N178" s="74" t="s">
        <v>135</v>
      </c>
      <c r="O178" s="74" t="s">
        <v>191</v>
      </c>
      <c r="P178" s="76">
        <v>45078</v>
      </c>
      <c r="Q178" s="76">
        <v>45078.000694444447</v>
      </c>
      <c r="R178" s="75">
        <v>0</v>
      </c>
      <c r="S178" s="74" t="s">
        <v>300</v>
      </c>
      <c r="T178" s="74" t="s">
        <v>141</v>
      </c>
      <c r="U178" s="74" t="s">
        <v>319</v>
      </c>
      <c r="V178" s="77">
        <v>45110.715724768517</v>
      </c>
      <c r="W178" s="74" t="s">
        <v>319</v>
      </c>
      <c r="X178" s="77">
        <v>45110.715726388888</v>
      </c>
      <c r="Y178" s="77">
        <v>45078</v>
      </c>
      <c r="Z178" s="77">
        <v>45108</v>
      </c>
      <c r="AA178" s="77">
        <v>45110.74838996528</v>
      </c>
      <c r="AB178" s="74" t="s">
        <v>118</v>
      </c>
      <c r="AC178" s="74" t="s">
        <v>299</v>
      </c>
    </row>
    <row r="179" spans="1:29" s="107" customFormat="1" hidden="1" outlineLevel="7" collapsed="1" x14ac:dyDescent="0.25">
      <c r="A179" s="102" t="s">
        <v>432</v>
      </c>
      <c r="B179" s="103">
        <v>0</v>
      </c>
      <c r="C179" s="103">
        <v>31955.018940000002</v>
      </c>
      <c r="D179" s="103">
        <v>0</v>
      </c>
      <c r="E179" s="103">
        <v>0</v>
      </c>
      <c r="F179" s="103">
        <v>0</v>
      </c>
      <c r="G179" s="103">
        <v>31955.018940000002</v>
      </c>
      <c r="H179" s="104" t="s">
        <v>299</v>
      </c>
      <c r="I179" s="104" t="s">
        <v>180</v>
      </c>
      <c r="J179" s="104" t="s">
        <v>426</v>
      </c>
      <c r="K179" s="103">
        <v>0</v>
      </c>
      <c r="L179" s="103">
        <v>0</v>
      </c>
      <c r="M179" s="104" t="s">
        <v>122</v>
      </c>
      <c r="N179" s="104" t="s">
        <v>135</v>
      </c>
      <c r="O179" s="104" t="s">
        <v>191</v>
      </c>
      <c r="P179" s="105">
        <v>45078</v>
      </c>
      <c r="Q179" s="105">
        <v>45078.000694444447</v>
      </c>
      <c r="R179" s="103">
        <v>0</v>
      </c>
      <c r="S179" s="104" t="s">
        <v>300</v>
      </c>
      <c r="T179" s="104" t="s">
        <v>141</v>
      </c>
      <c r="U179" s="104" t="s">
        <v>319</v>
      </c>
      <c r="V179" s="106">
        <v>45110.715724768517</v>
      </c>
      <c r="W179" s="104" t="s">
        <v>319</v>
      </c>
      <c r="X179" s="106">
        <v>45110.715726388888</v>
      </c>
      <c r="Y179" s="106">
        <v>45078</v>
      </c>
      <c r="Z179" s="106">
        <v>45108</v>
      </c>
      <c r="AA179" s="106">
        <v>45110.74838996528</v>
      </c>
      <c r="AB179" s="104" t="s">
        <v>118</v>
      </c>
      <c r="AC179" s="104" t="s">
        <v>299</v>
      </c>
    </row>
    <row r="180" spans="1:29" s="78" customFormat="1" hidden="1" outlineLevel="7" collapsed="1" x14ac:dyDescent="0.25">
      <c r="A180" s="101" t="s">
        <v>116</v>
      </c>
      <c r="B180" s="75">
        <v>0</v>
      </c>
      <c r="C180" s="75">
        <v>31955.018940000002</v>
      </c>
      <c r="D180" s="75">
        <v>0</v>
      </c>
      <c r="E180" s="75">
        <v>0</v>
      </c>
      <c r="F180" s="75">
        <v>0</v>
      </c>
      <c r="G180" s="75">
        <v>31955.018940000002</v>
      </c>
      <c r="H180" s="74" t="s">
        <v>299</v>
      </c>
      <c r="I180" s="74" t="s">
        <v>180</v>
      </c>
      <c r="J180" s="74" t="s">
        <v>426</v>
      </c>
      <c r="K180" s="75">
        <v>0</v>
      </c>
      <c r="L180" s="75">
        <v>0</v>
      </c>
      <c r="M180" s="74" t="s">
        <v>122</v>
      </c>
      <c r="N180" s="74" t="s">
        <v>135</v>
      </c>
      <c r="O180" s="74" t="s">
        <v>191</v>
      </c>
      <c r="P180" s="76">
        <v>45078</v>
      </c>
      <c r="Q180" s="76">
        <v>45078.000694444447</v>
      </c>
      <c r="R180" s="75">
        <v>0</v>
      </c>
      <c r="S180" s="74" t="s">
        <v>300</v>
      </c>
      <c r="T180" s="74" t="s">
        <v>141</v>
      </c>
      <c r="U180" s="74" t="s">
        <v>319</v>
      </c>
      <c r="V180" s="77">
        <v>45110.715724768517</v>
      </c>
      <c r="W180" s="74" t="s">
        <v>319</v>
      </c>
      <c r="X180" s="77">
        <v>45110.715726388888</v>
      </c>
      <c r="Y180" s="77">
        <v>45078</v>
      </c>
      <c r="Z180" s="77">
        <v>45108</v>
      </c>
      <c r="AA180" s="77">
        <v>45110.74838996528</v>
      </c>
      <c r="AB180" s="74" t="s">
        <v>118</v>
      </c>
      <c r="AC180" s="74" t="s">
        <v>299</v>
      </c>
    </row>
    <row r="181" spans="1:29" s="96" customFormat="1" hidden="1" outlineLevel="7" collapsed="1" x14ac:dyDescent="0.25">
      <c r="A181" s="100" t="s">
        <v>433</v>
      </c>
      <c r="B181" s="92">
        <v>0</v>
      </c>
      <c r="C181" s="92">
        <v>70191.793739999994</v>
      </c>
      <c r="D181" s="92">
        <v>0</v>
      </c>
      <c r="E181" s="92">
        <v>0</v>
      </c>
      <c r="F181" s="92">
        <v>0</v>
      </c>
      <c r="G181" s="92">
        <v>70191.793739999994</v>
      </c>
      <c r="H181" s="93" t="s">
        <v>299</v>
      </c>
      <c r="I181" s="93" t="s">
        <v>180</v>
      </c>
      <c r="J181" s="93" t="s">
        <v>426</v>
      </c>
      <c r="K181" s="92">
        <v>0</v>
      </c>
      <c r="L181" s="92">
        <v>0</v>
      </c>
      <c r="M181" s="93" t="s">
        <v>122</v>
      </c>
      <c r="N181" s="93" t="s">
        <v>135</v>
      </c>
      <c r="O181" s="93" t="s">
        <v>191</v>
      </c>
      <c r="P181" s="94">
        <v>45078</v>
      </c>
      <c r="Q181" s="94">
        <v>45078.000694444447</v>
      </c>
      <c r="R181" s="92">
        <v>0</v>
      </c>
      <c r="S181" s="93" t="s">
        <v>300</v>
      </c>
      <c r="T181" s="93" t="s">
        <v>141</v>
      </c>
      <c r="U181" s="93" t="s">
        <v>319</v>
      </c>
      <c r="V181" s="95">
        <v>45110.715724768517</v>
      </c>
      <c r="W181" s="93" t="s">
        <v>319</v>
      </c>
      <c r="X181" s="95">
        <v>45110.715726388888</v>
      </c>
      <c r="Y181" s="95">
        <v>45078</v>
      </c>
      <c r="Z181" s="95">
        <v>45108</v>
      </c>
      <c r="AA181" s="95">
        <v>45110.74838996528</v>
      </c>
      <c r="AB181" s="93" t="s">
        <v>118</v>
      </c>
      <c r="AC181" s="93" t="s">
        <v>299</v>
      </c>
    </row>
    <row r="182" spans="1:29" s="78" customFormat="1" hidden="1" outlineLevel="7" collapsed="1" x14ac:dyDescent="0.25">
      <c r="A182" s="101" t="s">
        <v>116</v>
      </c>
      <c r="B182" s="75">
        <v>0</v>
      </c>
      <c r="C182" s="75">
        <v>70191.793739999994</v>
      </c>
      <c r="D182" s="75">
        <v>0</v>
      </c>
      <c r="E182" s="75">
        <v>0</v>
      </c>
      <c r="F182" s="75">
        <v>0</v>
      </c>
      <c r="G182" s="75">
        <v>70191.793739999994</v>
      </c>
      <c r="H182" s="74" t="s">
        <v>299</v>
      </c>
      <c r="I182" s="74" t="s">
        <v>180</v>
      </c>
      <c r="J182" s="74" t="s">
        <v>426</v>
      </c>
      <c r="K182" s="75">
        <v>0</v>
      </c>
      <c r="L182" s="75">
        <v>0</v>
      </c>
      <c r="M182" s="74" t="s">
        <v>122</v>
      </c>
      <c r="N182" s="74" t="s">
        <v>135</v>
      </c>
      <c r="O182" s="74" t="s">
        <v>191</v>
      </c>
      <c r="P182" s="76">
        <v>45078</v>
      </c>
      <c r="Q182" s="76">
        <v>45078.000694444447</v>
      </c>
      <c r="R182" s="75">
        <v>0</v>
      </c>
      <c r="S182" s="74" t="s">
        <v>300</v>
      </c>
      <c r="T182" s="74" t="s">
        <v>141</v>
      </c>
      <c r="U182" s="74" t="s">
        <v>319</v>
      </c>
      <c r="V182" s="77">
        <v>45110.715724768517</v>
      </c>
      <c r="W182" s="74" t="s">
        <v>319</v>
      </c>
      <c r="X182" s="77">
        <v>45110.715726388888</v>
      </c>
      <c r="Y182" s="77">
        <v>45078</v>
      </c>
      <c r="Z182" s="77">
        <v>45108</v>
      </c>
      <c r="AA182" s="77">
        <v>45110.74838996528</v>
      </c>
      <c r="AB182" s="74" t="s">
        <v>118</v>
      </c>
      <c r="AC182" s="74" t="s">
        <v>299</v>
      </c>
    </row>
    <row r="183" spans="1:29" s="113" customFormat="1" hidden="1" outlineLevel="6" collapsed="1" x14ac:dyDescent="0.25">
      <c r="A183" s="121" t="s">
        <v>424</v>
      </c>
      <c r="B183" s="109">
        <v>0</v>
      </c>
      <c r="C183" s="109">
        <v>6771.01055</v>
      </c>
      <c r="D183" s="109">
        <v>0</v>
      </c>
      <c r="E183" s="109">
        <v>0</v>
      </c>
      <c r="F183" s="109">
        <v>0</v>
      </c>
      <c r="G183" s="109">
        <v>6771.01055</v>
      </c>
      <c r="H183" s="110" t="s">
        <v>299</v>
      </c>
      <c r="I183" s="110" t="s">
        <v>180</v>
      </c>
      <c r="J183" s="110" t="s">
        <v>424</v>
      </c>
      <c r="K183" s="109">
        <v>0</v>
      </c>
      <c r="L183" s="109">
        <v>0</v>
      </c>
      <c r="M183" s="110" t="s">
        <v>122</v>
      </c>
      <c r="N183" s="110" t="s">
        <v>135</v>
      </c>
      <c r="O183" s="110" t="s">
        <v>191</v>
      </c>
      <c r="P183" s="111">
        <v>45100</v>
      </c>
      <c r="Q183" s="111">
        <v>45100.000694444447</v>
      </c>
      <c r="R183" s="109">
        <v>0</v>
      </c>
      <c r="S183" s="110" t="s">
        <v>300</v>
      </c>
      <c r="T183" s="110" t="s">
        <v>141</v>
      </c>
      <c r="U183" s="110" t="s">
        <v>319</v>
      </c>
      <c r="V183" s="112">
        <v>45110.715724768517</v>
      </c>
      <c r="W183" s="110" t="s">
        <v>319</v>
      </c>
      <c r="X183" s="112">
        <v>45110.715726388888</v>
      </c>
      <c r="Y183" s="112">
        <v>45078</v>
      </c>
      <c r="Z183" s="112">
        <v>45108</v>
      </c>
      <c r="AA183" s="112">
        <v>45110.74838996528</v>
      </c>
      <c r="AB183" s="110" t="s">
        <v>118</v>
      </c>
      <c r="AC183" s="110" t="s">
        <v>299</v>
      </c>
    </row>
    <row r="184" spans="1:29" s="96" customFormat="1" hidden="1" outlineLevel="7" collapsed="1" x14ac:dyDescent="0.25">
      <c r="A184" s="100" t="s">
        <v>431</v>
      </c>
      <c r="B184" s="92">
        <v>0</v>
      </c>
      <c r="C184" s="92">
        <v>-42664.647089999999</v>
      </c>
      <c r="D184" s="92">
        <v>0</v>
      </c>
      <c r="E184" s="92">
        <v>0</v>
      </c>
      <c r="F184" s="92">
        <v>0</v>
      </c>
      <c r="G184" s="92">
        <v>-42664.647089999999</v>
      </c>
      <c r="H184" s="93" t="s">
        <v>299</v>
      </c>
      <c r="I184" s="93" t="s">
        <v>180</v>
      </c>
      <c r="J184" s="93" t="s">
        <v>424</v>
      </c>
      <c r="K184" s="92">
        <v>0</v>
      </c>
      <c r="L184" s="92">
        <v>0</v>
      </c>
      <c r="M184" s="93" t="s">
        <v>122</v>
      </c>
      <c r="N184" s="93" t="s">
        <v>135</v>
      </c>
      <c r="O184" s="93" t="s">
        <v>191</v>
      </c>
      <c r="P184" s="94">
        <v>45100</v>
      </c>
      <c r="Q184" s="94">
        <v>45100.000694444447</v>
      </c>
      <c r="R184" s="92">
        <v>0</v>
      </c>
      <c r="S184" s="93" t="s">
        <v>300</v>
      </c>
      <c r="T184" s="93" t="s">
        <v>141</v>
      </c>
      <c r="U184" s="93" t="s">
        <v>319</v>
      </c>
      <c r="V184" s="95">
        <v>45110.715724768517</v>
      </c>
      <c r="W184" s="93" t="s">
        <v>319</v>
      </c>
      <c r="X184" s="95">
        <v>45110.715726388888</v>
      </c>
      <c r="Y184" s="95">
        <v>45078</v>
      </c>
      <c r="Z184" s="95">
        <v>45108</v>
      </c>
      <c r="AA184" s="95">
        <v>45110.74838996528</v>
      </c>
      <c r="AB184" s="93" t="s">
        <v>118</v>
      </c>
      <c r="AC184" s="93" t="s">
        <v>299</v>
      </c>
    </row>
    <row r="185" spans="1:29" s="78" customFormat="1" hidden="1" outlineLevel="7" collapsed="1" x14ac:dyDescent="0.25">
      <c r="A185" s="101" t="s">
        <v>116</v>
      </c>
      <c r="B185" s="75">
        <v>0</v>
      </c>
      <c r="C185" s="75">
        <v>-42664.647089999999</v>
      </c>
      <c r="D185" s="75">
        <v>0</v>
      </c>
      <c r="E185" s="75">
        <v>0</v>
      </c>
      <c r="F185" s="75">
        <v>0</v>
      </c>
      <c r="G185" s="75">
        <v>-42664.647089999999</v>
      </c>
      <c r="H185" s="74" t="s">
        <v>299</v>
      </c>
      <c r="I185" s="74" t="s">
        <v>180</v>
      </c>
      <c r="J185" s="74" t="s">
        <v>424</v>
      </c>
      <c r="K185" s="75">
        <v>0</v>
      </c>
      <c r="L185" s="75">
        <v>0</v>
      </c>
      <c r="M185" s="74" t="s">
        <v>122</v>
      </c>
      <c r="N185" s="74" t="s">
        <v>135</v>
      </c>
      <c r="O185" s="74" t="s">
        <v>191</v>
      </c>
      <c r="P185" s="76">
        <v>45100</v>
      </c>
      <c r="Q185" s="76">
        <v>45100.000694444447</v>
      </c>
      <c r="R185" s="75">
        <v>0</v>
      </c>
      <c r="S185" s="74" t="s">
        <v>300</v>
      </c>
      <c r="T185" s="74" t="s">
        <v>141</v>
      </c>
      <c r="U185" s="74" t="s">
        <v>319</v>
      </c>
      <c r="V185" s="77">
        <v>45110.715724768517</v>
      </c>
      <c r="W185" s="74" t="s">
        <v>319</v>
      </c>
      <c r="X185" s="77">
        <v>45110.715726388888</v>
      </c>
      <c r="Y185" s="77">
        <v>45078</v>
      </c>
      <c r="Z185" s="77">
        <v>45108</v>
      </c>
      <c r="AA185" s="77">
        <v>45110.74838996528</v>
      </c>
      <c r="AB185" s="74" t="s">
        <v>118</v>
      </c>
      <c r="AC185" s="74" t="s">
        <v>299</v>
      </c>
    </row>
    <row r="186" spans="1:29" s="107" customFormat="1" hidden="1" outlineLevel="7" collapsed="1" x14ac:dyDescent="0.25">
      <c r="A186" s="102" t="s">
        <v>434</v>
      </c>
      <c r="B186" s="103">
        <v>0</v>
      </c>
      <c r="C186" s="103">
        <v>12013.08323</v>
      </c>
      <c r="D186" s="103">
        <v>0</v>
      </c>
      <c r="E186" s="103">
        <v>0</v>
      </c>
      <c r="F186" s="103">
        <v>0</v>
      </c>
      <c r="G186" s="103">
        <v>12013.08323</v>
      </c>
      <c r="H186" s="104" t="s">
        <v>299</v>
      </c>
      <c r="I186" s="104" t="s">
        <v>180</v>
      </c>
      <c r="J186" s="104" t="s">
        <v>424</v>
      </c>
      <c r="K186" s="103">
        <v>0</v>
      </c>
      <c r="L186" s="103">
        <v>0</v>
      </c>
      <c r="M186" s="104" t="s">
        <v>122</v>
      </c>
      <c r="N186" s="104" t="s">
        <v>135</v>
      </c>
      <c r="O186" s="104" t="s">
        <v>191</v>
      </c>
      <c r="P186" s="105">
        <v>45100</v>
      </c>
      <c r="Q186" s="105">
        <v>45100.000694444447</v>
      </c>
      <c r="R186" s="103">
        <v>0</v>
      </c>
      <c r="S186" s="104" t="s">
        <v>300</v>
      </c>
      <c r="T186" s="104" t="s">
        <v>141</v>
      </c>
      <c r="U186" s="104" t="s">
        <v>319</v>
      </c>
      <c r="V186" s="106">
        <v>45110.715724768517</v>
      </c>
      <c r="W186" s="104" t="s">
        <v>319</v>
      </c>
      <c r="X186" s="106">
        <v>45110.715726388888</v>
      </c>
      <c r="Y186" s="106">
        <v>45078</v>
      </c>
      <c r="Z186" s="106">
        <v>45108</v>
      </c>
      <c r="AA186" s="106">
        <v>45110.74838996528</v>
      </c>
      <c r="AB186" s="104" t="s">
        <v>118</v>
      </c>
      <c r="AC186" s="104" t="s">
        <v>299</v>
      </c>
    </row>
    <row r="187" spans="1:29" s="78" customFormat="1" hidden="1" outlineLevel="7" collapsed="1" x14ac:dyDescent="0.25">
      <c r="A187" s="101" t="s">
        <v>116</v>
      </c>
      <c r="B187" s="75">
        <v>0</v>
      </c>
      <c r="C187" s="75">
        <v>12013.08323</v>
      </c>
      <c r="D187" s="75">
        <v>0</v>
      </c>
      <c r="E187" s="75">
        <v>0</v>
      </c>
      <c r="F187" s="75">
        <v>0</v>
      </c>
      <c r="G187" s="75">
        <v>12013.08323</v>
      </c>
      <c r="H187" s="74" t="s">
        <v>299</v>
      </c>
      <c r="I187" s="74" t="s">
        <v>180</v>
      </c>
      <c r="J187" s="74" t="s">
        <v>424</v>
      </c>
      <c r="K187" s="75">
        <v>0</v>
      </c>
      <c r="L187" s="75">
        <v>0</v>
      </c>
      <c r="M187" s="74" t="s">
        <v>122</v>
      </c>
      <c r="N187" s="74" t="s">
        <v>135</v>
      </c>
      <c r="O187" s="74" t="s">
        <v>191</v>
      </c>
      <c r="P187" s="76">
        <v>45100</v>
      </c>
      <c r="Q187" s="76">
        <v>45100.000694444447</v>
      </c>
      <c r="R187" s="75">
        <v>0</v>
      </c>
      <c r="S187" s="74" t="s">
        <v>300</v>
      </c>
      <c r="T187" s="74" t="s">
        <v>141</v>
      </c>
      <c r="U187" s="74" t="s">
        <v>319</v>
      </c>
      <c r="V187" s="77">
        <v>45110.715724768517</v>
      </c>
      <c r="W187" s="74" t="s">
        <v>319</v>
      </c>
      <c r="X187" s="77">
        <v>45110.715726388888</v>
      </c>
      <c r="Y187" s="77">
        <v>45078</v>
      </c>
      <c r="Z187" s="77">
        <v>45108</v>
      </c>
      <c r="AA187" s="77">
        <v>45110.74838996528</v>
      </c>
      <c r="AB187" s="74" t="s">
        <v>118</v>
      </c>
      <c r="AC187" s="74" t="s">
        <v>299</v>
      </c>
    </row>
    <row r="188" spans="1:29" s="96" customFormat="1" hidden="1" outlineLevel="7" collapsed="1" x14ac:dyDescent="0.25">
      <c r="A188" s="100" t="s">
        <v>433</v>
      </c>
      <c r="B188" s="92">
        <v>0</v>
      </c>
      <c r="C188" s="92">
        <v>37422.574410000001</v>
      </c>
      <c r="D188" s="92">
        <v>0</v>
      </c>
      <c r="E188" s="92">
        <v>0</v>
      </c>
      <c r="F188" s="92">
        <v>0</v>
      </c>
      <c r="G188" s="92">
        <v>37422.574410000001</v>
      </c>
      <c r="H188" s="93" t="s">
        <v>299</v>
      </c>
      <c r="I188" s="93" t="s">
        <v>180</v>
      </c>
      <c r="J188" s="93" t="s">
        <v>424</v>
      </c>
      <c r="K188" s="92">
        <v>0</v>
      </c>
      <c r="L188" s="92">
        <v>0</v>
      </c>
      <c r="M188" s="93" t="s">
        <v>122</v>
      </c>
      <c r="N188" s="93" t="s">
        <v>135</v>
      </c>
      <c r="O188" s="93" t="s">
        <v>191</v>
      </c>
      <c r="P188" s="94">
        <v>45100</v>
      </c>
      <c r="Q188" s="94">
        <v>45100.000694444447</v>
      </c>
      <c r="R188" s="92">
        <v>0</v>
      </c>
      <c r="S188" s="93" t="s">
        <v>300</v>
      </c>
      <c r="T188" s="93" t="s">
        <v>141</v>
      </c>
      <c r="U188" s="93" t="s">
        <v>319</v>
      </c>
      <c r="V188" s="95">
        <v>45110.715724768517</v>
      </c>
      <c r="W188" s="93" t="s">
        <v>319</v>
      </c>
      <c r="X188" s="95">
        <v>45110.715726388888</v>
      </c>
      <c r="Y188" s="95">
        <v>45078</v>
      </c>
      <c r="Z188" s="95">
        <v>45108</v>
      </c>
      <c r="AA188" s="95">
        <v>45110.74838996528</v>
      </c>
      <c r="AB188" s="93" t="s">
        <v>118</v>
      </c>
      <c r="AC188" s="93" t="s">
        <v>299</v>
      </c>
    </row>
    <row r="189" spans="1:29" s="78" customFormat="1" hidden="1" outlineLevel="7" collapsed="1" x14ac:dyDescent="0.25">
      <c r="A189" s="101" t="s">
        <v>116</v>
      </c>
      <c r="B189" s="75">
        <v>0</v>
      </c>
      <c r="C189" s="75">
        <v>37422.574410000001</v>
      </c>
      <c r="D189" s="75">
        <v>0</v>
      </c>
      <c r="E189" s="75">
        <v>0</v>
      </c>
      <c r="F189" s="75">
        <v>0</v>
      </c>
      <c r="G189" s="75">
        <v>37422.574410000001</v>
      </c>
      <c r="H189" s="74" t="s">
        <v>299</v>
      </c>
      <c r="I189" s="74" t="s">
        <v>180</v>
      </c>
      <c r="J189" s="74" t="s">
        <v>424</v>
      </c>
      <c r="K189" s="75">
        <v>0</v>
      </c>
      <c r="L189" s="75">
        <v>0</v>
      </c>
      <c r="M189" s="74" t="s">
        <v>122</v>
      </c>
      <c r="N189" s="74" t="s">
        <v>135</v>
      </c>
      <c r="O189" s="74" t="s">
        <v>191</v>
      </c>
      <c r="P189" s="76">
        <v>45100</v>
      </c>
      <c r="Q189" s="76">
        <v>45100.000694444447</v>
      </c>
      <c r="R189" s="75">
        <v>0</v>
      </c>
      <c r="S189" s="74" t="s">
        <v>300</v>
      </c>
      <c r="T189" s="74" t="s">
        <v>141</v>
      </c>
      <c r="U189" s="74" t="s">
        <v>319</v>
      </c>
      <c r="V189" s="77">
        <v>45110.715724768517</v>
      </c>
      <c r="W189" s="74" t="s">
        <v>319</v>
      </c>
      <c r="X189" s="77">
        <v>45110.715726388888</v>
      </c>
      <c r="Y189" s="77">
        <v>45078</v>
      </c>
      <c r="Z189" s="77">
        <v>45108</v>
      </c>
      <c r="AA189" s="77">
        <v>45110.74838996528</v>
      </c>
      <c r="AB189" s="74" t="s">
        <v>118</v>
      </c>
      <c r="AC189" s="74" t="s">
        <v>299</v>
      </c>
    </row>
    <row r="190" spans="1:29" s="113" customFormat="1" hidden="1" outlineLevel="2" collapsed="1" x14ac:dyDescent="0.25">
      <c r="A190" s="108" t="s">
        <v>187</v>
      </c>
      <c r="B190" s="109">
        <v>0</v>
      </c>
      <c r="C190" s="109">
        <v>0</v>
      </c>
      <c r="D190" s="109">
        <v>0</v>
      </c>
      <c r="E190" s="109">
        <v>0</v>
      </c>
      <c r="F190" s="109">
        <v>0</v>
      </c>
      <c r="G190" s="109">
        <v>0</v>
      </c>
      <c r="H190" s="110" t="s">
        <v>120</v>
      </c>
      <c r="I190" s="110" t="s">
        <v>187</v>
      </c>
      <c r="J190" s="110" t="s">
        <v>116</v>
      </c>
      <c r="K190" s="109">
        <v>0</v>
      </c>
      <c r="L190" s="109">
        <v>0</v>
      </c>
      <c r="M190" s="110" t="s">
        <v>122</v>
      </c>
      <c r="N190" s="110" t="s">
        <v>135</v>
      </c>
      <c r="O190" s="110" t="s">
        <v>121</v>
      </c>
      <c r="P190" s="111">
        <v>45078</v>
      </c>
      <c r="Q190" s="111">
        <v>45079</v>
      </c>
      <c r="R190" s="109">
        <v>0</v>
      </c>
      <c r="S190" s="110" t="s">
        <v>116</v>
      </c>
      <c r="T190" s="110" t="s">
        <v>116</v>
      </c>
      <c r="U190" s="110" t="s">
        <v>319</v>
      </c>
      <c r="V190" s="112">
        <v>45047.153755902778</v>
      </c>
      <c r="W190" s="110" t="s">
        <v>116</v>
      </c>
      <c r="X190" s="110" t="s">
        <v>116</v>
      </c>
      <c r="Y190" s="112">
        <v>45078</v>
      </c>
      <c r="Z190" s="112">
        <v>45108</v>
      </c>
      <c r="AA190" s="112">
        <v>45110.74838996528</v>
      </c>
      <c r="AB190" s="110" t="s">
        <v>118</v>
      </c>
      <c r="AC190" s="110" t="s">
        <v>116</v>
      </c>
    </row>
    <row r="191" spans="1:29" s="96" customFormat="1" hidden="1" outlineLevel="3" collapsed="1" x14ac:dyDescent="0.25">
      <c r="A191" s="91" t="s">
        <v>121</v>
      </c>
      <c r="B191" s="92">
        <v>0</v>
      </c>
      <c r="C191" s="92">
        <v>0</v>
      </c>
      <c r="D191" s="92">
        <v>0</v>
      </c>
      <c r="E191" s="92">
        <v>0</v>
      </c>
      <c r="F191" s="92">
        <v>0</v>
      </c>
      <c r="G191" s="92">
        <v>0</v>
      </c>
      <c r="H191" s="93" t="s">
        <v>120</v>
      </c>
      <c r="I191" s="93" t="s">
        <v>187</v>
      </c>
      <c r="J191" s="93" t="s">
        <v>116</v>
      </c>
      <c r="K191" s="92">
        <v>0</v>
      </c>
      <c r="L191" s="92">
        <v>0</v>
      </c>
      <c r="M191" s="93" t="s">
        <v>122</v>
      </c>
      <c r="N191" s="93" t="s">
        <v>135</v>
      </c>
      <c r="O191" s="93" t="s">
        <v>121</v>
      </c>
      <c r="P191" s="94">
        <v>45078</v>
      </c>
      <c r="Q191" s="94">
        <v>45079</v>
      </c>
      <c r="R191" s="92">
        <v>0</v>
      </c>
      <c r="S191" s="93" t="s">
        <v>116</v>
      </c>
      <c r="T191" s="93" t="s">
        <v>116</v>
      </c>
      <c r="U191" s="93" t="s">
        <v>319</v>
      </c>
      <c r="V191" s="95">
        <v>45047.153755902778</v>
      </c>
      <c r="W191" s="93" t="s">
        <v>116</v>
      </c>
      <c r="X191" s="93" t="s">
        <v>116</v>
      </c>
      <c r="Y191" s="95">
        <v>45078</v>
      </c>
      <c r="Z191" s="95">
        <v>45108</v>
      </c>
      <c r="AA191" s="95">
        <v>45110.74838996528</v>
      </c>
      <c r="AB191" s="93" t="s">
        <v>118</v>
      </c>
      <c r="AC191" s="93" t="s">
        <v>116</v>
      </c>
    </row>
    <row r="192" spans="1:29" s="78" customFormat="1" hidden="1" outlineLevel="4" collapsed="1" x14ac:dyDescent="0.25">
      <c r="A192" s="97" t="s">
        <v>116</v>
      </c>
      <c r="B192" s="75">
        <v>0</v>
      </c>
      <c r="C192" s="75">
        <v>0</v>
      </c>
      <c r="D192" s="75">
        <v>0</v>
      </c>
      <c r="E192" s="75">
        <v>0</v>
      </c>
      <c r="F192" s="75">
        <v>0</v>
      </c>
      <c r="G192" s="75">
        <v>0</v>
      </c>
      <c r="H192" s="74" t="s">
        <v>120</v>
      </c>
      <c r="I192" s="74" t="s">
        <v>187</v>
      </c>
      <c r="J192" s="74" t="s">
        <v>116</v>
      </c>
      <c r="K192" s="75">
        <v>0</v>
      </c>
      <c r="L192" s="75">
        <v>0</v>
      </c>
      <c r="M192" s="74" t="s">
        <v>122</v>
      </c>
      <c r="N192" s="74" t="s">
        <v>135</v>
      </c>
      <c r="O192" s="74" t="s">
        <v>121</v>
      </c>
      <c r="P192" s="76">
        <v>45078</v>
      </c>
      <c r="Q192" s="76">
        <v>45079</v>
      </c>
      <c r="R192" s="75">
        <v>0</v>
      </c>
      <c r="S192" s="74" t="s">
        <v>116</v>
      </c>
      <c r="T192" s="74" t="s">
        <v>116</v>
      </c>
      <c r="U192" s="74" t="s">
        <v>319</v>
      </c>
      <c r="V192" s="77">
        <v>45047.153755902778</v>
      </c>
      <c r="W192" s="74" t="s">
        <v>116</v>
      </c>
      <c r="X192" s="74" t="s">
        <v>116</v>
      </c>
      <c r="Y192" s="77">
        <v>45078</v>
      </c>
      <c r="Z192" s="77">
        <v>45108</v>
      </c>
      <c r="AA192" s="77">
        <v>45110.74838996528</v>
      </c>
      <c r="AB192" s="74" t="s">
        <v>118</v>
      </c>
      <c r="AC192" s="74" t="s">
        <v>116</v>
      </c>
    </row>
    <row r="193" spans="1:29" s="84" customFormat="1" hidden="1" outlineLevel="5" collapsed="1" x14ac:dyDescent="0.25">
      <c r="A193" s="98" t="s">
        <v>122</v>
      </c>
      <c r="B193" s="80">
        <v>0</v>
      </c>
      <c r="C193" s="80">
        <v>0</v>
      </c>
      <c r="D193" s="80">
        <v>0</v>
      </c>
      <c r="E193" s="80">
        <v>0</v>
      </c>
      <c r="F193" s="80">
        <v>0</v>
      </c>
      <c r="G193" s="80">
        <v>0</v>
      </c>
      <c r="H193" s="81" t="s">
        <v>120</v>
      </c>
      <c r="I193" s="81" t="s">
        <v>187</v>
      </c>
      <c r="J193" s="81" t="s">
        <v>116</v>
      </c>
      <c r="K193" s="80">
        <v>0</v>
      </c>
      <c r="L193" s="80">
        <v>0</v>
      </c>
      <c r="M193" s="81" t="s">
        <v>122</v>
      </c>
      <c r="N193" s="81" t="s">
        <v>135</v>
      </c>
      <c r="O193" s="81" t="s">
        <v>121</v>
      </c>
      <c r="P193" s="82">
        <v>45078</v>
      </c>
      <c r="Q193" s="82">
        <v>45079</v>
      </c>
      <c r="R193" s="80">
        <v>0</v>
      </c>
      <c r="S193" s="81" t="s">
        <v>116</v>
      </c>
      <c r="T193" s="81" t="s">
        <v>116</v>
      </c>
      <c r="U193" s="81" t="s">
        <v>319</v>
      </c>
      <c r="V193" s="83">
        <v>45047.153755902778</v>
      </c>
      <c r="W193" s="81" t="s">
        <v>116</v>
      </c>
      <c r="X193" s="81" t="s">
        <v>116</v>
      </c>
      <c r="Y193" s="83">
        <v>45078</v>
      </c>
      <c r="Z193" s="83">
        <v>45108</v>
      </c>
      <c r="AA193" s="83">
        <v>45110.74838996528</v>
      </c>
      <c r="AB193" s="81" t="s">
        <v>118</v>
      </c>
      <c r="AC193" s="81" t="s">
        <v>116</v>
      </c>
    </row>
    <row r="194" spans="1:29" s="90" customFormat="1" hidden="1" outlineLevel="6" collapsed="1" x14ac:dyDescent="0.25">
      <c r="A194" s="99" t="s">
        <v>116</v>
      </c>
      <c r="B194" s="86">
        <v>0</v>
      </c>
      <c r="C194" s="86">
        <v>0</v>
      </c>
      <c r="D194" s="86">
        <v>0</v>
      </c>
      <c r="E194" s="86">
        <v>0</v>
      </c>
      <c r="F194" s="86">
        <v>0</v>
      </c>
      <c r="G194" s="86">
        <v>0</v>
      </c>
      <c r="H194" s="87" t="s">
        <v>120</v>
      </c>
      <c r="I194" s="87" t="s">
        <v>187</v>
      </c>
      <c r="J194" s="87" t="s">
        <v>116</v>
      </c>
      <c r="K194" s="86">
        <v>0</v>
      </c>
      <c r="L194" s="86">
        <v>0</v>
      </c>
      <c r="M194" s="87" t="s">
        <v>122</v>
      </c>
      <c r="N194" s="87" t="s">
        <v>135</v>
      </c>
      <c r="O194" s="87" t="s">
        <v>121</v>
      </c>
      <c r="P194" s="88">
        <v>45078</v>
      </c>
      <c r="Q194" s="88">
        <v>45079</v>
      </c>
      <c r="R194" s="86">
        <v>0</v>
      </c>
      <c r="S194" s="87" t="s">
        <v>116</v>
      </c>
      <c r="T194" s="87" t="s">
        <v>116</v>
      </c>
      <c r="U194" s="87" t="s">
        <v>319</v>
      </c>
      <c r="V194" s="89">
        <v>45047.153755902778</v>
      </c>
      <c r="W194" s="87" t="s">
        <v>116</v>
      </c>
      <c r="X194" s="87" t="s">
        <v>116</v>
      </c>
      <c r="Y194" s="89">
        <v>45078</v>
      </c>
      <c r="Z194" s="89">
        <v>45108</v>
      </c>
      <c r="AA194" s="89">
        <v>45110.74838996528</v>
      </c>
      <c r="AB194" s="87" t="s">
        <v>118</v>
      </c>
      <c r="AC194" s="87" t="s">
        <v>116</v>
      </c>
    </row>
    <row r="195" spans="1:29" s="96" customFormat="1" hidden="1" outlineLevel="7" collapsed="1" x14ac:dyDescent="0.25">
      <c r="A195" s="100" t="s">
        <v>188</v>
      </c>
      <c r="B195" s="92">
        <v>-212057.56899999999</v>
      </c>
      <c r="C195" s="92">
        <v>-14637270.957040001</v>
      </c>
      <c r="D195" s="92">
        <v>0</v>
      </c>
      <c r="E195" s="92">
        <v>0</v>
      </c>
      <c r="F195" s="92">
        <v>-212057.56899999999</v>
      </c>
      <c r="G195" s="92">
        <v>-14637270.957040001</v>
      </c>
      <c r="H195" s="93" t="s">
        <v>120</v>
      </c>
      <c r="I195" s="93" t="s">
        <v>187</v>
      </c>
      <c r="J195" s="93" t="s">
        <v>116</v>
      </c>
      <c r="K195" s="92">
        <v>69.024987063960893</v>
      </c>
      <c r="L195" s="92">
        <v>0</v>
      </c>
      <c r="M195" s="93" t="s">
        <v>122</v>
      </c>
      <c r="N195" s="93" t="s">
        <v>135</v>
      </c>
      <c r="O195" s="93" t="s">
        <v>121</v>
      </c>
      <c r="P195" s="94">
        <v>45078</v>
      </c>
      <c r="Q195" s="94">
        <v>45079</v>
      </c>
      <c r="R195" s="92">
        <v>0</v>
      </c>
      <c r="S195" s="93" t="s">
        <v>116</v>
      </c>
      <c r="T195" s="93" t="s">
        <v>116</v>
      </c>
      <c r="U195" s="93" t="s">
        <v>319</v>
      </c>
      <c r="V195" s="95">
        <v>45047.153755902778</v>
      </c>
      <c r="W195" s="93" t="s">
        <v>116</v>
      </c>
      <c r="X195" s="93" t="s">
        <v>116</v>
      </c>
      <c r="Y195" s="95">
        <v>45078</v>
      </c>
      <c r="Z195" s="95">
        <v>45108</v>
      </c>
      <c r="AA195" s="95">
        <v>45110.74838996528</v>
      </c>
      <c r="AB195" s="93" t="s">
        <v>118</v>
      </c>
      <c r="AC195" s="93" t="s">
        <v>116</v>
      </c>
    </row>
    <row r="196" spans="1:29" s="78" customFormat="1" hidden="1" outlineLevel="7" collapsed="1" x14ac:dyDescent="0.25">
      <c r="A196" s="101" t="s">
        <v>116</v>
      </c>
      <c r="B196" s="75">
        <v>-212057.56899999999</v>
      </c>
      <c r="C196" s="75">
        <v>-14637270.957040001</v>
      </c>
      <c r="D196" s="75">
        <v>0</v>
      </c>
      <c r="E196" s="75">
        <v>0</v>
      </c>
      <c r="F196" s="75">
        <v>-212057.56899999999</v>
      </c>
      <c r="G196" s="75">
        <v>-14637270.957040001</v>
      </c>
      <c r="H196" s="74" t="s">
        <v>120</v>
      </c>
      <c r="I196" s="74" t="s">
        <v>187</v>
      </c>
      <c r="J196" s="74" t="s">
        <v>116</v>
      </c>
      <c r="K196" s="75">
        <v>69.024987063960893</v>
      </c>
      <c r="L196" s="75">
        <v>0</v>
      </c>
      <c r="M196" s="74" t="s">
        <v>122</v>
      </c>
      <c r="N196" s="74" t="s">
        <v>135</v>
      </c>
      <c r="O196" s="74" t="s">
        <v>121</v>
      </c>
      <c r="P196" s="76">
        <v>45078</v>
      </c>
      <c r="Q196" s="76">
        <v>45079</v>
      </c>
      <c r="R196" s="75">
        <v>0</v>
      </c>
      <c r="S196" s="74" t="s">
        <v>116</v>
      </c>
      <c r="T196" s="74" t="s">
        <v>116</v>
      </c>
      <c r="U196" s="74" t="s">
        <v>319</v>
      </c>
      <c r="V196" s="77">
        <v>45047.153755902778</v>
      </c>
      <c r="W196" s="74" t="s">
        <v>116</v>
      </c>
      <c r="X196" s="74" t="s">
        <v>116</v>
      </c>
      <c r="Y196" s="77">
        <v>45078</v>
      </c>
      <c r="Z196" s="77">
        <v>45108</v>
      </c>
      <c r="AA196" s="77">
        <v>45110.74838996528</v>
      </c>
      <c r="AB196" s="74" t="s">
        <v>118</v>
      </c>
      <c r="AC196" s="74" t="s">
        <v>116</v>
      </c>
    </row>
    <row r="197" spans="1:29" s="107" customFormat="1" hidden="1" outlineLevel="7" collapsed="1" x14ac:dyDescent="0.25">
      <c r="A197" s="102" t="s">
        <v>189</v>
      </c>
      <c r="B197" s="103">
        <v>84601.495999999999</v>
      </c>
      <c r="C197" s="103">
        <v>5894825.7536899997</v>
      </c>
      <c r="D197" s="103">
        <v>0</v>
      </c>
      <c r="E197" s="103">
        <v>0</v>
      </c>
      <c r="F197" s="103">
        <v>84601.495999999999</v>
      </c>
      <c r="G197" s="103">
        <v>5894825.7536899997</v>
      </c>
      <c r="H197" s="104" t="s">
        <v>120</v>
      </c>
      <c r="I197" s="104" t="s">
        <v>187</v>
      </c>
      <c r="J197" s="104" t="s">
        <v>116</v>
      </c>
      <c r="K197" s="103">
        <v>69.677559291504707</v>
      </c>
      <c r="L197" s="103">
        <v>0</v>
      </c>
      <c r="M197" s="104" t="s">
        <v>122</v>
      </c>
      <c r="N197" s="104" t="s">
        <v>135</v>
      </c>
      <c r="O197" s="104" t="s">
        <v>121</v>
      </c>
      <c r="P197" s="105">
        <v>45078</v>
      </c>
      <c r="Q197" s="105">
        <v>45079</v>
      </c>
      <c r="R197" s="103">
        <v>0</v>
      </c>
      <c r="S197" s="104" t="s">
        <v>116</v>
      </c>
      <c r="T197" s="104" t="s">
        <v>116</v>
      </c>
      <c r="U197" s="104" t="s">
        <v>319</v>
      </c>
      <c r="V197" s="106">
        <v>45047.153755902778</v>
      </c>
      <c r="W197" s="104" t="s">
        <v>116</v>
      </c>
      <c r="X197" s="104" t="s">
        <v>116</v>
      </c>
      <c r="Y197" s="106">
        <v>45078</v>
      </c>
      <c r="Z197" s="106">
        <v>45108</v>
      </c>
      <c r="AA197" s="106">
        <v>45110.74838996528</v>
      </c>
      <c r="AB197" s="104" t="s">
        <v>118</v>
      </c>
      <c r="AC197" s="104" t="s">
        <v>116</v>
      </c>
    </row>
    <row r="198" spans="1:29" s="78" customFormat="1" hidden="1" outlineLevel="7" collapsed="1" x14ac:dyDescent="0.25">
      <c r="A198" s="101" t="s">
        <v>116</v>
      </c>
      <c r="B198" s="75">
        <v>84601.495999999999</v>
      </c>
      <c r="C198" s="75">
        <v>5894825.7536899997</v>
      </c>
      <c r="D198" s="75">
        <v>0</v>
      </c>
      <c r="E198" s="75">
        <v>0</v>
      </c>
      <c r="F198" s="75">
        <v>84601.495999999999</v>
      </c>
      <c r="G198" s="75">
        <v>5894825.7536899997</v>
      </c>
      <c r="H198" s="74" t="s">
        <v>120</v>
      </c>
      <c r="I198" s="74" t="s">
        <v>187</v>
      </c>
      <c r="J198" s="74" t="s">
        <v>116</v>
      </c>
      <c r="K198" s="75">
        <v>69.677559291504707</v>
      </c>
      <c r="L198" s="75">
        <v>0</v>
      </c>
      <c r="M198" s="74" t="s">
        <v>122</v>
      </c>
      <c r="N198" s="74" t="s">
        <v>135</v>
      </c>
      <c r="O198" s="74" t="s">
        <v>121</v>
      </c>
      <c r="P198" s="76">
        <v>45078</v>
      </c>
      <c r="Q198" s="76">
        <v>45079</v>
      </c>
      <c r="R198" s="75">
        <v>0</v>
      </c>
      <c r="S198" s="74" t="s">
        <v>116</v>
      </c>
      <c r="T198" s="74" t="s">
        <v>116</v>
      </c>
      <c r="U198" s="74" t="s">
        <v>319</v>
      </c>
      <c r="V198" s="77">
        <v>45047.153755902778</v>
      </c>
      <c r="W198" s="74" t="s">
        <v>116</v>
      </c>
      <c r="X198" s="74" t="s">
        <v>116</v>
      </c>
      <c r="Y198" s="77">
        <v>45078</v>
      </c>
      <c r="Z198" s="77">
        <v>45108</v>
      </c>
      <c r="AA198" s="77">
        <v>45110.74838996528</v>
      </c>
      <c r="AB198" s="74" t="s">
        <v>118</v>
      </c>
      <c r="AC198" s="74" t="s">
        <v>116</v>
      </c>
    </row>
    <row r="199" spans="1:29" s="96" customFormat="1" hidden="1" outlineLevel="7" collapsed="1" x14ac:dyDescent="0.25">
      <c r="A199" s="100" t="s">
        <v>190</v>
      </c>
      <c r="B199" s="92">
        <v>127456.073</v>
      </c>
      <c r="C199" s="92">
        <v>8742445.2033500001</v>
      </c>
      <c r="D199" s="92">
        <v>0</v>
      </c>
      <c r="E199" s="92">
        <v>0</v>
      </c>
      <c r="F199" s="92">
        <v>127456.073</v>
      </c>
      <c r="G199" s="92">
        <v>8742445.2033500001</v>
      </c>
      <c r="H199" s="93" t="s">
        <v>120</v>
      </c>
      <c r="I199" s="93" t="s">
        <v>187</v>
      </c>
      <c r="J199" s="93" t="s">
        <v>116</v>
      </c>
      <c r="K199" s="92">
        <v>68.591829306948796</v>
      </c>
      <c r="L199" s="92">
        <v>0</v>
      </c>
      <c r="M199" s="93" t="s">
        <v>122</v>
      </c>
      <c r="N199" s="93" t="s">
        <v>135</v>
      </c>
      <c r="O199" s="93" t="s">
        <v>121</v>
      </c>
      <c r="P199" s="94">
        <v>45078</v>
      </c>
      <c r="Q199" s="94">
        <v>45079</v>
      </c>
      <c r="R199" s="92">
        <v>0</v>
      </c>
      <c r="S199" s="93" t="s">
        <v>116</v>
      </c>
      <c r="T199" s="93" t="s">
        <v>116</v>
      </c>
      <c r="U199" s="93" t="s">
        <v>319</v>
      </c>
      <c r="V199" s="95">
        <v>45047.153755902778</v>
      </c>
      <c r="W199" s="93" t="s">
        <v>116</v>
      </c>
      <c r="X199" s="93" t="s">
        <v>116</v>
      </c>
      <c r="Y199" s="95">
        <v>45078</v>
      </c>
      <c r="Z199" s="95">
        <v>45108</v>
      </c>
      <c r="AA199" s="95">
        <v>45110.74838996528</v>
      </c>
      <c r="AB199" s="93" t="s">
        <v>118</v>
      </c>
      <c r="AC199" s="93" t="s">
        <v>116</v>
      </c>
    </row>
    <row r="200" spans="1:29" s="78" customFormat="1" hidden="1" outlineLevel="7" collapsed="1" x14ac:dyDescent="0.25">
      <c r="A200" s="101" t="s">
        <v>116</v>
      </c>
      <c r="B200" s="75">
        <v>127456.073</v>
      </c>
      <c r="C200" s="75">
        <v>8742445.2033500001</v>
      </c>
      <c r="D200" s="75">
        <v>0</v>
      </c>
      <c r="E200" s="75">
        <v>0</v>
      </c>
      <c r="F200" s="75">
        <v>127456.073</v>
      </c>
      <c r="G200" s="75">
        <v>8742445.2033500001</v>
      </c>
      <c r="H200" s="74" t="s">
        <v>120</v>
      </c>
      <c r="I200" s="74" t="s">
        <v>187</v>
      </c>
      <c r="J200" s="74" t="s">
        <v>116</v>
      </c>
      <c r="K200" s="75">
        <v>68.591829306948796</v>
      </c>
      <c r="L200" s="75">
        <v>0</v>
      </c>
      <c r="M200" s="74" t="s">
        <v>122</v>
      </c>
      <c r="N200" s="74" t="s">
        <v>135</v>
      </c>
      <c r="O200" s="74" t="s">
        <v>121</v>
      </c>
      <c r="P200" s="76">
        <v>45078</v>
      </c>
      <c r="Q200" s="76">
        <v>45079</v>
      </c>
      <c r="R200" s="75">
        <v>0</v>
      </c>
      <c r="S200" s="74" t="s">
        <v>116</v>
      </c>
      <c r="T200" s="74" t="s">
        <v>116</v>
      </c>
      <c r="U200" s="74" t="s">
        <v>319</v>
      </c>
      <c r="V200" s="77">
        <v>45047.153755902778</v>
      </c>
      <c r="W200" s="74" t="s">
        <v>116</v>
      </c>
      <c r="X200" s="74" t="s">
        <v>116</v>
      </c>
      <c r="Y200" s="77">
        <v>45078</v>
      </c>
      <c r="Z200" s="77">
        <v>45108</v>
      </c>
      <c r="AA200" s="77">
        <v>45110.74838996528</v>
      </c>
      <c r="AB200" s="74" t="s">
        <v>118</v>
      </c>
      <c r="AC200" s="74" t="s">
        <v>116</v>
      </c>
    </row>
    <row r="201" spans="1:29" s="84" customFormat="1" outlineLevel="1" collapsed="1" x14ac:dyDescent="0.25">
      <c r="A201" s="79" t="s">
        <v>216</v>
      </c>
      <c r="B201" s="80">
        <v>0</v>
      </c>
      <c r="C201" s="80">
        <v>0</v>
      </c>
      <c r="D201" s="80">
        <v>0</v>
      </c>
      <c r="E201" s="80">
        <v>0</v>
      </c>
      <c r="F201" s="80">
        <v>0</v>
      </c>
      <c r="G201" s="80">
        <v>0</v>
      </c>
      <c r="H201" s="81" t="s">
        <v>120</v>
      </c>
      <c r="I201" s="81" t="s">
        <v>217</v>
      </c>
      <c r="J201" s="81" t="s">
        <v>116</v>
      </c>
      <c r="K201" s="80">
        <v>0</v>
      </c>
      <c r="L201" s="80">
        <v>0</v>
      </c>
      <c r="M201" s="81" t="s">
        <v>122</v>
      </c>
      <c r="N201" s="81" t="s">
        <v>216</v>
      </c>
      <c r="O201" s="81" t="s">
        <v>121</v>
      </c>
      <c r="P201" s="82">
        <v>45078</v>
      </c>
      <c r="Q201" s="82">
        <v>45079</v>
      </c>
      <c r="R201" s="80">
        <v>0</v>
      </c>
      <c r="S201" s="81" t="s">
        <v>116</v>
      </c>
      <c r="T201" s="81" t="s">
        <v>116</v>
      </c>
      <c r="U201" s="81" t="s">
        <v>319</v>
      </c>
      <c r="V201" s="83">
        <v>45047.153755902778</v>
      </c>
      <c r="W201" s="81" t="s">
        <v>116</v>
      </c>
      <c r="X201" s="81" t="s">
        <v>116</v>
      </c>
      <c r="Y201" s="83">
        <v>45078</v>
      </c>
      <c r="Z201" s="83">
        <v>45108</v>
      </c>
      <c r="AA201" s="83">
        <v>45110.74838996528</v>
      </c>
      <c r="AB201" s="81" t="s">
        <v>118</v>
      </c>
      <c r="AC201" s="81" t="s">
        <v>116</v>
      </c>
    </row>
    <row r="202" spans="1:29" s="90" customFormat="1" hidden="1" outlineLevel="2" collapsed="1" x14ac:dyDescent="0.25">
      <c r="A202" s="85" t="s">
        <v>217</v>
      </c>
      <c r="B202" s="86">
        <v>0</v>
      </c>
      <c r="C202" s="86">
        <v>0</v>
      </c>
      <c r="D202" s="86">
        <v>0</v>
      </c>
      <c r="E202" s="86">
        <v>0</v>
      </c>
      <c r="F202" s="86">
        <v>0</v>
      </c>
      <c r="G202" s="86">
        <v>0</v>
      </c>
      <c r="H202" s="87" t="s">
        <v>120</v>
      </c>
      <c r="I202" s="87" t="s">
        <v>217</v>
      </c>
      <c r="J202" s="87" t="s">
        <v>116</v>
      </c>
      <c r="K202" s="86">
        <v>0</v>
      </c>
      <c r="L202" s="86">
        <v>0</v>
      </c>
      <c r="M202" s="87" t="s">
        <v>122</v>
      </c>
      <c r="N202" s="87" t="s">
        <v>216</v>
      </c>
      <c r="O202" s="87" t="s">
        <v>121</v>
      </c>
      <c r="P202" s="88">
        <v>45078</v>
      </c>
      <c r="Q202" s="88">
        <v>45079</v>
      </c>
      <c r="R202" s="86">
        <v>0</v>
      </c>
      <c r="S202" s="87" t="s">
        <v>116</v>
      </c>
      <c r="T202" s="87" t="s">
        <v>116</v>
      </c>
      <c r="U202" s="87" t="s">
        <v>319</v>
      </c>
      <c r="V202" s="89">
        <v>45047.153755902778</v>
      </c>
      <c r="W202" s="87" t="s">
        <v>116</v>
      </c>
      <c r="X202" s="87" t="s">
        <v>116</v>
      </c>
      <c r="Y202" s="89">
        <v>45078</v>
      </c>
      <c r="Z202" s="89">
        <v>45108</v>
      </c>
      <c r="AA202" s="89">
        <v>45110.74838996528</v>
      </c>
      <c r="AB202" s="87" t="s">
        <v>118</v>
      </c>
      <c r="AC202" s="87" t="s">
        <v>116</v>
      </c>
    </row>
    <row r="203" spans="1:29" s="96" customFormat="1" hidden="1" outlineLevel="3" collapsed="1" x14ac:dyDescent="0.25">
      <c r="A203" s="91" t="s">
        <v>121</v>
      </c>
      <c r="B203" s="92">
        <v>0</v>
      </c>
      <c r="C203" s="92">
        <v>0</v>
      </c>
      <c r="D203" s="92">
        <v>0</v>
      </c>
      <c r="E203" s="92">
        <v>0</v>
      </c>
      <c r="F203" s="92">
        <v>0</v>
      </c>
      <c r="G203" s="92">
        <v>0</v>
      </c>
      <c r="H203" s="93" t="s">
        <v>120</v>
      </c>
      <c r="I203" s="93" t="s">
        <v>217</v>
      </c>
      <c r="J203" s="93" t="s">
        <v>116</v>
      </c>
      <c r="K203" s="92">
        <v>0</v>
      </c>
      <c r="L203" s="92">
        <v>0</v>
      </c>
      <c r="M203" s="93" t="s">
        <v>122</v>
      </c>
      <c r="N203" s="93" t="s">
        <v>216</v>
      </c>
      <c r="O203" s="93" t="s">
        <v>121</v>
      </c>
      <c r="P203" s="94">
        <v>45078</v>
      </c>
      <c r="Q203" s="94">
        <v>45079</v>
      </c>
      <c r="R203" s="92">
        <v>0</v>
      </c>
      <c r="S203" s="93" t="s">
        <v>116</v>
      </c>
      <c r="T203" s="93" t="s">
        <v>116</v>
      </c>
      <c r="U203" s="93" t="s">
        <v>319</v>
      </c>
      <c r="V203" s="95">
        <v>45047.153755902778</v>
      </c>
      <c r="W203" s="93" t="s">
        <v>116</v>
      </c>
      <c r="X203" s="93" t="s">
        <v>116</v>
      </c>
      <c r="Y203" s="95">
        <v>45078</v>
      </c>
      <c r="Z203" s="95">
        <v>45108</v>
      </c>
      <c r="AA203" s="95">
        <v>45110.74838996528</v>
      </c>
      <c r="AB203" s="93" t="s">
        <v>118</v>
      </c>
      <c r="AC203" s="93" t="s">
        <v>116</v>
      </c>
    </row>
    <row r="204" spans="1:29" s="78" customFormat="1" hidden="1" outlineLevel="4" collapsed="1" x14ac:dyDescent="0.25">
      <c r="A204" s="97" t="s">
        <v>116</v>
      </c>
      <c r="B204" s="75">
        <v>0</v>
      </c>
      <c r="C204" s="75">
        <v>0</v>
      </c>
      <c r="D204" s="75">
        <v>0</v>
      </c>
      <c r="E204" s="75">
        <v>0</v>
      </c>
      <c r="F204" s="75">
        <v>0</v>
      </c>
      <c r="G204" s="75">
        <v>0</v>
      </c>
      <c r="H204" s="74" t="s">
        <v>120</v>
      </c>
      <c r="I204" s="74" t="s">
        <v>217</v>
      </c>
      <c r="J204" s="74" t="s">
        <v>116</v>
      </c>
      <c r="K204" s="75">
        <v>0</v>
      </c>
      <c r="L204" s="75">
        <v>0</v>
      </c>
      <c r="M204" s="74" t="s">
        <v>122</v>
      </c>
      <c r="N204" s="74" t="s">
        <v>216</v>
      </c>
      <c r="O204" s="74" t="s">
        <v>121</v>
      </c>
      <c r="P204" s="76">
        <v>45078</v>
      </c>
      <c r="Q204" s="76">
        <v>45079</v>
      </c>
      <c r="R204" s="75">
        <v>0</v>
      </c>
      <c r="S204" s="74" t="s">
        <v>116</v>
      </c>
      <c r="T204" s="74" t="s">
        <v>116</v>
      </c>
      <c r="U204" s="74" t="s">
        <v>319</v>
      </c>
      <c r="V204" s="77">
        <v>45047.153755902778</v>
      </c>
      <c r="W204" s="74" t="s">
        <v>116</v>
      </c>
      <c r="X204" s="74" t="s">
        <v>116</v>
      </c>
      <c r="Y204" s="77">
        <v>45078</v>
      </c>
      <c r="Z204" s="77">
        <v>45108</v>
      </c>
      <c r="AA204" s="77">
        <v>45110.74838996528</v>
      </c>
      <c r="AB204" s="74" t="s">
        <v>118</v>
      </c>
      <c r="AC204" s="74" t="s">
        <v>116</v>
      </c>
    </row>
    <row r="205" spans="1:29" s="84" customFormat="1" hidden="1" outlineLevel="5" collapsed="1" x14ac:dyDescent="0.25">
      <c r="A205" s="98" t="s">
        <v>122</v>
      </c>
      <c r="B205" s="80">
        <v>0</v>
      </c>
      <c r="C205" s="80">
        <v>0</v>
      </c>
      <c r="D205" s="80">
        <v>0</v>
      </c>
      <c r="E205" s="80">
        <v>0</v>
      </c>
      <c r="F205" s="80">
        <v>0</v>
      </c>
      <c r="G205" s="80">
        <v>0</v>
      </c>
      <c r="H205" s="81" t="s">
        <v>120</v>
      </c>
      <c r="I205" s="81" t="s">
        <v>217</v>
      </c>
      <c r="J205" s="81" t="s">
        <v>116</v>
      </c>
      <c r="K205" s="80">
        <v>0</v>
      </c>
      <c r="L205" s="80">
        <v>0</v>
      </c>
      <c r="M205" s="81" t="s">
        <v>122</v>
      </c>
      <c r="N205" s="81" t="s">
        <v>216</v>
      </c>
      <c r="O205" s="81" t="s">
        <v>121</v>
      </c>
      <c r="P205" s="82">
        <v>45078</v>
      </c>
      <c r="Q205" s="82">
        <v>45079</v>
      </c>
      <c r="R205" s="80">
        <v>0</v>
      </c>
      <c r="S205" s="81" t="s">
        <v>116</v>
      </c>
      <c r="T205" s="81" t="s">
        <v>116</v>
      </c>
      <c r="U205" s="81" t="s">
        <v>319</v>
      </c>
      <c r="V205" s="83">
        <v>45047.153755902778</v>
      </c>
      <c r="W205" s="81" t="s">
        <v>116</v>
      </c>
      <c r="X205" s="81" t="s">
        <v>116</v>
      </c>
      <c r="Y205" s="83">
        <v>45078</v>
      </c>
      <c r="Z205" s="83">
        <v>45108</v>
      </c>
      <c r="AA205" s="83">
        <v>45110.74838996528</v>
      </c>
      <c r="AB205" s="81" t="s">
        <v>118</v>
      </c>
      <c r="AC205" s="81" t="s">
        <v>116</v>
      </c>
    </row>
    <row r="206" spans="1:29" s="90" customFormat="1" hidden="1" outlineLevel="6" collapsed="1" x14ac:dyDescent="0.25">
      <c r="A206" s="99" t="s">
        <v>116</v>
      </c>
      <c r="B206" s="86">
        <v>0</v>
      </c>
      <c r="C206" s="86">
        <v>0</v>
      </c>
      <c r="D206" s="86">
        <v>0</v>
      </c>
      <c r="E206" s="86">
        <v>0</v>
      </c>
      <c r="F206" s="86">
        <v>0</v>
      </c>
      <c r="G206" s="86">
        <v>0</v>
      </c>
      <c r="H206" s="87" t="s">
        <v>120</v>
      </c>
      <c r="I206" s="87" t="s">
        <v>217</v>
      </c>
      <c r="J206" s="87" t="s">
        <v>116</v>
      </c>
      <c r="K206" s="86">
        <v>0</v>
      </c>
      <c r="L206" s="86">
        <v>0</v>
      </c>
      <c r="M206" s="87" t="s">
        <v>122</v>
      </c>
      <c r="N206" s="87" t="s">
        <v>216</v>
      </c>
      <c r="O206" s="87" t="s">
        <v>121</v>
      </c>
      <c r="P206" s="88">
        <v>45078</v>
      </c>
      <c r="Q206" s="88">
        <v>45079</v>
      </c>
      <c r="R206" s="86">
        <v>0</v>
      </c>
      <c r="S206" s="87" t="s">
        <v>116</v>
      </c>
      <c r="T206" s="87" t="s">
        <v>116</v>
      </c>
      <c r="U206" s="87" t="s">
        <v>319</v>
      </c>
      <c r="V206" s="89">
        <v>45047.153755902778</v>
      </c>
      <c r="W206" s="87" t="s">
        <v>116</v>
      </c>
      <c r="X206" s="87" t="s">
        <v>116</v>
      </c>
      <c r="Y206" s="89">
        <v>45078</v>
      </c>
      <c r="Z206" s="89">
        <v>45108</v>
      </c>
      <c r="AA206" s="89">
        <v>45110.74838996528</v>
      </c>
      <c r="AB206" s="87" t="s">
        <v>118</v>
      </c>
      <c r="AC206" s="87" t="s">
        <v>116</v>
      </c>
    </row>
    <row r="207" spans="1:29" s="96" customFormat="1" hidden="1" outlineLevel="7" collapsed="1" x14ac:dyDescent="0.25">
      <c r="A207" s="100" t="s">
        <v>152</v>
      </c>
      <c r="B207" s="92">
        <v>0</v>
      </c>
      <c r="C207" s="92">
        <v>0</v>
      </c>
      <c r="D207" s="92">
        <v>0</v>
      </c>
      <c r="E207" s="92">
        <v>0</v>
      </c>
      <c r="F207" s="92">
        <v>0</v>
      </c>
      <c r="G207" s="92">
        <v>0</v>
      </c>
      <c r="H207" s="93" t="s">
        <v>120</v>
      </c>
      <c r="I207" s="93" t="s">
        <v>217</v>
      </c>
      <c r="J207" s="93" t="s">
        <v>116</v>
      </c>
      <c r="K207" s="92">
        <v>0</v>
      </c>
      <c r="L207" s="92">
        <v>0</v>
      </c>
      <c r="M207" s="93" t="s">
        <v>122</v>
      </c>
      <c r="N207" s="93" t="s">
        <v>216</v>
      </c>
      <c r="O207" s="93" t="s">
        <v>121</v>
      </c>
      <c r="P207" s="94">
        <v>45078</v>
      </c>
      <c r="Q207" s="94">
        <v>45079</v>
      </c>
      <c r="R207" s="92">
        <v>0</v>
      </c>
      <c r="S207" s="93" t="s">
        <v>116</v>
      </c>
      <c r="T207" s="93" t="s">
        <v>116</v>
      </c>
      <c r="U207" s="93" t="s">
        <v>319</v>
      </c>
      <c r="V207" s="95">
        <v>45047.153755902778</v>
      </c>
      <c r="W207" s="93" t="s">
        <v>116</v>
      </c>
      <c r="X207" s="93" t="s">
        <v>116</v>
      </c>
      <c r="Y207" s="95">
        <v>45078</v>
      </c>
      <c r="Z207" s="95">
        <v>45108</v>
      </c>
      <c r="AA207" s="95">
        <v>45110.74838996528</v>
      </c>
      <c r="AB207" s="93" t="s">
        <v>118</v>
      </c>
      <c r="AC207" s="93" t="s">
        <v>116</v>
      </c>
    </row>
    <row r="208" spans="1:29" s="78" customFormat="1" hidden="1" outlineLevel="7" collapsed="1" x14ac:dyDescent="0.25">
      <c r="A208" s="101" t="s">
        <v>116</v>
      </c>
      <c r="B208" s="75">
        <v>0</v>
      </c>
      <c r="C208" s="75">
        <v>0</v>
      </c>
      <c r="D208" s="75">
        <v>0</v>
      </c>
      <c r="E208" s="75">
        <v>0</v>
      </c>
      <c r="F208" s="75">
        <v>0</v>
      </c>
      <c r="G208" s="75">
        <v>0</v>
      </c>
      <c r="H208" s="74" t="s">
        <v>120</v>
      </c>
      <c r="I208" s="74" t="s">
        <v>217</v>
      </c>
      <c r="J208" s="74" t="s">
        <v>116</v>
      </c>
      <c r="K208" s="75">
        <v>0</v>
      </c>
      <c r="L208" s="75">
        <v>0</v>
      </c>
      <c r="M208" s="74" t="s">
        <v>122</v>
      </c>
      <c r="N208" s="74" t="s">
        <v>216</v>
      </c>
      <c r="O208" s="74" t="s">
        <v>121</v>
      </c>
      <c r="P208" s="76">
        <v>45078</v>
      </c>
      <c r="Q208" s="76">
        <v>45079</v>
      </c>
      <c r="R208" s="75">
        <v>0</v>
      </c>
      <c r="S208" s="74" t="s">
        <v>116</v>
      </c>
      <c r="T208" s="74" t="s">
        <v>116</v>
      </c>
      <c r="U208" s="74" t="s">
        <v>319</v>
      </c>
      <c r="V208" s="77">
        <v>45047.153755902778</v>
      </c>
      <c r="W208" s="74" t="s">
        <v>116</v>
      </c>
      <c r="X208" s="74" t="s">
        <v>116</v>
      </c>
      <c r="Y208" s="77">
        <v>45078</v>
      </c>
      <c r="Z208" s="77">
        <v>45108</v>
      </c>
      <c r="AA208" s="77">
        <v>45110.74838996528</v>
      </c>
      <c r="AB208" s="74" t="s">
        <v>118</v>
      </c>
      <c r="AC208" s="74" t="s">
        <v>116</v>
      </c>
    </row>
    <row r="209" spans="1:29" s="119" customFormat="1" outlineLevel="1" collapsed="1" x14ac:dyDescent="0.25">
      <c r="A209" s="114" t="s">
        <v>218</v>
      </c>
      <c r="B209" s="115">
        <v>0</v>
      </c>
      <c r="C209" s="115">
        <v>0</v>
      </c>
      <c r="D209" s="115">
        <v>0</v>
      </c>
      <c r="E209" s="115">
        <v>0</v>
      </c>
      <c r="F209" s="115">
        <v>0</v>
      </c>
      <c r="G209" s="115">
        <v>0</v>
      </c>
      <c r="H209" s="116" t="s">
        <v>120</v>
      </c>
      <c r="I209" s="116" t="s">
        <v>219</v>
      </c>
      <c r="J209" s="116" t="s">
        <v>116</v>
      </c>
      <c r="K209" s="115">
        <v>0</v>
      </c>
      <c r="L209" s="115">
        <v>0</v>
      </c>
      <c r="M209" s="116" t="s">
        <v>122</v>
      </c>
      <c r="N209" s="116" t="s">
        <v>218</v>
      </c>
      <c r="O209" s="116" t="s">
        <v>121</v>
      </c>
      <c r="P209" s="117">
        <v>45078</v>
      </c>
      <c r="Q209" s="117">
        <v>45079</v>
      </c>
      <c r="R209" s="115">
        <v>0</v>
      </c>
      <c r="S209" s="116" t="s">
        <v>116</v>
      </c>
      <c r="T209" s="116" t="s">
        <v>116</v>
      </c>
      <c r="U209" s="116" t="s">
        <v>319</v>
      </c>
      <c r="V209" s="118">
        <v>45047.153755902778</v>
      </c>
      <c r="W209" s="116" t="s">
        <v>116</v>
      </c>
      <c r="X209" s="116" t="s">
        <v>116</v>
      </c>
      <c r="Y209" s="118">
        <v>45078</v>
      </c>
      <c r="Z209" s="118">
        <v>45108</v>
      </c>
      <c r="AA209" s="118">
        <v>45110.74838996528</v>
      </c>
      <c r="AB209" s="116" t="s">
        <v>118</v>
      </c>
      <c r="AC209" s="116" t="s">
        <v>116</v>
      </c>
    </row>
    <row r="210" spans="1:29" s="90" customFormat="1" hidden="1" outlineLevel="2" collapsed="1" x14ac:dyDescent="0.25">
      <c r="A210" s="85" t="s">
        <v>219</v>
      </c>
      <c r="B210" s="86">
        <v>0</v>
      </c>
      <c r="C210" s="86">
        <v>0</v>
      </c>
      <c r="D210" s="86">
        <v>0</v>
      </c>
      <c r="E210" s="86">
        <v>0</v>
      </c>
      <c r="F210" s="86">
        <v>0</v>
      </c>
      <c r="G210" s="86">
        <v>0</v>
      </c>
      <c r="H210" s="87" t="s">
        <v>120</v>
      </c>
      <c r="I210" s="87" t="s">
        <v>219</v>
      </c>
      <c r="J210" s="87" t="s">
        <v>116</v>
      </c>
      <c r="K210" s="86">
        <v>0</v>
      </c>
      <c r="L210" s="86">
        <v>0</v>
      </c>
      <c r="M210" s="87" t="s">
        <v>122</v>
      </c>
      <c r="N210" s="87" t="s">
        <v>218</v>
      </c>
      <c r="O210" s="87" t="s">
        <v>121</v>
      </c>
      <c r="P210" s="88">
        <v>45078</v>
      </c>
      <c r="Q210" s="88">
        <v>45079</v>
      </c>
      <c r="R210" s="86">
        <v>0</v>
      </c>
      <c r="S210" s="87" t="s">
        <v>116</v>
      </c>
      <c r="T210" s="87" t="s">
        <v>116</v>
      </c>
      <c r="U210" s="87" t="s">
        <v>319</v>
      </c>
      <c r="V210" s="89">
        <v>45047.153755902778</v>
      </c>
      <c r="W210" s="87" t="s">
        <v>116</v>
      </c>
      <c r="X210" s="87" t="s">
        <v>116</v>
      </c>
      <c r="Y210" s="89">
        <v>45078</v>
      </c>
      <c r="Z210" s="89">
        <v>45108</v>
      </c>
      <c r="AA210" s="89">
        <v>45110.74838996528</v>
      </c>
      <c r="AB210" s="87" t="s">
        <v>118</v>
      </c>
      <c r="AC210" s="87" t="s">
        <v>116</v>
      </c>
    </row>
    <row r="211" spans="1:29" s="96" customFormat="1" hidden="1" outlineLevel="3" collapsed="1" x14ac:dyDescent="0.25">
      <c r="A211" s="91" t="s">
        <v>121</v>
      </c>
      <c r="B211" s="92">
        <v>0</v>
      </c>
      <c r="C211" s="92">
        <v>0</v>
      </c>
      <c r="D211" s="92">
        <v>0</v>
      </c>
      <c r="E211" s="92">
        <v>0</v>
      </c>
      <c r="F211" s="92">
        <v>0</v>
      </c>
      <c r="G211" s="92">
        <v>0</v>
      </c>
      <c r="H211" s="93" t="s">
        <v>120</v>
      </c>
      <c r="I211" s="93" t="s">
        <v>219</v>
      </c>
      <c r="J211" s="93" t="s">
        <v>116</v>
      </c>
      <c r="K211" s="92">
        <v>0</v>
      </c>
      <c r="L211" s="92">
        <v>0</v>
      </c>
      <c r="M211" s="93" t="s">
        <v>122</v>
      </c>
      <c r="N211" s="93" t="s">
        <v>218</v>
      </c>
      <c r="O211" s="93" t="s">
        <v>121</v>
      </c>
      <c r="P211" s="94">
        <v>45078</v>
      </c>
      <c r="Q211" s="94">
        <v>45079</v>
      </c>
      <c r="R211" s="92">
        <v>0</v>
      </c>
      <c r="S211" s="93" t="s">
        <v>116</v>
      </c>
      <c r="T211" s="93" t="s">
        <v>116</v>
      </c>
      <c r="U211" s="93" t="s">
        <v>319</v>
      </c>
      <c r="V211" s="95">
        <v>45047.153755902778</v>
      </c>
      <c r="W211" s="93" t="s">
        <v>116</v>
      </c>
      <c r="X211" s="93" t="s">
        <v>116</v>
      </c>
      <c r="Y211" s="95">
        <v>45078</v>
      </c>
      <c r="Z211" s="95">
        <v>45108</v>
      </c>
      <c r="AA211" s="95">
        <v>45110.74838996528</v>
      </c>
      <c r="AB211" s="93" t="s">
        <v>118</v>
      </c>
      <c r="AC211" s="93" t="s">
        <v>116</v>
      </c>
    </row>
    <row r="212" spans="1:29" s="78" customFormat="1" hidden="1" outlineLevel="4" collapsed="1" x14ac:dyDescent="0.25">
      <c r="A212" s="97" t="s">
        <v>116</v>
      </c>
      <c r="B212" s="75">
        <v>0</v>
      </c>
      <c r="C212" s="75">
        <v>0</v>
      </c>
      <c r="D212" s="75">
        <v>0</v>
      </c>
      <c r="E212" s="75">
        <v>0</v>
      </c>
      <c r="F212" s="75">
        <v>0</v>
      </c>
      <c r="G212" s="75">
        <v>0</v>
      </c>
      <c r="H212" s="74" t="s">
        <v>120</v>
      </c>
      <c r="I212" s="74" t="s">
        <v>219</v>
      </c>
      <c r="J212" s="74" t="s">
        <v>116</v>
      </c>
      <c r="K212" s="75">
        <v>0</v>
      </c>
      <c r="L212" s="75">
        <v>0</v>
      </c>
      <c r="M212" s="74" t="s">
        <v>122</v>
      </c>
      <c r="N212" s="74" t="s">
        <v>218</v>
      </c>
      <c r="O212" s="74" t="s">
        <v>121</v>
      </c>
      <c r="P212" s="76">
        <v>45078</v>
      </c>
      <c r="Q212" s="76">
        <v>45079</v>
      </c>
      <c r="R212" s="75">
        <v>0</v>
      </c>
      <c r="S212" s="74" t="s">
        <v>116</v>
      </c>
      <c r="T212" s="74" t="s">
        <v>116</v>
      </c>
      <c r="U212" s="74" t="s">
        <v>319</v>
      </c>
      <c r="V212" s="77">
        <v>45047.153755902778</v>
      </c>
      <c r="W212" s="74" t="s">
        <v>116</v>
      </c>
      <c r="X212" s="74" t="s">
        <v>116</v>
      </c>
      <c r="Y212" s="77">
        <v>45078</v>
      </c>
      <c r="Z212" s="77">
        <v>45108</v>
      </c>
      <c r="AA212" s="77">
        <v>45110.74838996528</v>
      </c>
      <c r="AB212" s="74" t="s">
        <v>118</v>
      </c>
      <c r="AC212" s="74" t="s">
        <v>116</v>
      </c>
    </row>
    <row r="213" spans="1:29" s="84" customFormat="1" hidden="1" outlineLevel="5" collapsed="1" x14ac:dyDescent="0.25">
      <c r="A213" s="98" t="s">
        <v>122</v>
      </c>
      <c r="B213" s="80">
        <v>0</v>
      </c>
      <c r="C213" s="80">
        <v>0</v>
      </c>
      <c r="D213" s="80">
        <v>0</v>
      </c>
      <c r="E213" s="80">
        <v>0</v>
      </c>
      <c r="F213" s="80">
        <v>0</v>
      </c>
      <c r="G213" s="80">
        <v>0</v>
      </c>
      <c r="H213" s="81" t="s">
        <v>120</v>
      </c>
      <c r="I213" s="81" t="s">
        <v>219</v>
      </c>
      <c r="J213" s="81" t="s">
        <v>116</v>
      </c>
      <c r="K213" s="80">
        <v>0</v>
      </c>
      <c r="L213" s="80">
        <v>0</v>
      </c>
      <c r="M213" s="81" t="s">
        <v>122</v>
      </c>
      <c r="N213" s="81" t="s">
        <v>218</v>
      </c>
      <c r="O213" s="81" t="s">
        <v>121</v>
      </c>
      <c r="P213" s="82">
        <v>45078</v>
      </c>
      <c r="Q213" s="82">
        <v>45079</v>
      </c>
      <c r="R213" s="80">
        <v>0</v>
      </c>
      <c r="S213" s="81" t="s">
        <v>116</v>
      </c>
      <c r="T213" s="81" t="s">
        <v>116</v>
      </c>
      <c r="U213" s="81" t="s">
        <v>319</v>
      </c>
      <c r="V213" s="83">
        <v>45047.153755902778</v>
      </c>
      <c r="W213" s="81" t="s">
        <v>116</v>
      </c>
      <c r="X213" s="81" t="s">
        <v>116</v>
      </c>
      <c r="Y213" s="83">
        <v>45078</v>
      </c>
      <c r="Z213" s="83">
        <v>45108</v>
      </c>
      <c r="AA213" s="83">
        <v>45110.74838996528</v>
      </c>
      <c r="AB213" s="81" t="s">
        <v>118</v>
      </c>
      <c r="AC213" s="81" t="s">
        <v>116</v>
      </c>
    </row>
    <row r="214" spans="1:29" s="90" customFormat="1" hidden="1" outlineLevel="6" collapsed="1" x14ac:dyDescent="0.25">
      <c r="A214" s="99" t="s">
        <v>116</v>
      </c>
      <c r="B214" s="86">
        <v>0</v>
      </c>
      <c r="C214" s="86">
        <v>0</v>
      </c>
      <c r="D214" s="86">
        <v>0</v>
      </c>
      <c r="E214" s="86">
        <v>0</v>
      </c>
      <c r="F214" s="86">
        <v>0</v>
      </c>
      <c r="G214" s="86">
        <v>0</v>
      </c>
      <c r="H214" s="87" t="s">
        <v>120</v>
      </c>
      <c r="I214" s="87" t="s">
        <v>219</v>
      </c>
      <c r="J214" s="87" t="s">
        <v>116</v>
      </c>
      <c r="K214" s="86">
        <v>0</v>
      </c>
      <c r="L214" s="86">
        <v>0</v>
      </c>
      <c r="M214" s="87" t="s">
        <v>122</v>
      </c>
      <c r="N214" s="87" t="s">
        <v>218</v>
      </c>
      <c r="O214" s="87" t="s">
        <v>121</v>
      </c>
      <c r="P214" s="88">
        <v>45078</v>
      </c>
      <c r="Q214" s="88">
        <v>45079</v>
      </c>
      <c r="R214" s="86">
        <v>0</v>
      </c>
      <c r="S214" s="87" t="s">
        <v>116</v>
      </c>
      <c r="T214" s="87" t="s">
        <v>116</v>
      </c>
      <c r="U214" s="87" t="s">
        <v>319</v>
      </c>
      <c r="V214" s="89">
        <v>45047.153755902778</v>
      </c>
      <c r="W214" s="87" t="s">
        <v>116</v>
      </c>
      <c r="X214" s="87" t="s">
        <v>116</v>
      </c>
      <c r="Y214" s="89">
        <v>45078</v>
      </c>
      <c r="Z214" s="89">
        <v>45108</v>
      </c>
      <c r="AA214" s="89">
        <v>45110.74838996528</v>
      </c>
      <c r="AB214" s="87" t="s">
        <v>118</v>
      </c>
      <c r="AC214" s="87" t="s">
        <v>116</v>
      </c>
    </row>
    <row r="215" spans="1:29" s="96" customFormat="1" hidden="1" outlineLevel="7" collapsed="1" x14ac:dyDescent="0.25">
      <c r="A215" s="100" t="s">
        <v>220</v>
      </c>
      <c r="B215" s="92">
        <v>-104687.046</v>
      </c>
      <c r="C215" s="92">
        <v>-6485693.7464500004</v>
      </c>
      <c r="D215" s="92">
        <v>0</v>
      </c>
      <c r="E215" s="92">
        <v>0</v>
      </c>
      <c r="F215" s="92">
        <v>-104687.046</v>
      </c>
      <c r="G215" s="92">
        <v>-6485693.7464500004</v>
      </c>
      <c r="H215" s="93" t="s">
        <v>120</v>
      </c>
      <c r="I215" s="93" t="s">
        <v>219</v>
      </c>
      <c r="J215" s="93" t="s">
        <v>116</v>
      </c>
      <c r="K215" s="92">
        <v>61.9531641617818</v>
      </c>
      <c r="L215" s="92">
        <v>0</v>
      </c>
      <c r="M215" s="93" t="s">
        <v>122</v>
      </c>
      <c r="N215" s="93" t="s">
        <v>218</v>
      </c>
      <c r="O215" s="93" t="s">
        <v>121</v>
      </c>
      <c r="P215" s="94">
        <v>45078</v>
      </c>
      <c r="Q215" s="94">
        <v>45079</v>
      </c>
      <c r="R215" s="92">
        <v>0</v>
      </c>
      <c r="S215" s="93" t="s">
        <v>116</v>
      </c>
      <c r="T215" s="93" t="s">
        <v>116</v>
      </c>
      <c r="U215" s="93" t="s">
        <v>319</v>
      </c>
      <c r="V215" s="95">
        <v>45047.153755902778</v>
      </c>
      <c r="W215" s="93" t="s">
        <v>116</v>
      </c>
      <c r="X215" s="93" t="s">
        <v>116</v>
      </c>
      <c r="Y215" s="95">
        <v>45078</v>
      </c>
      <c r="Z215" s="95">
        <v>45108</v>
      </c>
      <c r="AA215" s="95">
        <v>45110.74838996528</v>
      </c>
      <c r="AB215" s="93" t="s">
        <v>118</v>
      </c>
      <c r="AC215" s="93" t="s">
        <v>116</v>
      </c>
    </row>
    <row r="216" spans="1:29" s="78" customFormat="1" hidden="1" outlineLevel="7" collapsed="1" x14ac:dyDescent="0.25">
      <c r="A216" s="101" t="s">
        <v>116</v>
      </c>
      <c r="B216" s="75">
        <v>-70293.695999999996</v>
      </c>
      <c r="C216" s="75">
        <v>-4354916.8878300004</v>
      </c>
      <c r="D216" s="75">
        <v>0</v>
      </c>
      <c r="E216" s="75">
        <v>0</v>
      </c>
      <c r="F216" s="75">
        <v>-70293.695999999996</v>
      </c>
      <c r="G216" s="75">
        <v>-4354916.8878300004</v>
      </c>
      <c r="H216" s="74" t="s">
        <v>120</v>
      </c>
      <c r="I216" s="74" t="s">
        <v>219</v>
      </c>
      <c r="J216" s="74" t="s">
        <v>116</v>
      </c>
      <c r="K216" s="75">
        <v>61.9531641618332</v>
      </c>
      <c r="L216" s="75">
        <v>0</v>
      </c>
      <c r="M216" s="74" t="s">
        <v>122</v>
      </c>
      <c r="N216" s="74" t="s">
        <v>218</v>
      </c>
      <c r="O216" s="74" t="s">
        <v>121</v>
      </c>
      <c r="P216" s="76">
        <v>45078</v>
      </c>
      <c r="Q216" s="76">
        <v>45079</v>
      </c>
      <c r="R216" s="75">
        <v>0</v>
      </c>
      <c r="S216" s="74" t="s">
        <v>116</v>
      </c>
      <c r="T216" s="74" t="s">
        <v>116</v>
      </c>
      <c r="U216" s="74" t="s">
        <v>319</v>
      </c>
      <c r="V216" s="77">
        <v>45047.153755902778</v>
      </c>
      <c r="W216" s="74" t="s">
        <v>116</v>
      </c>
      <c r="X216" s="74" t="s">
        <v>116</v>
      </c>
      <c r="Y216" s="77">
        <v>45078</v>
      </c>
      <c r="Z216" s="77">
        <v>45108</v>
      </c>
      <c r="AA216" s="77">
        <v>45110.74838996528</v>
      </c>
      <c r="AB216" s="74" t="s">
        <v>118</v>
      </c>
      <c r="AC216" s="74" t="s">
        <v>116</v>
      </c>
    </row>
    <row r="217" spans="1:29" s="128" customFormat="1" hidden="1" outlineLevel="7" collapsed="1" x14ac:dyDescent="0.25">
      <c r="A217" s="123" t="s">
        <v>116</v>
      </c>
      <c r="B217" s="124">
        <v>-34393.35</v>
      </c>
      <c r="C217" s="124">
        <v>-2130776.8586200001</v>
      </c>
      <c r="D217" s="124">
        <v>0</v>
      </c>
      <c r="E217" s="124">
        <v>0</v>
      </c>
      <c r="F217" s="124">
        <v>-34393.35</v>
      </c>
      <c r="G217" s="124">
        <v>-2130776.8586200001</v>
      </c>
      <c r="H217" s="125" t="s">
        <v>120</v>
      </c>
      <c r="I217" s="125" t="s">
        <v>219</v>
      </c>
      <c r="J217" s="125" t="s">
        <v>116</v>
      </c>
      <c r="K217" s="124">
        <v>61.953164161676597</v>
      </c>
      <c r="L217" s="124">
        <v>0</v>
      </c>
      <c r="M217" s="125" t="s">
        <v>122</v>
      </c>
      <c r="N217" s="125" t="s">
        <v>218</v>
      </c>
      <c r="O217" s="125" t="s">
        <v>121</v>
      </c>
      <c r="P217" s="126">
        <v>45078</v>
      </c>
      <c r="Q217" s="126">
        <v>45079</v>
      </c>
      <c r="R217" s="124">
        <v>0</v>
      </c>
      <c r="S217" s="125" t="s">
        <v>116</v>
      </c>
      <c r="T217" s="125" t="s">
        <v>116</v>
      </c>
      <c r="U217" s="125" t="s">
        <v>319</v>
      </c>
      <c r="V217" s="127">
        <v>45047.153755902778</v>
      </c>
      <c r="W217" s="125" t="s">
        <v>116</v>
      </c>
      <c r="X217" s="125" t="s">
        <v>116</v>
      </c>
      <c r="Y217" s="127">
        <v>45078</v>
      </c>
      <c r="Z217" s="127">
        <v>45108</v>
      </c>
      <c r="AA217" s="127">
        <v>45110.74838996528</v>
      </c>
      <c r="AB217" s="125" t="s">
        <v>118</v>
      </c>
      <c r="AC217" s="125" t="s">
        <v>116</v>
      </c>
    </row>
    <row r="218" spans="1:29" s="107" customFormat="1" hidden="1" outlineLevel="7" collapsed="1" x14ac:dyDescent="0.25">
      <c r="A218" s="102" t="s">
        <v>221</v>
      </c>
      <c r="B218" s="103">
        <v>-104430.91499999999</v>
      </c>
      <c r="C218" s="103">
        <v>-6397875.5281499997</v>
      </c>
      <c r="D218" s="103">
        <v>0</v>
      </c>
      <c r="E218" s="103">
        <v>0</v>
      </c>
      <c r="F218" s="103">
        <v>-104430.91499999999</v>
      </c>
      <c r="G218" s="103">
        <v>-6397875.5281499997</v>
      </c>
      <c r="H218" s="104" t="s">
        <v>120</v>
      </c>
      <c r="I218" s="104" t="s">
        <v>219</v>
      </c>
      <c r="J218" s="104" t="s">
        <v>116</v>
      </c>
      <c r="K218" s="103">
        <v>61.264191050609902</v>
      </c>
      <c r="L218" s="103">
        <v>0</v>
      </c>
      <c r="M218" s="104" t="s">
        <v>122</v>
      </c>
      <c r="N218" s="104" t="s">
        <v>218</v>
      </c>
      <c r="O218" s="104" t="s">
        <v>121</v>
      </c>
      <c r="P218" s="105">
        <v>45078</v>
      </c>
      <c r="Q218" s="105">
        <v>45079</v>
      </c>
      <c r="R218" s="103">
        <v>0</v>
      </c>
      <c r="S218" s="104" t="s">
        <v>116</v>
      </c>
      <c r="T218" s="104" t="s">
        <v>116</v>
      </c>
      <c r="U218" s="104" t="s">
        <v>319</v>
      </c>
      <c r="V218" s="106">
        <v>45047.153755902778</v>
      </c>
      <c r="W218" s="104" t="s">
        <v>116</v>
      </c>
      <c r="X218" s="104" t="s">
        <v>116</v>
      </c>
      <c r="Y218" s="106">
        <v>45078</v>
      </c>
      <c r="Z218" s="106">
        <v>45108</v>
      </c>
      <c r="AA218" s="106">
        <v>45110.74838996528</v>
      </c>
      <c r="AB218" s="104" t="s">
        <v>118</v>
      </c>
      <c r="AC218" s="104" t="s">
        <v>116</v>
      </c>
    </row>
    <row r="219" spans="1:29" s="78" customFormat="1" hidden="1" outlineLevel="7" collapsed="1" x14ac:dyDescent="0.25">
      <c r="A219" s="101" t="s">
        <v>116</v>
      </c>
      <c r="B219" s="75">
        <v>-104430.91499999999</v>
      </c>
      <c r="C219" s="75">
        <v>-6397875.5281499997</v>
      </c>
      <c r="D219" s="75">
        <v>0</v>
      </c>
      <c r="E219" s="75">
        <v>0</v>
      </c>
      <c r="F219" s="75">
        <v>-104430.91499999999</v>
      </c>
      <c r="G219" s="75">
        <v>-6397875.5281499997</v>
      </c>
      <c r="H219" s="74" t="s">
        <v>120</v>
      </c>
      <c r="I219" s="74" t="s">
        <v>219</v>
      </c>
      <c r="J219" s="74" t="s">
        <v>116</v>
      </c>
      <c r="K219" s="75">
        <v>61.264191050609902</v>
      </c>
      <c r="L219" s="75">
        <v>0</v>
      </c>
      <c r="M219" s="74" t="s">
        <v>122</v>
      </c>
      <c r="N219" s="74" t="s">
        <v>218</v>
      </c>
      <c r="O219" s="74" t="s">
        <v>121</v>
      </c>
      <c r="P219" s="76">
        <v>45078</v>
      </c>
      <c r="Q219" s="76">
        <v>45079</v>
      </c>
      <c r="R219" s="75">
        <v>0</v>
      </c>
      <c r="S219" s="74" t="s">
        <v>116</v>
      </c>
      <c r="T219" s="74" t="s">
        <v>116</v>
      </c>
      <c r="U219" s="74" t="s">
        <v>319</v>
      </c>
      <c r="V219" s="77">
        <v>45047.153755902778</v>
      </c>
      <c r="W219" s="74" t="s">
        <v>116</v>
      </c>
      <c r="X219" s="74" t="s">
        <v>116</v>
      </c>
      <c r="Y219" s="77">
        <v>45078</v>
      </c>
      <c r="Z219" s="77">
        <v>45108</v>
      </c>
      <c r="AA219" s="77">
        <v>45110.74838996528</v>
      </c>
      <c r="AB219" s="74" t="s">
        <v>118</v>
      </c>
      <c r="AC219" s="74" t="s">
        <v>116</v>
      </c>
    </row>
    <row r="220" spans="1:29" s="96" customFormat="1" hidden="1" outlineLevel="7" collapsed="1" x14ac:dyDescent="0.25">
      <c r="A220" s="100" t="s">
        <v>152</v>
      </c>
      <c r="B220" s="92">
        <v>-2195.8339999999998</v>
      </c>
      <c r="C220" s="92">
        <v>0</v>
      </c>
      <c r="D220" s="92">
        <v>0</v>
      </c>
      <c r="E220" s="92">
        <v>0</v>
      </c>
      <c r="F220" s="92">
        <v>-2195.8339999999998</v>
      </c>
      <c r="G220" s="92">
        <v>0</v>
      </c>
      <c r="H220" s="93" t="s">
        <v>120</v>
      </c>
      <c r="I220" s="93" t="s">
        <v>219</v>
      </c>
      <c r="J220" s="93" t="s">
        <v>116</v>
      </c>
      <c r="K220" s="92">
        <v>0</v>
      </c>
      <c r="L220" s="92">
        <v>0</v>
      </c>
      <c r="M220" s="93" t="s">
        <v>122</v>
      </c>
      <c r="N220" s="93" t="s">
        <v>218</v>
      </c>
      <c r="O220" s="93" t="s">
        <v>121</v>
      </c>
      <c r="P220" s="94">
        <v>45078</v>
      </c>
      <c r="Q220" s="94">
        <v>45079</v>
      </c>
      <c r="R220" s="92">
        <v>0</v>
      </c>
      <c r="S220" s="93" t="s">
        <v>116</v>
      </c>
      <c r="T220" s="93" t="s">
        <v>116</v>
      </c>
      <c r="U220" s="93" t="s">
        <v>319</v>
      </c>
      <c r="V220" s="95">
        <v>45047.153755902778</v>
      </c>
      <c r="W220" s="93" t="s">
        <v>116</v>
      </c>
      <c r="X220" s="93" t="s">
        <v>116</v>
      </c>
      <c r="Y220" s="95">
        <v>45078</v>
      </c>
      <c r="Z220" s="95">
        <v>45108</v>
      </c>
      <c r="AA220" s="95">
        <v>45110.74838996528</v>
      </c>
      <c r="AB220" s="93" t="s">
        <v>118</v>
      </c>
      <c r="AC220" s="93" t="s">
        <v>116</v>
      </c>
    </row>
    <row r="221" spans="1:29" s="78" customFormat="1" hidden="1" outlineLevel="7" collapsed="1" x14ac:dyDescent="0.25">
      <c r="A221" s="101" t="s">
        <v>116</v>
      </c>
      <c r="B221" s="75">
        <v>-2195.8339999999998</v>
      </c>
      <c r="C221" s="75">
        <v>0</v>
      </c>
      <c r="D221" s="75">
        <v>0</v>
      </c>
      <c r="E221" s="75">
        <v>0</v>
      </c>
      <c r="F221" s="75">
        <v>-2195.8339999999998</v>
      </c>
      <c r="G221" s="75">
        <v>0</v>
      </c>
      <c r="H221" s="74" t="s">
        <v>120</v>
      </c>
      <c r="I221" s="74" t="s">
        <v>219</v>
      </c>
      <c r="J221" s="74" t="s">
        <v>116</v>
      </c>
      <c r="K221" s="75">
        <v>0</v>
      </c>
      <c r="L221" s="75">
        <v>0</v>
      </c>
      <c r="M221" s="74" t="s">
        <v>122</v>
      </c>
      <c r="N221" s="74" t="s">
        <v>218</v>
      </c>
      <c r="O221" s="74" t="s">
        <v>121</v>
      </c>
      <c r="P221" s="76">
        <v>45078</v>
      </c>
      <c r="Q221" s="76">
        <v>45079</v>
      </c>
      <c r="R221" s="75">
        <v>0</v>
      </c>
      <c r="S221" s="74" t="s">
        <v>116</v>
      </c>
      <c r="T221" s="74" t="s">
        <v>116</v>
      </c>
      <c r="U221" s="74" t="s">
        <v>319</v>
      </c>
      <c r="V221" s="77">
        <v>45047.153755902778</v>
      </c>
      <c r="W221" s="74" t="s">
        <v>116</v>
      </c>
      <c r="X221" s="74" t="s">
        <v>116</v>
      </c>
      <c r="Y221" s="77">
        <v>45078</v>
      </c>
      <c r="Z221" s="77">
        <v>45108</v>
      </c>
      <c r="AA221" s="77">
        <v>45110.74838996528</v>
      </c>
      <c r="AB221" s="74" t="s">
        <v>118</v>
      </c>
      <c r="AC221" s="74" t="s">
        <v>116</v>
      </c>
    </row>
    <row r="222" spans="1:29" s="107" customFormat="1" hidden="1" outlineLevel="7" collapsed="1" x14ac:dyDescent="0.25">
      <c r="A222" s="102" t="s">
        <v>222</v>
      </c>
      <c r="B222" s="103">
        <v>3301.7950000000001</v>
      </c>
      <c r="C222" s="103">
        <v>71596.570000000007</v>
      </c>
      <c r="D222" s="103">
        <v>0</v>
      </c>
      <c r="E222" s="103">
        <v>0</v>
      </c>
      <c r="F222" s="103">
        <v>3301.7950000000001</v>
      </c>
      <c r="G222" s="103">
        <v>71596.570000000007</v>
      </c>
      <c r="H222" s="104" t="s">
        <v>120</v>
      </c>
      <c r="I222" s="104" t="s">
        <v>219</v>
      </c>
      <c r="J222" s="104" t="s">
        <v>116</v>
      </c>
      <c r="K222" s="103">
        <v>21.684135447536899</v>
      </c>
      <c r="L222" s="103">
        <v>0</v>
      </c>
      <c r="M222" s="104" t="s">
        <v>122</v>
      </c>
      <c r="N222" s="104" t="s">
        <v>218</v>
      </c>
      <c r="O222" s="104" t="s">
        <v>121</v>
      </c>
      <c r="P222" s="105">
        <v>45078</v>
      </c>
      <c r="Q222" s="105">
        <v>45079</v>
      </c>
      <c r="R222" s="103">
        <v>0</v>
      </c>
      <c r="S222" s="104" t="s">
        <v>116</v>
      </c>
      <c r="T222" s="104" t="s">
        <v>116</v>
      </c>
      <c r="U222" s="104" t="s">
        <v>319</v>
      </c>
      <c r="V222" s="106">
        <v>45047.153755902778</v>
      </c>
      <c r="W222" s="104" t="s">
        <v>116</v>
      </c>
      <c r="X222" s="104" t="s">
        <v>116</v>
      </c>
      <c r="Y222" s="106">
        <v>45078</v>
      </c>
      <c r="Z222" s="106">
        <v>45108</v>
      </c>
      <c r="AA222" s="106">
        <v>45110.74838996528</v>
      </c>
      <c r="AB222" s="104" t="s">
        <v>118</v>
      </c>
      <c r="AC222" s="104" t="s">
        <v>116</v>
      </c>
    </row>
    <row r="223" spans="1:29" s="78" customFormat="1" hidden="1" outlineLevel="7" collapsed="1" x14ac:dyDescent="0.25">
      <c r="A223" s="101" t="s">
        <v>116</v>
      </c>
      <c r="B223" s="75">
        <v>3301.7950000000001</v>
      </c>
      <c r="C223" s="75">
        <v>71596.570000000007</v>
      </c>
      <c r="D223" s="75">
        <v>0</v>
      </c>
      <c r="E223" s="75">
        <v>0</v>
      </c>
      <c r="F223" s="75">
        <v>3301.7950000000001</v>
      </c>
      <c r="G223" s="75">
        <v>71596.570000000007</v>
      </c>
      <c r="H223" s="74" t="s">
        <v>120</v>
      </c>
      <c r="I223" s="74" t="s">
        <v>219</v>
      </c>
      <c r="J223" s="74" t="s">
        <v>116</v>
      </c>
      <c r="K223" s="75">
        <v>21.684135447536899</v>
      </c>
      <c r="L223" s="75">
        <v>0</v>
      </c>
      <c r="M223" s="74" t="s">
        <v>122</v>
      </c>
      <c r="N223" s="74" t="s">
        <v>218</v>
      </c>
      <c r="O223" s="74" t="s">
        <v>121</v>
      </c>
      <c r="P223" s="76">
        <v>45078</v>
      </c>
      <c r="Q223" s="76">
        <v>45079</v>
      </c>
      <c r="R223" s="75">
        <v>0</v>
      </c>
      <c r="S223" s="74" t="s">
        <v>116</v>
      </c>
      <c r="T223" s="74" t="s">
        <v>116</v>
      </c>
      <c r="U223" s="74" t="s">
        <v>319</v>
      </c>
      <c r="V223" s="77">
        <v>45047.153755902778</v>
      </c>
      <c r="W223" s="74" t="s">
        <v>116</v>
      </c>
      <c r="X223" s="74" t="s">
        <v>116</v>
      </c>
      <c r="Y223" s="77">
        <v>45078</v>
      </c>
      <c r="Z223" s="77">
        <v>45108</v>
      </c>
      <c r="AA223" s="77">
        <v>45110.74838996528</v>
      </c>
      <c r="AB223" s="74" t="s">
        <v>118</v>
      </c>
      <c r="AC223" s="74" t="s">
        <v>116</v>
      </c>
    </row>
    <row r="224" spans="1:29" s="96" customFormat="1" hidden="1" outlineLevel="7" collapsed="1" x14ac:dyDescent="0.25">
      <c r="A224" s="100" t="s">
        <v>223</v>
      </c>
      <c r="B224" s="92">
        <v>61036</v>
      </c>
      <c r="C224" s="92">
        <v>3757988.2900399999</v>
      </c>
      <c r="D224" s="92">
        <v>0</v>
      </c>
      <c r="E224" s="92">
        <v>0</v>
      </c>
      <c r="F224" s="92">
        <v>61036</v>
      </c>
      <c r="G224" s="92">
        <v>3757988.2900399999</v>
      </c>
      <c r="H224" s="93" t="s">
        <v>120</v>
      </c>
      <c r="I224" s="93" t="s">
        <v>219</v>
      </c>
      <c r="J224" s="93" t="s">
        <v>116</v>
      </c>
      <c r="K224" s="92">
        <v>61.5700289999345</v>
      </c>
      <c r="L224" s="92">
        <v>0</v>
      </c>
      <c r="M224" s="93" t="s">
        <v>122</v>
      </c>
      <c r="N224" s="93" t="s">
        <v>218</v>
      </c>
      <c r="O224" s="93" t="s">
        <v>121</v>
      </c>
      <c r="P224" s="94">
        <v>45078</v>
      </c>
      <c r="Q224" s="94">
        <v>45079</v>
      </c>
      <c r="R224" s="92">
        <v>0</v>
      </c>
      <c r="S224" s="93" t="s">
        <v>116</v>
      </c>
      <c r="T224" s="93" t="s">
        <v>116</v>
      </c>
      <c r="U224" s="93" t="s">
        <v>319</v>
      </c>
      <c r="V224" s="95">
        <v>45047.153755902778</v>
      </c>
      <c r="W224" s="93" t="s">
        <v>116</v>
      </c>
      <c r="X224" s="93" t="s">
        <v>116</v>
      </c>
      <c r="Y224" s="95">
        <v>45078</v>
      </c>
      <c r="Z224" s="95">
        <v>45108</v>
      </c>
      <c r="AA224" s="95">
        <v>45110.74838996528</v>
      </c>
      <c r="AB224" s="93" t="s">
        <v>118</v>
      </c>
      <c r="AC224" s="93" t="s">
        <v>116</v>
      </c>
    </row>
    <row r="225" spans="1:29" s="78" customFormat="1" hidden="1" outlineLevel="7" collapsed="1" x14ac:dyDescent="0.25">
      <c r="A225" s="101" t="s">
        <v>116</v>
      </c>
      <c r="B225" s="75">
        <v>61036</v>
      </c>
      <c r="C225" s="75">
        <v>3757988.2900399999</v>
      </c>
      <c r="D225" s="75">
        <v>0</v>
      </c>
      <c r="E225" s="75">
        <v>0</v>
      </c>
      <c r="F225" s="75">
        <v>61036</v>
      </c>
      <c r="G225" s="75">
        <v>3757988.2900399999</v>
      </c>
      <c r="H225" s="74" t="s">
        <v>120</v>
      </c>
      <c r="I225" s="74" t="s">
        <v>219</v>
      </c>
      <c r="J225" s="74" t="s">
        <v>116</v>
      </c>
      <c r="K225" s="75">
        <v>61.5700289999345</v>
      </c>
      <c r="L225" s="75">
        <v>0</v>
      </c>
      <c r="M225" s="74" t="s">
        <v>122</v>
      </c>
      <c r="N225" s="74" t="s">
        <v>218</v>
      </c>
      <c r="O225" s="74" t="s">
        <v>121</v>
      </c>
      <c r="P225" s="76">
        <v>45078</v>
      </c>
      <c r="Q225" s="76">
        <v>45079</v>
      </c>
      <c r="R225" s="75">
        <v>0</v>
      </c>
      <c r="S225" s="74" t="s">
        <v>116</v>
      </c>
      <c r="T225" s="74" t="s">
        <v>116</v>
      </c>
      <c r="U225" s="74" t="s">
        <v>319</v>
      </c>
      <c r="V225" s="77">
        <v>45047.153755902778</v>
      </c>
      <c r="W225" s="74" t="s">
        <v>116</v>
      </c>
      <c r="X225" s="74" t="s">
        <v>116</v>
      </c>
      <c r="Y225" s="77">
        <v>45078</v>
      </c>
      <c r="Z225" s="77">
        <v>45108</v>
      </c>
      <c r="AA225" s="77">
        <v>45110.74838996528</v>
      </c>
      <c r="AB225" s="74" t="s">
        <v>118</v>
      </c>
      <c r="AC225" s="74" t="s">
        <v>116</v>
      </c>
    </row>
    <row r="226" spans="1:29" s="107" customFormat="1" hidden="1" outlineLevel="7" collapsed="1" x14ac:dyDescent="0.25">
      <c r="A226" s="102" t="s">
        <v>224</v>
      </c>
      <c r="B226" s="103">
        <v>146976</v>
      </c>
      <c r="C226" s="103">
        <v>9053984.4145599995</v>
      </c>
      <c r="D226" s="103">
        <v>0</v>
      </c>
      <c r="E226" s="103">
        <v>0</v>
      </c>
      <c r="F226" s="103">
        <v>146976</v>
      </c>
      <c r="G226" s="103">
        <v>9053984.4145599995</v>
      </c>
      <c r="H226" s="104" t="s">
        <v>120</v>
      </c>
      <c r="I226" s="104" t="s">
        <v>219</v>
      </c>
      <c r="J226" s="104" t="s">
        <v>116</v>
      </c>
      <c r="K226" s="103">
        <v>61.601788146091899</v>
      </c>
      <c r="L226" s="103">
        <v>0</v>
      </c>
      <c r="M226" s="104" t="s">
        <v>122</v>
      </c>
      <c r="N226" s="104" t="s">
        <v>218</v>
      </c>
      <c r="O226" s="104" t="s">
        <v>121</v>
      </c>
      <c r="P226" s="105">
        <v>45078</v>
      </c>
      <c r="Q226" s="105">
        <v>45079</v>
      </c>
      <c r="R226" s="103">
        <v>0</v>
      </c>
      <c r="S226" s="104" t="s">
        <v>116</v>
      </c>
      <c r="T226" s="104" t="s">
        <v>116</v>
      </c>
      <c r="U226" s="104" t="s">
        <v>319</v>
      </c>
      <c r="V226" s="106">
        <v>45047.153755902778</v>
      </c>
      <c r="W226" s="104" t="s">
        <v>116</v>
      </c>
      <c r="X226" s="104" t="s">
        <v>116</v>
      </c>
      <c r="Y226" s="106">
        <v>45078</v>
      </c>
      <c r="Z226" s="106">
        <v>45108</v>
      </c>
      <c r="AA226" s="106">
        <v>45110.74838996528</v>
      </c>
      <c r="AB226" s="104" t="s">
        <v>118</v>
      </c>
      <c r="AC226" s="104" t="s">
        <v>116</v>
      </c>
    </row>
    <row r="227" spans="1:29" s="78" customFormat="1" hidden="1" outlineLevel="7" collapsed="1" x14ac:dyDescent="0.25">
      <c r="A227" s="101" t="s">
        <v>116</v>
      </c>
      <c r="B227" s="75">
        <v>146976</v>
      </c>
      <c r="C227" s="75">
        <v>9053984.4145599995</v>
      </c>
      <c r="D227" s="75">
        <v>0</v>
      </c>
      <c r="E227" s="75">
        <v>0</v>
      </c>
      <c r="F227" s="75">
        <v>146976</v>
      </c>
      <c r="G227" s="75">
        <v>9053984.4145599995</v>
      </c>
      <c r="H227" s="74" t="s">
        <v>120</v>
      </c>
      <c r="I227" s="74" t="s">
        <v>219</v>
      </c>
      <c r="J227" s="74" t="s">
        <v>116</v>
      </c>
      <c r="K227" s="75">
        <v>61.601788146091899</v>
      </c>
      <c r="L227" s="75">
        <v>0</v>
      </c>
      <c r="M227" s="74" t="s">
        <v>122</v>
      </c>
      <c r="N227" s="74" t="s">
        <v>218</v>
      </c>
      <c r="O227" s="74" t="s">
        <v>121</v>
      </c>
      <c r="P227" s="76">
        <v>45078</v>
      </c>
      <c r="Q227" s="76">
        <v>45079</v>
      </c>
      <c r="R227" s="75">
        <v>0</v>
      </c>
      <c r="S227" s="74" t="s">
        <v>116</v>
      </c>
      <c r="T227" s="74" t="s">
        <v>116</v>
      </c>
      <c r="U227" s="74" t="s">
        <v>319</v>
      </c>
      <c r="V227" s="77">
        <v>45047.153755902778</v>
      </c>
      <c r="W227" s="74" t="s">
        <v>116</v>
      </c>
      <c r="X227" s="74" t="s">
        <v>116</v>
      </c>
      <c r="Y227" s="77">
        <v>45078</v>
      </c>
      <c r="Z227" s="77">
        <v>45108</v>
      </c>
      <c r="AA227" s="77">
        <v>45110.74838996528</v>
      </c>
      <c r="AB227" s="74" t="s">
        <v>118</v>
      </c>
      <c r="AC227" s="74" t="s">
        <v>116</v>
      </c>
    </row>
    <row r="228" spans="1:29" s="84" customFormat="1" outlineLevel="1" collapsed="1" x14ac:dyDescent="0.25">
      <c r="A228" s="79" t="s">
        <v>110</v>
      </c>
      <c r="B228" s="80">
        <v>0</v>
      </c>
      <c r="C228" s="80">
        <v>0</v>
      </c>
      <c r="D228" s="80">
        <v>0</v>
      </c>
      <c r="E228" s="80">
        <v>0</v>
      </c>
      <c r="F228" s="80">
        <v>0</v>
      </c>
      <c r="G228" s="80">
        <v>0</v>
      </c>
      <c r="H228" s="81" t="s">
        <v>120</v>
      </c>
      <c r="I228" s="81" t="s">
        <v>225</v>
      </c>
      <c r="J228" s="81" t="s">
        <v>116</v>
      </c>
      <c r="K228" s="80">
        <v>0</v>
      </c>
      <c r="L228" s="80">
        <v>0</v>
      </c>
      <c r="M228" s="81" t="s">
        <v>127</v>
      </c>
      <c r="N228" s="81" t="s">
        <v>110</v>
      </c>
      <c r="O228" s="81" t="s">
        <v>121</v>
      </c>
      <c r="P228" s="82">
        <v>45078</v>
      </c>
      <c r="Q228" s="82">
        <v>45079</v>
      </c>
      <c r="R228" s="80">
        <v>0</v>
      </c>
      <c r="S228" s="81" t="s">
        <v>116</v>
      </c>
      <c r="T228" s="81" t="s">
        <v>116</v>
      </c>
      <c r="U228" s="81" t="s">
        <v>319</v>
      </c>
      <c r="V228" s="83">
        <v>45047.153755902778</v>
      </c>
      <c r="W228" s="81" t="s">
        <v>116</v>
      </c>
      <c r="X228" s="81" t="s">
        <v>116</v>
      </c>
      <c r="Y228" s="83">
        <v>45078</v>
      </c>
      <c r="Z228" s="83">
        <v>45108</v>
      </c>
      <c r="AA228" s="83">
        <v>45110.74838996528</v>
      </c>
      <c r="AB228" s="81" t="s">
        <v>118</v>
      </c>
      <c r="AC228" s="81" t="s">
        <v>116</v>
      </c>
    </row>
    <row r="229" spans="1:29" s="90" customFormat="1" hidden="1" outlineLevel="2" collapsed="1" x14ac:dyDescent="0.25">
      <c r="A229" s="85" t="s">
        <v>225</v>
      </c>
      <c r="B229" s="86">
        <v>0</v>
      </c>
      <c r="C229" s="86">
        <v>0</v>
      </c>
      <c r="D229" s="86">
        <v>0</v>
      </c>
      <c r="E229" s="86">
        <v>0</v>
      </c>
      <c r="F229" s="86">
        <v>0</v>
      </c>
      <c r="G229" s="86">
        <v>0</v>
      </c>
      <c r="H229" s="87" t="s">
        <v>120</v>
      </c>
      <c r="I229" s="87" t="s">
        <v>225</v>
      </c>
      <c r="J229" s="87" t="s">
        <v>116</v>
      </c>
      <c r="K229" s="86">
        <v>0</v>
      </c>
      <c r="L229" s="86">
        <v>0</v>
      </c>
      <c r="M229" s="87" t="s">
        <v>127</v>
      </c>
      <c r="N229" s="87" t="s">
        <v>110</v>
      </c>
      <c r="O229" s="87" t="s">
        <v>121</v>
      </c>
      <c r="P229" s="88">
        <v>45078</v>
      </c>
      <c r="Q229" s="88">
        <v>45079</v>
      </c>
      <c r="R229" s="86">
        <v>0</v>
      </c>
      <c r="S229" s="87" t="s">
        <v>116</v>
      </c>
      <c r="T229" s="87" t="s">
        <v>116</v>
      </c>
      <c r="U229" s="87" t="s">
        <v>319</v>
      </c>
      <c r="V229" s="89">
        <v>45047.153755902778</v>
      </c>
      <c r="W229" s="87" t="s">
        <v>116</v>
      </c>
      <c r="X229" s="87" t="s">
        <v>116</v>
      </c>
      <c r="Y229" s="89">
        <v>45078</v>
      </c>
      <c r="Z229" s="89">
        <v>45108</v>
      </c>
      <c r="AA229" s="89">
        <v>45110.74838996528</v>
      </c>
      <c r="AB229" s="87" t="s">
        <v>118</v>
      </c>
      <c r="AC229" s="87" t="s">
        <v>116</v>
      </c>
    </row>
    <row r="230" spans="1:29" s="96" customFormat="1" hidden="1" outlineLevel="3" collapsed="1" x14ac:dyDescent="0.25">
      <c r="A230" s="91" t="s">
        <v>121</v>
      </c>
      <c r="B230" s="92">
        <v>0</v>
      </c>
      <c r="C230" s="92">
        <v>0</v>
      </c>
      <c r="D230" s="92">
        <v>0</v>
      </c>
      <c r="E230" s="92">
        <v>0</v>
      </c>
      <c r="F230" s="92">
        <v>0</v>
      </c>
      <c r="G230" s="92">
        <v>0</v>
      </c>
      <c r="H230" s="93" t="s">
        <v>120</v>
      </c>
      <c r="I230" s="93" t="s">
        <v>225</v>
      </c>
      <c r="J230" s="93" t="s">
        <v>116</v>
      </c>
      <c r="K230" s="92">
        <v>0</v>
      </c>
      <c r="L230" s="92">
        <v>0</v>
      </c>
      <c r="M230" s="93" t="s">
        <v>127</v>
      </c>
      <c r="N230" s="93" t="s">
        <v>110</v>
      </c>
      <c r="O230" s="93" t="s">
        <v>121</v>
      </c>
      <c r="P230" s="94">
        <v>45078</v>
      </c>
      <c r="Q230" s="94">
        <v>45079</v>
      </c>
      <c r="R230" s="92">
        <v>0</v>
      </c>
      <c r="S230" s="93" t="s">
        <v>116</v>
      </c>
      <c r="T230" s="93" t="s">
        <v>116</v>
      </c>
      <c r="U230" s="93" t="s">
        <v>319</v>
      </c>
      <c r="V230" s="95">
        <v>45047.153755902778</v>
      </c>
      <c r="W230" s="93" t="s">
        <v>116</v>
      </c>
      <c r="X230" s="93" t="s">
        <v>116</v>
      </c>
      <c r="Y230" s="95">
        <v>45078</v>
      </c>
      <c r="Z230" s="95">
        <v>45108</v>
      </c>
      <c r="AA230" s="95">
        <v>45110.74838996528</v>
      </c>
      <c r="AB230" s="93" t="s">
        <v>118</v>
      </c>
      <c r="AC230" s="93" t="s">
        <v>116</v>
      </c>
    </row>
    <row r="231" spans="1:29" s="78" customFormat="1" hidden="1" outlineLevel="4" collapsed="1" x14ac:dyDescent="0.25">
      <c r="A231" s="97" t="s">
        <v>116</v>
      </c>
      <c r="B231" s="75">
        <v>0</v>
      </c>
      <c r="C231" s="75">
        <v>0</v>
      </c>
      <c r="D231" s="75">
        <v>0</v>
      </c>
      <c r="E231" s="75">
        <v>0</v>
      </c>
      <c r="F231" s="75">
        <v>0</v>
      </c>
      <c r="G231" s="75">
        <v>0</v>
      </c>
      <c r="H231" s="74" t="s">
        <v>120</v>
      </c>
      <c r="I231" s="74" t="s">
        <v>225</v>
      </c>
      <c r="J231" s="74" t="s">
        <v>116</v>
      </c>
      <c r="K231" s="75">
        <v>0</v>
      </c>
      <c r="L231" s="75">
        <v>0</v>
      </c>
      <c r="M231" s="74" t="s">
        <v>127</v>
      </c>
      <c r="N231" s="74" t="s">
        <v>110</v>
      </c>
      <c r="O231" s="74" t="s">
        <v>121</v>
      </c>
      <c r="P231" s="76">
        <v>45078</v>
      </c>
      <c r="Q231" s="76">
        <v>45079</v>
      </c>
      <c r="R231" s="75">
        <v>0</v>
      </c>
      <c r="S231" s="74" t="s">
        <v>116</v>
      </c>
      <c r="T231" s="74" t="s">
        <v>116</v>
      </c>
      <c r="U231" s="74" t="s">
        <v>319</v>
      </c>
      <c r="V231" s="77">
        <v>45047.153755902778</v>
      </c>
      <c r="W231" s="74" t="s">
        <v>116</v>
      </c>
      <c r="X231" s="74" t="s">
        <v>116</v>
      </c>
      <c r="Y231" s="77">
        <v>45078</v>
      </c>
      <c r="Z231" s="77">
        <v>45108</v>
      </c>
      <c r="AA231" s="77">
        <v>45110.74838996528</v>
      </c>
      <c r="AB231" s="74" t="s">
        <v>118</v>
      </c>
      <c r="AC231" s="74" t="s">
        <v>116</v>
      </c>
    </row>
    <row r="232" spans="1:29" s="84" customFormat="1" hidden="1" outlineLevel="5" collapsed="1" x14ac:dyDescent="0.25">
      <c r="A232" s="98" t="s">
        <v>127</v>
      </c>
      <c r="B232" s="80">
        <v>0</v>
      </c>
      <c r="C232" s="80">
        <v>0</v>
      </c>
      <c r="D232" s="80">
        <v>0</v>
      </c>
      <c r="E232" s="80">
        <v>0</v>
      </c>
      <c r="F232" s="80">
        <v>0</v>
      </c>
      <c r="G232" s="80">
        <v>0</v>
      </c>
      <c r="H232" s="81" t="s">
        <v>120</v>
      </c>
      <c r="I232" s="81" t="s">
        <v>225</v>
      </c>
      <c r="J232" s="81" t="s">
        <v>116</v>
      </c>
      <c r="K232" s="80">
        <v>0</v>
      </c>
      <c r="L232" s="80">
        <v>0</v>
      </c>
      <c r="M232" s="81" t="s">
        <v>127</v>
      </c>
      <c r="N232" s="81" t="s">
        <v>110</v>
      </c>
      <c r="O232" s="81" t="s">
        <v>121</v>
      </c>
      <c r="P232" s="82">
        <v>45078</v>
      </c>
      <c r="Q232" s="82">
        <v>45079</v>
      </c>
      <c r="R232" s="80">
        <v>0</v>
      </c>
      <c r="S232" s="81" t="s">
        <v>116</v>
      </c>
      <c r="T232" s="81" t="s">
        <v>116</v>
      </c>
      <c r="U232" s="81" t="s">
        <v>319</v>
      </c>
      <c r="V232" s="83">
        <v>45047.153755902778</v>
      </c>
      <c r="W232" s="81" t="s">
        <v>116</v>
      </c>
      <c r="X232" s="81" t="s">
        <v>116</v>
      </c>
      <c r="Y232" s="83">
        <v>45078</v>
      </c>
      <c r="Z232" s="83">
        <v>45108</v>
      </c>
      <c r="AA232" s="83">
        <v>45110.74838996528</v>
      </c>
      <c r="AB232" s="81" t="s">
        <v>118</v>
      </c>
      <c r="AC232" s="81" t="s">
        <v>116</v>
      </c>
    </row>
    <row r="233" spans="1:29" s="90" customFormat="1" hidden="1" outlineLevel="6" collapsed="1" x14ac:dyDescent="0.25">
      <c r="A233" s="99" t="s">
        <v>116</v>
      </c>
      <c r="B233" s="86">
        <v>0</v>
      </c>
      <c r="C233" s="86">
        <v>0</v>
      </c>
      <c r="D233" s="86">
        <v>0</v>
      </c>
      <c r="E233" s="86">
        <v>0</v>
      </c>
      <c r="F233" s="86">
        <v>0</v>
      </c>
      <c r="G233" s="86">
        <v>0</v>
      </c>
      <c r="H233" s="87" t="s">
        <v>120</v>
      </c>
      <c r="I233" s="87" t="s">
        <v>225</v>
      </c>
      <c r="J233" s="87" t="s">
        <v>116</v>
      </c>
      <c r="K233" s="86">
        <v>0</v>
      </c>
      <c r="L233" s="86">
        <v>0</v>
      </c>
      <c r="M233" s="87" t="s">
        <v>127</v>
      </c>
      <c r="N233" s="87" t="s">
        <v>110</v>
      </c>
      <c r="O233" s="87" t="s">
        <v>121</v>
      </c>
      <c r="P233" s="88">
        <v>45078</v>
      </c>
      <c r="Q233" s="88">
        <v>45079</v>
      </c>
      <c r="R233" s="86">
        <v>0</v>
      </c>
      <c r="S233" s="87" t="s">
        <v>116</v>
      </c>
      <c r="T233" s="87" t="s">
        <v>116</v>
      </c>
      <c r="U233" s="87" t="s">
        <v>319</v>
      </c>
      <c r="V233" s="89">
        <v>45047.153755902778</v>
      </c>
      <c r="W233" s="87" t="s">
        <v>116</v>
      </c>
      <c r="X233" s="87" t="s">
        <v>116</v>
      </c>
      <c r="Y233" s="89">
        <v>45078</v>
      </c>
      <c r="Z233" s="89">
        <v>45108</v>
      </c>
      <c r="AA233" s="89">
        <v>45110.74838996528</v>
      </c>
      <c r="AB233" s="87" t="s">
        <v>118</v>
      </c>
      <c r="AC233" s="87" t="s">
        <v>116</v>
      </c>
    </row>
    <row r="234" spans="1:29" s="96" customFormat="1" hidden="1" outlineLevel="7" collapsed="1" x14ac:dyDescent="0.25">
      <c r="A234" s="100" t="s">
        <v>226</v>
      </c>
      <c r="B234" s="92">
        <v>-888385.49199999997</v>
      </c>
      <c r="C234" s="92">
        <v>-61790289.02922</v>
      </c>
      <c r="D234" s="92">
        <v>0</v>
      </c>
      <c r="E234" s="92">
        <v>0</v>
      </c>
      <c r="F234" s="92">
        <v>-888385.49199999997</v>
      </c>
      <c r="G234" s="92">
        <v>-61790289.02922</v>
      </c>
      <c r="H234" s="93" t="s">
        <v>120</v>
      </c>
      <c r="I234" s="93" t="s">
        <v>225</v>
      </c>
      <c r="J234" s="93" t="s">
        <v>116</v>
      </c>
      <c r="K234" s="92">
        <v>69.553464780377098</v>
      </c>
      <c r="L234" s="92">
        <v>0</v>
      </c>
      <c r="M234" s="93" t="s">
        <v>127</v>
      </c>
      <c r="N234" s="93" t="s">
        <v>110</v>
      </c>
      <c r="O234" s="93" t="s">
        <v>121</v>
      </c>
      <c r="P234" s="94">
        <v>45078</v>
      </c>
      <c r="Q234" s="94">
        <v>45079</v>
      </c>
      <c r="R234" s="92">
        <v>0</v>
      </c>
      <c r="S234" s="93" t="s">
        <v>116</v>
      </c>
      <c r="T234" s="93" t="s">
        <v>116</v>
      </c>
      <c r="U234" s="93" t="s">
        <v>319</v>
      </c>
      <c r="V234" s="95">
        <v>45047.153755902778</v>
      </c>
      <c r="W234" s="93" t="s">
        <v>116</v>
      </c>
      <c r="X234" s="93" t="s">
        <v>116</v>
      </c>
      <c r="Y234" s="95">
        <v>45078</v>
      </c>
      <c r="Z234" s="95">
        <v>45108</v>
      </c>
      <c r="AA234" s="95">
        <v>45110.74838996528</v>
      </c>
      <c r="AB234" s="93" t="s">
        <v>118</v>
      </c>
      <c r="AC234" s="93" t="s">
        <v>116</v>
      </c>
    </row>
    <row r="235" spans="1:29" s="78" customFormat="1" hidden="1" outlineLevel="7" collapsed="1" x14ac:dyDescent="0.25">
      <c r="A235" s="101" t="s">
        <v>116</v>
      </c>
      <c r="B235" s="75">
        <v>-888385.49199999997</v>
      </c>
      <c r="C235" s="75">
        <v>-61790289.02922</v>
      </c>
      <c r="D235" s="75">
        <v>0</v>
      </c>
      <c r="E235" s="75">
        <v>0</v>
      </c>
      <c r="F235" s="75">
        <v>-888385.49199999997</v>
      </c>
      <c r="G235" s="75">
        <v>-61790289.02922</v>
      </c>
      <c r="H235" s="74" t="s">
        <v>120</v>
      </c>
      <c r="I235" s="74" t="s">
        <v>225</v>
      </c>
      <c r="J235" s="74" t="s">
        <v>116</v>
      </c>
      <c r="K235" s="75">
        <v>69.553464780377098</v>
      </c>
      <c r="L235" s="75">
        <v>0</v>
      </c>
      <c r="M235" s="74" t="s">
        <v>127</v>
      </c>
      <c r="N235" s="74" t="s">
        <v>110</v>
      </c>
      <c r="O235" s="74" t="s">
        <v>121</v>
      </c>
      <c r="P235" s="76">
        <v>45078</v>
      </c>
      <c r="Q235" s="76">
        <v>45079</v>
      </c>
      <c r="R235" s="75">
        <v>0</v>
      </c>
      <c r="S235" s="74" t="s">
        <v>116</v>
      </c>
      <c r="T235" s="74" t="s">
        <v>116</v>
      </c>
      <c r="U235" s="74" t="s">
        <v>319</v>
      </c>
      <c r="V235" s="77">
        <v>45047.153755902778</v>
      </c>
      <c r="W235" s="74" t="s">
        <v>116</v>
      </c>
      <c r="X235" s="74" t="s">
        <v>116</v>
      </c>
      <c r="Y235" s="77">
        <v>45078</v>
      </c>
      <c r="Z235" s="77">
        <v>45108</v>
      </c>
      <c r="AA235" s="77">
        <v>45110.74838996528</v>
      </c>
      <c r="AB235" s="74" t="s">
        <v>118</v>
      </c>
      <c r="AC235" s="74" t="s">
        <v>116</v>
      </c>
    </row>
    <row r="236" spans="1:29" s="107" customFormat="1" hidden="1" outlineLevel="7" collapsed="1" x14ac:dyDescent="0.25">
      <c r="A236" s="102" t="s">
        <v>152</v>
      </c>
      <c r="B236" s="103">
        <v>0</v>
      </c>
      <c r="C236" s="103">
        <v>-279725.36</v>
      </c>
      <c r="D236" s="103">
        <v>0</v>
      </c>
      <c r="E236" s="103">
        <v>0</v>
      </c>
      <c r="F236" s="103">
        <v>0</v>
      </c>
      <c r="G236" s="103">
        <v>-279725.36</v>
      </c>
      <c r="H236" s="104" t="s">
        <v>120</v>
      </c>
      <c r="I236" s="104" t="s">
        <v>225</v>
      </c>
      <c r="J236" s="104" t="s">
        <v>116</v>
      </c>
      <c r="K236" s="103">
        <v>0</v>
      </c>
      <c r="L236" s="103">
        <v>0</v>
      </c>
      <c r="M236" s="104" t="s">
        <v>127</v>
      </c>
      <c r="N236" s="104" t="s">
        <v>110</v>
      </c>
      <c r="O236" s="104" t="s">
        <v>121</v>
      </c>
      <c r="P236" s="105">
        <v>45078</v>
      </c>
      <c r="Q236" s="105">
        <v>45079</v>
      </c>
      <c r="R236" s="103">
        <v>0</v>
      </c>
      <c r="S236" s="104" t="s">
        <v>116</v>
      </c>
      <c r="T236" s="104" t="s">
        <v>116</v>
      </c>
      <c r="U236" s="104" t="s">
        <v>319</v>
      </c>
      <c r="V236" s="106">
        <v>45047.153755902778</v>
      </c>
      <c r="W236" s="104" t="s">
        <v>116</v>
      </c>
      <c r="X236" s="104" t="s">
        <v>116</v>
      </c>
      <c r="Y236" s="106">
        <v>45078</v>
      </c>
      <c r="Z236" s="106">
        <v>45108</v>
      </c>
      <c r="AA236" s="106">
        <v>45110.74838996528</v>
      </c>
      <c r="AB236" s="104" t="s">
        <v>118</v>
      </c>
      <c r="AC236" s="104" t="s">
        <v>116</v>
      </c>
    </row>
    <row r="237" spans="1:29" s="78" customFormat="1" hidden="1" outlineLevel="7" collapsed="1" x14ac:dyDescent="0.25">
      <c r="A237" s="101" t="s">
        <v>116</v>
      </c>
      <c r="B237" s="75">
        <v>0</v>
      </c>
      <c r="C237" s="75">
        <v>-279725.36</v>
      </c>
      <c r="D237" s="75">
        <v>0</v>
      </c>
      <c r="E237" s="75">
        <v>0</v>
      </c>
      <c r="F237" s="75">
        <v>0</v>
      </c>
      <c r="G237" s="75">
        <v>-279725.36</v>
      </c>
      <c r="H237" s="74" t="s">
        <v>120</v>
      </c>
      <c r="I237" s="74" t="s">
        <v>225</v>
      </c>
      <c r="J237" s="74" t="s">
        <v>116</v>
      </c>
      <c r="K237" s="75">
        <v>0</v>
      </c>
      <c r="L237" s="75">
        <v>0</v>
      </c>
      <c r="M237" s="74" t="s">
        <v>127</v>
      </c>
      <c r="N237" s="74" t="s">
        <v>110</v>
      </c>
      <c r="O237" s="74" t="s">
        <v>121</v>
      </c>
      <c r="P237" s="76">
        <v>45078</v>
      </c>
      <c r="Q237" s="76">
        <v>45079</v>
      </c>
      <c r="R237" s="75">
        <v>0</v>
      </c>
      <c r="S237" s="74" t="s">
        <v>116</v>
      </c>
      <c r="T237" s="74" t="s">
        <v>116</v>
      </c>
      <c r="U237" s="74" t="s">
        <v>319</v>
      </c>
      <c r="V237" s="77">
        <v>45047.153755902778</v>
      </c>
      <c r="W237" s="74" t="s">
        <v>116</v>
      </c>
      <c r="X237" s="74" t="s">
        <v>116</v>
      </c>
      <c r="Y237" s="77">
        <v>45078</v>
      </c>
      <c r="Z237" s="77">
        <v>45108</v>
      </c>
      <c r="AA237" s="77">
        <v>45110.74838996528</v>
      </c>
      <c r="AB237" s="74" t="s">
        <v>118</v>
      </c>
      <c r="AC237" s="74" t="s">
        <v>116</v>
      </c>
    </row>
    <row r="238" spans="1:29" s="96" customFormat="1" hidden="1" outlineLevel="7" collapsed="1" x14ac:dyDescent="0.25">
      <c r="A238" s="100" t="s">
        <v>227</v>
      </c>
      <c r="B238" s="92">
        <v>233652.24299999999</v>
      </c>
      <c r="C238" s="92">
        <v>19838138.97656</v>
      </c>
      <c r="D238" s="92">
        <v>0</v>
      </c>
      <c r="E238" s="92">
        <v>0</v>
      </c>
      <c r="F238" s="92">
        <v>233652.24299999999</v>
      </c>
      <c r="G238" s="92">
        <v>19838138.97656</v>
      </c>
      <c r="H238" s="93" t="s">
        <v>120</v>
      </c>
      <c r="I238" s="93" t="s">
        <v>225</v>
      </c>
      <c r="J238" s="93" t="s">
        <v>116</v>
      </c>
      <c r="K238" s="92">
        <v>84.904551832442706</v>
      </c>
      <c r="L238" s="92">
        <v>0</v>
      </c>
      <c r="M238" s="93" t="s">
        <v>127</v>
      </c>
      <c r="N238" s="93" t="s">
        <v>110</v>
      </c>
      <c r="O238" s="93" t="s">
        <v>121</v>
      </c>
      <c r="P238" s="94">
        <v>45078</v>
      </c>
      <c r="Q238" s="94">
        <v>45079</v>
      </c>
      <c r="R238" s="92">
        <v>0</v>
      </c>
      <c r="S238" s="93" t="s">
        <v>116</v>
      </c>
      <c r="T238" s="93" t="s">
        <v>116</v>
      </c>
      <c r="U238" s="93" t="s">
        <v>319</v>
      </c>
      <c r="V238" s="95">
        <v>45047.153755902778</v>
      </c>
      <c r="W238" s="93" t="s">
        <v>116</v>
      </c>
      <c r="X238" s="93" t="s">
        <v>116</v>
      </c>
      <c r="Y238" s="95">
        <v>45078</v>
      </c>
      <c r="Z238" s="95">
        <v>45108</v>
      </c>
      <c r="AA238" s="95">
        <v>45110.74838996528</v>
      </c>
      <c r="AB238" s="93" t="s">
        <v>118</v>
      </c>
      <c r="AC238" s="93" t="s">
        <v>116</v>
      </c>
    </row>
    <row r="239" spans="1:29" s="78" customFormat="1" hidden="1" outlineLevel="7" collapsed="1" x14ac:dyDescent="0.25">
      <c r="A239" s="101" t="s">
        <v>116</v>
      </c>
      <c r="B239" s="75">
        <v>233652.24299999999</v>
      </c>
      <c r="C239" s="75">
        <v>19838138.97656</v>
      </c>
      <c r="D239" s="75">
        <v>0</v>
      </c>
      <c r="E239" s="75">
        <v>0</v>
      </c>
      <c r="F239" s="75">
        <v>233652.24299999999</v>
      </c>
      <c r="G239" s="75">
        <v>19838138.97656</v>
      </c>
      <c r="H239" s="74" t="s">
        <v>120</v>
      </c>
      <c r="I239" s="74" t="s">
        <v>225</v>
      </c>
      <c r="J239" s="74" t="s">
        <v>116</v>
      </c>
      <c r="K239" s="75">
        <v>84.904551832442706</v>
      </c>
      <c r="L239" s="75">
        <v>0</v>
      </c>
      <c r="M239" s="74" t="s">
        <v>127</v>
      </c>
      <c r="N239" s="74" t="s">
        <v>110</v>
      </c>
      <c r="O239" s="74" t="s">
        <v>121</v>
      </c>
      <c r="P239" s="76">
        <v>45078</v>
      </c>
      <c r="Q239" s="76">
        <v>45079</v>
      </c>
      <c r="R239" s="75">
        <v>0</v>
      </c>
      <c r="S239" s="74" t="s">
        <v>116</v>
      </c>
      <c r="T239" s="74" t="s">
        <v>116</v>
      </c>
      <c r="U239" s="74" t="s">
        <v>319</v>
      </c>
      <c r="V239" s="77">
        <v>45047.153755902778</v>
      </c>
      <c r="W239" s="74" t="s">
        <v>116</v>
      </c>
      <c r="X239" s="74" t="s">
        <v>116</v>
      </c>
      <c r="Y239" s="77">
        <v>45078</v>
      </c>
      <c r="Z239" s="77">
        <v>45108</v>
      </c>
      <c r="AA239" s="77">
        <v>45110.74838996528</v>
      </c>
      <c r="AB239" s="74" t="s">
        <v>118</v>
      </c>
      <c r="AC239" s="74" t="s">
        <v>116</v>
      </c>
    </row>
    <row r="240" spans="1:29" s="107" customFormat="1" hidden="1" outlineLevel="7" collapsed="1" x14ac:dyDescent="0.25">
      <c r="A240" s="102" t="s">
        <v>228</v>
      </c>
      <c r="B240" s="103">
        <v>654733.24899999995</v>
      </c>
      <c r="C240" s="103">
        <v>42231875.412660003</v>
      </c>
      <c r="D240" s="103">
        <v>0</v>
      </c>
      <c r="E240" s="103">
        <v>0</v>
      </c>
      <c r="F240" s="103">
        <v>654733.24899999995</v>
      </c>
      <c r="G240" s="103">
        <v>42231875.412660003</v>
      </c>
      <c r="H240" s="104" t="s">
        <v>120</v>
      </c>
      <c r="I240" s="104" t="s">
        <v>225</v>
      </c>
      <c r="J240" s="104" t="s">
        <v>116</v>
      </c>
      <c r="K240" s="103">
        <v>64.502414498060702</v>
      </c>
      <c r="L240" s="103">
        <v>0</v>
      </c>
      <c r="M240" s="104" t="s">
        <v>127</v>
      </c>
      <c r="N240" s="104" t="s">
        <v>110</v>
      </c>
      <c r="O240" s="104" t="s">
        <v>121</v>
      </c>
      <c r="P240" s="105">
        <v>45078</v>
      </c>
      <c r="Q240" s="105">
        <v>45079</v>
      </c>
      <c r="R240" s="103">
        <v>0</v>
      </c>
      <c r="S240" s="104" t="s">
        <v>116</v>
      </c>
      <c r="T240" s="104" t="s">
        <v>116</v>
      </c>
      <c r="U240" s="104" t="s">
        <v>319</v>
      </c>
      <c r="V240" s="106">
        <v>45047.153755902778</v>
      </c>
      <c r="W240" s="104" t="s">
        <v>116</v>
      </c>
      <c r="X240" s="104" t="s">
        <v>116</v>
      </c>
      <c r="Y240" s="106">
        <v>45078</v>
      </c>
      <c r="Z240" s="106">
        <v>45108</v>
      </c>
      <c r="AA240" s="106">
        <v>45110.74838996528</v>
      </c>
      <c r="AB240" s="104" t="s">
        <v>118</v>
      </c>
      <c r="AC240" s="104" t="s">
        <v>116</v>
      </c>
    </row>
    <row r="241" spans="1:29" s="78" customFormat="1" hidden="1" outlineLevel="7" collapsed="1" x14ac:dyDescent="0.25">
      <c r="A241" s="101" t="s">
        <v>116</v>
      </c>
      <c r="B241" s="75">
        <v>654733.24899999995</v>
      </c>
      <c r="C241" s="75">
        <v>42231875.412660003</v>
      </c>
      <c r="D241" s="75">
        <v>0</v>
      </c>
      <c r="E241" s="75">
        <v>0</v>
      </c>
      <c r="F241" s="75">
        <v>654733.24899999995</v>
      </c>
      <c r="G241" s="75">
        <v>42231875.412660003</v>
      </c>
      <c r="H241" s="74" t="s">
        <v>120</v>
      </c>
      <c r="I241" s="74" t="s">
        <v>225</v>
      </c>
      <c r="J241" s="74" t="s">
        <v>116</v>
      </c>
      <c r="K241" s="75">
        <v>64.502414498060702</v>
      </c>
      <c r="L241" s="75">
        <v>0</v>
      </c>
      <c r="M241" s="74" t="s">
        <v>127</v>
      </c>
      <c r="N241" s="74" t="s">
        <v>110</v>
      </c>
      <c r="O241" s="74" t="s">
        <v>121</v>
      </c>
      <c r="P241" s="76">
        <v>45078</v>
      </c>
      <c r="Q241" s="76">
        <v>45079</v>
      </c>
      <c r="R241" s="75">
        <v>0</v>
      </c>
      <c r="S241" s="74" t="s">
        <v>116</v>
      </c>
      <c r="T241" s="74" t="s">
        <v>116</v>
      </c>
      <c r="U241" s="74" t="s">
        <v>319</v>
      </c>
      <c r="V241" s="77">
        <v>45047.153755902778</v>
      </c>
      <c r="W241" s="74" t="s">
        <v>116</v>
      </c>
      <c r="X241" s="74" t="s">
        <v>116</v>
      </c>
      <c r="Y241" s="77">
        <v>45078</v>
      </c>
      <c r="Z241" s="77">
        <v>45108</v>
      </c>
      <c r="AA241" s="77">
        <v>45110.74838996528</v>
      </c>
      <c r="AB241" s="74" t="s">
        <v>118</v>
      </c>
      <c r="AC241" s="74" t="s">
        <v>116</v>
      </c>
    </row>
    <row r="242" spans="1:29" s="119" customFormat="1" outlineLevel="1" collapsed="1" x14ac:dyDescent="0.25">
      <c r="A242" s="114" t="s">
        <v>229</v>
      </c>
      <c r="B242" s="115">
        <v>0</v>
      </c>
      <c r="C242" s="115">
        <v>0</v>
      </c>
      <c r="D242" s="115">
        <v>0</v>
      </c>
      <c r="E242" s="115">
        <v>0</v>
      </c>
      <c r="F242" s="115">
        <v>0</v>
      </c>
      <c r="G242" s="115">
        <v>0</v>
      </c>
      <c r="H242" s="116" t="s">
        <v>120</v>
      </c>
      <c r="I242" s="116" t="s">
        <v>116</v>
      </c>
      <c r="J242" s="116" t="s">
        <v>116</v>
      </c>
      <c r="K242" s="115">
        <v>0</v>
      </c>
      <c r="L242" s="115">
        <v>0</v>
      </c>
      <c r="M242" s="116" t="s">
        <v>116</v>
      </c>
      <c r="N242" s="116" t="s">
        <v>229</v>
      </c>
      <c r="O242" s="116" t="s">
        <v>121</v>
      </c>
      <c r="P242" s="117">
        <v>45078</v>
      </c>
      <c r="Q242" s="117">
        <v>45079</v>
      </c>
      <c r="R242" s="115">
        <v>0</v>
      </c>
      <c r="S242" s="116" t="s">
        <v>116</v>
      </c>
      <c r="T242" s="116" t="s">
        <v>116</v>
      </c>
      <c r="U242" s="116" t="s">
        <v>319</v>
      </c>
      <c r="V242" s="118">
        <v>45047.153755902778</v>
      </c>
      <c r="W242" s="116" t="s">
        <v>116</v>
      </c>
      <c r="X242" s="116" t="s">
        <v>116</v>
      </c>
      <c r="Y242" s="118">
        <v>45078</v>
      </c>
      <c r="Z242" s="118">
        <v>45108</v>
      </c>
      <c r="AA242" s="118">
        <v>45110.74838996528</v>
      </c>
      <c r="AB242" s="116" t="s">
        <v>118</v>
      </c>
      <c r="AC242" s="116" t="s">
        <v>116</v>
      </c>
    </row>
    <row r="243" spans="1:29" s="90" customFormat="1" hidden="1" outlineLevel="2" collapsed="1" x14ac:dyDescent="0.25">
      <c r="A243" s="85" t="s">
        <v>230</v>
      </c>
      <c r="B243" s="86">
        <v>0</v>
      </c>
      <c r="C243" s="86">
        <v>0</v>
      </c>
      <c r="D243" s="86">
        <v>0</v>
      </c>
      <c r="E243" s="86">
        <v>0</v>
      </c>
      <c r="F243" s="86">
        <v>0</v>
      </c>
      <c r="G243" s="86">
        <v>0</v>
      </c>
      <c r="H243" s="87" t="s">
        <v>120</v>
      </c>
      <c r="I243" s="87" t="s">
        <v>230</v>
      </c>
      <c r="J243" s="87" t="s">
        <v>116</v>
      </c>
      <c r="K243" s="86">
        <v>0</v>
      </c>
      <c r="L243" s="86">
        <v>0</v>
      </c>
      <c r="M243" s="87" t="s">
        <v>122</v>
      </c>
      <c r="N243" s="87" t="s">
        <v>229</v>
      </c>
      <c r="O243" s="87" t="s">
        <v>121</v>
      </c>
      <c r="P243" s="88">
        <v>45078</v>
      </c>
      <c r="Q243" s="88">
        <v>45079</v>
      </c>
      <c r="R243" s="86">
        <v>0</v>
      </c>
      <c r="S243" s="87" t="s">
        <v>116</v>
      </c>
      <c r="T243" s="87" t="s">
        <v>116</v>
      </c>
      <c r="U243" s="87" t="s">
        <v>319</v>
      </c>
      <c r="V243" s="89">
        <v>45047.153755902778</v>
      </c>
      <c r="W243" s="87" t="s">
        <v>116</v>
      </c>
      <c r="X243" s="87" t="s">
        <v>116</v>
      </c>
      <c r="Y243" s="89">
        <v>45078</v>
      </c>
      <c r="Z243" s="89">
        <v>45108</v>
      </c>
      <c r="AA243" s="89">
        <v>45110.74838996528</v>
      </c>
      <c r="AB243" s="87" t="s">
        <v>118</v>
      </c>
      <c r="AC243" s="87" t="s">
        <v>116</v>
      </c>
    </row>
    <row r="244" spans="1:29" s="96" customFormat="1" hidden="1" outlineLevel="3" collapsed="1" x14ac:dyDescent="0.25">
      <c r="A244" s="91" t="s">
        <v>121</v>
      </c>
      <c r="B244" s="92">
        <v>0</v>
      </c>
      <c r="C244" s="92">
        <v>0</v>
      </c>
      <c r="D244" s="92">
        <v>0</v>
      </c>
      <c r="E244" s="92">
        <v>0</v>
      </c>
      <c r="F244" s="92">
        <v>0</v>
      </c>
      <c r="G244" s="92">
        <v>0</v>
      </c>
      <c r="H244" s="93" t="s">
        <v>120</v>
      </c>
      <c r="I244" s="93" t="s">
        <v>230</v>
      </c>
      <c r="J244" s="93" t="s">
        <v>116</v>
      </c>
      <c r="K244" s="92">
        <v>0</v>
      </c>
      <c r="L244" s="92">
        <v>0</v>
      </c>
      <c r="M244" s="93" t="s">
        <v>122</v>
      </c>
      <c r="N244" s="93" t="s">
        <v>229</v>
      </c>
      <c r="O244" s="93" t="s">
        <v>121</v>
      </c>
      <c r="P244" s="94">
        <v>45078</v>
      </c>
      <c r="Q244" s="94">
        <v>45079</v>
      </c>
      <c r="R244" s="92">
        <v>0</v>
      </c>
      <c r="S244" s="93" t="s">
        <v>116</v>
      </c>
      <c r="T244" s="93" t="s">
        <v>116</v>
      </c>
      <c r="U244" s="93" t="s">
        <v>319</v>
      </c>
      <c r="V244" s="95">
        <v>45047.153755902778</v>
      </c>
      <c r="W244" s="93" t="s">
        <v>116</v>
      </c>
      <c r="X244" s="93" t="s">
        <v>116</v>
      </c>
      <c r="Y244" s="95">
        <v>45078</v>
      </c>
      <c r="Z244" s="95">
        <v>45108</v>
      </c>
      <c r="AA244" s="95">
        <v>45110.74838996528</v>
      </c>
      <c r="AB244" s="93" t="s">
        <v>118</v>
      </c>
      <c r="AC244" s="93" t="s">
        <v>116</v>
      </c>
    </row>
    <row r="245" spans="1:29" s="78" customFormat="1" hidden="1" outlineLevel="4" collapsed="1" x14ac:dyDescent="0.25">
      <c r="A245" s="97" t="s">
        <v>116</v>
      </c>
      <c r="B245" s="75">
        <v>0</v>
      </c>
      <c r="C245" s="75">
        <v>0</v>
      </c>
      <c r="D245" s="75">
        <v>0</v>
      </c>
      <c r="E245" s="75">
        <v>0</v>
      </c>
      <c r="F245" s="75">
        <v>0</v>
      </c>
      <c r="G245" s="75">
        <v>0</v>
      </c>
      <c r="H245" s="74" t="s">
        <v>120</v>
      </c>
      <c r="I245" s="74" t="s">
        <v>230</v>
      </c>
      <c r="J245" s="74" t="s">
        <v>116</v>
      </c>
      <c r="K245" s="75">
        <v>0</v>
      </c>
      <c r="L245" s="75">
        <v>0</v>
      </c>
      <c r="M245" s="74" t="s">
        <v>122</v>
      </c>
      <c r="N245" s="74" t="s">
        <v>229</v>
      </c>
      <c r="O245" s="74" t="s">
        <v>121</v>
      </c>
      <c r="P245" s="76">
        <v>45078</v>
      </c>
      <c r="Q245" s="76">
        <v>45079</v>
      </c>
      <c r="R245" s="75">
        <v>0</v>
      </c>
      <c r="S245" s="74" t="s">
        <v>116</v>
      </c>
      <c r="T245" s="74" t="s">
        <v>116</v>
      </c>
      <c r="U245" s="74" t="s">
        <v>319</v>
      </c>
      <c r="V245" s="77">
        <v>45047.153755902778</v>
      </c>
      <c r="W245" s="74" t="s">
        <v>116</v>
      </c>
      <c r="X245" s="74" t="s">
        <v>116</v>
      </c>
      <c r="Y245" s="77">
        <v>45078</v>
      </c>
      <c r="Z245" s="77">
        <v>45108</v>
      </c>
      <c r="AA245" s="77">
        <v>45110.74838996528</v>
      </c>
      <c r="AB245" s="74" t="s">
        <v>118</v>
      </c>
      <c r="AC245" s="74" t="s">
        <v>116</v>
      </c>
    </row>
    <row r="246" spans="1:29" s="84" customFormat="1" hidden="1" outlineLevel="5" collapsed="1" x14ac:dyDescent="0.25">
      <c r="A246" s="98" t="s">
        <v>122</v>
      </c>
      <c r="B246" s="80">
        <v>0</v>
      </c>
      <c r="C246" s="80">
        <v>0</v>
      </c>
      <c r="D246" s="80">
        <v>0</v>
      </c>
      <c r="E246" s="80">
        <v>0</v>
      </c>
      <c r="F246" s="80">
        <v>0</v>
      </c>
      <c r="G246" s="80">
        <v>0</v>
      </c>
      <c r="H246" s="81" t="s">
        <v>120</v>
      </c>
      <c r="I246" s="81" t="s">
        <v>230</v>
      </c>
      <c r="J246" s="81" t="s">
        <v>116</v>
      </c>
      <c r="K246" s="80">
        <v>0</v>
      </c>
      <c r="L246" s="80">
        <v>0</v>
      </c>
      <c r="M246" s="81" t="s">
        <v>122</v>
      </c>
      <c r="N246" s="81" t="s">
        <v>229</v>
      </c>
      <c r="O246" s="81" t="s">
        <v>121</v>
      </c>
      <c r="P246" s="82">
        <v>45078</v>
      </c>
      <c r="Q246" s="82">
        <v>45079</v>
      </c>
      <c r="R246" s="80">
        <v>0</v>
      </c>
      <c r="S246" s="81" t="s">
        <v>116</v>
      </c>
      <c r="T246" s="81" t="s">
        <v>116</v>
      </c>
      <c r="U246" s="81" t="s">
        <v>319</v>
      </c>
      <c r="V246" s="83">
        <v>45047.153755902778</v>
      </c>
      <c r="W246" s="81" t="s">
        <v>116</v>
      </c>
      <c r="X246" s="81" t="s">
        <v>116</v>
      </c>
      <c r="Y246" s="83">
        <v>45078</v>
      </c>
      <c r="Z246" s="83">
        <v>45108</v>
      </c>
      <c r="AA246" s="83">
        <v>45110.74838996528</v>
      </c>
      <c r="AB246" s="81" t="s">
        <v>118</v>
      </c>
      <c r="AC246" s="81" t="s">
        <v>116</v>
      </c>
    </row>
    <row r="247" spans="1:29" s="90" customFormat="1" hidden="1" outlineLevel="6" collapsed="1" x14ac:dyDescent="0.25">
      <c r="A247" s="99" t="s">
        <v>116</v>
      </c>
      <c r="B247" s="86">
        <v>0</v>
      </c>
      <c r="C247" s="86">
        <v>0</v>
      </c>
      <c r="D247" s="86">
        <v>0</v>
      </c>
      <c r="E247" s="86">
        <v>0</v>
      </c>
      <c r="F247" s="86">
        <v>0</v>
      </c>
      <c r="G247" s="86">
        <v>0</v>
      </c>
      <c r="H247" s="87" t="s">
        <v>120</v>
      </c>
      <c r="I247" s="87" t="s">
        <v>230</v>
      </c>
      <c r="J247" s="87" t="s">
        <v>116</v>
      </c>
      <c r="K247" s="86">
        <v>0</v>
      </c>
      <c r="L247" s="86">
        <v>0</v>
      </c>
      <c r="M247" s="87" t="s">
        <v>122</v>
      </c>
      <c r="N247" s="87" t="s">
        <v>229</v>
      </c>
      <c r="O247" s="87" t="s">
        <v>121</v>
      </c>
      <c r="P247" s="88">
        <v>45078</v>
      </c>
      <c r="Q247" s="88">
        <v>45079</v>
      </c>
      <c r="R247" s="86">
        <v>0</v>
      </c>
      <c r="S247" s="87" t="s">
        <v>116</v>
      </c>
      <c r="T247" s="87" t="s">
        <v>116</v>
      </c>
      <c r="U247" s="87" t="s">
        <v>319</v>
      </c>
      <c r="V247" s="89">
        <v>45047.153755902778</v>
      </c>
      <c r="W247" s="87" t="s">
        <v>116</v>
      </c>
      <c r="X247" s="87" t="s">
        <v>116</v>
      </c>
      <c r="Y247" s="89">
        <v>45078</v>
      </c>
      <c r="Z247" s="89">
        <v>45108</v>
      </c>
      <c r="AA247" s="89">
        <v>45110.74838996528</v>
      </c>
      <c r="AB247" s="87" t="s">
        <v>118</v>
      </c>
      <c r="AC247" s="87" t="s">
        <v>116</v>
      </c>
    </row>
    <row r="248" spans="1:29" s="96" customFormat="1" hidden="1" outlineLevel="7" collapsed="1" x14ac:dyDescent="0.25">
      <c r="A248" s="100" t="s">
        <v>152</v>
      </c>
      <c r="B248" s="92">
        <v>0</v>
      </c>
      <c r="C248" s="92">
        <v>0</v>
      </c>
      <c r="D248" s="92">
        <v>0</v>
      </c>
      <c r="E248" s="92">
        <v>0</v>
      </c>
      <c r="F248" s="92">
        <v>0</v>
      </c>
      <c r="G248" s="92">
        <v>0</v>
      </c>
      <c r="H248" s="93" t="s">
        <v>120</v>
      </c>
      <c r="I248" s="93" t="s">
        <v>230</v>
      </c>
      <c r="J248" s="93" t="s">
        <v>116</v>
      </c>
      <c r="K248" s="92">
        <v>0</v>
      </c>
      <c r="L248" s="92">
        <v>0</v>
      </c>
      <c r="M248" s="93" t="s">
        <v>122</v>
      </c>
      <c r="N248" s="93" t="s">
        <v>229</v>
      </c>
      <c r="O248" s="93" t="s">
        <v>121</v>
      </c>
      <c r="P248" s="94">
        <v>45078</v>
      </c>
      <c r="Q248" s="94">
        <v>45079</v>
      </c>
      <c r="R248" s="92">
        <v>0</v>
      </c>
      <c r="S248" s="93" t="s">
        <v>116</v>
      </c>
      <c r="T248" s="93" t="s">
        <v>116</v>
      </c>
      <c r="U248" s="93" t="s">
        <v>319</v>
      </c>
      <c r="V248" s="95">
        <v>45047.153755902778</v>
      </c>
      <c r="W248" s="93" t="s">
        <v>116</v>
      </c>
      <c r="X248" s="93" t="s">
        <v>116</v>
      </c>
      <c r="Y248" s="95">
        <v>45078</v>
      </c>
      <c r="Z248" s="95">
        <v>45108</v>
      </c>
      <c r="AA248" s="95">
        <v>45110.74838996528</v>
      </c>
      <c r="AB248" s="93" t="s">
        <v>118</v>
      </c>
      <c r="AC248" s="93" t="s">
        <v>116</v>
      </c>
    </row>
    <row r="249" spans="1:29" s="78" customFormat="1" hidden="1" outlineLevel="7" collapsed="1" x14ac:dyDescent="0.25">
      <c r="A249" s="101" t="s">
        <v>116</v>
      </c>
      <c r="B249" s="75">
        <v>0</v>
      </c>
      <c r="C249" s="75">
        <v>0</v>
      </c>
      <c r="D249" s="75">
        <v>0</v>
      </c>
      <c r="E249" s="75">
        <v>0</v>
      </c>
      <c r="F249" s="75">
        <v>0</v>
      </c>
      <c r="G249" s="75">
        <v>0</v>
      </c>
      <c r="H249" s="74" t="s">
        <v>120</v>
      </c>
      <c r="I249" s="74" t="s">
        <v>230</v>
      </c>
      <c r="J249" s="74" t="s">
        <v>116</v>
      </c>
      <c r="K249" s="75">
        <v>0</v>
      </c>
      <c r="L249" s="75">
        <v>0</v>
      </c>
      <c r="M249" s="74" t="s">
        <v>122</v>
      </c>
      <c r="N249" s="74" t="s">
        <v>229</v>
      </c>
      <c r="O249" s="74" t="s">
        <v>121</v>
      </c>
      <c r="P249" s="76">
        <v>45078</v>
      </c>
      <c r="Q249" s="76">
        <v>45079</v>
      </c>
      <c r="R249" s="75">
        <v>0</v>
      </c>
      <c r="S249" s="74" t="s">
        <v>116</v>
      </c>
      <c r="T249" s="74" t="s">
        <v>116</v>
      </c>
      <c r="U249" s="74" t="s">
        <v>319</v>
      </c>
      <c r="V249" s="77">
        <v>45047.153755902778</v>
      </c>
      <c r="W249" s="74" t="s">
        <v>116</v>
      </c>
      <c r="X249" s="74" t="s">
        <v>116</v>
      </c>
      <c r="Y249" s="77">
        <v>45078</v>
      </c>
      <c r="Z249" s="77">
        <v>45108</v>
      </c>
      <c r="AA249" s="77">
        <v>45110.74838996528</v>
      </c>
      <c r="AB249" s="74" t="s">
        <v>118</v>
      </c>
      <c r="AC249" s="74" t="s">
        <v>116</v>
      </c>
    </row>
    <row r="250" spans="1:29" s="113" customFormat="1" hidden="1" outlineLevel="2" collapsed="1" x14ac:dyDescent="0.25">
      <c r="A250" s="108" t="s">
        <v>229</v>
      </c>
      <c r="B250" s="109">
        <v>0</v>
      </c>
      <c r="C250" s="109">
        <v>0</v>
      </c>
      <c r="D250" s="109">
        <v>0</v>
      </c>
      <c r="E250" s="109">
        <v>0</v>
      </c>
      <c r="F250" s="109">
        <v>0</v>
      </c>
      <c r="G250" s="109">
        <v>0</v>
      </c>
      <c r="H250" s="110" t="s">
        <v>120</v>
      </c>
      <c r="I250" s="110" t="s">
        <v>229</v>
      </c>
      <c r="J250" s="110" t="s">
        <v>116</v>
      </c>
      <c r="K250" s="109">
        <v>0</v>
      </c>
      <c r="L250" s="109">
        <v>0</v>
      </c>
      <c r="M250" s="110" t="s">
        <v>116</v>
      </c>
      <c r="N250" s="110" t="s">
        <v>229</v>
      </c>
      <c r="O250" s="110" t="s">
        <v>121</v>
      </c>
      <c r="P250" s="111">
        <v>45078</v>
      </c>
      <c r="Q250" s="111">
        <v>45079</v>
      </c>
      <c r="R250" s="109">
        <v>0</v>
      </c>
      <c r="S250" s="110" t="s">
        <v>116</v>
      </c>
      <c r="T250" s="110" t="s">
        <v>116</v>
      </c>
      <c r="U250" s="110" t="s">
        <v>319</v>
      </c>
      <c r="V250" s="112">
        <v>45047.153755902778</v>
      </c>
      <c r="W250" s="110" t="s">
        <v>116</v>
      </c>
      <c r="X250" s="110" t="s">
        <v>116</v>
      </c>
      <c r="Y250" s="112">
        <v>45078</v>
      </c>
      <c r="Z250" s="112">
        <v>45108</v>
      </c>
      <c r="AA250" s="112">
        <v>45110.74838996528</v>
      </c>
      <c r="AB250" s="110" t="s">
        <v>118</v>
      </c>
      <c r="AC250" s="110" t="s">
        <v>116</v>
      </c>
    </row>
    <row r="251" spans="1:29" s="96" customFormat="1" hidden="1" outlineLevel="3" collapsed="1" x14ac:dyDescent="0.25">
      <c r="A251" s="91" t="s">
        <v>121</v>
      </c>
      <c r="B251" s="92">
        <v>0</v>
      </c>
      <c r="C251" s="92">
        <v>0</v>
      </c>
      <c r="D251" s="92">
        <v>0</v>
      </c>
      <c r="E251" s="92">
        <v>0</v>
      </c>
      <c r="F251" s="92">
        <v>0</v>
      </c>
      <c r="G251" s="92">
        <v>0</v>
      </c>
      <c r="H251" s="93" t="s">
        <v>120</v>
      </c>
      <c r="I251" s="93" t="s">
        <v>229</v>
      </c>
      <c r="J251" s="93" t="s">
        <v>116</v>
      </c>
      <c r="K251" s="92">
        <v>0</v>
      </c>
      <c r="L251" s="92">
        <v>0</v>
      </c>
      <c r="M251" s="93" t="s">
        <v>116</v>
      </c>
      <c r="N251" s="93" t="s">
        <v>229</v>
      </c>
      <c r="O251" s="93" t="s">
        <v>121</v>
      </c>
      <c r="P251" s="94">
        <v>45078</v>
      </c>
      <c r="Q251" s="94">
        <v>45079</v>
      </c>
      <c r="R251" s="92">
        <v>0</v>
      </c>
      <c r="S251" s="93" t="s">
        <v>116</v>
      </c>
      <c r="T251" s="93" t="s">
        <v>116</v>
      </c>
      <c r="U251" s="93" t="s">
        <v>319</v>
      </c>
      <c r="V251" s="95">
        <v>45047.153755902778</v>
      </c>
      <c r="W251" s="93" t="s">
        <v>116</v>
      </c>
      <c r="X251" s="93" t="s">
        <v>116</v>
      </c>
      <c r="Y251" s="95">
        <v>45078</v>
      </c>
      <c r="Z251" s="95">
        <v>45108</v>
      </c>
      <c r="AA251" s="95">
        <v>45110.74838996528</v>
      </c>
      <c r="AB251" s="93" t="s">
        <v>118</v>
      </c>
      <c r="AC251" s="93" t="s">
        <v>116</v>
      </c>
    </row>
    <row r="252" spans="1:29" s="78" customFormat="1" hidden="1" outlineLevel="4" collapsed="1" x14ac:dyDescent="0.25">
      <c r="A252" s="97" t="s">
        <v>116</v>
      </c>
      <c r="B252" s="75">
        <v>0</v>
      </c>
      <c r="C252" s="75">
        <v>0</v>
      </c>
      <c r="D252" s="75">
        <v>0</v>
      </c>
      <c r="E252" s="75">
        <v>0</v>
      </c>
      <c r="F252" s="75">
        <v>0</v>
      </c>
      <c r="G252" s="75">
        <v>0</v>
      </c>
      <c r="H252" s="74" t="s">
        <v>120</v>
      </c>
      <c r="I252" s="74" t="s">
        <v>229</v>
      </c>
      <c r="J252" s="74" t="s">
        <v>116</v>
      </c>
      <c r="K252" s="75">
        <v>0</v>
      </c>
      <c r="L252" s="75">
        <v>0</v>
      </c>
      <c r="M252" s="74" t="s">
        <v>116</v>
      </c>
      <c r="N252" s="74" t="s">
        <v>229</v>
      </c>
      <c r="O252" s="74" t="s">
        <v>121</v>
      </c>
      <c r="P252" s="76">
        <v>45078</v>
      </c>
      <c r="Q252" s="76">
        <v>45079</v>
      </c>
      <c r="R252" s="75">
        <v>0</v>
      </c>
      <c r="S252" s="74" t="s">
        <v>116</v>
      </c>
      <c r="T252" s="74" t="s">
        <v>116</v>
      </c>
      <c r="U252" s="74" t="s">
        <v>319</v>
      </c>
      <c r="V252" s="77">
        <v>45047.153755902778</v>
      </c>
      <c r="W252" s="74" t="s">
        <v>116</v>
      </c>
      <c r="X252" s="74" t="s">
        <v>116</v>
      </c>
      <c r="Y252" s="77">
        <v>45078</v>
      </c>
      <c r="Z252" s="77">
        <v>45108</v>
      </c>
      <c r="AA252" s="77">
        <v>45110.74838996528</v>
      </c>
      <c r="AB252" s="74" t="s">
        <v>118</v>
      </c>
      <c r="AC252" s="74" t="s">
        <v>116</v>
      </c>
    </row>
    <row r="253" spans="1:29" s="84" customFormat="1" hidden="1" outlineLevel="5" collapsed="1" x14ac:dyDescent="0.25">
      <c r="A253" s="98" t="s">
        <v>122</v>
      </c>
      <c r="B253" s="80">
        <v>0</v>
      </c>
      <c r="C253" s="80">
        <v>0</v>
      </c>
      <c r="D253" s="80">
        <v>0</v>
      </c>
      <c r="E253" s="80">
        <v>0</v>
      </c>
      <c r="F253" s="80">
        <v>0</v>
      </c>
      <c r="G253" s="80">
        <v>0</v>
      </c>
      <c r="H253" s="81" t="s">
        <v>120</v>
      </c>
      <c r="I253" s="81" t="s">
        <v>229</v>
      </c>
      <c r="J253" s="81" t="s">
        <v>116</v>
      </c>
      <c r="K253" s="80">
        <v>0</v>
      </c>
      <c r="L253" s="80">
        <v>0</v>
      </c>
      <c r="M253" s="81" t="s">
        <v>122</v>
      </c>
      <c r="N253" s="81" t="s">
        <v>229</v>
      </c>
      <c r="O253" s="81" t="s">
        <v>121</v>
      </c>
      <c r="P253" s="82">
        <v>45078</v>
      </c>
      <c r="Q253" s="82">
        <v>45079</v>
      </c>
      <c r="R253" s="80">
        <v>0</v>
      </c>
      <c r="S253" s="81" t="s">
        <v>116</v>
      </c>
      <c r="T253" s="81" t="s">
        <v>116</v>
      </c>
      <c r="U253" s="81" t="s">
        <v>319</v>
      </c>
      <c r="V253" s="83">
        <v>45047.153755902778</v>
      </c>
      <c r="W253" s="81" t="s">
        <v>116</v>
      </c>
      <c r="X253" s="81" t="s">
        <v>116</v>
      </c>
      <c r="Y253" s="83">
        <v>45078</v>
      </c>
      <c r="Z253" s="83">
        <v>45108</v>
      </c>
      <c r="AA253" s="83">
        <v>45110.74838996528</v>
      </c>
      <c r="AB253" s="81" t="s">
        <v>118</v>
      </c>
      <c r="AC253" s="81" t="s">
        <v>116</v>
      </c>
    </row>
    <row r="254" spans="1:29" s="90" customFormat="1" hidden="1" outlineLevel="6" collapsed="1" x14ac:dyDescent="0.25">
      <c r="A254" s="99" t="s">
        <v>116</v>
      </c>
      <c r="B254" s="86">
        <v>0</v>
      </c>
      <c r="C254" s="86">
        <v>0</v>
      </c>
      <c r="D254" s="86">
        <v>0</v>
      </c>
      <c r="E254" s="86">
        <v>0</v>
      </c>
      <c r="F254" s="86">
        <v>0</v>
      </c>
      <c r="G254" s="86">
        <v>0</v>
      </c>
      <c r="H254" s="87" t="s">
        <v>120</v>
      </c>
      <c r="I254" s="87" t="s">
        <v>229</v>
      </c>
      <c r="J254" s="87" t="s">
        <v>116</v>
      </c>
      <c r="K254" s="86">
        <v>0</v>
      </c>
      <c r="L254" s="86">
        <v>0</v>
      </c>
      <c r="M254" s="87" t="s">
        <v>122</v>
      </c>
      <c r="N254" s="87" t="s">
        <v>229</v>
      </c>
      <c r="O254" s="87" t="s">
        <v>121</v>
      </c>
      <c r="P254" s="88">
        <v>45078</v>
      </c>
      <c r="Q254" s="88">
        <v>45079</v>
      </c>
      <c r="R254" s="86">
        <v>0</v>
      </c>
      <c r="S254" s="87" t="s">
        <v>116</v>
      </c>
      <c r="T254" s="87" t="s">
        <v>116</v>
      </c>
      <c r="U254" s="87" t="s">
        <v>319</v>
      </c>
      <c r="V254" s="89">
        <v>45047.153755902778</v>
      </c>
      <c r="W254" s="87" t="s">
        <v>116</v>
      </c>
      <c r="X254" s="87" t="s">
        <v>116</v>
      </c>
      <c r="Y254" s="89">
        <v>45078</v>
      </c>
      <c r="Z254" s="89">
        <v>45108</v>
      </c>
      <c r="AA254" s="89">
        <v>45110.74838996528</v>
      </c>
      <c r="AB254" s="87" t="s">
        <v>118</v>
      </c>
      <c r="AC254" s="87" t="s">
        <v>116</v>
      </c>
    </row>
    <row r="255" spans="1:29" s="96" customFormat="1" hidden="1" outlineLevel="7" collapsed="1" x14ac:dyDescent="0.25">
      <c r="A255" s="100" t="s">
        <v>231</v>
      </c>
      <c r="B255" s="92">
        <v>-379542.94699999999</v>
      </c>
      <c r="C255" s="92">
        <v>-21632971.94796</v>
      </c>
      <c r="D255" s="92">
        <v>0</v>
      </c>
      <c r="E255" s="92">
        <v>0</v>
      </c>
      <c r="F255" s="92">
        <v>-379542.94699999999</v>
      </c>
      <c r="G255" s="92">
        <v>-21632971.94796</v>
      </c>
      <c r="H255" s="93" t="s">
        <v>120</v>
      </c>
      <c r="I255" s="93" t="s">
        <v>229</v>
      </c>
      <c r="J255" s="93" t="s">
        <v>116</v>
      </c>
      <c r="K255" s="92">
        <v>56.997428404222198</v>
      </c>
      <c r="L255" s="92">
        <v>0</v>
      </c>
      <c r="M255" s="93" t="s">
        <v>122</v>
      </c>
      <c r="N255" s="93" t="s">
        <v>229</v>
      </c>
      <c r="O255" s="93" t="s">
        <v>121</v>
      </c>
      <c r="P255" s="94">
        <v>45078</v>
      </c>
      <c r="Q255" s="94">
        <v>45079</v>
      </c>
      <c r="R255" s="92">
        <v>0</v>
      </c>
      <c r="S255" s="93" t="s">
        <v>116</v>
      </c>
      <c r="T255" s="93" t="s">
        <v>116</v>
      </c>
      <c r="U255" s="93" t="s">
        <v>319</v>
      </c>
      <c r="V255" s="95">
        <v>45047.153755902778</v>
      </c>
      <c r="W255" s="93" t="s">
        <v>116</v>
      </c>
      <c r="X255" s="93" t="s">
        <v>116</v>
      </c>
      <c r="Y255" s="95">
        <v>45078</v>
      </c>
      <c r="Z255" s="95">
        <v>45108</v>
      </c>
      <c r="AA255" s="95">
        <v>45110.74838996528</v>
      </c>
      <c r="AB255" s="93" t="s">
        <v>118</v>
      </c>
      <c r="AC255" s="93" t="s">
        <v>116</v>
      </c>
    </row>
    <row r="256" spans="1:29" s="78" customFormat="1" hidden="1" outlineLevel="7" collapsed="1" x14ac:dyDescent="0.25">
      <c r="A256" s="101" t="s">
        <v>116</v>
      </c>
      <c r="B256" s="75">
        <v>-379542.94699999999</v>
      </c>
      <c r="C256" s="75">
        <v>-21632971.94796</v>
      </c>
      <c r="D256" s="75">
        <v>0</v>
      </c>
      <c r="E256" s="75">
        <v>0</v>
      </c>
      <c r="F256" s="75">
        <v>-379542.94699999999</v>
      </c>
      <c r="G256" s="75">
        <v>-21632971.94796</v>
      </c>
      <c r="H256" s="74" t="s">
        <v>120</v>
      </c>
      <c r="I256" s="74" t="s">
        <v>229</v>
      </c>
      <c r="J256" s="74" t="s">
        <v>116</v>
      </c>
      <c r="K256" s="75">
        <v>56.997428404222198</v>
      </c>
      <c r="L256" s="75">
        <v>0</v>
      </c>
      <c r="M256" s="74" t="s">
        <v>122</v>
      </c>
      <c r="N256" s="74" t="s">
        <v>229</v>
      </c>
      <c r="O256" s="74" t="s">
        <v>121</v>
      </c>
      <c r="P256" s="76">
        <v>45078</v>
      </c>
      <c r="Q256" s="76">
        <v>45079</v>
      </c>
      <c r="R256" s="75">
        <v>0</v>
      </c>
      <c r="S256" s="74" t="s">
        <v>116</v>
      </c>
      <c r="T256" s="74" t="s">
        <v>116</v>
      </c>
      <c r="U256" s="74" t="s">
        <v>319</v>
      </c>
      <c r="V256" s="77">
        <v>45047.153755902778</v>
      </c>
      <c r="W256" s="74" t="s">
        <v>116</v>
      </c>
      <c r="X256" s="74" t="s">
        <v>116</v>
      </c>
      <c r="Y256" s="77">
        <v>45078</v>
      </c>
      <c r="Z256" s="77">
        <v>45108</v>
      </c>
      <c r="AA256" s="77">
        <v>45110.74838996528</v>
      </c>
      <c r="AB256" s="74" t="s">
        <v>118</v>
      </c>
      <c r="AC256" s="74" t="s">
        <v>116</v>
      </c>
    </row>
    <row r="257" spans="1:29" s="107" customFormat="1" hidden="1" outlineLevel="7" collapsed="1" x14ac:dyDescent="0.25">
      <c r="A257" s="102" t="s">
        <v>232</v>
      </c>
      <c r="B257" s="103">
        <v>-160178.32999999999</v>
      </c>
      <c r="C257" s="103">
        <v>-9056264.3785200007</v>
      </c>
      <c r="D257" s="103">
        <v>0</v>
      </c>
      <c r="E257" s="103">
        <v>0</v>
      </c>
      <c r="F257" s="103">
        <v>-160178.32999999999</v>
      </c>
      <c r="G257" s="103">
        <v>-9056264.3785200007</v>
      </c>
      <c r="H257" s="104" t="s">
        <v>120</v>
      </c>
      <c r="I257" s="104" t="s">
        <v>229</v>
      </c>
      <c r="J257" s="104" t="s">
        <v>116</v>
      </c>
      <c r="K257" s="103">
        <v>56.538636521681802</v>
      </c>
      <c r="L257" s="103">
        <v>0</v>
      </c>
      <c r="M257" s="104" t="s">
        <v>122</v>
      </c>
      <c r="N257" s="104" t="s">
        <v>229</v>
      </c>
      <c r="O257" s="104" t="s">
        <v>121</v>
      </c>
      <c r="P257" s="105">
        <v>45078</v>
      </c>
      <c r="Q257" s="105">
        <v>45079</v>
      </c>
      <c r="R257" s="103">
        <v>0</v>
      </c>
      <c r="S257" s="104" t="s">
        <v>116</v>
      </c>
      <c r="T257" s="104" t="s">
        <v>116</v>
      </c>
      <c r="U257" s="104" t="s">
        <v>319</v>
      </c>
      <c r="V257" s="106">
        <v>45047.153755902778</v>
      </c>
      <c r="W257" s="104" t="s">
        <v>116</v>
      </c>
      <c r="X257" s="104" t="s">
        <v>116</v>
      </c>
      <c r="Y257" s="106">
        <v>45078</v>
      </c>
      <c r="Z257" s="106">
        <v>45108</v>
      </c>
      <c r="AA257" s="106">
        <v>45110.74838996528</v>
      </c>
      <c r="AB257" s="104" t="s">
        <v>118</v>
      </c>
      <c r="AC257" s="104" t="s">
        <v>116</v>
      </c>
    </row>
    <row r="258" spans="1:29" s="78" customFormat="1" hidden="1" outlineLevel="7" collapsed="1" x14ac:dyDescent="0.25">
      <c r="A258" s="101" t="s">
        <v>116</v>
      </c>
      <c r="B258" s="75">
        <v>-160178.32999999999</v>
      </c>
      <c r="C258" s="75">
        <v>-9056264.3785200007</v>
      </c>
      <c r="D258" s="75">
        <v>0</v>
      </c>
      <c r="E258" s="75">
        <v>0</v>
      </c>
      <c r="F258" s="75">
        <v>-160178.32999999999</v>
      </c>
      <c r="G258" s="75">
        <v>-9056264.3785200007</v>
      </c>
      <c r="H258" s="74" t="s">
        <v>120</v>
      </c>
      <c r="I258" s="74" t="s">
        <v>229</v>
      </c>
      <c r="J258" s="74" t="s">
        <v>116</v>
      </c>
      <c r="K258" s="75">
        <v>56.538636521681802</v>
      </c>
      <c r="L258" s="75">
        <v>0</v>
      </c>
      <c r="M258" s="74" t="s">
        <v>122</v>
      </c>
      <c r="N258" s="74" t="s">
        <v>229</v>
      </c>
      <c r="O258" s="74" t="s">
        <v>121</v>
      </c>
      <c r="P258" s="76">
        <v>45078</v>
      </c>
      <c r="Q258" s="76">
        <v>45079</v>
      </c>
      <c r="R258" s="75">
        <v>0</v>
      </c>
      <c r="S258" s="74" t="s">
        <v>116</v>
      </c>
      <c r="T258" s="74" t="s">
        <v>116</v>
      </c>
      <c r="U258" s="74" t="s">
        <v>319</v>
      </c>
      <c r="V258" s="77">
        <v>45047.153755902778</v>
      </c>
      <c r="W258" s="74" t="s">
        <v>116</v>
      </c>
      <c r="X258" s="74" t="s">
        <v>116</v>
      </c>
      <c r="Y258" s="77">
        <v>45078</v>
      </c>
      <c r="Z258" s="77">
        <v>45108</v>
      </c>
      <c r="AA258" s="77">
        <v>45110.74838996528</v>
      </c>
      <c r="AB258" s="74" t="s">
        <v>118</v>
      </c>
      <c r="AC258" s="74" t="s">
        <v>116</v>
      </c>
    </row>
    <row r="259" spans="1:29" s="96" customFormat="1" hidden="1" outlineLevel="7" collapsed="1" x14ac:dyDescent="0.25">
      <c r="A259" s="100" t="s">
        <v>233</v>
      </c>
      <c r="B259" s="92">
        <v>-15059.303</v>
      </c>
      <c r="C259" s="92">
        <v>-835957.62474999996</v>
      </c>
      <c r="D259" s="92">
        <v>0</v>
      </c>
      <c r="E259" s="92">
        <v>0</v>
      </c>
      <c r="F259" s="92">
        <v>-15059.303</v>
      </c>
      <c r="G259" s="92">
        <v>-835957.62474999996</v>
      </c>
      <c r="H259" s="93" t="s">
        <v>120</v>
      </c>
      <c r="I259" s="93" t="s">
        <v>229</v>
      </c>
      <c r="J259" s="93" t="s">
        <v>116</v>
      </c>
      <c r="K259" s="92">
        <v>55.511043555601503</v>
      </c>
      <c r="L259" s="92">
        <v>0</v>
      </c>
      <c r="M259" s="93" t="s">
        <v>122</v>
      </c>
      <c r="N259" s="93" t="s">
        <v>229</v>
      </c>
      <c r="O259" s="93" t="s">
        <v>121</v>
      </c>
      <c r="P259" s="94">
        <v>45078</v>
      </c>
      <c r="Q259" s="94">
        <v>45079</v>
      </c>
      <c r="R259" s="92">
        <v>0</v>
      </c>
      <c r="S259" s="93" t="s">
        <v>116</v>
      </c>
      <c r="T259" s="93" t="s">
        <v>116</v>
      </c>
      <c r="U259" s="93" t="s">
        <v>319</v>
      </c>
      <c r="V259" s="95">
        <v>45047.153755902778</v>
      </c>
      <c r="W259" s="93" t="s">
        <v>116</v>
      </c>
      <c r="X259" s="93" t="s">
        <v>116</v>
      </c>
      <c r="Y259" s="95">
        <v>45078</v>
      </c>
      <c r="Z259" s="95">
        <v>45108</v>
      </c>
      <c r="AA259" s="95">
        <v>45110.74838996528</v>
      </c>
      <c r="AB259" s="93" t="s">
        <v>118</v>
      </c>
      <c r="AC259" s="93" t="s">
        <v>116</v>
      </c>
    </row>
    <row r="260" spans="1:29" s="78" customFormat="1" hidden="1" outlineLevel="7" collapsed="1" x14ac:dyDescent="0.25">
      <c r="A260" s="101" t="s">
        <v>116</v>
      </c>
      <c r="B260" s="75">
        <v>-15059.303</v>
      </c>
      <c r="C260" s="75">
        <v>-835957.62474999996</v>
      </c>
      <c r="D260" s="75">
        <v>0</v>
      </c>
      <c r="E260" s="75">
        <v>0</v>
      </c>
      <c r="F260" s="75">
        <v>-15059.303</v>
      </c>
      <c r="G260" s="75">
        <v>-835957.62474999996</v>
      </c>
      <c r="H260" s="74" t="s">
        <v>120</v>
      </c>
      <c r="I260" s="74" t="s">
        <v>229</v>
      </c>
      <c r="J260" s="74" t="s">
        <v>116</v>
      </c>
      <c r="K260" s="75">
        <v>55.511043555601503</v>
      </c>
      <c r="L260" s="75">
        <v>0</v>
      </c>
      <c r="M260" s="74" t="s">
        <v>122</v>
      </c>
      <c r="N260" s="74" t="s">
        <v>229</v>
      </c>
      <c r="O260" s="74" t="s">
        <v>121</v>
      </c>
      <c r="P260" s="76">
        <v>45078</v>
      </c>
      <c r="Q260" s="76">
        <v>45079</v>
      </c>
      <c r="R260" s="75">
        <v>0</v>
      </c>
      <c r="S260" s="74" t="s">
        <v>116</v>
      </c>
      <c r="T260" s="74" t="s">
        <v>116</v>
      </c>
      <c r="U260" s="74" t="s">
        <v>319</v>
      </c>
      <c r="V260" s="77">
        <v>45047.153755902778</v>
      </c>
      <c r="W260" s="74" t="s">
        <v>116</v>
      </c>
      <c r="X260" s="74" t="s">
        <v>116</v>
      </c>
      <c r="Y260" s="77">
        <v>45078</v>
      </c>
      <c r="Z260" s="77">
        <v>45108</v>
      </c>
      <c r="AA260" s="77">
        <v>45110.74838996528</v>
      </c>
      <c r="AB260" s="74" t="s">
        <v>118</v>
      </c>
      <c r="AC260" s="74" t="s">
        <v>116</v>
      </c>
    </row>
    <row r="261" spans="1:29" s="107" customFormat="1" hidden="1" outlineLevel="7" collapsed="1" x14ac:dyDescent="0.25">
      <c r="A261" s="102" t="s">
        <v>234</v>
      </c>
      <c r="B261" s="103">
        <v>256505.97</v>
      </c>
      <c r="C261" s="103">
        <v>15211869.05869</v>
      </c>
      <c r="D261" s="103">
        <v>0</v>
      </c>
      <c r="E261" s="103">
        <v>0</v>
      </c>
      <c r="F261" s="103">
        <v>256505.97</v>
      </c>
      <c r="G261" s="103">
        <v>15211869.05869</v>
      </c>
      <c r="H261" s="104" t="s">
        <v>120</v>
      </c>
      <c r="I261" s="104" t="s">
        <v>229</v>
      </c>
      <c r="J261" s="104" t="s">
        <v>116</v>
      </c>
      <c r="K261" s="103">
        <v>59.304152097083801</v>
      </c>
      <c r="L261" s="103">
        <v>0</v>
      </c>
      <c r="M261" s="104" t="s">
        <v>122</v>
      </c>
      <c r="N261" s="104" t="s">
        <v>229</v>
      </c>
      <c r="O261" s="104" t="s">
        <v>121</v>
      </c>
      <c r="P261" s="105">
        <v>45078</v>
      </c>
      <c r="Q261" s="105">
        <v>45079</v>
      </c>
      <c r="R261" s="103">
        <v>0</v>
      </c>
      <c r="S261" s="104" t="s">
        <v>116</v>
      </c>
      <c r="T261" s="104" t="s">
        <v>116</v>
      </c>
      <c r="U261" s="104" t="s">
        <v>319</v>
      </c>
      <c r="V261" s="106">
        <v>45047.153755902778</v>
      </c>
      <c r="W261" s="104" t="s">
        <v>116</v>
      </c>
      <c r="X261" s="104" t="s">
        <v>116</v>
      </c>
      <c r="Y261" s="106">
        <v>45078</v>
      </c>
      <c r="Z261" s="106">
        <v>45108</v>
      </c>
      <c r="AA261" s="106">
        <v>45110.74838996528</v>
      </c>
      <c r="AB261" s="104" t="s">
        <v>118</v>
      </c>
      <c r="AC261" s="104" t="s">
        <v>116</v>
      </c>
    </row>
    <row r="262" spans="1:29" s="78" customFormat="1" hidden="1" outlineLevel="7" collapsed="1" x14ac:dyDescent="0.25">
      <c r="A262" s="101" t="s">
        <v>116</v>
      </c>
      <c r="B262" s="75">
        <v>256505.97</v>
      </c>
      <c r="C262" s="75">
        <v>15211869.05869</v>
      </c>
      <c r="D262" s="75">
        <v>0</v>
      </c>
      <c r="E262" s="75">
        <v>0</v>
      </c>
      <c r="F262" s="75">
        <v>256505.97</v>
      </c>
      <c r="G262" s="75">
        <v>15211869.05869</v>
      </c>
      <c r="H262" s="74" t="s">
        <v>120</v>
      </c>
      <c r="I262" s="74" t="s">
        <v>229</v>
      </c>
      <c r="J262" s="74" t="s">
        <v>116</v>
      </c>
      <c r="K262" s="75">
        <v>59.304152097083801</v>
      </c>
      <c r="L262" s="75">
        <v>0</v>
      </c>
      <c r="M262" s="74" t="s">
        <v>122</v>
      </c>
      <c r="N262" s="74" t="s">
        <v>229</v>
      </c>
      <c r="O262" s="74" t="s">
        <v>121</v>
      </c>
      <c r="P262" s="76">
        <v>45078</v>
      </c>
      <c r="Q262" s="76">
        <v>45079</v>
      </c>
      <c r="R262" s="75">
        <v>0</v>
      </c>
      <c r="S262" s="74" t="s">
        <v>116</v>
      </c>
      <c r="T262" s="74" t="s">
        <v>116</v>
      </c>
      <c r="U262" s="74" t="s">
        <v>319</v>
      </c>
      <c r="V262" s="77">
        <v>45047.153755902778</v>
      </c>
      <c r="W262" s="74" t="s">
        <v>116</v>
      </c>
      <c r="X262" s="74" t="s">
        <v>116</v>
      </c>
      <c r="Y262" s="77">
        <v>45078</v>
      </c>
      <c r="Z262" s="77">
        <v>45108</v>
      </c>
      <c r="AA262" s="77">
        <v>45110.74838996528</v>
      </c>
      <c r="AB262" s="74" t="s">
        <v>118</v>
      </c>
      <c r="AC262" s="74" t="s">
        <v>116</v>
      </c>
    </row>
    <row r="263" spans="1:29" s="96" customFormat="1" hidden="1" outlineLevel="7" collapsed="1" x14ac:dyDescent="0.25">
      <c r="A263" s="100" t="s">
        <v>235</v>
      </c>
      <c r="B263" s="92">
        <v>298274.61</v>
      </c>
      <c r="C263" s="92">
        <v>16313324.89254</v>
      </c>
      <c r="D263" s="92">
        <v>0</v>
      </c>
      <c r="E263" s="92">
        <v>0</v>
      </c>
      <c r="F263" s="92">
        <v>298274.61</v>
      </c>
      <c r="G263" s="92">
        <v>16313324.89254</v>
      </c>
      <c r="H263" s="93" t="s">
        <v>120</v>
      </c>
      <c r="I263" s="93" t="s">
        <v>229</v>
      </c>
      <c r="J263" s="93" t="s">
        <v>116</v>
      </c>
      <c r="K263" s="92">
        <v>54.692301475274803</v>
      </c>
      <c r="L263" s="92">
        <v>0</v>
      </c>
      <c r="M263" s="93" t="s">
        <v>122</v>
      </c>
      <c r="N263" s="93" t="s">
        <v>229</v>
      </c>
      <c r="O263" s="93" t="s">
        <v>121</v>
      </c>
      <c r="P263" s="94">
        <v>45078</v>
      </c>
      <c r="Q263" s="94">
        <v>45079</v>
      </c>
      <c r="R263" s="92">
        <v>0</v>
      </c>
      <c r="S263" s="93" t="s">
        <v>116</v>
      </c>
      <c r="T263" s="93" t="s">
        <v>116</v>
      </c>
      <c r="U263" s="93" t="s">
        <v>319</v>
      </c>
      <c r="V263" s="95">
        <v>45047.153755902778</v>
      </c>
      <c r="W263" s="93" t="s">
        <v>116</v>
      </c>
      <c r="X263" s="93" t="s">
        <v>116</v>
      </c>
      <c r="Y263" s="95">
        <v>45078</v>
      </c>
      <c r="Z263" s="95">
        <v>45108</v>
      </c>
      <c r="AA263" s="95">
        <v>45110.74838996528</v>
      </c>
      <c r="AB263" s="93" t="s">
        <v>118</v>
      </c>
      <c r="AC263" s="93" t="s">
        <v>116</v>
      </c>
    </row>
    <row r="264" spans="1:29" s="78" customFormat="1" hidden="1" outlineLevel="7" collapsed="1" x14ac:dyDescent="0.25">
      <c r="A264" s="101" t="s">
        <v>116</v>
      </c>
      <c r="B264" s="75">
        <v>298274.61</v>
      </c>
      <c r="C264" s="75">
        <v>16313324.89254</v>
      </c>
      <c r="D264" s="75">
        <v>0</v>
      </c>
      <c r="E264" s="75">
        <v>0</v>
      </c>
      <c r="F264" s="75">
        <v>298274.61</v>
      </c>
      <c r="G264" s="75">
        <v>16313324.89254</v>
      </c>
      <c r="H264" s="74" t="s">
        <v>120</v>
      </c>
      <c r="I264" s="74" t="s">
        <v>229</v>
      </c>
      <c r="J264" s="74" t="s">
        <v>116</v>
      </c>
      <c r="K264" s="75">
        <v>54.692301475274803</v>
      </c>
      <c r="L264" s="75">
        <v>0</v>
      </c>
      <c r="M264" s="74" t="s">
        <v>122</v>
      </c>
      <c r="N264" s="74" t="s">
        <v>229</v>
      </c>
      <c r="O264" s="74" t="s">
        <v>121</v>
      </c>
      <c r="P264" s="76">
        <v>45078</v>
      </c>
      <c r="Q264" s="76">
        <v>45079</v>
      </c>
      <c r="R264" s="75">
        <v>0</v>
      </c>
      <c r="S264" s="74" t="s">
        <v>116</v>
      </c>
      <c r="T264" s="74" t="s">
        <v>116</v>
      </c>
      <c r="U264" s="74" t="s">
        <v>319</v>
      </c>
      <c r="V264" s="77">
        <v>45047.153755902778</v>
      </c>
      <c r="W264" s="74" t="s">
        <v>116</v>
      </c>
      <c r="X264" s="74" t="s">
        <v>116</v>
      </c>
      <c r="Y264" s="77">
        <v>45078</v>
      </c>
      <c r="Z264" s="77">
        <v>45108</v>
      </c>
      <c r="AA264" s="77">
        <v>45110.74838996528</v>
      </c>
      <c r="AB264" s="74" t="s">
        <v>118</v>
      </c>
      <c r="AC264" s="74" t="s">
        <v>116</v>
      </c>
    </row>
    <row r="265" spans="1:29" s="119" customFormat="1" hidden="1" outlineLevel="5" collapsed="1" x14ac:dyDescent="0.25">
      <c r="A265" s="120" t="s">
        <v>213</v>
      </c>
      <c r="B265" s="115">
        <v>0</v>
      </c>
      <c r="C265" s="115">
        <v>0</v>
      </c>
      <c r="D265" s="115">
        <v>0</v>
      </c>
      <c r="E265" s="115">
        <v>0</v>
      </c>
      <c r="F265" s="115">
        <v>0</v>
      </c>
      <c r="G265" s="115">
        <v>0</v>
      </c>
      <c r="H265" s="116" t="s">
        <v>120</v>
      </c>
      <c r="I265" s="116" t="s">
        <v>229</v>
      </c>
      <c r="J265" s="116" t="s">
        <v>116</v>
      </c>
      <c r="K265" s="115">
        <v>0</v>
      </c>
      <c r="L265" s="115">
        <v>0</v>
      </c>
      <c r="M265" s="116" t="s">
        <v>213</v>
      </c>
      <c r="N265" s="116" t="s">
        <v>229</v>
      </c>
      <c r="O265" s="116" t="s">
        <v>121</v>
      </c>
      <c r="P265" s="117">
        <v>45078</v>
      </c>
      <c r="Q265" s="117">
        <v>45079</v>
      </c>
      <c r="R265" s="115">
        <v>0</v>
      </c>
      <c r="S265" s="116" t="s">
        <v>116</v>
      </c>
      <c r="T265" s="116" t="s">
        <v>116</v>
      </c>
      <c r="U265" s="116" t="s">
        <v>319</v>
      </c>
      <c r="V265" s="118">
        <v>45047.153755902778</v>
      </c>
      <c r="W265" s="116" t="s">
        <v>116</v>
      </c>
      <c r="X265" s="116" t="s">
        <v>116</v>
      </c>
      <c r="Y265" s="118">
        <v>45078</v>
      </c>
      <c r="Z265" s="118">
        <v>45108</v>
      </c>
      <c r="AA265" s="118">
        <v>45110.74838996528</v>
      </c>
      <c r="AB265" s="116" t="s">
        <v>118</v>
      </c>
      <c r="AC265" s="116" t="s">
        <v>116</v>
      </c>
    </row>
    <row r="266" spans="1:29" s="90" customFormat="1" hidden="1" outlineLevel="6" collapsed="1" x14ac:dyDescent="0.25">
      <c r="A266" s="99" t="s">
        <v>116</v>
      </c>
      <c r="B266" s="86">
        <v>0</v>
      </c>
      <c r="C266" s="86">
        <v>0</v>
      </c>
      <c r="D266" s="86">
        <v>0</v>
      </c>
      <c r="E266" s="86">
        <v>0</v>
      </c>
      <c r="F266" s="86">
        <v>0</v>
      </c>
      <c r="G266" s="86">
        <v>0</v>
      </c>
      <c r="H266" s="87" t="s">
        <v>120</v>
      </c>
      <c r="I266" s="87" t="s">
        <v>229</v>
      </c>
      <c r="J266" s="87" t="s">
        <v>116</v>
      </c>
      <c r="K266" s="86">
        <v>0</v>
      </c>
      <c r="L266" s="86">
        <v>0</v>
      </c>
      <c r="M266" s="87" t="s">
        <v>213</v>
      </c>
      <c r="N266" s="87" t="s">
        <v>229</v>
      </c>
      <c r="O266" s="87" t="s">
        <v>121</v>
      </c>
      <c r="P266" s="88">
        <v>45078</v>
      </c>
      <c r="Q266" s="88">
        <v>45079</v>
      </c>
      <c r="R266" s="86">
        <v>0</v>
      </c>
      <c r="S266" s="87" t="s">
        <v>116</v>
      </c>
      <c r="T266" s="87" t="s">
        <v>116</v>
      </c>
      <c r="U266" s="87" t="s">
        <v>319</v>
      </c>
      <c r="V266" s="89">
        <v>45047.153755902778</v>
      </c>
      <c r="W266" s="87" t="s">
        <v>116</v>
      </c>
      <c r="X266" s="87" t="s">
        <v>116</v>
      </c>
      <c r="Y266" s="89">
        <v>45078</v>
      </c>
      <c r="Z266" s="89">
        <v>45108</v>
      </c>
      <c r="AA266" s="89">
        <v>45110.74838996528</v>
      </c>
      <c r="AB266" s="87" t="s">
        <v>118</v>
      </c>
      <c r="AC266" s="87" t="s">
        <v>116</v>
      </c>
    </row>
    <row r="267" spans="1:29" s="96" customFormat="1" hidden="1" outlineLevel="7" collapsed="1" x14ac:dyDescent="0.25">
      <c r="A267" s="100" t="s">
        <v>236</v>
      </c>
      <c r="B267" s="92">
        <v>-195335.94099999999</v>
      </c>
      <c r="C267" s="92">
        <v>-11148575.389590001</v>
      </c>
      <c r="D267" s="92">
        <v>0</v>
      </c>
      <c r="E267" s="92">
        <v>0</v>
      </c>
      <c r="F267" s="92">
        <v>-195335.94099999999</v>
      </c>
      <c r="G267" s="92">
        <v>-11148575.389590001</v>
      </c>
      <c r="H267" s="93" t="s">
        <v>120</v>
      </c>
      <c r="I267" s="93" t="s">
        <v>229</v>
      </c>
      <c r="J267" s="93" t="s">
        <v>116</v>
      </c>
      <c r="K267" s="92">
        <v>57.0738561092042</v>
      </c>
      <c r="L267" s="92">
        <v>0</v>
      </c>
      <c r="M267" s="93" t="s">
        <v>213</v>
      </c>
      <c r="N267" s="93" t="s">
        <v>229</v>
      </c>
      <c r="O267" s="93" t="s">
        <v>121</v>
      </c>
      <c r="P267" s="94">
        <v>45078</v>
      </c>
      <c r="Q267" s="94">
        <v>45079</v>
      </c>
      <c r="R267" s="92">
        <v>0</v>
      </c>
      <c r="S267" s="93" t="s">
        <v>116</v>
      </c>
      <c r="T267" s="93" t="s">
        <v>116</v>
      </c>
      <c r="U267" s="93" t="s">
        <v>319</v>
      </c>
      <c r="V267" s="95">
        <v>45047.153755902778</v>
      </c>
      <c r="W267" s="93" t="s">
        <v>116</v>
      </c>
      <c r="X267" s="93" t="s">
        <v>116</v>
      </c>
      <c r="Y267" s="95">
        <v>45078</v>
      </c>
      <c r="Z267" s="95">
        <v>45108</v>
      </c>
      <c r="AA267" s="95">
        <v>45110.74838996528</v>
      </c>
      <c r="AB267" s="93" t="s">
        <v>118</v>
      </c>
      <c r="AC267" s="93" t="s">
        <v>116</v>
      </c>
    </row>
    <row r="268" spans="1:29" s="78" customFormat="1" hidden="1" outlineLevel="7" collapsed="1" x14ac:dyDescent="0.25">
      <c r="A268" s="101" t="s">
        <v>116</v>
      </c>
      <c r="B268" s="75">
        <v>-195335.94099999999</v>
      </c>
      <c r="C268" s="75">
        <v>-11148575.389590001</v>
      </c>
      <c r="D268" s="75">
        <v>0</v>
      </c>
      <c r="E268" s="75">
        <v>0</v>
      </c>
      <c r="F268" s="75">
        <v>-195335.94099999999</v>
      </c>
      <c r="G268" s="75">
        <v>-11148575.389590001</v>
      </c>
      <c r="H268" s="74" t="s">
        <v>120</v>
      </c>
      <c r="I268" s="74" t="s">
        <v>229</v>
      </c>
      <c r="J268" s="74" t="s">
        <v>116</v>
      </c>
      <c r="K268" s="75">
        <v>57.0738561092042</v>
      </c>
      <c r="L268" s="75">
        <v>0</v>
      </c>
      <c r="M268" s="74" t="s">
        <v>213</v>
      </c>
      <c r="N268" s="74" t="s">
        <v>229</v>
      </c>
      <c r="O268" s="74" t="s">
        <v>121</v>
      </c>
      <c r="P268" s="76">
        <v>45078</v>
      </c>
      <c r="Q268" s="76">
        <v>45079</v>
      </c>
      <c r="R268" s="75">
        <v>0</v>
      </c>
      <c r="S268" s="74" t="s">
        <v>116</v>
      </c>
      <c r="T268" s="74" t="s">
        <v>116</v>
      </c>
      <c r="U268" s="74" t="s">
        <v>319</v>
      </c>
      <c r="V268" s="77">
        <v>45047.153755902778</v>
      </c>
      <c r="W268" s="74" t="s">
        <v>116</v>
      </c>
      <c r="X268" s="74" t="s">
        <v>116</v>
      </c>
      <c r="Y268" s="77">
        <v>45078</v>
      </c>
      <c r="Z268" s="77">
        <v>45108</v>
      </c>
      <c r="AA268" s="77">
        <v>45110.74838996528</v>
      </c>
      <c r="AB268" s="74" t="s">
        <v>118</v>
      </c>
      <c r="AC268" s="74" t="s">
        <v>116</v>
      </c>
    </row>
    <row r="269" spans="1:29" s="107" customFormat="1" hidden="1" outlineLevel="7" collapsed="1" x14ac:dyDescent="0.25">
      <c r="A269" s="102" t="s">
        <v>237</v>
      </c>
      <c r="B269" s="103">
        <v>-67410.009000000005</v>
      </c>
      <c r="C269" s="103">
        <v>-4281639.5318900002</v>
      </c>
      <c r="D269" s="103">
        <v>0</v>
      </c>
      <c r="E269" s="103">
        <v>0</v>
      </c>
      <c r="F269" s="103">
        <v>-67410.009000000005</v>
      </c>
      <c r="G269" s="103">
        <v>-4281639.5318900002</v>
      </c>
      <c r="H269" s="104" t="s">
        <v>120</v>
      </c>
      <c r="I269" s="104" t="s">
        <v>229</v>
      </c>
      <c r="J269" s="104" t="s">
        <v>116</v>
      </c>
      <c r="K269" s="103">
        <v>63.5163768022936</v>
      </c>
      <c r="L269" s="103">
        <v>0</v>
      </c>
      <c r="M269" s="104" t="s">
        <v>213</v>
      </c>
      <c r="N269" s="104" t="s">
        <v>229</v>
      </c>
      <c r="O269" s="104" t="s">
        <v>121</v>
      </c>
      <c r="P269" s="105">
        <v>45078</v>
      </c>
      <c r="Q269" s="105">
        <v>45079</v>
      </c>
      <c r="R269" s="103">
        <v>0</v>
      </c>
      <c r="S269" s="104" t="s">
        <v>116</v>
      </c>
      <c r="T269" s="104" t="s">
        <v>116</v>
      </c>
      <c r="U269" s="104" t="s">
        <v>319</v>
      </c>
      <c r="V269" s="106">
        <v>45047.153755902778</v>
      </c>
      <c r="W269" s="104" t="s">
        <v>116</v>
      </c>
      <c r="X269" s="104" t="s">
        <v>116</v>
      </c>
      <c r="Y269" s="106">
        <v>45078</v>
      </c>
      <c r="Z269" s="106">
        <v>45108</v>
      </c>
      <c r="AA269" s="106">
        <v>45110.74838996528</v>
      </c>
      <c r="AB269" s="104" t="s">
        <v>118</v>
      </c>
      <c r="AC269" s="104" t="s">
        <v>116</v>
      </c>
    </row>
    <row r="270" spans="1:29" s="78" customFormat="1" hidden="1" outlineLevel="7" collapsed="1" x14ac:dyDescent="0.25">
      <c r="A270" s="101" t="s">
        <v>116</v>
      </c>
      <c r="B270" s="75">
        <v>-67410.009000000005</v>
      </c>
      <c r="C270" s="75">
        <v>-4281639.5318900002</v>
      </c>
      <c r="D270" s="75">
        <v>0</v>
      </c>
      <c r="E270" s="75">
        <v>0</v>
      </c>
      <c r="F270" s="75">
        <v>-67410.009000000005</v>
      </c>
      <c r="G270" s="75">
        <v>-4281639.5318900002</v>
      </c>
      <c r="H270" s="74" t="s">
        <v>120</v>
      </c>
      <c r="I270" s="74" t="s">
        <v>229</v>
      </c>
      <c r="J270" s="74" t="s">
        <v>116</v>
      </c>
      <c r="K270" s="75">
        <v>63.5163768022936</v>
      </c>
      <c r="L270" s="75">
        <v>0</v>
      </c>
      <c r="M270" s="74" t="s">
        <v>213</v>
      </c>
      <c r="N270" s="74" t="s">
        <v>229</v>
      </c>
      <c r="O270" s="74" t="s">
        <v>121</v>
      </c>
      <c r="P270" s="76">
        <v>45078</v>
      </c>
      <c r="Q270" s="76">
        <v>45079</v>
      </c>
      <c r="R270" s="75">
        <v>0</v>
      </c>
      <c r="S270" s="74" t="s">
        <v>116</v>
      </c>
      <c r="T270" s="74" t="s">
        <v>116</v>
      </c>
      <c r="U270" s="74" t="s">
        <v>319</v>
      </c>
      <c r="V270" s="77">
        <v>45047.153755902778</v>
      </c>
      <c r="W270" s="74" t="s">
        <v>116</v>
      </c>
      <c r="X270" s="74" t="s">
        <v>116</v>
      </c>
      <c r="Y270" s="77">
        <v>45078</v>
      </c>
      <c r="Z270" s="77">
        <v>45108</v>
      </c>
      <c r="AA270" s="77">
        <v>45110.74838996528</v>
      </c>
      <c r="AB270" s="74" t="s">
        <v>118</v>
      </c>
      <c r="AC270" s="74" t="s">
        <v>116</v>
      </c>
    </row>
    <row r="271" spans="1:29" s="96" customFormat="1" hidden="1" outlineLevel="7" collapsed="1" x14ac:dyDescent="0.25">
      <c r="A271" s="100" t="s">
        <v>238</v>
      </c>
      <c r="B271" s="92">
        <v>-3360.931</v>
      </c>
      <c r="C271" s="92">
        <v>-586510.31073999999</v>
      </c>
      <c r="D271" s="92">
        <v>0</v>
      </c>
      <c r="E271" s="92">
        <v>0</v>
      </c>
      <c r="F271" s="92">
        <v>-3360.931</v>
      </c>
      <c r="G271" s="92">
        <v>-586510.31073999999</v>
      </c>
      <c r="H271" s="93" t="s">
        <v>120</v>
      </c>
      <c r="I271" s="93" t="s">
        <v>229</v>
      </c>
      <c r="J271" s="93" t="s">
        <v>116</v>
      </c>
      <c r="K271" s="92">
        <v>174.50828676340001</v>
      </c>
      <c r="L271" s="92">
        <v>0</v>
      </c>
      <c r="M271" s="93" t="s">
        <v>213</v>
      </c>
      <c r="N271" s="93" t="s">
        <v>229</v>
      </c>
      <c r="O271" s="93" t="s">
        <v>121</v>
      </c>
      <c r="P271" s="94">
        <v>45078</v>
      </c>
      <c r="Q271" s="94">
        <v>45079</v>
      </c>
      <c r="R271" s="92">
        <v>0</v>
      </c>
      <c r="S271" s="93" t="s">
        <v>116</v>
      </c>
      <c r="T271" s="93" t="s">
        <v>116</v>
      </c>
      <c r="U271" s="93" t="s">
        <v>319</v>
      </c>
      <c r="V271" s="95">
        <v>45047.153755902778</v>
      </c>
      <c r="W271" s="93" t="s">
        <v>116</v>
      </c>
      <c r="X271" s="93" t="s">
        <v>116</v>
      </c>
      <c r="Y271" s="95">
        <v>45078</v>
      </c>
      <c r="Z271" s="95">
        <v>45108</v>
      </c>
      <c r="AA271" s="95">
        <v>45110.74838996528</v>
      </c>
      <c r="AB271" s="93" t="s">
        <v>118</v>
      </c>
      <c r="AC271" s="93" t="s">
        <v>116</v>
      </c>
    </row>
    <row r="272" spans="1:29" s="78" customFormat="1" hidden="1" outlineLevel="7" collapsed="1" x14ac:dyDescent="0.25">
      <c r="A272" s="101" t="s">
        <v>116</v>
      </c>
      <c r="B272" s="75">
        <v>-3360.931</v>
      </c>
      <c r="C272" s="75">
        <v>-586510.31073999999</v>
      </c>
      <c r="D272" s="75">
        <v>0</v>
      </c>
      <c r="E272" s="75">
        <v>0</v>
      </c>
      <c r="F272" s="75">
        <v>-3360.931</v>
      </c>
      <c r="G272" s="75">
        <v>-586510.31073999999</v>
      </c>
      <c r="H272" s="74" t="s">
        <v>120</v>
      </c>
      <c r="I272" s="74" t="s">
        <v>229</v>
      </c>
      <c r="J272" s="74" t="s">
        <v>116</v>
      </c>
      <c r="K272" s="75">
        <v>174.50828676340001</v>
      </c>
      <c r="L272" s="75">
        <v>0</v>
      </c>
      <c r="M272" s="74" t="s">
        <v>213</v>
      </c>
      <c r="N272" s="74" t="s">
        <v>229</v>
      </c>
      <c r="O272" s="74" t="s">
        <v>121</v>
      </c>
      <c r="P272" s="76">
        <v>45078</v>
      </c>
      <c r="Q272" s="76">
        <v>45079</v>
      </c>
      <c r="R272" s="75">
        <v>0</v>
      </c>
      <c r="S272" s="74" t="s">
        <v>116</v>
      </c>
      <c r="T272" s="74" t="s">
        <v>116</v>
      </c>
      <c r="U272" s="74" t="s">
        <v>319</v>
      </c>
      <c r="V272" s="77">
        <v>45047.153755902778</v>
      </c>
      <c r="W272" s="74" t="s">
        <v>116</v>
      </c>
      <c r="X272" s="74" t="s">
        <v>116</v>
      </c>
      <c r="Y272" s="77">
        <v>45078</v>
      </c>
      <c r="Z272" s="77">
        <v>45108</v>
      </c>
      <c r="AA272" s="77">
        <v>45110.74838996528</v>
      </c>
      <c r="AB272" s="74" t="s">
        <v>118</v>
      </c>
      <c r="AC272" s="74" t="s">
        <v>116</v>
      </c>
    </row>
    <row r="273" spans="1:29" s="107" customFormat="1" hidden="1" outlineLevel="7" collapsed="1" x14ac:dyDescent="0.25">
      <c r="A273" s="102" t="s">
        <v>239</v>
      </c>
      <c r="B273" s="103">
        <v>28416.3</v>
      </c>
      <c r="C273" s="103">
        <v>592425.39800000004</v>
      </c>
      <c r="D273" s="103">
        <v>0</v>
      </c>
      <c r="E273" s="103">
        <v>0</v>
      </c>
      <c r="F273" s="103">
        <v>28416.3</v>
      </c>
      <c r="G273" s="103">
        <v>592425.39800000004</v>
      </c>
      <c r="H273" s="104" t="s">
        <v>120</v>
      </c>
      <c r="I273" s="104" t="s">
        <v>229</v>
      </c>
      <c r="J273" s="104" t="s">
        <v>116</v>
      </c>
      <c r="K273" s="103">
        <v>20.848083599905699</v>
      </c>
      <c r="L273" s="103">
        <v>0</v>
      </c>
      <c r="M273" s="104" t="s">
        <v>213</v>
      </c>
      <c r="N273" s="104" t="s">
        <v>229</v>
      </c>
      <c r="O273" s="104" t="s">
        <v>121</v>
      </c>
      <c r="P273" s="105">
        <v>45078</v>
      </c>
      <c r="Q273" s="105">
        <v>45079</v>
      </c>
      <c r="R273" s="103">
        <v>0</v>
      </c>
      <c r="S273" s="104" t="s">
        <v>116</v>
      </c>
      <c r="T273" s="104" t="s">
        <v>116</v>
      </c>
      <c r="U273" s="104" t="s">
        <v>319</v>
      </c>
      <c r="V273" s="106">
        <v>45047.153755902778</v>
      </c>
      <c r="W273" s="104" t="s">
        <v>116</v>
      </c>
      <c r="X273" s="104" t="s">
        <v>116</v>
      </c>
      <c r="Y273" s="106">
        <v>45078</v>
      </c>
      <c r="Z273" s="106">
        <v>45108</v>
      </c>
      <c r="AA273" s="106">
        <v>45110.74838996528</v>
      </c>
      <c r="AB273" s="104" t="s">
        <v>118</v>
      </c>
      <c r="AC273" s="104" t="s">
        <v>116</v>
      </c>
    </row>
    <row r="274" spans="1:29" s="78" customFormat="1" hidden="1" outlineLevel="7" collapsed="1" x14ac:dyDescent="0.25">
      <c r="A274" s="101" t="s">
        <v>116</v>
      </c>
      <c r="B274" s="75">
        <v>28416.3</v>
      </c>
      <c r="C274" s="75">
        <v>592425.39800000004</v>
      </c>
      <c r="D274" s="75">
        <v>0</v>
      </c>
      <c r="E274" s="75">
        <v>0</v>
      </c>
      <c r="F274" s="75">
        <v>28416.3</v>
      </c>
      <c r="G274" s="75">
        <v>592425.39800000004</v>
      </c>
      <c r="H274" s="74" t="s">
        <v>120</v>
      </c>
      <c r="I274" s="74" t="s">
        <v>229</v>
      </c>
      <c r="J274" s="74" t="s">
        <v>116</v>
      </c>
      <c r="K274" s="75">
        <v>20.848083599905699</v>
      </c>
      <c r="L274" s="75">
        <v>0</v>
      </c>
      <c r="M274" s="74" t="s">
        <v>213</v>
      </c>
      <c r="N274" s="74" t="s">
        <v>229</v>
      </c>
      <c r="O274" s="74" t="s">
        <v>121</v>
      </c>
      <c r="P274" s="76">
        <v>45078</v>
      </c>
      <c r="Q274" s="76">
        <v>45079</v>
      </c>
      <c r="R274" s="75">
        <v>0</v>
      </c>
      <c r="S274" s="74" t="s">
        <v>116</v>
      </c>
      <c r="T274" s="74" t="s">
        <v>116</v>
      </c>
      <c r="U274" s="74" t="s">
        <v>319</v>
      </c>
      <c r="V274" s="77">
        <v>45047.153755902778</v>
      </c>
      <c r="W274" s="74" t="s">
        <v>116</v>
      </c>
      <c r="X274" s="74" t="s">
        <v>116</v>
      </c>
      <c r="Y274" s="77">
        <v>45078</v>
      </c>
      <c r="Z274" s="77">
        <v>45108</v>
      </c>
      <c r="AA274" s="77">
        <v>45110.74838996528</v>
      </c>
      <c r="AB274" s="74" t="s">
        <v>118</v>
      </c>
      <c r="AC274" s="74" t="s">
        <v>116</v>
      </c>
    </row>
    <row r="275" spans="1:29" s="96" customFormat="1" hidden="1" outlineLevel="7" collapsed="1" x14ac:dyDescent="0.25">
      <c r="A275" s="100" t="s">
        <v>240</v>
      </c>
      <c r="B275" s="92">
        <v>237690.58100000001</v>
      </c>
      <c r="C275" s="92">
        <v>15424299.83422</v>
      </c>
      <c r="D275" s="92">
        <v>0</v>
      </c>
      <c r="E275" s="92">
        <v>0</v>
      </c>
      <c r="F275" s="92">
        <v>237690.58100000001</v>
      </c>
      <c r="G275" s="92">
        <v>15424299.83422</v>
      </c>
      <c r="H275" s="93" t="s">
        <v>120</v>
      </c>
      <c r="I275" s="93" t="s">
        <v>229</v>
      </c>
      <c r="J275" s="93" t="s">
        <v>116</v>
      </c>
      <c r="K275" s="92">
        <v>64.892347729252194</v>
      </c>
      <c r="L275" s="92">
        <v>0</v>
      </c>
      <c r="M275" s="93" t="s">
        <v>213</v>
      </c>
      <c r="N275" s="93" t="s">
        <v>229</v>
      </c>
      <c r="O275" s="93" t="s">
        <v>121</v>
      </c>
      <c r="P275" s="94">
        <v>45078</v>
      </c>
      <c r="Q275" s="94">
        <v>45079</v>
      </c>
      <c r="R275" s="92">
        <v>0</v>
      </c>
      <c r="S275" s="93" t="s">
        <v>116</v>
      </c>
      <c r="T275" s="93" t="s">
        <v>116</v>
      </c>
      <c r="U275" s="93" t="s">
        <v>319</v>
      </c>
      <c r="V275" s="95">
        <v>45047.153755902778</v>
      </c>
      <c r="W275" s="93" t="s">
        <v>116</v>
      </c>
      <c r="X275" s="93" t="s">
        <v>116</v>
      </c>
      <c r="Y275" s="95">
        <v>45078</v>
      </c>
      <c r="Z275" s="95">
        <v>45108</v>
      </c>
      <c r="AA275" s="95">
        <v>45110.74838996528</v>
      </c>
      <c r="AB275" s="93" t="s">
        <v>118</v>
      </c>
      <c r="AC275" s="93" t="s">
        <v>116</v>
      </c>
    </row>
    <row r="276" spans="1:29" s="78" customFormat="1" hidden="1" outlineLevel="7" collapsed="1" x14ac:dyDescent="0.25">
      <c r="A276" s="101" t="s">
        <v>116</v>
      </c>
      <c r="B276" s="75">
        <v>237690.58100000001</v>
      </c>
      <c r="C276" s="75">
        <v>15424299.83422</v>
      </c>
      <c r="D276" s="75">
        <v>0</v>
      </c>
      <c r="E276" s="75">
        <v>0</v>
      </c>
      <c r="F276" s="75">
        <v>237690.58100000001</v>
      </c>
      <c r="G276" s="75">
        <v>15424299.83422</v>
      </c>
      <c r="H276" s="74" t="s">
        <v>120</v>
      </c>
      <c r="I276" s="74" t="s">
        <v>229</v>
      </c>
      <c r="J276" s="74" t="s">
        <v>116</v>
      </c>
      <c r="K276" s="75">
        <v>64.892347729252194</v>
      </c>
      <c r="L276" s="75">
        <v>0</v>
      </c>
      <c r="M276" s="74" t="s">
        <v>213</v>
      </c>
      <c r="N276" s="74" t="s">
        <v>229</v>
      </c>
      <c r="O276" s="74" t="s">
        <v>121</v>
      </c>
      <c r="P276" s="76">
        <v>45078</v>
      </c>
      <c r="Q276" s="76">
        <v>45079</v>
      </c>
      <c r="R276" s="75">
        <v>0</v>
      </c>
      <c r="S276" s="74" t="s">
        <v>116</v>
      </c>
      <c r="T276" s="74" t="s">
        <v>116</v>
      </c>
      <c r="U276" s="74" t="s">
        <v>319</v>
      </c>
      <c r="V276" s="77">
        <v>45047.153755902778</v>
      </c>
      <c r="W276" s="74" t="s">
        <v>116</v>
      </c>
      <c r="X276" s="74" t="s">
        <v>116</v>
      </c>
      <c r="Y276" s="77">
        <v>45078</v>
      </c>
      <c r="Z276" s="77">
        <v>45108</v>
      </c>
      <c r="AA276" s="77">
        <v>45110.74838996528</v>
      </c>
      <c r="AB276" s="74" t="s">
        <v>118</v>
      </c>
      <c r="AC276" s="74" t="s">
        <v>116</v>
      </c>
    </row>
    <row r="277" spans="1:29" s="84" customFormat="1" outlineLevel="1" collapsed="1" x14ac:dyDescent="0.25">
      <c r="A277" s="79" t="s">
        <v>241</v>
      </c>
      <c r="B277" s="80">
        <v>0</v>
      </c>
      <c r="C277" s="80">
        <v>6.5799999999999999E-3</v>
      </c>
      <c r="D277" s="80">
        <v>0</v>
      </c>
      <c r="E277" s="80">
        <v>0</v>
      </c>
      <c r="F277" s="80">
        <v>0</v>
      </c>
      <c r="G277" s="80">
        <v>6.5799999999999999E-3</v>
      </c>
      <c r="H277" s="81" t="s">
        <v>120</v>
      </c>
      <c r="I277" s="81" t="s">
        <v>116</v>
      </c>
      <c r="J277" s="81" t="s">
        <v>116</v>
      </c>
      <c r="K277" s="80">
        <v>0</v>
      </c>
      <c r="L277" s="80">
        <v>0</v>
      </c>
      <c r="M277" s="81" t="s">
        <v>116</v>
      </c>
      <c r="N277" s="81" t="s">
        <v>241</v>
      </c>
      <c r="O277" s="81" t="s">
        <v>121</v>
      </c>
      <c r="P277" s="82">
        <v>45078</v>
      </c>
      <c r="Q277" s="82">
        <v>45079</v>
      </c>
      <c r="R277" s="80">
        <v>0</v>
      </c>
      <c r="S277" s="81" t="s">
        <v>116</v>
      </c>
      <c r="T277" s="81" t="s">
        <v>116</v>
      </c>
      <c r="U277" s="81" t="s">
        <v>319</v>
      </c>
      <c r="V277" s="83">
        <v>45047.153755902778</v>
      </c>
      <c r="W277" s="81" t="s">
        <v>116</v>
      </c>
      <c r="X277" s="81" t="s">
        <v>116</v>
      </c>
      <c r="Y277" s="83">
        <v>45078</v>
      </c>
      <c r="Z277" s="83">
        <v>45108</v>
      </c>
      <c r="AA277" s="83">
        <v>45110.74838996528</v>
      </c>
      <c r="AB277" s="81" t="s">
        <v>118</v>
      </c>
      <c r="AC277" s="81" t="s">
        <v>116</v>
      </c>
    </row>
    <row r="278" spans="1:29" s="90" customFormat="1" hidden="1" outlineLevel="2" collapsed="1" x14ac:dyDescent="0.25">
      <c r="A278" s="85" t="s">
        <v>242</v>
      </c>
      <c r="B278" s="86">
        <v>0</v>
      </c>
      <c r="C278" s="86">
        <v>0</v>
      </c>
      <c r="D278" s="86">
        <v>0</v>
      </c>
      <c r="E278" s="86">
        <v>0</v>
      </c>
      <c r="F278" s="86">
        <v>0</v>
      </c>
      <c r="G278" s="86">
        <v>0</v>
      </c>
      <c r="H278" s="87" t="s">
        <v>120</v>
      </c>
      <c r="I278" s="87" t="s">
        <v>242</v>
      </c>
      <c r="J278" s="87" t="s">
        <v>116</v>
      </c>
      <c r="K278" s="86">
        <v>0</v>
      </c>
      <c r="L278" s="86">
        <v>0</v>
      </c>
      <c r="M278" s="87" t="s">
        <v>122</v>
      </c>
      <c r="N278" s="87" t="s">
        <v>241</v>
      </c>
      <c r="O278" s="87" t="s">
        <v>121</v>
      </c>
      <c r="P278" s="88">
        <v>45078</v>
      </c>
      <c r="Q278" s="88">
        <v>45079</v>
      </c>
      <c r="R278" s="86">
        <v>0</v>
      </c>
      <c r="S278" s="87" t="s">
        <v>116</v>
      </c>
      <c r="T278" s="87" t="s">
        <v>116</v>
      </c>
      <c r="U278" s="87" t="s">
        <v>319</v>
      </c>
      <c r="V278" s="89">
        <v>45047.153755902778</v>
      </c>
      <c r="W278" s="87" t="s">
        <v>116</v>
      </c>
      <c r="X278" s="87" t="s">
        <v>116</v>
      </c>
      <c r="Y278" s="89">
        <v>45078</v>
      </c>
      <c r="Z278" s="89">
        <v>45108</v>
      </c>
      <c r="AA278" s="89">
        <v>45110.74838996528</v>
      </c>
      <c r="AB278" s="87" t="s">
        <v>118</v>
      </c>
      <c r="AC278" s="87" t="s">
        <v>116</v>
      </c>
    </row>
    <row r="279" spans="1:29" s="96" customFormat="1" hidden="1" outlineLevel="3" collapsed="1" x14ac:dyDescent="0.25">
      <c r="A279" s="91" t="s">
        <v>121</v>
      </c>
      <c r="B279" s="92">
        <v>0</v>
      </c>
      <c r="C279" s="92">
        <v>0</v>
      </c>
      <c r="D279" s="92">
        <v>0</v>
      </c>
      <c r="E279" s="92">
        <v>0</v>
      </c>
      <c r="F279" s="92">
        <v>0</v>
      </c>
      <c r="G279" s="92">
        <v>0</v>
      </c>
      <c r="H279" s="93" t="s">
        <v>120</v>
      </c>
      <c r="I279" s="93" t="s">
        <v>242</v>
      </c>
      <c r="J279" s="93" t="s">
        <v>116</v>
      </c>
      <c r="K279" s="92">
        <v>0</v>
      </c>
      <c r="L279" s="92">
        <v>0</v>
      </c>
      <c r="M279" s="93" t="s">
        <v>122</v>
      </c>
      <c r="N279" s="93" t="s">
        <v>241</v>
      </c>
      <c r="O279" s="93" t="s">
        <v>121</v>
      </c>
      <c r="P279" s="94">
        <v>45078</v>
      </c>
      <c r="Q279" s="94">
        <v>45079</v>
      </c>
      <c r="R279" s="92">
        <v>0</v>
      </c>
      <c r="S279" s="93" t="s">
        <v>116</v>
      </c>
      <c r="T279" s="93" t="s">
        <v>116</v>
      </c>
      <c r="U279" s="93" t="s">
        <v>319</v>
      </c>
      <c r="V279" s="95">
        <v>45047.153755902778</v>
      </c>
      <c r="W279" s="93" t="s">
        <v>116</v>
      </c>
      <c r="X279" s="93" t="s">
        <v>116</v>
      </c>
      <c r="Y279" s="95">
        <v>45078</v>
      </c>
      <c r="Z279" s="95">
        <v>45108</v>
      </c>
      <c r="AA279" s="95">
        <v>45110.74838996528</v>
      </c>
      <c r="AB279" s="93" t="s">
        <v>118</v>
      </c>
      <c r="AC279" s="93" t="s">
        <v>116</v>
      </c>
    </row>
    <row r="280" spans="1:29" s="78" customFormat="1" hidden="1" outlineLevel="4" collapsed="1" x14ac:dyDescent="0.25">
      <c r="A280" s="97" t="s">
        <v>116</v>
      </c>
      <c r="B280" s="75">
        <v>0</v>
      </c>
      <c r="C280" s="75">
        <v>0</v>
      </c>
      <c r="D280" s="75">
        <v>0</v>
      </c>
      <c r="E280" s="75">
        <v>0</v>
      </c>
      <c r="F280" s="75">
        <v>0</v>
      </c>
      <c r="G280" s="75">
        <v>0</v>
      </c>
      <c r="H280" s="74" t="s">
        <v>120</v>
      </c>
      <c r="I280" s="74" t="s">
        <v>242</v>
      </c>
      <c r="J280" s="74" t="s">
        <v>116</v>
      </c>
      <c r="K280" s="75">
        <v>0</v>
      </c>
      <c r="L280" s="75">
        <v>0</v>
      </c>
      <c r="M280" s="74" t="s">
        <v>122</v>
      </c>
      <c r="N280" s="74" t="s">
        <v>241</v>
      </c>
      <c r="O280" s="74" t="s">
        <v>121</v>
      </c>
      <c r="P280" s="76">
        <v>45078</v>
      </c>
      <c r="Q280" s="76">
        <v>45079</v>
      </c>
      <c r="R280" s="75">
        <v>0</v>
      </c>
      <c r="S280" s="74" t="s">
        <v>116</v>
      </c>
      <c r="T280" s="74" t="s">
        <v>116</v>
      </c>
      <c r="U280" s="74" t="s">
        <v>319</v>
      </c>
      <c r="V280" s="77">
        <v>45047.153755902778</v>
      </c>
      <c r="W280" s="74" t="s">
        <v>116</v>
      </c>
      <c r="X280" s="74" t="s">
        <v>116</v>
      </c>
      <c r="Y280" s="77">
        <v>45078</v>
      </c>
      <c r="Z280" s="77">
        <v>45108</v>
      </c>
      <c r="AA280" s="77">
        <v>45110.74838996528</v>
      </c>
      <c r="AB280" s="74" t="s">
        <v>118</v>
      </c>
      <c r="AC280" s="74" t="s">
        <v>116</v>
      </c>
    </row>
    <row r="281" spans="1:29" s="84" customFormat="1" hidden="1" outlineLevel="5" collapsed="1" x14ac:dyDescent="0.25">
      <c r="A281" s="98" t="s">
        <v>122</v>
      </c>
      <c r="B281" s="80">
        <v>0</v>
      </c>
      <c r="C281" s="80">
        <v>0</v>
      </c>
      <c r="D281" s="80">
        <v>0</v>
      </c>
      <c r="E281" s="80">
        <v>0</v>
      </c>
      <c r="F281" s="80">
        <v>0</v>
      </c>
      <c r="G281" s="80">
        <v>0</v>
      </c>
      <c r="H281" s="81" t="s">
        <v>120</v>
      </c>
      <c r="I281" s="81" t="s">
        <v>242</v>
      </c>
      <c r="J281" s="81" t="s">
        <v>116</v>
      </c>
      <c r="K281" s="80">
        <v>0</v>
      </c>
      <c r="L281" s="80">
        <v>0</v>
      </c>
      <c r="M281" s="81" t="s">
        <v>122</v>
      </c>
      <c r="N281" s="81" t="s">
        <v>241</v>
      </c>
      <c r="O281" s="81" t="s">
        <v>121</v>
      </c>
      <c r="P281" s="82">
        <v>45078</v>
      </c>
      <c r="Q281" s="82">
        <v>45079</v>
      </c>
      <c r="R281" s="80">
        <v>0</v>
      </c>
      <c r="S281" s="81" t="s">
        <v>116</v>
      </c>
      <c r="T281" s="81" t="s">
        <v>116</v>
      </c>
      <c r="U281" s="81" t="s">
        <v>319</v>
      </c>
      <c r="V281" s="83">
        <v>45047.153755902778</v>
      </c>
      <c r="W281" s="81" t="s">
        <v>116</v>
      </c>
      <c r="X281" s="81" t="s">
        <v>116</v>
      </c>
      <c r="Y281" s="83">
        <v>45078</v>
      </c>
      <c r="Z281" s="83">
        <v>45108</v>
      </c>
      <c r="AA281" s="83">
        <v>45110.74838996528</v>
      </c>
      <c r="AB281" s="81" t="s">
        <v>118</v>
      </c>
      <c r="AC281" s="81" t="s">
        <v>116</v>
      </c>
    </row>
    <row r="282" spans="1:29" s="90" customFormat="1" hidden="1" outlineLevel="6" collapsed="1" x14ac:dyDescent="0.25">
      <c r="A282" s="99" t="s">
        <v>116</v>
      </c>
      <c r="B282" s="86">
        <v>0</v>
      </c>
      <c r="C282" s="86">
        <v>0</v>
      </c>
      <c r="D282" s="86">
        <v>0</v>
      </c>
      <c r="E282" s="86">
        <v>0</v>
      </c>
      <c r="F282" s="86">
        <v>0</v>
      </c>
      <c r="G282" s="86">
        <v>0</v>
      </c>
      <c r="H282" s="87" t="s">
        <v>120</v>
      </c>
      <c r="I282" s="87" t="s">
        <v>242</v>
      </c>
      <c r="J282" s="87" t="s">
        <v>116</v>
      </c>
      <c r="K282" s="86">
        <v>0</v>
      </c>
      <c r="L282" s="86">
        <v>0</v>
      </c>
      <c r="M282" s="87" t="s">
        <v>122</v>
      </c>
      <c r="N282" s="87" t="s">
        <v>241</v>
      </c>
      <c r="O282" s="87" t="s">
        <v>121</v>
      </c>
      <c r="P282" s="88">
        <v>45078</v>
      </c>
      <c r="Q282" s="88">
        <v>45079</v>
      </c>
      <c r="R282" s="86">
        <v>0</v>
      </c>
      <c r="S282" s="87" t="s">
        <v>116</v>
      </c>
      <c r="T282" s="87" t="s">
        <v>116</v>
      </c>
      <c r="U282" s="87" t="s">
        <v>319</v>
      </c>
      <c r="V282" s="89">
        <v>45047.153755902778</v>
      </c>
      <c r="W282" s="87" t="s">
        <v>116</v>
      </c>
      <c r="X282" s="87" t="s">
        <v>116</v>
      </c>
      <c r="Y282" s="89">
        <v>45078</v>
      </c>
      <c r="Z282" s="89">
        <v>45108</v>
      </c>
      <c r="AA282" s="89">
        <v>45110.74838996528</v>
      </c>
      <c r="AB282" s="87" t="s">
        <v>118</v>
      </c>
      <c r="AC282" s="87" t="s">
        <v>116</v>
      </c>
    </row>
    <row r="283" spans="1:29" s="96" customFormat="1" hidden="1" outlineLevel="7" collapsed="1" x14ac:dyDescent="0.25">
      <c r="A283" s="100" t="s">
        <v>243</v>
      </c>
      <c r="B283" s="92">
        <v>-15325.51</v>
      </c>
      <c r="C283" s="92">
        <v>-1292686.80529</v>
      </c>
      <c r="D283" s="92">
        <v>0</v>
      </c>
      <c r="E283" s="92">
        <v>0</v>
      </c>
      <c r="F283" s="92">
        <v>-15325.51</v>
      </c>
      <c r="G283" s="92">
        <v>-1292686.80529</v>
      </c>
      <c r="H283" s="93" t="s">
        <v>120</v>
      </c>
      <c r="I283" s="93" t="s">
        <v>242</v>
      </c>
      <c r="J283" s="93" t="s">
        <v>116</v>
      </c>
      <c r="K283" s="92">
        <v>84.348697386905897</v>
      </c>
      <c r="L283" s="92">
        <v>0</v>
      </c>
      <c r="M283" s="93" t="s">
        <v>122</v>
      </c>
      <c r="N283" s="93" t="s">
        <v>241</v>
      </c>
      <c r="O283" s="93" t="s">
        <v>121</v>
      </c>
      <c r="P283" s="94">
        <v>45078</v>
      </c>
      <c r="Q283" s="94">
        <v>45079</v>
      </c>
      <c r="R283" s="92">
        <v>0</v>
      </c>
      <c r="S283" s="93" t="s">
        <v>116</v>
      </c>
      <c r="T283" s="93" t="s">
        <v>116</v>
      </c>
      <c r="U283" s="93" t="s">
        <v>319</v>
      </c>
      <c r="V283" s="95">
        <v>45047.153755902778</v>
      </c>
      <c r="W283" s="93" t="s">
        <v>116</v>
      </c>
      <c r="X283" s="93" t="s">
        <v>116</v>
      </c>
      <c r="Y283" s="95">
        <v>45078</v>
      </c>
      <c r="Z283" s="95">
        <v>45108</v>
      </c>
      <c r="AA283" s="95">
        <v>45110.74838996528</v>
      </c>
      <c r="AB283" s="93" t="s">
        <v>118</v>
      </c>
      <c r="AC283" s="93" t="s">
        <v>116</v>
      </c>
    </row>
    <row r="284" spans="1:29" s="78" customFormat="1" hidden="1" outlineLevel="7" collapsed="1" x14ac:dyDescent="0.25">
      <c r="A284" s="101" t="s">
        <v>116</v>
      </c>
      <c r="B284" s="75">
        <v>-15325.51</v>
      </c>
      <c r="C284" s="75">
        <v>-1292686.80529</v>
      </c>
      <c r="D284" s="75">
        <v>0</v>
      </c>
      <c r="E284" s="75">
        <v>0</v>
      </c>
      <c r="F284" s="75">
        <v>-15325.51</v>
      </c>
      <c r="G284" s="75">
        <v>-1292686.80529</v>
      </c>
      <c r="H284" s="74" t="s">
        <v>120</v>
      </c>
      <c r="I284" s="74" t="s">
        <v>242</v>
      </c>
      <c r="J284" s="74" t="s">
        <v>116</v>
      </c>
      <c r="K284" s="75">
        <v>84.348697386905897</v>
      </c>
      <c r="L284" s="75">
        <v>0</v>
      </c>
      <c r="M284" s="74" t="s">
        <v>122</v>
      </c>
      <c r="N284" s="74" t="s">
        <v>241</v>
      </c>
      <c r="O284" s="74" t="s">
        <v>121</v>
      </c>
      <c r="P284" s="76">
        <v>45078</v>
      </c>
      <c r="Q284" s="76">
        <v>45079</v>
      </c>
      <c r="R284" s="75">
        <v>0</v>
      </c>
      <c r="S284" s="74" t="s">
        <v>116</v>
      </c>
      <c r="T284" s="74" t="s">
        <v>116</v>
      </c>
      <c r="U284" s="74" t="s">
        <v>319</v>
      </c>
      <c r="V284" s="77">
        <v>45047.153755902778</v>
      </c>
      <c r="W284" s="74" t="s">
        <v>116</v>
      </c>
      <c r="X284" s="74" t="s">
        <v>116</v>
      </c>
      <c r="Y284" s="77">
        <v>45078</v>
      </c>
      <c r="Z284" s="77">
        <v>45108</v>
      </c>
      <c r="AA284" s="77">
        <v>45110.74838996528</v>
      </c>
      <c r="AB284" s="74" t="s">
        <v>118</v>
      </c>
      <c r="AC284" s="74" t="s">
        <v>116</v>
      </c>
    </row>
    <row r="285" spans="1:29" s="107" customFormat="1" hidden="1" outlineLevel="7" collapsed="1" x14ac:dyDescent="0.25">
      <c r="A285" s="102" t="s">
        <v>244</v>
      </c>
      <c r="B285" s="103">
        <v>942.46600000000001</v>
      </c>
      <c r="C285" s="103">
        <v>46299.59</v>
      </c>
      <c r="D285" s="103">
        <v>0</v>
      </c>
      <c r="E285" s="103">
        <v>0</v>
      </c>
      <c r="F285" s="103">
        <v>942.46600000000001</v>
      </c>
      <c r="G285" s="103">
        <v>46299.59</v>
      </c>
      <c r="H285" s="104" t="s">
        <v>120</v>
      </c>
      <c r="I285" s="104" t="s">
        <v>242</v>
      </c>
      <c r="J285" s="104" t="s">
        <v>116</v>
      </c>
      <c r="K285" s="103">
        <v>49.126005606568299</v>
      </c>
      <c r="L285" s="103">
        <v>0</v>
      </c>
      <c r="M285" s="104" t="s">
        <v>122</v>
      </c>
      <c r="N285" s="104" t="s">
        <v>241</v>
      </c>
      <c r="O285" s="104" t="s">
        <v>121</v>
      </c>
      <c r="P285" s="105">
        <v>45078</v>
      </c>
      <c r="Q285" s="105">
        <v>45079</v>
      </c>
      <c r="R285" s="103">
        <v>0</v>
      </c>
      <c r="S285" s="104" t="s">
        <v>116</v>
      </c>
      <c r="T285" s="104" t="s">
        <v>116</v>
      </c>
      <c r="U285" s="104" t="s">
        <v>319</v>
      </c>
      <c r="V285" s="106">
        <v>45047.153755902778</v>
      </c>
      <c r="W285" s="104" t="s">
        <v>116</v>
      </c>
      <c r="X285" s="104" t="s">
        <v>116</v>
      </c>
      <c r="Y285" s="106">
        <v>45078</v>
      </c>
      <c r="Z285" s="106">
        <v>45108</v>
      </c>
      <c r="AA285" s="106">
        <v>45110.74838996528</v>
      </c>
      <c r="AB285" s="104" t="s">
        <v>118</v>
      </c>
      <c r="AC285" s="104" t="s">
        <v>116</v>
      </c>
    </row>
    <row r="286" spans="1:29" s="78" customFormat="1" hidden="1" outlineLevel="7" collapsed="1" x14ac:dyDescent="0.25">
      <c r="A286" s="101" t="s">
        <v>116</v>
      </c>
      <c r="B286" s="75">
        <v>942.46600000000001</v>
      </c>
      <c r="C286" s="75">
        <v>46299.59</v>
      </c>
      <c r="D286" s="75">
        <v>0</v>
      </c>
      <c r="E286" s="75">
        <v>0</v>
      </c>
      <c r="F286" s="75">
        <v>942.46600000000001</v>
      </c>
      <c r="G286" s="75">
        <v>46299.59</v>
      </c>
      <c r="H286" s="74" t="s">
        <v>120</v>
      </c>
      <c r="I286" s="74" t="s">
        <v>242</v>
      </c>
      <c r="J286" s="74" t="s">
        <v>116</v>
      </c>
      <c r="K286" s="75">
        <v>49.126005606568299</v>
      </c>
      <c r="L286" s="75">
        <v>0</v>
      </c>
      <c r="M286" s="74" t="s">
        <v>122</v>
      </c>
      <c r="N286" s="74" t="s">
        <v>241</v>
      </c>
      <c r="O286" s="74" t="s">
        <v>121</v>
      </c>
      <c r="P286" s="76">
        <v>45078</v>
      </c>
      <c r="Q286" s="76">
        <v>45079</v>
      </c>
      <c r="R286" s="75">
        <v>0</v>
      </c>
      <c r="S286" s="74" t="s">
        <v>116</v>
      </c>
      <c r="T286" s="74" t="s">
        <v>116</v>
      </c>
      <c r="U286" s="74" t="s">
        <v>319</v>
      </c>
      <c r="V286" s="77">
        <v>45047.153755902778</v>
      </c>
      <c r="W286" s="74" t="s">
        <v>116</v>
      </c>
      <c r="X286" s="74" t="s">
        <v>116</v>
      </c>
      <c r="Y286" s="77">
        <v>45078</v>
      </c>
      <c r="Z286" s="77">
        <v>45108</v>
      </c>
      <c r="AA286" s="77">
        <v>45110.74838996528</v>
      </c>
      <c r="AB286" s="74" t="s">
        <v>118</v>
      </c>
      <c r="AC286" s="74" t="s">
        <v>116</v>
      </c>
    </row>
    <row r="287" spans="1:29" s="96" customFormat="1" hidden="1" outlineLevel="7" collapsed="1" x14ac:dyDescent="0.25">
      <c r="A287" s="100" t="s">
        <v>245</v>
      </c>
      <c r="B287" s="92">
        <v>14383.044</v>
      </c>
      <c r="C287" s="92">
        <v>1246387.21529</v>
      </c>
      <c r="D287" s="92">
        <v>0</v>
      </c>
      <c r="E287" s="92">
        <v>0</v>
      </c>
      <c r="F287" s="92">
        <v>14383.044</v>
      </c>
      <c r="G287" s="92">
        <v>1246387.21529</v>
      </c>
      <c r="H287" s="93" t="s">
        <v>120</v>
      </c>
      <c r="I287" s="93" t="s">
        <v>242</v>
      </c>
      <c r="J287" s="93" t="s">
        <v>116</v>
      </c>
      <c r="K287" s="92">
        <v>86.656705999786993</v>
      </c>
      <c r="L287" s="92">
        <v>0</v>
      </c>
      <c r="M287" s="93" t="s">
        <v>122</v>
      </c>
      <c r="N287" s="93" t="s">
        <v>241</v>
      </c>
      <c r="O287" s="93" t="s">
        <v>121</v>
      </c>
      <c r="P287" s="94">
        <v>45078</v>
      </c>
      <c r="Q287" s="94">
        <v>45079</v>
      </c>
      <c r="R287" s="92">
        <v>0</v>
      </c>
      <c r="S287" s="93" t="s">
        <v>116</v>
      </c>
      <c r="T287" s="93" t="s">
        <v>116</v>
      </c>
      <c r="U287" s="93" t="s">
        <v>319</v>
      </c>
      <c r="V287" s="95">
        <v>45047.153755902778</v>
      </c>
      <c r="W287" s="93" t="s">
        <v>116</v>
      </c>
      <c r="X287" s="93" t="s">
        <v>116</v>
      </c>
      <c r="Y287" s="95">
        <v>45078</v>
      </c>
      <c r="Z287" s="95">
        <v>45108</v>
      </c>
      <c r="AA287" s="95">
        <v>45110.74838996528</v>
      </c>
      <c r="AB287" s="93" t="s">
        <v>118</v>
      </c>
      <c r="AC287" s="93" t="s">
        <v>116</v>
      </c>
    </row>
    <row r="288" spans="1:29" s="78" customFormat="1" hidden="1" outlineLevel="7" collapsed="1" x14ac:dyDescent="0.25">
      <c r="A288" s="101" t="s">
        <v>116</v>
      </c>
      <c r="B288" s="75">
        <v>14383.044</v>
      </c>
      <c r="C288" s="75">
        <v>1246387.21529</v>
      </c>
      <c r="D288" s="75">
        <v>0</v>
      </c>
      <c r="E288" s="75">
        <v>0</v>
      </c>
      <c r="F288" s="75">
        <v>14383.044</v>
      </c>
      <c r="G288" s="75">
        <v>1246387.21529</v>
      </c>
      <c r="H288" s="74" t="s">
        <v>120</v>
      </c>
      <c r="I288" s="74" t="s">
        <v>242</v>
      </c>
      <c r="J288" s="74" t="s">
        <v>116</v>
      </c>
      <c r="K288" s="75">
        <v>86.656705999786993</v>
      </c>
      <c r="L288" s="75">
        <v>0</v>
      </c>
      <c r="M288" s="74" t="s">
        <v>122</v>
      </c>
      <c r="N288" s="74" t="s">
        <v>241</v>
      </c>
      <c r="O288" s="74" t="s">
        <v>121</v>
      </c>
      <c r="P288" s="76">
        <v>45078</v>
      </c>
      <c r="Q288" s="76">
        <v>45079</v>
      </c>
      <c r="R288" s="75">
        <v>0</v>
      </c>
      <c r="S288" s="74" t="s">
        <v>116</v>
      </c>
      <c r="T288" s="74" t="s">
        <v>116</v>
      </c>
      <c r="U288" s="74" t="s">
        <v>319</v>
      </c>
      <c r="V288" s="77">
        <v>45047.153755902778</v>
      </c>
      <c r="W288" s="74" t="s">
        <v>116</v>
      </c>
      <c r="X288" s="74" t="s">
        <v>116</v>
      </c>
      <c r="Y288" s="77">
        <v>45078</v>
      </c>
      <c r="Z288" s="77">
        <v>45108</v>
      </c>
      <c r="AA288" s="77">
        <v>45110.74838996528</v>
      </c>
      <c r="AB288" s="74" t="s">
        <v>118</v>
      </c>
      <c r="AC288" s="74" t="s">
        <v>116</v>
      </c>
    </row>
    <row r="289" spans="1:29" s="113" customFormat="1" hidden="1" outlineLevel="2" collapsed="1" x14ac:dyDescent="0.25">
      <c r="A289" s="108" t="s">
        <v>275</v>
      </c>
      <c r="B289" s="109">
        <v>0</v>
      </c>
      <c r="C289" s="109">
        <v>4.4999999999999997E-3</v>
      </c>
      <c r="D289" s="109">
        <v>0</v>
      </c>
      <c r="E289" s="109">
        <v>0</v>
      </c>
      <c r="F289" s="109">
        <v>0</v>
      </c>
      <c r="G289" s="109">
        <v>4.4999999999999997E-3</v>
      </c>
      <c r="H289" s="110" t="s">
        <v>120</v>
      </c>
      <c r="I289" s="110" t="s">
        <v>275</v>
      </c>
      <c r="J289" s="110" t="s">
        <v>116</v>
      </c>
      <c r="K289" s="109">
        <v>0</v>
      </c>
      <c r="L289" s="109">
        <v>0</v>
      </c>
      <c r="M289" s="110" t="s">
        <v>213</v>
      </c>
      <c r="N289" s="110" t="s">
        <v>241</v>
      </c>
      <c r="O289" s="110" t="s">
        <v>121</v>
      </c>
      <c r="P289" s="111">
        <v>45078</v>
      </c>
      <c r="Q289" s="111">
        <v>45079</v>
      </c>
      <c r="R289" s="109">
        <v>0</v>
      </c>
      <c r="S289" s="110" t="s">
        <v>116</v>
      </c>
      <c r="T289" s="110" t="s">
        <v>116</v>
      </c>
      <c r="U289" s="110" t="s">
        <v>319</v>
      </c>
      <c r="V289" s="112">
        <v>45047.153755902778</v>
      </c>
      <c r="W289" s="110" t="s">
        <v>116</v>
      </c>
      <c r="X289" s="110" t="s">
        <v>116</v>
      </c>
      <c r="Y289" s="112">
        <v>45078</v>
      </c>
      <c r="Z289" s="112">
        <v>45108</v>
      </c>
      <c r="AA289" s="112">
        <v>45110.74838996528</v>
      </c>
      <c r="AB289" s="110" t="s">
        <v>118</v>
      </c>
      <c r="AC289" s="110" t="s">
        <v>116</v>
      </c>
    </row>
    <row r="290" spans="1:29" s="96" customFormat="1" hidden="1" outlineLevel="3" collapsed="1" x14ac:dyDescent="0.25">
      <c r="A290" s="91" t="s">
        <v>121</v>
      </c>
      <c r="B290" s="92">
        <v>0</v>
      </c>
      <c r="C290" s="92">
        <v>4.4999999999999997E-3</v>
      </c>
      <c r="D290" s="92">
        <v>0</v>
      </c>
      <c r="E290" s="92">
        <v>0</v>
      </c>
      <c r="F290" s="92">
        <v>0</v>
      </c>
      <c r="G290" s="92">
        <v>4.4999999999999997E-3</v>
      </c>
      <c r="H290" s="93" t="s">
        <v>120</v>
      </c>
      <c r="I290" s="93" t="s">
        <v>275</v>
      </c>
      <c r="J290" s="93" t="s">
        <v>116</v>
      </c>
      <c r="K290" s="92">
        <v>0</v>
      </c>
      <c r="L290" s="92">
        <v>0</v>
      </c>
      <c r="M290" s="93" t="s">
        <v>213</v>
      </c>
      <c r="N290" s="93" t="s">
        <v>241</v>
      </c>
      <c r="O290" s="93" t="s">
        <v>121</v>
      </c>
      <c r="P290" s="94">
        <v>45078</v>
      </c>
      <c r="Q290" s="94">
        <v>45079</v>
      </c>
      <c r="R290" s="92">
        <v>0</v>
      </c>
      <c r="S290" s="93" t="s">
        <v>116</v>
      </c>
      <c r="T290" s="93" t="s">
        <v>116</v>
      </c>
      <c r="U290" s="93" t="s">
        <v>319</v>
      </c>
      <c r="V290" s="95">
        <v>45047.153755902778</v>
      </c>
      <c r="W290" s="93" t="s">
        <v>116</v>
      </c>
      <c r="X290" s="93" t="s">
        <v>116</v>
      </c>
      <c r="Y290" s="95">
        <v>45078</v>
      </c>
      <c r="Z290" s="95">
        <v>45108</v>
      </c>
      <c r="AA290" s="95">
        <v>45110.74838996528</v>
      </c>
      <c r="AB290" s="93" t="s">
        <v>118</v>
      </c>
      <c r="AC290" s="93" t="s">
        <v>116</v>
      </c>
    </row>
    <row r="291" spans="1:29" s="78" customFormat="1" hidden="1" outlineLevel="4" collapsed="1" x14ac:dyDescent="0.25">
      <c r="A291" s="97" t="s">
        <v>116</v>
      </c>
      <c r="B291" s="75">
        <v>0</v>
      </c>
      <c r="C291" s="75">
        <v>4.4999999999999997E-3</v>
      </c>
      <c r="D291" s="75">
        <v>0</v>
      </c>
      <c r="E291" s="75">
        <v>0</v>
      </c>
      <c r="F291" s="75">
        <v>0</v>
      </c>
      <c r="G291" s="75">
        <v>4.4999999999999997E-3</v>
      </c>
      <c r="H291" s="74" t="s">
        <v>120</v>
      </c>
      <c r="I291" s="74" t="s">
        <v>275</v>
      </c>
      <c r="J291" s="74" t="s">
        <v>116</v>
      </c>
      <c r="K291" s="75">
        <v>0</v>
      </c>
      <c r="L291" s="75">
        <v>0</v>
      </c>
      <c r="M291" s="74" t="s">
        <v>213</v>
      </c>
      <c r="N291" s="74" t="s">
        <v>241</v>
      </c>
      <c r="O291" s="74" t="s">
        <v>121</v>
      </c>
      <c r="P291" s="76">
        <v>45078</v>
      </c>
      <c r="Q291" s="76">
        <v>45079</v>
      </c>
      <c r="R291" s="75">
        <v>0</v>
      </c>
      <c r="S291" s="74" t="s">
        <v>116</v>
      </c>
      <c r="T291" s="74" t="s">
        <v>116</v>
      </c>
      <c r="U291" s="74" t="s">
        <v>319</v>
      </c>
      <c r="V291" s="77">
        <v>45047.153755902778</v>
      </c>
      <c r="W291" s="74" t="s">
        <v>116</v>
      </c>
      <c r="X291" s="74" t="s">
        <v>116</v>
      </c>
      <c r="Y291" s="77">
        <v>45078</v>
      </c>
      <c r="Z291" s="77">
        <v>45108</v>
      </c>
      <c r="AA291" s="77">
        <v>45110.74838996528</v>
      </c>
      <c r="AB291" s="74" t="s">
        <v>118</v>
      </c>
      <c r="AC291" s="74" t="s">
        <v>116</v>
      </c>
    </row>
    <row r="292" spans="1:29" s="84" customFormat="1" hidden="1" outlineLevel="5" collapsed="1" x14ac:dyDescent="0.25">
      <c r="A292" s="98" t="s">
        <v>213</v>
      </c>
      <c r="B292" s="80">
        <v>0</v>
      </c>
      <c r="C292" s="80">
        <v>4.4999999999999997E-3</v>
      </c>
      <c r="D292" s="80">
        <v>0</v>
      </c>
      <c r="E292" s="80">
        <v>0</v>
      </c>
      <c r="F292" s="80">
        <v>0</v>
      </c>
      <c r="G292" s="80">
        <v>4.4999999999999997E-3</v>
      </c>
      <c r="H292" s="81" t="s">
        <v>120</v>
      </c>
      <c r="I292" s="81" t="s">
        <v>275</v>
      </c>
      <c r="J292" s="81" t="s">
        <v>116</v>
      </c>
      <c r="K292" s="80">
        <v>0</v>
      </c>
      <c r="L292" s="80">
        <v>0</v>
      </c>
      <c r="M292" s="81" t="s">
        <v>213</v>
      </c>
      <c r="N292" s="81" t="s">
        <v>241</v>
      </c>
      <c r="O292" s="81" t="s">
        <v>121</v>
      </c>
      <c r="P292" s="82">
        <v>45078</v>
      </c>
      <c r="Q292" s="82">
        <v>45079</v>
      </c>
      <c r="R292" s="80">
        <v>0</v>
      </c>
      <c r="S292" s="81" t="s">
        <v>116</v>
      </c>
      <c r="T292" s="81" t="s">
        <v>116</v>
      </c>
      <c r="U292" s="81" t="s">
        <v>319</v>
      </c>
      <c r="V292" s="83">
        <v>45047.153755902778</v>
      </c>
      <c r="W292" s="81" t="s">
        <v>116</v>
      </c>
      <c r="X292" s="81" t="s">
        <v>116</v>
      </c>
      <c r="Y292" s="83">
        <v>45078</v>
      </c>
      <c r="Z292" s="83">
        <v>45108</v>
      </c>
      <c r="AA292" s="83">
        <v>45110.74838996528</v>
      </c>
      <c r="AB292" s="81" t="s">
        <v>118</v>
      </c>
      <c r="AC292" s="81" t="s">
        <v>116</v>
      </c>
    </row>
    <row r="293" spans="1:29" s="90" customFormat="1" hidden="1" outlineLevel="6" collapsed="1" x14ac:dyDescent="0.25">
      <c r="A293" s="99" t="s">
        <v>116</v>
      </c>
      <c r="B293" s="86">
        <v>0</v>
      </c>
      <c r="C293" s="86">
        <v>4.4999999999999997E-3</v>
      </c>
      <c r="D293" s="86">
        <v>0</v>
      </c>
      <c r="E293" s="86">
        <v>0</v>
      </c>
      <c r="F293" s="86">
        <v>0</v>
      </c>
      <c r="G293" s="86">
        <v>4.4999999999999997E-3</v>
      </c>
      <c r="H293" s="87" t="s">
        <v>120</v>
      </c>
      <c r="I293" s="87" t="s">
        <v>275</v>
      </c>
      <c r="J293" s="87" t="s">
        <v>116</v>
      </c>
      <c r="K293" s="86">
        <v>0</v>
      </c>
      <c r="L293" s="86">
        <v>0</v>
      </c>
      <c r="M293" s="87" t="s">
        <v>213</v>
      </c>
      <c r="N293" s="87" t="s">
        <v>241</v>
      </c>
      <c r="O293" s="87" t="s">
        <v>121</v>
      </c>
      <c r="P293" s="88">
        <v>45078</v>
      </c>
      <c r="Q293" s="88">
        <v>45079</v>
      </c>
      <c r="R293" s="86">
        <v>0</v>
      </c>
      <c r="S293" s="87" t="s">
        <v>116</v>
      </c>
      <c r="T293" s="87" t="s">
        <v>116</v>
      </c>
      <c r="U293" s="87" t="s">
        <v>319</v>
      </c>
      <c r="V293" s="89">
        <v>45047.153755902778</v>
      </c>
      <c r="W293" s="87" t="s">
        <v>116</v>
      </c>
      <c r="X293" s="87" t="s">
        <v>116</v>
      </c>
      <c r="Y293" s="89">
        <v>45078</v>
      </c>
      <c r="Z293" s="89">
        <v>45108</v>
      </c>
      <c r="AA293" s="89">
        <v>45110.74838996528</v>
      </c>
      <c r="AB293" s="87" t="s">
        <v>118</v>
      </c>
      <c r="AC293" s="87" t="s">
        <v>116</v>
      </c>
    </row>
    <row r="294" spans="1:29" s="96" customFormat="1" hidden="1" outlineLevel="7" collapsed="1" x14ac:dyDescent="0.25">
      <c r="A294" s="100" t="s">
        <v>276</v>
      </c>
      <c r="B294" s="92">
        <v>-295310.37599999999</v>
      </c>
      <c r="C294" s="92">
        <v>-17733734.981910001</v>
      </c>
      <c r="D294" s="92">
        <v>0</v>
      </c>
      <c r="E294" s="92">
        <v>0</v>
      </c>
      <c r="F294" s="92">
        <v>-295310.37599999999</v>
      </c>
      <c r="G294" s="92">
        <v>-17733734.981910001</v>
      </c>
      <c r="H294" s="93" t="s">
        <v>120</v>
      </c>
      <c r="I294" s="93" t="s">
        <v>275</v>
      </c>
      <c r="J294" s="93" t="s">
        <v>116</v>
      </c>
      <c r="K294" s="92">
        <v>60.051174706810798</v>
      </c>
      <c r="L294" s="92">
        <v>0</v>
      </c>
      <c r="M294" s="93" t="s">
        <v>213</v>
      </c>
      <c r="N294" s="93" t="s">
        <v>241</v>
      </c>
      <c r="O294" s="93" t="s">
        <v>121</v>
      </c>
      <c r="P294" s="94">
        <v>45078</v>
      </c>
      <c r="Q294" s="94">
        <v>45079</v>
      </c>
      <c r="R294" s="92">
        <v>0</v>
      </c>
      <c r="S294" s="93" t="s">
        <v>116</v>
      </c>
      <c r="T294" s="93" t="s">
        <v>116</v>
      </c>
      <c r="U294" s="93" t="s">
        <v>319</v>
      </c>
      <c r="V294" s="95">
        <v>45047.153755902778</v>
      </c>
      <c r="W294" s="93" t="s">
        <v>116</v>
      </c>
      <c r="X294" s="93" t="s">
        <v>116</v>
      </c>
      <c r="Y294" s="95">
        <v>45078</v>
      </c>
      <c r="Z294" s="95">
        <v>45108</v>
      </c>
      <c r="AA294" s="95">
        <v>45110.74838996528</v>
      </c>
      <c r="AB294" s="93" t="s">
        <v>118</v>
      </c>
      <c r="AC294" s="93" t="s">
        <v>116</v>
      </c>
    </row>
    <row r="295" spans="1:29" s="78" customFormat="1" hidden="1" outlineLevel="7" collapsed="1" x14ac:dyDescent="0.25">
      <c r="A295" s="101" t="s">
        <v>116</v>
      </c>
      <c r="B295" s="75">
        <v>-295310.37599999999</v>
      </c>
      <c r="C295" s="75">
        <v>-17733734.981910001</v>
      </c>
      <c r="D295" s="75">
        <v>0</v>
      </c>
      <c r="E295" s="75">
        <v>0</v>
      </c>
      <c r="F295" s="75">
        <v>-295310.37599999999</v>
      </c>
      <c r="G295" s="75">
        <v>-17733734.981910001</v>
      </c>
      <c r="H295" s="74" t="s">
        <v>120</v>
      </c>
      <c r="I295" s="74" t="s">
        <v>275</v>
      </c>
      <c r="J295" s="74" t="s">
        <v>116</v>
      </c>
      <c r="K295" s="75">
        <v>60.051174706810798</v>
      </c>
      <c r="L295" s="75">
        <v>0</v>
      </c>
      <c r="M295" s="74" t="s">
        <v>213</v>
      </c>
      <c r="N295" s="74" t="s">
        <v>241</v>
      </c>
      <c r="O295" s="74" t="s">
        <v>121</v>
      </c>
      <c r="P295" s="76">
        <v>45078</v>
      </c>
      <c r="Q295" s="76">
        <v>45079</v>
      </c>
      <c r="R295" s="75">
        <v>0</v>
      </c>
      <c r="S295" s="74" t="s">
        <v>116</v>
      </c>
      <c r="T295" s="74" t="s">
        <v>116</v>
      </c>
      <c r="U295" s="74" t="s">
        <v>319</v>
      </c>
      <c r="V295" s="77">
        <v>45047.153755902778</v>
      </c>
      <c r="W295" s="74" t="s">
        <v>116</v>
      </c>
      <c r="X295" s="74" t="s">
        <v>116</v>
      </c>
      <c r="Y295" s="77">
        <v>45078</v>
      </c>
      <c r="Z295" s="77">
        <v>45108</v>
      </c>
      <c r="AA295" s="77">
        <v>45110.74838996528</v>
      </c>
      <c r="AB295" s="74" t="s">
        <v>118</v>
      </c>
      <c r="AC295" s="74" t="s">
        <v>116</v>
      </c>
    </row>
    <row r="296" spans="1:29" s="107" customFormat="1" hidden="1" outlineLevel="7" collapsed="1" x14ac:dyDescent="0.25">
      <c r="A296" s="102" t="s">
        <v>277</v>
      </c>
      <c r="B296" s="103">
        <v>-58338.063000000002</v>
      </c>
      <c r="C296" s="103">
        <v>-3384703.55</v>
      </c>
      <c r="D296" s="103">
        <v>0</v>
      </c>
      <c r="E296" s="103">
        <v>0</v>
      </c>
      <c r="F296" s="103">
        <v>-58338.063000000002</v>
      </c>
      <c r="G296" s="103">
        <v>-3384703.55</v>
      </c>
      <c r="H296" s="104" t="s">
        <v>120</v>
      </c>
      <c r="I296" s="104" t="s">
        <v>275</v>
      </c>
      <c r="J296" s="104" t="s">
        <v>116</v>
      </c>
      <c r="K296" s="103">
        <v>58.0187852654621</v>
      </c>
      <c r="L296" s="103">
        <v>0</v>
      </c>
      <c r="M296" s="104" t="s">
        <v>213</v>
      </c>
      <c r="N296" s="104" t="s">
        <v>241</v>
      </c>
      <c r="O296" s="104" t="s">
        <v>121</v>
      </c>
      <c r="P296" s="105">
        <v>45078</v>
      </c>
      <c r="Q296" s="105">
        <v>45079</v>
      </c>
      <c r="R296" s="103">
        <v>0</v>
      </c>
      <c r="S296" s="104" t="s">
        <v>116</v>
      </c>
      <c r="T296" s="104" t="s">
        <v>116</v>
      </c>
      <c r="U296" s="104" t="s">
        <v>319</v>
      </c>
      <c r="V296" s="106">
        <v>45047.153755902778</v>
      </c>
      <c r="W296" s="104" t="s">
        <v>116</v>
      </c>
      <c r="X296" s="104" t="s">
        <v>116</v>
      </c>
      <c r="Y296" s="106">
        <v>45078</v>
      </c>
      <c r="Z296" s="106">
        <v>45108</v>
      </c>
      <c r="AA296" s="106">
        <v>45110.74838996528</v>
      </c>
      <c r="AB296" s="104" t="s">
        <v>118</v>
      </c>
      <c r="AC296" s="104" t="s">
        <v>116</v>
      </c>
    </row>
    <row r="297" spans="1:29" s="78" customFormat="1" hidden="1" outlineLevel="7" collapsed="1" x14ac:dyDescent="0.25">
      <c r="A297" s="101" t="s">
        <v>116</v>
      </c>
      <c r="B297" s="75">
        <v>-58338.063000000002</v>
      </c>
      <c r="C297" s="75">
        <v>-3384703.55</v>
      </c>
      <c r="D297" s="75">
        <v>0</v>
      </c>
      <c r="E297" s="75">
        <v>0</v>
      </c>
      <c r="F297" s="75">
        <v>-58338.063000000002</v>
      </c>
      <c r="G297" s="75">
        <v>-3384703.55</v>
      </c>
      <c r="H297" s="74" t="s">
        <v>120</v>
      </c>
      <c r="I297" s="74" t="s">
        <v>275</v>
      </c>
      <c r="J297" s="74" t="s">
        <v>116</v>
      </c>
      <c r="K297" s="75">
        <v>58.0187852654621</v>
      </c>
      <c r="L297" s="75">
        <v>0</v>
      </c>
      <c r="M297" s="74" t="s">
        <v>213</v>
      </c>
      <c r="N297" s="74" t="s">
        <v>241</v>
      </c>
      <c r="O297" s="74" t="s">
        <v>121</v>
      </c>
      <c r="P297" s="76">
        <v>45078</v>
      </c>
      <c r="Q297" s="76">
        <v>45079</v>
      </c>
      <c r="R297" s="75">
        <v>0</v>
      </c>
      <c r="S297" s="74" t="s">
        <v>116</v>
      </c>
      <c r="T297" s="74" t="s">
        <v>116</v>
      </c>
      <c r="U297" s="74" t="s">
        <v>319</v>
      </c>
      <c r="V297" s="77">
        <v>45047.153755902778</v>
      </c>
      <c r="W297" s="74" t="s">
        <v>116</v>
      </c>
      <c r="X297" s="74" t="s">
        <v>116</v>
      </c>
      <c r="Y297" s="77">
        <v>45078</v>
      </c>
      <c r="Z297" s="77">
        <v>45108</v>
      </c>
      <c r="AA297" s="77">
        <v>45110.74838996528</v>
      </c>
      <c r="AB297" s="74" t="s">
        <v>118</v>
      </c>
      <c r="AC297" s="74" t="s">
        <v>116</v>
      </c>
    </row>
    <row r="298" spans="1:29" s="96" customFormat="1" hidden="1" outlineLevel="7" collapsed="1" x14ac:dyDescent="0.25">
      <c r="A298" s="100" t="s">
        <v>278</v>
      </c>
      <c r="B298" s="92">
        <v>-23429.13</v>
      </c>
      <c r="C298" s="92">
        <v>-1845326.6753799999</v>
      </c>
      <c r="D298" s="92">
        <v>0</v>
      </c>
      <c r="E298" s="92">
        <v>0</v>
      </c>
      <c r="F298" s="92">
        <v>-23429.13</v>
      </c>
      <c r="G298" s="92">
        <v>-1845326.6753799999</v>
      </c>
      <c r="H298" s="93" t="s">
        <v>120</v>
      </c>
      <c r="I298" s="93" t="s">
        <v>275</v>
      </c>
      <c r="J298" s="93" t="s">
        <v>116</v>
      </c>
      <c r="K298" s="92">
        <v>78.762065658434594</v>
      </c>
      <c r="L298" s="92">
        <v>0</v>
      </c>
      <c r="M298" s="93" t="s">
        <v>213</v>
      </c>
      <c r="N298" s="93" t="s">
        <v>241</v>
      </c>
      <c r="O298" s="93" t="s">
        <v>121</v>
      </c>
      <c r="P298" s="94">
        <v>45078</v>
      </c>
      <c r="Q298" s="94">
        <v>45079</v>
      </c>
      <c r="R298" s="92">
        <v>0</v>
      </c>
      <c r="S298" s="93" t="s">
        <v>116</v>
      </c>
      <c r="T298" s="93" t="s">
        <v>116</v>
      </c>
      <c r="U298" s="93" t="s">
        <v>319</v>
      </c>
      <c r="V298" s="95">
        <v>45047.153755902778</v>
      </c>
      <c r="W298" s="93" t="s">
        <v>116</v>
      </c>
      <c r="X298" s="93" t="s">
        <v>116</v>
      </c>
      <c r="Y298" s="95">
        <v>45078</v>
      </c>
      <c r="Z298" s="95">
        <v>45108</v>
      </c>
      <c r="AA298" s="95">
        <v>45110.74838996528</v>
      </c>
      <c r="AB298" s="93" t="s">
        <v>118</v>
      </c>
      <c r="AC298" s="93" t="s">
        <v>116</v>
      </c>
    </row>
    <row r="299" spans="1:29" s="78" customFormat="1" hidden="1" outlineLevel="7" collapsed="1" x14ac:dyDescent="0.25">
      <c r="A299" s="101" t="s">
        <v>116</v>
      </c>
      <c r="B299" s="75">
        <v>-23429.13</v>
      </c>
      <c r="C299" s="75">
        <v>-1845326.6753799999</v>
      </c>
      <c r="D299" s="75">
        <v>0</v>
      </c>
      <c r="E299" s="75">
        <v>0</v>
      </c>
      <c r="F299" s="75">
        <v>-23429.13</v>
      </c>
      <c r="G299" s="75">
        <v>-1845326.6753799999</v>
      </c>
      <c r="H299" s="74" t="s">
        <v>120</v>
      </c>
      <c r="I299" s="74" t="s">
        <v>275</v>
      </c>
      <c r="J299" s="74" t="s">
        <v>116</v>
      </c>
      <c r="K299" s="75">
        <v>78.762065658434594</v>
      </c>
      <c r="L299" s="75">
        <v>0</v>
      </c>
      <c r="M299" s="74" t="s">
        <v>213</v>
      </c>
      <c r="N299" s="74" t="s">
        <v>241</v>
      </c>
      <c r="O299" s="74" t="s">
        <v>121</v>
      </c>
      <c r="P299" s="76">
        <v>45078</v>
      </c>
      <c r="Q299" s="76">
        <v>45079</v>
      </c>
      <c r="R299" s="75">
        <v>0</v>
      </c>
      <c r="S299" s="74" t="s">
        <v>116</v>
      </c>
      <c r="T299" s="74" t="s">
        <v>116</v>
      </c>
      <c r="U299" s="74" t="s">
        <v>319</v>
      </c>
      <c r="V299" s="77">
        <v>45047.153755902778</v>
      </c>
      <c r="W299" s="74" t="s">
        <v>116</v>
      </c>
      <c r="X299" s="74" t="s">
        <v>116</v>
      </c>
      <c r="Y299" s="77">
        <v>45078</v>
      </c>
      <c r="Z299" s="77">
        <v>45108</v>
      </c>
      <c r="AA299" s="77">
        <v>45110.74838996528</v>
      </c>
      <c r="AB299" s="74" t="s">
        <v>118</v>
      </c>
      <c r="AC299" s="74" t="s">
        <v>116</v>
      </c>
    </row>
    <row r="300" spans="1:29" s="107" customFormat="1" hidden="1" outlineLevel="7" collapsed="1" x14ac:dyDescent="0.25">
      <c r="A300" s="102" t="s">
        <v>279</v>
      </c>
      <c r="B300" s="103">
        <v>60300.258999999998</v>
      </c>
      <c r="C300" s="103">
        <v>1725665.99602</v>
      </c>
      <c r="D300" s="103">
        <v>0</v>
      </c>
      <c r="E300" s="103">
        <v>0</v>
      </c>
      <c r="F300" s="103">
        <v>60300.258999999998</v>
      </c>
      <c r="G300" s="103">
        <v>1725665.99602</v>
      </c>
      <c r="H300" s="104" t="s">
        <v>120</v>
      </c>
      <c r="I300" s="104" t="s">
        <v>275</v>
      </c>
      <c r="J300" s="104" t="s">
        <v>116</v>
      </c>
      <c r="K300" s="103">
        <v>28.617886964963098</v>
      </c>
      <c r="L300" s="103">
        <v>0</v>
      </c>
      <c r="M300" s="104" t="s">
        <v>213</v>
      </c>
      <c r="N300" s="104" t="s">
        <v>241</v>
      </c>
      <c r="O300" s="104" t="s">
        <v>121</v>
      </c>
      <c r="P300" s="105">
        <v>45078</v>
      </c>
      <c r="Q300" s="105">
        <v>45079</v>
      </c>
      <c r="R300" s="103">
        <v>0</v>
      </c>
      <c r="S300" s="104" t="s">
        <v>116</v>
      </c>
      <c r="T300" s="104" t="s">
        <v>116</v>
      </c>
      <c r="U300" s="104" t="s">
        <v>319</v>
      </c>
      <c r="V300" s="106">
        <v>45047.153755902778</v>
      </c>
      <c r="W300" s="104" t="s">
        <v>116</v>
      </c>
      <c r="X300" s="104" t="s">
        <v>116</v>
      </c>
      <c r="Y300" s="106">
        <v>45078</v>
      </c>
      <c r="Z300" s="106">
        <v>45108</v>
      </c>
      <c r="AA300" s="106">
        <v>45110.74838996528</v>
      </c>
      <c r="AB300" s="104" t="s">
        <v>118</v>
      </c>
      <c r="AC300" s="104" t="s">
        <v>116</v>
      </c>
    </row>
    <row r="301" spans="1:29" s="78" customFormat="1" hidden="1" outlineLevel="7" collapsed="1" x14ac:dyDescent="0.25">
      <c r="A301" s="101" t="s">
        <v>116</v>
      </c>
      <c r="B301" s="75">
        <v>60300.258999999998</v>
      </c>
      <c r="C301" s="75">
        <v>1725665.99602</v>
      </c>
      <c r="D301" s="75">
        <v>0</v>
      </c>
      <c r="E301" s="75">
        <v>0</v>
      </c>
      <c r="F301" s="75">
        <v>60300.258999999998</v>
      </c>
      <c r="G301" s="75">
        <v>1725665.99602</v>
      </c>
      <c r="H301" s="74" t="s">
        <v>120</v>
      </c>
      <c r="I301" s="74" t="s">
        <v>275</v>
      </c>
      <c r="J301" s="74" t="s">
        <v>116</v>
      </c>
      <c r="K301" s="75">
        <v>28.617886964963098</v>
      </c>
      <c r="L301" s="75">
        <v>0</v>
      </c>
      <c r="M301" s="74" t="s">
        <v>213</v>
      </c>
      <c r="N301" s="74" t="s">
        <v>241</v>
      </c>
      <c r="O301" s="74" t="s">
        <v>121</v>
      </c>
      <c r="P301" s="76">
        <v>45078</v>
      </c>
      <c r="Q301" s="76">
        <v>45079</v>
      </c>
      <c r="R301" s="75">
        <v>0</v>
      </c>
      <c r="S301" s="74" t="s">
        <v>116</v>
      </c>
      <c r="T301" s="74" t="s">
        <v>116</v>
      </c>
      <c r="U301" s="74" t="s">
        <v>319</v>
      </c>
      <c r="V301" s="77">
        <v>45047.153755902778</v>
      </c>
      <c r="W301" s="74" t="s">
        <v>116</v>
      </c>
      <c r="X301" s="74" t="s">
        <v>116</v>
      </c>
      <c r="Y301" s="77">
        <v>45078</v>
      </c>
      <c r="Z301" s="77">
        <v>45108</v>
      </c>
      <c r="AA301" s="77">
        <v>45110.74838996528</v>
      </c>
      <c r="AB301" s="74" t="s">
        <v>118</v>
      </c>
      <c r="AC301" s="74" t="s">
        <v>116</v>
      </c>
    </row>
    <row r="302" spans="1:29" s="96" customFormat="1" hidden="1" outlineLevel="7" collapsed="1" x14ac:dyDescent="0.25">
      <c r="A302" s="100" t="s">
        <v>280</v>
      </c>
      <c r="B302" s="92">
        <v>316777.31</v>
      </c>
      <c r="C302" s="92">
        <v>21238099.215769999</v>
      </c>
      <c r="D302" s="92">
        <v>0</v>
      </c>
      <c r="E302" s="92">
        <v>0</v>
      </c>
      <c r="F302" s="92">
        <v>316777.31</v>
      </c>
      <c r="G302" s="92">
        <v>21238099.215769999</v>
      </c>
      <c r="H302" s="93" t="s">
        <v>120</v>
      </c>
      <c r="I302" s="93" t="s">
        <v>275</v>
      </c>
      <c r="J302" s="93" t="s">
        <v>116</v>
      </c>
      <c r="K302" s="92">
        <v>67.044256470799596</v>
      </c>
      <c r="L302" s="92">
        <v>0</v>
      </c>
      <c r="M302" s="93" t="s">
        <v>213</v>
      </c>
      <c r="N302" s="93" t="s">
        <v>241</v>
      </c>
      <c r="O302" s="93" t="s">
        <v>121</v>
      </c>
      <c r="P302" s="94">
        <v>45078</v>
      </c>
      <c r="Q302" s="94">
        <v>45079</v>
      </c>
      <c r="R302" s="92">
        <v>0</v>
      </c>
      <c r="S302" s="93" t="s">
        <v>116</v>
      </c>
      <c r="T302" s="93" t="s">
        <v>116</v>
      </c>
      <c r="U302" s="93" t="s">
        <v>319</v>
      </c>
      <c r="V302" s="95">
        <v>45047.153755902778</v>
      </c>
      <c r="W302" s="93" t="s">
        <v>116</v>
      </c>
      <c r="X302" s="93" t="s">
        <v>116</v>
      </c>
      <c r="Y302" s="95">
        <v>45078</v>
      </c>
      <c r="Z302" s="95">
        <v>45108</v>
      </c>
      <c r="AA302" s="95">
        <v>45110.74838996528</v>
      </c>
      <c r="AB302" s="93" t="s">
        <v>118</v>
      </c>
      <c r="AC302" s="93" t="s">
        <v>116</v>
      </c>
    </row>
    <row r="303" spans="1:29" s="78" customFormat="1" hidden="1" outlineLevel="7" collapsed="1" x14ac:dyDescent="0.25">
      <c r="A303" s="101" t="s">
        <v>116</v>
      </c>
      <c r="B303" s="75">
        <v>316777.31</v>
      </c>
      <c r="C303" s="75">
        <v>21238099.215769999</v>
      </c>
      <c r="D303" s="75">
        <v>0</v>
      </c>
      <c r="E303" s="75">
        <v>0</v>
      </c>
      <c r="F303" s="75">
        <v>316777.31</v>
      </c>
      <c r="G303" s="75">
        <v>21238099.215769999</v>
      </c>
      <c r="H303" s="74" t="s">
        <v>120</v>
      </c>
      <c r="I303" s="74" t="s">
        <v>275</v>
      </c>
      <c r="J303" s="74" t="s">
        <v>116</v>
      </c>
      <c r="K303" s="75">
        <v>67.044256470799596</v>
      </c>
      <c r="L303" s="75">
        <v>0</v>
      </c>
      <c r="M303" s="74" t="s">
        <v>213</v>
      </c>
      <c r="N303" s="74" t="s">
        <v>241</v>
      </c>
      <c r="O303" s="74" t="s">
        <v>121</v>
      </c>
      <c r="P303" s="76">
        <v>45078</v>
      </c>
      <c r="Q303" s="76">
        <v>45079</v>
      </c>
      <c r="R303" s="75">
        <v>0</v>
      </c>
      <c r="S303" s="74" t="s">
        <v>116</v>
      </c>
      <c r="T303" s="74" t="s">
        <v>116</v>
      </c>
      <c r="U303" s="74" t="s">
        <v>319</v>
      </c>
      <c r="V303" s="77">
        <v>45047.153755902778</v>
      </c>
      <c r="W303" s="74" t="s">
        <v>116</v>
      </c>
      <c r="X303" s="74" t="s">
        <v>116</v>
      </c>
      <c r="Y303" s="77">
        <v>45078</v>
      </c>
      <c r="Z303" s="77">
        <v>45108</v>
      </c>
      <c r="AA303" s="77">
        <v>45110.74838996528</v>
      </c>
      <c r="AB303" s="74" t="s">
        <v>118</v>
      </c>
      <c r="AC303" s="74" t="s">
        <v>116</v>
      </c>
    </row>
    <row r="304" spans="1:29" s="90" customFormat="1" hidden="1" outlineLevel="2" collapsed="1" x14ac:dyDescent="0.25">
      <c r="A304" s="85" t="s">
        <v>281</v>
      </c>
      <c r="B304" s="86">
        <v>0</v>
      </c>
      <c r="C304" s="86">
        <v>2.0799999999999998E-3</v>
      </c>
      <c r="D304" s="86">
        <v>0</v>
      </c>
      <c r="E304" s="86">
        <v>0</v>
      </c>
      <c r="F304" s="86">
        <v>0</v>
      </c>
      <c r="G304" s="86">
        <v>2.0799999999999998E-3</v>
      </c>
      <c r="H304" s="87" t="s">
        <v>120</v>
      </c>
      <c r="I304" s="87" t="s">
        <v>281</v>
      </c>
      <c r="J304" s="87" t="s">
        <v>116</v>
      </c>
      <c r="K304" s="86">
        <v>0</v>
      </c>
      <c r="L304" s="86">
        <v>0</v>
      </c>
      <c r="M304" s="87" t="s">
        <v>213</v>
      </c>
      <c r="N304" s="87" t="s">
        <v>241</v>
      </c>
      <c r="O304" s="87" t="s">
        <v>121</v>
      </c>
      <c r="P304" s="88">
        <v>45078</v>
      </c>
      <c r="Q304" s="88">
        <v>45079</v>
      </c>
      <c r="R304" s="86">
        <v>0</v>
      </c>
      <c r="S304" s="87" t="s">
        <v>116</v>
      </c>
      <c r="T304" s="87" t="s">
        <v>116</v>
      </c>
      <c r="U304" s="87" t="s">
        <v>319</v>
      </c>
      <c r="V304" s="89">
        <v>45047.153755902778</v>
      </c>
      <c r="W304" s="87" t="s">
        <v>116</v>
      </c>
      <c r="X304" s="87" t="s">
        <v>116</v>
      </c>
      <c r="Y304" s="89">
        <v>45078</v>
      </c>
      <c r="Z304" s="89">
        <v>45108</v>
      </c>
      <c r="AA304" s="89">
        <v>45110.74838996528</v>
      </c>
      <c r="AB304" s="87" t="s">
        <v>118</v>
      </c>
      <c r="AC304" s="87" t="s">
        <v>116</v>
      </c>
    </row>
    <row r="305" spans="1:29" s="96" customFormat="1" hidden="1" outlineLevel="3" collapsed="1" x14ac:dyDescent="0.25">
      <c r="A305" s="91" t="s">
        <v>121</v>
      </c>
      <c r="B305" s="92">
        <v>0</v>
      </c>
      <c r="C305" s="92">
        <v>2.0799999999999998E-3</v>
      </c>
      <c r="D305" s="92">
        <v>0</v>
      </c>
      <c r="E305" s="92">
        <v>0</v>
      </c>
      <c r="F305" s="92">
        <v>0</v>
      </c>
      <c r="G305" s="92">
        <v>2.0799999999999998E-3</v>
      </c>
      <c r="H305" s="93" t="s">
        <v>120</v>
      </c>
      <c r="I305" s="93" t="s">
        <v>281</v>
      </c>
      <c r="J305" s="93" t="s">
        <v>116</v>
      </c>
      <c r="K305" s="92">
        <v>0</v>
      </c>
      <c r="L305" s="92">
        <v>0</v>
      </c>
      <c r="M305" s="93" t="s">
        <v>213</v>
      </c>
      <c r="N305" s="93" t="s">
        <v>241</v>
      </c>
      <c r="O305" s="93" t="s">
        <v>121</v>
      </c>
      <c r="P305" s="94">
        <v>45078</v>
      </c>
      <c r="Q305" s="94">
        <v>45079</v>
      </c>
      <c r="R305" s="92">
        <v>0</v>
      </c>
      <c r="S305" s="93" t="s">
        <v>116</v>
      </c>
      <c r="T305" s="93" t="s">
        <v>116</v>
      </c>
      <c r="U305" s="93" t="s">
        <v>319</v>
      </c>
      <c r="V305" s="95">
        <v>45047.153755902778</v>
      </c>
      <c r="W305" s="93" t="s">
        <v>116</v>
      </c>
      <c r="X305" s="93" t="s">
        <v>116</v>
      </c>
      <c r="Y305" s="95">
        <v>45078</v>
      </c>
      <c r="Z305" s="95">
        <v>45108</v>
      </c>
      <c r="AA305" s="95">
        <v>45110.74838996528</v>
      </c>
      <c r="AB305" s="93" t="s">
        <v>118</v>
      </c>
      <c r="AC305" s="93" t="s">
        <v>116</v>
      </c>
    </row>
    <row r="306" spans="1:29" s="78" customFormat="1" hidden="1" outlineLevel="4" collapsed="1" x14ac:dyDescent="0.25">
      <c r="A306" s="97" t="s">
        <v>116</v>
      </c>
      <c r="B306" s="75">
        <v>0</v>
      </c>
      <c r="C306" s="75">
        <v>2.0799999999999998E-3</v>
      </c>
      <c r="D306" s="75">
        <v>0</v>
      </c>
      <c r="E306" s="75">
        <v>0</v>
      </c>
      <c r="F306" s="75">
        <v>0</v>
      </c>
      <c r="G306" s="75">
        <v>2.0799999999999998E-3</v>
      </c>
      <c r="H306" s="74" t="s">
        <v>120</v>
      </c>
      <c r="I306" s="74" t="s">
        <v>281</v>
      </c>
      <c r="J306" s="74" t="s">
        <v>116</v>
      </c>
      <c r="K306" s="75">
        <v>0</v>
      </c>
      <c r="L306" s="75">
        <v>0</v>
      </c>
      <c r="M306" s="74" t="s">
        <v>213</v>
      </c>
      <c r="N306" s="74" t="s">
        <v>241</v>
      </c>
      <c r="O306" s="74" t="s">
        <v>121</v>
      </c>
      <c r="P306" s="76">
        <v>45078</v>
      </c>
      <c r="Q306" s="76">
        <v>45079</v>
      </c>
      <c r="R306" s="75">
        <v>0</v>
      </c>
      <c r="S306" s="74" t="s">
        <v>116</v>
      </c>
      <c r="T306" s="74" t="s">
        <v>116</v>
      </c>
      <c r="U306" s="74" t="s">
        <v>319</v>
      </c>
      <c r="V306" s="77">
        <v>45047.153755902778</v>
      </c>
      <c r="W306" s="74" t="s">
        <v>116</v>
      </c>
      <c r="X306" s="74" t="s">
        <v>116</v>
      </c>
      <c r="Y306" s="77">
        <v>45078</v>
      </c>
      <c r="Z306" s="77">
        <v>45108</v>
      </c>
      <c r="AA306" s="77">
        <v>45110.74838996528</v>
      </c>
      <c r="AB306" s="74" t="s">
        <v>118</v>
      </c>
      <c r="AC306" s="74" t="s">
        <v>116</v>
      </c>
    </row>
    <row r="307" spans="1:29" s="84" customFormat="1" hidden="1" outlineLevel="5" collapsed="1" x14ac:dyDescent="0.25">
      <c r="A307" s="98" t="s">
        <v>213</v>
      </c>
      <c r="B307" s="80">
        <v>0</v>
      </c>
      <c r="C307" s="80">
        <v>2.0799999999999998E-3</v>
      </c>
      <c r="D307" s="80">
        <v>0</v>
      </c>
      <c r="E307" s="80">
        <v>0</v>
      </c>
      <c r="F307" s="80">
        <v>0</v>
      </c>
      <c r="G307" s="80">
        <v>2.0799999999999998E-3</v>
      </c>
      <c r="H307" s="81" t="s">
        <v>120</v>
      </c>
      <c r="I307" s="81" t="s">
        <v>281</v>
      </c>
      <c r="J307" s="81" t="s">
        <v>116</v>
      </c>
      <c r="K307" s="80">
        <v>0</v>
      </c>
      <c r="L307" s="80">
        <v>0</v>
      </c>
      <c r="M307" s="81" t="s">
        <v>213</v>
      </c>
      <c r="N307" s="81" t="s">
        <v>241</v>
      </c>
      <c r="O307" s="81" t="s">
        <v>121</v>
      </c>
      <c r="P307" s="82">
        <v>45078</v>
      </c>
      <c r="Q307" s="82">
        <v>45079</v>
      </c>
      <c r="R307" s="80">
        <v>0</v>
      </c>
      <c r="S307" s="81" t="s">
        <v>116</v>
      </c>
      <c r="T307" s="81" t="s">
        <v>116</v>
      </c>
      <c r="U307" s="81" t="s">
        <v>319</v>
      </c>
      <c r="V307" s="83">
        <v>45047.153755902778</v>
      </c>
      <c r="W307" s="81" t="s">
        <v>116</v>
      </c>
      <c r="X307" s="81" t="s">
        <v>116</v>
      </c>
      <c r="Y307" s="83">
        <v>45078</v>
      </c>
      <c r="Z307" s="83">
        <v>45108</v>
      </c>
      <c r="AA307" s="83">
        <v>45110.74838996528</v>
      </c>
      <c r="AB307" s="81" t="s">
        <v>118</v>
      </c>
      <c r="AC307" s="81" t="s">
        <v>116</v>
      </c>
    </row>
    <row r="308" spans="1:29" s="90" customFormat="1" hidden="1" outlineLevel="6" collapsed="1" x14ac:dyDescent="0.25">
      <c r="A308" s="99" t="s">
        <v>116</v>
      </c>
      <c r="B308" s="86">
        <v>0</v>
      </c>
      <c r="C308" s="86">
        <v>2.0799999999999998E-3</v>
      </c>
      <c r="D308" s="86">
        <v>0</v>
      </c>
      <c r="E308" s="86">
        <v>0</v>
      </c>
      <c r="F308" s="86">
        <v>0</v>
      </c>
      <c r="G308" s="86">
        <v>2.0799999999999998E-3</v>
      </c>
      <c r="H308" s="87" t="s">
        <v>120</v>
      </c>
      <c r="I308" s="87" t="s">
        <v>281</v>
      </c>
      <c r="J308" s="87" t="s">
        <v>116</v>
      </c>
      <c r="K308" s="86">
        <v>0</v>
      </c>
      <c r="L308" s="86">
        <v>0</v>
      </c>
      <c r="M308" s="87" t="s">
        <v>213</v>
      </c>
      <c r="N308" s="87" t="s">
        <v>241</v>
      </c>
      <c r="O308" s="87" t="s">
        <v>121</v>
      </c>
      <c r="P308" s="88">
        <v>45078</v>
      </c>
      <c r="Q308" s="88">
        <v>45079</v>
      </c>
      <c r="R308" s="86">
        <v>0</v>
      </c>
      <c r="S308" s="87" t="s">
        <v>116</v>
      </c>
      <c r="T308" s="87" t="s">
        <v>116</v>
      </c>
      <c r="U308" s="87" t="s">
        <v>319</v>
      </c>
      <c r="V308" s="89">
        <v>45047.153755902778</v>
      </c>
      <c r="W308" s="87" t="s">
        <v>116</v>
      </c>
      <c r="X308" s="87" t="s">
        <v>116</v>
      </c>
      <c r="Y308" s="89">
        <v>45078</v>
      </c>
      <c r="Z308" s="89">
        <v>45108</v>
      </c>
      <c r="AA308" s="89">
        <v>45110.74838996528</v>
      </c>
      <c r="AB308" s="87" t="s">
        <v>118</v>
      </c>
      <c r="AC308" s="87" t="s">
        <v>116</v>
      </c>
    </row>
    <row r="309" spans="1:29" s="96" customFormat="1" hidden="1" outlineLevel="7" collapsed="1" x14ac:dyDescent="0.25">
      <c r="A309" s="100" t="s">
        <v>282</v>
      </c>
      <c r="B309" s="92">
        <v>-96911.19</v>
      </c>
      <c r="C309" s="92">
        <v>-2751585.0652999999</v>
      </c>
      <c r="D309" s="92">
        <v>0</v>
      </c>
      <c r="E309" s="92">
        <v>0</v>
      </c>
      <c r="F309" s="92">
        <v>-96911.19</v>
      </c>
      <c r="G309" s="92">
        <v>-2751585.0652999999</v>
      </c>
      <c r="H309" s="93" t="s">
        <v>120</v>
      </c>
      <c r="I309" s="93" t="s">
        <v>281</v>
      </c>
      <c r="J309" s="93" t="s">
        <v>116</v>
      </c>
      <c r="K309" s="92">
        <v>28.392851901828902</v>
      </c>
      <c r="L309" s="92">
        <v>0</v>
      </c>
      <c r="M309" s="93" t="s">
        <v>213</v>
      </c>
      <c r="N309" s="93" t="s">
        <v>241</v>
      </c>
      <c r="O309" s="93" t="s">
        <v>121</v>
      </c>
      <c r="P309" s="94">
        <v>45078</v>
      </c>
      <c r="Q309" s="94">
        <v>45079</v>
      </c>
      <c r="R309" s="92">
        <v>0</v>
      </c>
      <c r="S309" s="93" t="s">
        <v>116</v>
      </c>
      <c r="T309" s="93" t="s">
        <v>116</v>
      </c>
      <c r="U309" s="93" t="s">
        <v>319</v>
      </c>
      <c r="V309" s="95">
        <v>45047.153755902778</v>
      </c>
      <c r="W309" s="93" t="s">
        <v>116</v>
      </c>
      <c r="X309" s="93" t="s">
        <v>116</v>
      </c>
      <c r="Y309" s="95">
        <v>45078</v>
      </c>
      <c r="Z309" s="95">
        <v>45108</v>
      </c>
      <c r="AA309" s="95">
        <v>45110.74838996528</v>
      </c>
      <c r="AB309" s="93" t="s">
        <v>118</v>
      </c>
      <c r="AC309" s="93" t="s">
        <v>116</v>
      </c>
    </row>
    <row r="310" spans="1:29" s="78" customFormat="1" hidden="1" outlineLevel="7" collapsed="1" x14ac:dyDescent="0.25">
      <c r="A310" s="101" t="s">
        <v>116</v>
      </c>
      <c r="B310" s="75">
        <v>-96911.19</v>
      </c>
      <c r="C310" s="75">
        <v>-2751585.0652999999</v>
      </c>
      <c r="D310" s="75">
        <v>0</v>
      </c>
      <c r="E310" s="75">
        <v>0</v>
      </c>
      <c r="F310" s="75">
        <v>-96911.19</v>
      </c>
      <c r="G310" s="75">
        <v>-2751585.0652999999</v>
      </c>
      <c r="H310" s="74" t="s">
        <v>120</v>
      </c>
      <c r="I310" s="74" t="s">
        <v>281</v>
      </c>
      <c r="J310" s="74" t="s">
        <v>116</v>
      </c>
      <c r="K310" s="75">
        <v>28.392851901828902</v>
      </c>
      <c r="L310" s="75">
        <v>0</v>
      </c>
      <c r="M310" s="74" t="s">
        <v>213</v>
      </c>
      <c r="N310" s="74" t="s">
        <v>241</v>
      </c>
      <c r="O310" s="74" t="s">
        <v>121</v>
      </c>
      <c r="P310" s="76">
        <v>45078</v>
      </c>
      <c r="Q310" s="76">
        <v>45079</v>
      </c>
      <c r="R310" s="75">
        <v>0</v>
      </c>
      <c r="S310" s="74" t="s">
        <v>116</v>
      </c>
      <c r="T310" s="74" t="s">
        <v>116</v>
      </c>
      <c r="U310" s="74" t="s">
        <v>319</v>
      </c>
      <c r="V310" s="77">
        <v>45047.153755902778</v>
      </c>
      <c r="W310" s="74" t="s">
        <v>116</v>
      </c>
      <c r="X310" s="74" t="s">
        <v>116</v>
      </c>
      <c r="Y310" s="77">
        <v>45078</v>
      </c>
      <c r="Z310" s="77">
        <v>45108</v>
      </c>
      <c r="AA310" s="77">
        <v>45110.74838996528</v>
      </c>
      <c r="AB310" s="74" t="s">
        <v>118</v>
      </c>
      <c r="AC310" s="74" t="s">
        <v>116</v>
      </c>
    </row>
    <row r="311" spans="1:29" s="107" customFormat="1" hidden="1" outlineLevel="7" collapsed="1" x14ac:dyDescent="0.25">
      <c r="A311" s="102" t="s">
        <v>283</v>
      </c>
      <c r="B311" s="103">
        <v>-44265.445</v>
      </c>
      <c r="C311" s="103">
        <v>-3052203.76</v>
      </c>
      <c r="D311" s="103">
        <v>0</v>
      </c>
      <c r="E311" s="103">
        <v>0</v>
      </c>
      <c r="F311" s="103">
        <v>-44265.445</v>
      </c>
      <c r="G311" s="103">
        <v>-3052203.76</v>
      </c>
      <c r="H311" s="104" t="s">
        <v>120</v>
      </c>
      <c r="I311" s="104" t="s">
        <v>281</v>
      </c>
      <c r="J311" s="104" t="s">
        <v>116</v>
      </c>
      <c r="K311" s="103">
        <v>68.9522890823756</v>
      </c>
      <c r="L311" s="103">
        <v>0</v>
      </c>
      <c r="M311" s="104" t="s">
        <v>213</v>
      </c>
      <c r="N311" s="104" t="s">
        <v>241</v>
      </c>
      <c r="O311" s="104" t="s">
        <v>121</v>
      </c>
      <c r="P311" s="105">
        <v>45078</v>
      </c>
      <c r="Q311" s="105">
        <v>45079</v>
      </c>
      <c r="R311" s="103">
        <v>0</v>
      </c>
      <c r="S311" s="104" t="s">
        <v>116</v>
      </c>
      <c r="T311" s="104" t="s">
        <v>116</v>
      </c>
      <c r="U311" s="104" t="s">
        <v>319</v>
      </c>
      <c r="V311" s="106">
        <v>45047.153755902778</v>
      </c>
      <c r="W311" s="104" t="s">
        <v>116</v>
      </c>
      <c r="X311" s="104" t="s">
        <v>116</v>
      </c>
      <c r="Y311" s="106">
        <v>45078</v>
      </c>
      <c r="Z311" s="106">
        <v>45108</v>
      </c>
      <c r="AA311" s="106">
        <v>45110.74838996528</v>
      </c>
      <c r="AB311" s="104" t="s">
        <v>118</v>
      </c>
      <c r="AC311" s="104" t="s">
        <v>116</v>
      </c>
    </row>
    <row r="312" spans="1:29" s="78" customFormat="1" hidden="1" outlineLevel="7" collapsed="1" x14ac:dyDescent="0.25">
      <c r="A312" s="101" t="s">
        <v>116</v>
      </c>
      <c r="B312" s="75">
        <v>-44265.445</v>
      </c>
      <c r="C312" s="75">
        <v>-3052203.76</v>
      </c>
      <c r="D312" s="75">
        <v>0</v>
      </c>
      <c r="E312" s="75">
        <v>0</v>
      </c>
      <c r="F312" s="75">
        <v>-44265.445</v>
      </c>
      <c r="G312" s="75">
        <v>-3052203.76</v>
      </c>
      <c r="H312" s="74" t="s">
        <v>120</v>
      </c>
      <c r="I312" s="74" t="s">
        <v>281</v>
      </c>
      <c r="J312" s="74" t="s">
        <v>116</v>
      </c>
      <c r="K312" s="75">
        <v>68.9522890823756</v>
      </c>
      <c r="L312" s="75">
        <v>0</v>
      </c>
      <c r="M312" s="74" t="s">
        <v>213</v>
      </c>
      <c r="N312" s="74" t="s">
        <v>241</v>
      </c>
      <c r="O312" s="74" t="s">
        <v>121</v>
      </c>
      <c r="P312" s="76">
        <v>45078</v>
      </c>
      <c r="Q312" s="76">
        <v>45079</v>
      </c>
      <c r="R312" s="75">
        <v>0</v>
      </c>
      <c r="S312" s="74" t="s">
        <v>116</v>
      </c>
      <c r="T312" s="74" t="s">
        <v>116</v>
      </c>
      <c r="U312" s="74" t="s">
        <v>319</v>
      </c>
      <c r="V312" s="77">
        <v>45047.153755902778</v>
      </c>
      <c r="W312" s="74" t="s">
        <v>116</v>
      </c>
      <c r="X312" s="74" t="s">
        <v>116</v>
      </c>
      <c r="Y312" s="77">
        <v>45078</v>
      </c>
      <c r="Z312" s="77">
        <v>45108</v>
      </c>
      <c r="AA312" s="77">
        <v>45110.74838996528</v>
      </c>
      <c r="AB312" s="74" t="s">
        <v>118</v>
      </c>
      <c r="AC312" s="74" t="s">
        <v>116</v>
      </c>
    </row>
    <row r="313" spans="1:29" s="96" customFormat="1" hidden="1" outlineLevel="7" collapsed="1" x14ac:dyDescent="0.25">
      <c r="A313" s="100" t="s">
        <v>284</v>
      </c>
      <c r="B313" s="92">
        <v>-18507.946</v>
      </c>
      <c r="C313" s="92">
        <v>-1025246.94596</v>
      </c>
      <c r="D313" s="92">
        <v>0</v>
      </c>
      <c r="E313" s="92">
        <v>0</v>
      </c>
      <c r="F313" s="92">
        <v>-18507.946</v>
      </c>
      <c r="G313" s="92">
        <v>-1025246.94596</v>
      </c>
      <c r="H313" s="93" t="s">
        <v>120</v>
      </c>
      <c r="I313" s="93" t="s">
        <v>281</v>
      </c>
      <c r="J313" s="93" t="s">
        <v>116</v>
      </c>
      <c r="K313" s="92">
        <v>55.3949609513665</v>
      </c>
      <c r="L313" s="92">
        <v>0</v>
      </c>
      <c r="M313" s="93" t="s">
        <v>213</v>
      </c>
      <c r="N313" s="93" t="s">
        <v>241</v>
      </c>
      <c r="O313" s="93" t="s">
        <v>121</v>
      </c>
      <c r="P313" s="94">
        <v>45078</v>
      </c>
      <c r="Q313" s="94">
        <v>45079</v>
      </c>
      <c r="R313" s="92">
        <v>0</v>
      </c>
      <c r="S313" s="93" t="s">
        <v>116</v>
      </c>
      <c r="T313" s="93" t="s">
        <v>116</v>
      </c>
      <c r="U313" s="93" t="s">
        <v>319</v>
      </c>
      <c r="V313" s="95">
        <v>45047.153755902778</v>
      </c>
      <c r="W313" s="93" t="s">
        <v>116</v>
      </c>
      <c r="X313" s="93" t="s">
        <v>116</v>
      </c>
      <c r="Y313" s="95">
        <v>45078</v>
      </c>
      <c r="Z313" s="95">
        <v>45108</v>
      </c>
      <c r="AA313" s="95">
        <v>45110.74838996528</v>
      </c>
      <c r="AB313" s="93" t="s">
        <v>118</v>
      </c>
      <c r="AC313" s="93" t="s">
        <v>116</v>
      </c>
    </row>
    <row r="314" spans="1:29" s="78" customFormat="1" hidden="1" outlineLevel="7" collapsed="1" x14ac:dyDescent="0.25">
      <c r="A314" s="101" t="s">
        <v>116</v>
      </c>
      <c r="B314" s="75">
        <v>-18507.946</v>
      </c>
      <c r="C314" s="75">
        <v>-1025246.94596</v>
      </c>
      <c r="D314" s="75">
        <v>0</v>
      </c>
      <c r="E314" s="75">
        <v>0</v>
      </c>
      <c r="F314" s="75">
        <v>-18507.946</v>
      </c>
      <c r="G314" s="75">
        <v>-1025246.94596</v>
      </c>
      <c r="H314" s="74" t="s">
        <v>120</v>
      </c>
      <c r="I314" s="74" t="s">
        <v>281</v>
      </c>
      <c r="J314" s="74" t="s">
        <v>116</v>
      </c>
      <c r="K314" s="75">
        <v>55.3949609513665</v>
      </c>
      <c r="L314" s="75">
        <v>0</v>
      </c>
      <c r="M314" s="74" t="s">
        <v>213</v>
      </c>
      <c r="N314" s="74" t="s">
        <v>241</v>
      </c>
      <c r="O314" s="74" t="s">
        <v>121</v>
      </c>
      <c r="P314" s="76">
        <v>45078</v>
      </c>
      <c r="Q314" s="76">
        <v>45079</v>
      </c>
      <c r="R314" s="75">
        <v>0</v>
      </c>
      <c r="S314" s="74" t="s">
        <v>116</v>
      </c>
      <c r="T314" s="74" t="s">
        <v>116</v>
      </c>
      <c r="U314" s="74" t="s">
        <v>319</v>
      </c>
      <c r="V314" s="77">
        <v>45047.153755902778</v>
      </c>
      <c r="W314" s="74" t="s">
        <v>116</v>
      </c>
      <c r="X314" s="74" t="s">
        <v>116</v>
      </c>
      <c r="Y314" s="77">
        <v>45078</v>
      </c>
      <c r="Z314" s="77">
        <v>45108</v>
      </c>
      <c r="AA314" s="77">
        <v>45110.74838996528</v>
      </c>
      <c r="AB314" s="74" t="s">
        <v>118</v>
      </c>
      <c r="AC314" s="74" t="s">
        <v>116</v>
      </c>
    </row>
    <row r="315" spans="1:29" s="107" customFormat="1" hidden="1" outlineLevel="7" collapsed="1" x14ac:dyDescent="0.25">
      <c r="A315" s="102" t="s">
        <v>285</v>
      </c>
      <c r="B315" s="103">
        <v>23708.411</v>
      </c>
      <c r="C315" s="103">
        <v>951469.45284000004</v>
      </c>
      <c r="D315" s="103">
        <v>0</v>
      </c>
      <c r="E315" s="103">
        <v>0</v>
      </c>
      <c r="F315" s="103">
        <v>23708.411</v>
      </c>
      <c r="G315" s="103">
        <v>951469.45284000004</v>
      </c>
      <c r="H315" s="104" t="s">
        <v>120</v>
      </c>
      <c r="I315" s="104" t="s">
        <v>281</v>
      </c>
      <c r="J315" s="104" t="s">
        <v>116</v>
      </c>
      <c r="K315" s="103">
        <v>40.132147736092499</v>
      </c>
      <c r="L315" s="103">
        <v>0</v>
      </c>
      <c r="M315" s="104" t="s">
        <v>213</v>
      </c>
      <c r="N315" s="104" t="s">
        <v>241</v>
      </c>
      <c r="O315" s="104" t="s">
        <v>121</v>
      </c>
      <c r="P315" s="105">
        <v>45078</v>
      </c>
      <c r="Q315" s="105">
        <v>45079</v>
      </c>
      <c r="R315" s="103">
        <v>0</v>
      </c>
      <c r="S315" s="104" t="s">
        <v>116</v>
      </c>
      <c r="T315" s="104" t="s">
        <v>116</v>
      </c>
      <c r="U315" s="104" t="s">
        <v>319</v>
      </c>
      <c r="V315" s="106">
        <v>45047.153755902778</v>
      </c>
      <c r="W315" s="104" t="s">
        <v>116</v>
      </c>
      <c r="X315" s="104" t="s">
        <v>116</v>
      </c>
      <c r="Y315" s="106">
        <v>45078</v>
      </c>
      <c r="Z315" s="106">
        <v>45108</v>
      </c>
      <c r="AA315" s="106">
        <v>45110.74838996528</v>
      </c>
      <c r="AB315" s="104" t="s">
        <v>118</v>
      </c>
      <c r="AC315" s="104" t="s">
        <v>116</v>
      </c>
    </row>
    <row r="316" spans="1:29" s="78" customFormat="1" hidden="1" outlineLevel="7" collapsed="1" x14ac:dyDescent="0.25">
      <c r="A316" s="101" t="s">
        <v>116</v>
      </c>
      <c r="B316" s="75">
        <v>23708.411</v>
      </c>
      <c r="C316" s="75">
        <v>951469.45284000004</v>
      </c>
      <c r="D316" s="75">
        <v>0</v>
      </c>
      <c r="E316" s="75">
        <v>0</v>
      </c>
      <c r="F316" s="75">
        <v>23708.411</v>
      </c>
      <c r="G316" s="75">
        <v>951469.45284000004</v>
      </c>
      <c r="H316" s="74" t="s">
        <v>120</v>
      </c>
      <c r="I316" s="74" t="s">
        <v>281</v>
      </c>
      <c r="J316" s="74" t="s">
        <v>116</v>
      </c>
      <c r="K316" s="75">
        <v>40.132147736092499</v>
      </c>
      <c r="L316" s="75">
        <v>0</v>
      </c>
      <c r="M316" s="74" t="s">
        <v>213</v>
      </c>
      <c r="N316" s="74" t="s">
        <v>241</v>
      </c>
      <c r="O316" s="74" t="s">
        <v>121</v>
      </c>
      <c r="P316" s="76">
        <v>45078</v>
      </c>
      <c r="Q316" s="76">
        <v>45079</v>
      </c>
      <c r="R316" s="75">
        <v>0</v>
      </c>
      <c r="S316" s="74" t="s">
        <v>116</v>
      </c>
      <c r="T316" s="74" t="s">
        <v>116</v>
      </c>
      <c r="U316" s="74" t="s">
        <v>319</v>
      </c>
      <c r="V316" s="77">
        <v>45047.153755902778</v>
      </c>
      <c r="W316" s="74" t="s">
        <v>116</v>
      </c>
      <c r="X316" s="74" t="s">
        <v>116</v>
      </c>
      <c r="Y316" s="77">
        <v>45078</v>
      </c>
      <c r="Z316" s="77">
        <v>45108</v>
      </c>
      <c r="AA316" s="77">
        <v>45110.74838996528</v>
      </c>
      <c r="AB316" s="74" t="s">
        <v>118</v>
      </c>
      <c r="AC316" s="74" t="s">
        <v>116</v>
      </c>
    </row>
    <row r="317" spans="1:29" s="96" customFormat="1" hidden="1" outlineLevel="7" collapsed="1" x14ac:dyDescent="0.25">
      <c r="A317" s="100" t="s">
        <v>286</v>
      </c>
      <c r="B317" s="92">
        <v>135976.17000000001</v>
      </c>
      <c r="C317" s="92">
        <v>5877566.3205000004</v>
      </c>
      <c r="D317" s="92">
        <v>0</v>
      </c>
      <c r="E317" s="92">
        <v>0</v>
      </c>
      <c r="F317" s="92">
        <v>135976.17000000001</v>
      </c>
      <c r="G317" s="92">
        <v>5877566.3205000004</v>
      </c>
      <c r="H317" s="93" t="s">
        <v>120</v>
      </c>
      <c r="I317" s="93" t="s">
        <v>281</v>
      </c>
      <c r="J317" s="93" t="s">
        <v>116</v>
      </c>
      <c r="K317" s="92">
        <v>43.224973320692897</v>
      </c>
      <c r="L317" s="92">
        <v>0</v>
      </c>
      <c r="M317" s="93" t="s">
        <v>213</v>
      </c>
      <c r="N317" s="93" t="s">
        <v>241</v>
      </c>
      <c r="O317" s="93" t="s">
        <v>121</v>
      </c>
      <c r="P317" s="94">
        <v>45078</v>
      </c>
      <c r="Q317" s="94">
        <v>45079</v>
      </c>
      <c r="R317" s="92">
        <v>0</v>
      </c>
      <c r="S317" s="93" t="s">
        <v>116</v>
      </c>
      <c r="T317" s="93" t="s">
        <v>116</v>
      </c>
      <c r="U317" s="93" t="s">
        <v>319</v>
      </c>
      <c r="V317" s="95">
        <v>45047.153755902778</v>
      </c>
      <c r="W317" s="93" t="s">
        <v>116</v>
      </c>
      <c r="X317" s="93" t="s">
        <v>116</v>
      </c>
      <c r="Y317" s="95">
        <v>45078</v>
      </c>
      <c r="Z317" s="95">
        <v>45108</v>
      </c>
      <c r="AA317" s="95">
        <v>45110.74838996528</v>
      </c>
      <c r="AB317" s="93" t="s">
        <v>118</v>
      </c>
      <c r="AC317" s="93" t="s">
        <v>116</v>
      </c>
    </row>
    <row r="318" spans="1:29" s="78" customFormat="1" hidden="1" outlineLevel="7" collapsed="1" x14ac:dyDescent="0.25">
      <c r="A318" s="101" t="s">
        <v>116</v>
      </c>
      <c r="B318" s="75">
        <v>135976.17000000001</v>
      </c>
      <c r="C318" s="75">
        <v>5877566.3205000004</v>
      </c>
      <c r="D318" s="75">
        <v>0</v>
      </c>
      <c r="E318" s="75">
        <v>0</v>
      </c>
      <c r="F318" s="75">
        <v>135976.17000000001</v>
      </c>
      <c r="G318" s="75">
        <v>5877566.3205000004</v>
      </c>
      <c r="H318" s="74" t="s">
        <v>120</v>
      </c>
      <c r="I318" s="74" t="s">
        <v>281</v>
      </c>
      <c r="J318" s="74" t="s">
        <v>116</v>
      </c>
      <c r="K318" s="75">
        <v>43.224973320692897</v>
      </c>
      <c r="L318" s="75">
        <v>0</v>
      </c>
      <c r="M318" s="74" t="s">
        <v>213</v>
      </c>
      <c r="N318" s="74" t="s">
        <v>241</v>
      </c>
      <c r="O318" s="74" t="s">
        <v>121</v>
      </c>
      <c r="P318" s="76">
        <v>45078</v>
      </c>
      <c r="Q318" s="76">
        <v>45079</v>
      </c>
      <c r="R318" s="75">
        <v>0</v>
      </c>
      <c r="S318" s="74" t="s">
        <v>116</v>
      </c>
      <c r="T318" s="74" t="s">
        <v>116</v>
      </c>
      <c r="U318" s="74" t="s">
        <v>319</v>
      </c>
      <c r="V318" s="77">
        <v>45047.153755902778</v>
      </c>
      <c r="W318" s="74" t="s">
        <v>116</v>
      </c>
      <c r="X318" s="74" t="s">
        <v>116</v>
      </c>
      <c r="Y318" s="77">
        <v>45078</v>
      </c>
      <c r="Z318" s="77">
        <v>45108</v>
      </c>
      <c r="AA318" s="77">
        <v>45110.74838996528</v>
      </c>
      <c r="AB318" s="74" t="s">
        <v>118</v>
      </c>
      <c r="AC318" s="74" t="s">
        <v>116</v>
      </c>
    </row>
    <row r="319" spans="1:29" s="113" customFormat="1" hidden="1" outlineLevel="2" collapsed="1" x14ac:dyDescent="0.25">
      <c r="A319" s="108" t="s">
        <v>287</v>
      </c>
      <c r="B319" s="109">
        <v>0</v>
      </c>
      <c r="C319" s="109">
        <v>0</v>
      </c>
      <c r="D319" s="109">
        <v>0</v>
      </c>
      <c r="E319" s="109">
        <v>0</v>
      </c>
      <c r="F319" s="109">
        <v>0</v>
      </c>
      <c r="G319" s="109">
        <v>0</v>
      </c>
      <c r="H319" s="110" t="s">
        <v>120</v>
      </c>
      <c r="I319" s="110" t="s">
        <v>287</v>
      </c>
      <c r="J319" s="110" t="s">
        <v>116</v>
      </c>
      <c r="K319" s="109">
        <v>0</v>
      </c>
      <c r="L319" s="109">
        <v>0</v>
      </c>
      <c r="M319" s="110" t="s">
        <v>213</v>
      </c>
      <c r="N319" s="110" t="s">
        <v>241</v>
      </c>
      <c r="O319" s="110" t="s">
        <v>121</v>
      </c>
      <c r="P319" s="111">
        <v>45078</v>
      </c>
      <c r="Q319" s="111">
        <v>45079</v>
      </c>
      <c r="R319" s="109">
        <v>0</v>
      </c>
      <c r="S319" s="110" t="s">
        <v>116</v>
      </c>
      <c r="T319" s="110" t="s">
        <v>116</v>
      </c>
      <c r="U319" s="110" t="s">
        <v>319</v>
      </c>
      <c r="V319" s="112">
        <v>45047.153755902778</v>
      </c>
      <c r="W319" s="110" t="s">
        <v>116</v>
      </c>
      <c r="X319" s="110" t="s">
        <v>116</v>
      </c>
      <c r="Y319" s="112">
        <v>45078</v>
      </c>
      <c r="Z319" s="112">
        <v>45108</v>
      </c>
      <c r="AA319" s="112">
        <v>45110.74838996528</v>
      </c>
      <c r="AB319" s="110" t="s">
        <v>118</v>
      </c>
      <c r="AC319" s="110" t="s">
        <v>116</v>
      </c>
    </row>
    <row r="320" spans="1:29" s="96" customFormat="1" hidden="1" outlineLevel="3" collapsed="1" x14ac:dyDescent="0.25">
      <c r="A320" s="91" t="s">
        <v>121</v>
      </c>
      <c r="B320" s="92">
        <v>0</v>
      </c>
      <c r="C320" s="92">
        <v>0</v>
      </c>
      <c r="D320" s="92">
        <v>0</v>
      </c>
      <c r="E320" s="92">
        <v>0</v>
      </c>
      <c r="F320" s="92">
        <v>0</v>
      </c>
      <c r="G320" s="92">
        <v>0</v>
      </c>
      <c r="H320" s="93" t="s">
        <v>120</v>
      </c>
      <c r="I320" s="93" t="s">
        <v>287</v>
      </c>
      <c r="J320" s="93" t="s">
        <v>116</v>
      </c>
      <c r="K320" s="92">
        <v>0</v>
      </c>
      <c r="L320" s="92">
        <v>0</v>
      </c>
      <c r="M320" s="93" t="s">
        <v>213</v>
      </c>
      <c r="N320" s="93" t="s">
        <v>241</v>
      </c>
      <c r="O320" s="93" t="s">
        <v>121</v>
      </c>
      <c r="P320" s="94">
        <v>45078</v>
      </c>
      <c r="Q320" s="94">
        <v>45079</v>
      </c>
      <c r="R320" s="92">
        <v>0</v>
      </c>
      <c r="S320" s="93" t="s">
        <v>116</v>
      </c>
      <c r="T320" s="93" t="s">
        <v>116</v>
      </c>
      <c r="U320" s="93" t="s">
        <v>319</v>
      </c>
      <c r="V320" s="95">
        <v>45047.153755902778</v>
      </c>
      <c r="W320" s="93" t="s">
        <v>116</v>
      </c>
      <c r="X320" s="93" t="s">
        <v>116</v>
      </c>
      <c r="Y320" s="95">
        <v>45078</v>
      </c>
      <c r="Z320" s="95">
        <v>45108</v>
      </c>
      <c r="AA320" s="95">
        <v>45110.74838996528</v>
      </c>
      <c r="AB320" s="93" t="s">
        <v>118</v>
      </c>
      <c r="AC320" s="93" t="s">
        <v>116</v>
      </c>
    </row>
    <row r="321" spans="1:29" s="78" customFormat="1" hidden="1" outlineLevel="4" collapsed="1" x14ac:dyDescent="0.25">
      <c r="A321" s="97" t="s">
        <v>116</v>
      </c>
      <c r="B321" s="75">
        <v>0</v>
      </c>
      <c r="C321" s="75">
        <v>0</v>
      </c>
      <c r="D321" s="75">
        <v>0</v>
      </c>
      <c r="E321" s="75">
        <v>0</v>
      </c>
      <c r="F321" s="75">
        <v>0</v>
      </c>
      <c r="G321" s="75">
        <v>0</v>
      </c>
      <c r="H321" s="74" t="s">
        <v>120</v>
      </c>
      <c r="I321" s="74" t="s">
        <v>287</v>
      </c>
      <c r="J321" s="74" t="s">
        <v>116</v>
      </c>
      <c r="K321" s="75">
        <v>0</v>
      </c>
      <c r="L321" s="75">
        <v>0</v>
      </c>
      <c r="M321" s="74" t="s">
        <v>213</v>
      </c>
      <c r="N321" s="74" t="s">
        <v>241</v>
      </c>
      <c r="O321" s="74" t="s">
        <v>121</v>
      </c>
      <c r="P321" s="76">
        <v>45078</v>
      </c>
      <c r="Q321" s="76">
        <v>45079</v>
      </c>
      <c r="R321" s="75">
        <v>0</v>
      </c>
      <c r="S321" s="74" t="s">
        <v>116</v>
      </c>
      <c r="T321" s="74" t="s">
        <v>116</v>
      </c>
      <c r="U321" s="74" t="s">
        <v>319</v>
      </c>
      <c r="V321" s="77">
        <v>45047.153755902778</v>
      </c>
      <c r="W321" s="74" t="s">
        <v>116</v>
      </c>
      <c r="X321" s="74" t="s">
        <v>116</v>
      </c>
      <c r="Y321" s="77">
        <v>45078</v>
      </c>
      <c r="Z321" s="77">
        <v>45108</v>
      </c>
      <c r="AA321" s="77">
        <v>45110.74838996528</v>
      </c>
      <c r="AB321" s="74" t="s">
        <v>118</v>
      </c>
      <c r="AC321" s="74" t="s">
        <v>116</v>
      </c>
    </row>
    <row r="322" spans="1:29" s="84" customFormat="1" hidden="1" outlineLevel="5" collapsed="1" x14ac:dyDescent="0.25">
      <c r="A322" s="98" t="s">
        <v>213</v>
      </c>
      <c r="B322" s="80">
        <v>0</v>
      </c>
      <c r="C322" s="80">
        <v>0</v>
      </c>
      <c r="D322" s="80">
        <v>0</v>
      </c>
      <c r="E322" s="80">
        <v>0</v>
      </c>
      <c r="F322" s="80">
        <v>0</v>
      </c>
      <c r="G322" s="80">
        <v>0</v>
      </c>
      <c r="H322" s="81" t="s">
        <v>120</v>
      </c>
      <c r="I322" s="81" t="s">
        <v>287</v>
      </c>
      <c r="J322" s="81" t="s">
        <v>116</v>
      </c>
      <c r="K322" s="80">
        <v>0</v>
      </c>
      <c r="L322" s="80">
        <v>0</v>
      </c>
      <c r="M322" s="81" t="s">
        <v>213</v>
      </c>
      <c r="N322" s="81" t="s">
        <v>241</v>
      </c>
      <c r="O322" s="81" t="s">
        <v>121</v>
      </c>
      <c r="P322" s="82">
        <v>45078</v>
      </c>
      <c r="Q322" s="82">
        <v>45079</v>
      </c>
      <c r="R322" s="80">
        <v>0</v>
      </c>
      <c r="S322" s="81" t="s">
        <v>116</v>
      </c>
      <c r="T322" s="81" t="s">
        <v>116</v>
      </c>
      <c r="U322" s="81" t="s">
        <v>319</v>
      </c>
      <c r="V322" s="83">
        <v>45047.153755902778</v>
      </c>
      <c r="W322" s="81" t="s">
        <v>116</v>
      </c>
      <c r="X322" s="81" t="s">
        <v>116</v>
      </c>
      <c r="Y322" s="83">
        <v>45078</v>
      </c>
      <c r="Z322" s="83">
        <v>45108</v>
      </c>
      <c r="AA322" s="83">
        <v>45110.74838996528</v>
      </c>
      <c r="AB322" s="81" t="s">
        <v>118</v>
      </c>
      <c r="AC322" s="81" t="s">
        <v>116</v>
      </c>
    </row>
    <row r="323" spans="1:29" s="90" customFormat="1" hidden="1" outlineLevel="6" collapsed="1" x14ac:dyDescent="0.25">
      <c r="A323" s="99" t="s">
        <v>116</v>
      </c>
      <c r="B323" s="86">
        <v>0</v>
      </c>
      <c r="C323" s="86">
        <v>0</v>
      </c>
      <c r="D323" s="86">
        <v>0</v>
      </c>
      <c r="E323" s="86">
        <v>0</v>
      </c>
      <c r="F323" s="86">
        <v>0</v>
      </c>
      <c r="G323" s="86">
        <v>0</v>
      </c>
      <c r="H323" s="87" t="s">
        <v>120</v>
      </c>
      <c r="I323" s="87" t="s">
        <v>287</v>
      </c>
      <c r="J323" s="87" t="s">
        <v>116</v>
      </c>
      <c r="K323" s="86">
        <v>0</v>
      </c>
      <c r="L323" s="86">
        <v>0</v>
      </c>
      <c r="M323" s="87" t="s">
        <v>213</v>
      </c>
      <c r="N323" s="87" t="s">
        <v>241</v>
      </c>
      <c r="O323" s="87" t="s">
        <v>121</v>
      </c>
      <c r="P323" s="88">
        <v>45078</v>
      </c>
      <c r="Q323" s="88">
        <v>45079</v>
      </c>
      <c r="R323" s="86">
        <v>0</v>
      </c>
      <c r="S323" s="87" t="s">
        <v>116</v>
      </c>
      <c r="T323" s="87" t="s">
        <v>116</v>
      </c>
      <c r="U323" s="87" t="s">
        <v>319</v>
      </c>
      <c r="V323" s="89">
        <v>45047.153755902778</v>
      </c>
      <c r="W323" s="87" t="s">
        <v>116</v>
      </c>
      <c r="X323" s="87" t="s">
        <v>116</v>
      </c>
      <c r="Y323" s="89">
        <v>45078</v>
      </c>
      <c r="Z323" s="89">
        <v>45108</v>
      </c>
      <c r="AA323" s="89">
        <v>45110.74838996528</v>
      </c>
      <c r="AB323" s="87" t="s">
        <v>118</v>
      </c>
      <c r="AC323" s="87" t="s">
        <v>116</v>
      </c>
    </row>
    <row r="324" spans="1:29" s="96" customFormat="1" hidden="1" outlineLevel="7" collapsed="1" x14ac:dyDescent="0.25">
      <c r="A324" s="100" t="s">
        <v>152</v>
      </c>
      <c r="B324" s="92">
        <v>0</v>
      </c>
      <c r="C324" s="92">
        <v>0</v>
      </c>
      <c r="D324" s="92">
        <v>0</v>
      </c>
      <c r="E324" s="92">
        <v>0</v>
      </c>
      <c r="F324" s="92">
        <v>0</v>
      </c>
      <c r="G324" s="92">
        <v>0</v>
      </c>
      <c r="H324" s="93" t="s">
        <v>120</v>
      </c>
      <c r="I324" s="93" t="s">
        <v>287</v>
      </c>
      <c r="J324" s="93" t="s">
        <v>116</v>
      </c>
      <c r="K324" s="92">
        <v>0</v>
      </c>
      <c r="L324" s="92">
        <v>0</v>
      </c>
      <c r="M324" s="93" t="s">
        <v>213</v>
      </c>
      <c r="N324" s="93" t="s">
        <v>241</v>
      </c>
      <c r="O324" s="93" t="s">
        <v>121</v>
      </c>
      <c r="P324" s="94">
        <v>45078</v>
      </c>
      <c r="Q324" s="94">
        <v>45079</v>
      </c>
      <c r="R324" s="92">
        <v>0</v>
      </c>
      <c r="S324" s="93" t="s">
        <v>116</v>
      </c>
      <c r="T324" s="93" t="s">
        <v>116</v>
      </c>
      <c r="U324" s="93" t="s">
        <v>319</v>
      </c>
      <c r="V324" s="95">
        <v>45047.153755902778</v>
      </c>
      <c r="W324" s="93" t="s">
        <v>116</v>
      </c>
      <c r="X324" s="93" t="s">
        <v>116</v>
      </c>
      <c r="Y324" s="95">
        <v>45078</v>
      </c>
      <c r="Z324" s="95">
        <v>45108</v>
      </c>
      <c r="AA324" s="95">
        <v>45110.74838996528</v>
      </c>
      <c r="AB324" s="93" t="s">
        <v>118</v>
      </c>
      <c r="AC324" s="93" t="s">
        <v>116</v>
      </c>
    </row>
    <row r="325" spans="1:29" s="78" customFormat="1" hidden="1" outlineLevel="7" collapsed="1" x14ac:dyDescent="0.25">
      <c r="A325" s="101" t="s">
        <v>116</v>
      </c>
      <c r="B325" s="75">
        <v>0</v>
      </c>
      <c r="C325" s="75">
        <v>0</v>
      </c>
      <c r="D325" s="75">
        <v>0</v>
      </c>
      <c r="E325" s="75">
        <v>0</v>
      </c>
      <c r="F325" s="75">
        <v>0</v>
      </c>
      <c r="G325" s="75">
        <v>0</v>
      </c>
      <c r="H325" s="74" t="s">
        <v>120</v>
      </c>
      <c r="I325" s="74" t="s">
        <v>287</v>
      </c>
      <c r="J325" s="74" t="s">
        <v>116</v>
      </c>
      <c r="K325" s="75">
        <v>0</v>
      </c>
      <c r="L325" s="75">
        <v>0</v>
      </c>
      <c r="M325" s="74" t="s">
        <v>213</v>
      </c>
      <c r="N325" s="74" t="s">
        <v>241</v>
      </c>
      <c r="O325" s="74" t="s">
        <v>121</v>
      </c>
      <c r="P325" s="76">
        <v>45078</v>
      </c>
      <c r="Q325" s="76">
        <v>45079</v>
      </c>
      <c r="R325" s="75">
        <v>0</v>
      </c>
      <c r="S325" s="74" t="s">
        <v>116</v>
      </c>
      <c r="T325" s="74" t="s">
        <v>116</v>
      </c>
      <c r="U325" s="74" t="s">
        <v>319</v>
      </c>
      <c r="V325" s="77">
        <v>45047.153755902778</v>
      </c>
      <c r="W325" s="74" t="s">
        <v>116</v>
      </c>
      <c r="X325" s="74" t="s">
        <v>116</v>
      </c>
      <c r="Y325" s="77">
        <v>45078</v>
      </c>
      <c r="Z325" s="77">
        <v>45108</v>
      </c>
      <c r="AA325" s="77">
        <v>45110.74838996528</v>
      </c>
      <c r="AB325" s="74" t="s">
        <v>118</v>
      </c>
      <c r="AC325" s="74" t="s">
        <v>116</v>
      </c>
    </row>
    <row r="326" spans="1:29" s="90" customFormat="1" hidden="1" outlineLevel="2" collapsed="1" x14ac:dyDescent="0.25">
      <c r="A326" s="85" t="s">
        <v>246</v>
      </c>
      <c r="B326" s="86">
        <v>0</v>
      </c>
      <c r="C326" s="86">
        <v>0</v>
      </c>
      <c r="D326" s="86">
        <v>0</v>
      </c>
      <c r="E326" s="86">
        <v>0</v>
      </c>
      <c r="F326" s="86">
        <v>0</v>
      </c>
      <c r="G326" s="86">
        <v>0</v>
      </c>
      <c r="H326" s="87" t="s">
        <v>120</v>
      </c>
      <c r="I326" s="87" t="s">
        <v>246</v>
      </c>
      <c r="J326" s="87" t="s">
        <v>116</v>
      </c>
      <c r="K326" s="86">
        <v>0</v>
      </c>
      <c r="L326" s="86">
        <v>0</v>
      </c>
      <c r="M326" s="87" t="s">
        <v>122</v>
      </c>
      <c r="N326" s="87" t="s">
        <v>241</v>
      </c>
      <c r="O326" s="87" t="s">
        <v>121</v>
      </c>
      <c r="P326" s="88">
        <v>45078</v>
      </c>
      <c r="Q326" s="88">
        <v>45079</v>
      </c>
      <c r="R326" s="86">
        <v>0</v>
      </c>
      <c r="S326" s="87" t="s">
        <v>116</v>
      </c>
      <c r="T326" s="87" t="s">
        <v>116</v>
      </c>
      <c r="U326" s="87" t="s">
        <v>319</v>
      </c>
      <c r="V326" s="89">
        <v>45047.153755902778</v>
      </c>
      <c r="W326" s="87" t="s">
        <v>116</v>
      </c>
      <c r="X326" s="87" t="s">
        <v>116</v>
      </c>
      <c r="Y326" s="89">
        <v>45078</v>
      </c>
      <c r="Z326" s="89">
        <v>45108</v>
      </c>
      <c r="AA326" s="89">
        <v>45110.74838996528</v>
      </c>
      <c r="AB326" s="87" t="s">
        <v>118</v>
      </c>
      <c r="AC326" s="87" t="s">
        <v>116</v>
      </c>
    </row>
    <row r="327" spans="1:29" s="96" customFormat="1" hidden="1" outlineLevel="3" collapsed="1" x14ac:dyDescent="0.25">
      <c r="A327" s="91" t="s">
        <v>121</v>
      </c>
      <c r="B327" s="92">
        <v>0</v>
      </c>
      <c r="C327" s="92">
        <v>0</v>
      </c>
      <c r="D327" s="92">
        <v>0</v>
      </c>
      <c r="E327" s="92">
        <v>0</v>
      </c>
      <c r="F327" s="92">
        <v>0</v>
      </c>
      <c r="G327" s="92">
        <v>0</v>
      </c>
      <c r="H327" s="93" t="s">
        <v>120</v>
      </c>
      <c r="I327" s="93" t="s">
        <v>246</v>
      </c>
      <c r="J327" s="93" t="s">
        <v>116</v>
      </c>
      <c r="K327" s="92">
        <v>0</v>
      </c>
      <c r="L327" s="92">
        <v>0</v>
      </c>
      <c r="M327" s="93" t="s">
        <v>122</v>
      </c>
      <c r="N327" s="93" t="s">
        <v>241</v>
      </c>
      <c r="O327" s="93" t="s">
        <v>121</v>
      </c>
      <c r="P327" s="94">
        <v>45078</v>
      </c>
      <c r="Q327" s="94">
        <v>45079</v>
      </c>
      <c r="R327" s="92">
        <v>0</v>
      </c>
      <c r="S327" s="93" t="s">
        <v>116</v>
      </c>
      <c r="T327" s="93" t="s">
        <v>116</v>
      </c>
      <c r="U327" s="93" t="s">
        <v>319</v>
      </c>
      <c r="V327" s="95">
        <v>45047.153755902778</v>
      </c>
      <c r="W327" s="93" t="s">
        <v>116</v>
      </c>
      <c r="X327" s="93" t="s">
        <v>116</v>
      </c>
      <c r="Y327" s="95">
        <v>45078</v>
      </c>
      <c r="Z327" s="95">
        <v>45108</v>
      </c>
      <c r="AA327" s="95">
        <v>45110.74838996528</v>
      </c>
      <c r="AB327" s="93" t="s">
        <v>118</v>
      </c>
      <c r="AC327" s="93" t="s">
        <v>116</v>
      </c>
    </row>
    <row r="328" spans="1:29" s="78" customFormat="1" hidden="1" outlineLevel="4" collapsed="1" x14ac:dyDescent="0.25">
      <c r="A328" s="97" t="s">
        <v>116</v>
      </c>
      <c r="B328" s="75">
        <v>0</v>
      </c>
      <c r="C328" s="75">
        <v>0</v>
      </c>
      <c r="D328" s="75">
        <v>0</v>
      </c>
      <c r="E328" s="75">
        <v>0</v>
      </c>
      <c r="F328" s="75">
        <v>0</v>
      </c>
      <c r="G328" s="75">
        <v>0</v>
      </c>
      <c r="H328" s="74" t="s">
        <v>120</v>
      </c>
      <c r="I328" s="74" t="s">
        <v>246</v>
      </c>
      <c r="J328" s="74" t="s">
        <v>116</v>
      </c>
      <c r="K328" s="75">
        <v>0</v>
      </c>
      <c r="L328" s="75">
        <v>0</v>
      </c>
      <c r="M328" s="74" t="s">
        <v>122</v>
      </c>
      <c r="N328" s="74" t="s">
        <v>241</v>
      </c>
      <c r="O328" s="74" t="s">
        <v>121</v>
      </c>
      <c r="P328" s="76">
        <v>45078</v>
      </c>
      <c r="Q328" s="76">
        <v>45079</v>
      </c>
      <c r="R328" s="75">
        <v>0</v>
      </c>
      <c r="S328" s="74" t="s">
        <v>116</v>
      </c>
      <c r="T328" s="74" t="s">
        <v>116</v>
      </c>
      <c r="U328" s="74" t="s">
        <v>319</v>
      </c>
      <c r="V328" s="77">
        <v>45047.153755902778</v>
      </c>
      <c r="W328" s="74" t="s">
        <v>116</v>
      </c>
      <c r="X328" s="74" t="s">
        <v>116</v>
      </c>
      <c r="Y328" s="77">
        <v>45078</v>
      </c>
      <c r="Z328" s="77">
        <v>45108</v>
      </c>
      <c r="AA328" s="77">
        <v>45110.74838996528</v>
      </c>
      <c r="AB328" s="74" t="s">
        <v>118</v>
      </c>
      <c r="AC328" s="74" t="s">
        <v>116</v>
      </c>
    </row>
    <row r="329" spans="1:29" s="84" customFormat="1" hidden="1" outlineLevel="5" collapsed="1" x14ac:dyDescent="0.25">
      <c r="A329" s="98" t="s">
        <v>122</v>
      </c>
      <c r="B329" s="80">
        <v>0</v>
      </c>
      <c r="C329" s="80">
        <v>0</v>
      </c>
      <c r="D329" s="80">
        <v>0</v>
      </c>
      <c r="E329" s="80">
        <v>0</v>
      </c>
      <c r="F329" s="80">
        <v>0</v>
      </c>
      <c r="G329" s="80">
        <v>0</v>
      </c>
      <c r="H329" s="81" t="s">
        <v>120</v>
      </c>
      <c r="I329" s="81" t="s">
        <v>246</v>
      </c>
      <c r="J329" s="81" t="s">
        <v>116</v>
      </c>
      <c r="K329" s="80">
        <v>0</v>
      </c>
      <c r="L329" s="80">
        <v>0</v>
      </c>
      <c r="M329" s="81" t="s">
        <v>122</v>
      </c>
      <c r="N329" s="81" t="s">
        <v>241</v>
      </c>
      <c r="O329" s="81" t="s">
        <v>121</v>
      </c>
      <c r="P329" s="82">
        <v>45078</v>
      </c>
      <c r="Q329" s="82">
        <v>45079</v>
      </c>
      <c r="R329" s="80">
        <v>0</v>
      </c>
      <c r="S329" s="81" t="s">
        <v>116</v>
      </c>
      <c r="T329" s="81" t="s">
        <v>116</v>
      </c>
      <c r="U329" s="81" t="s">
        <v>319</v>
      </c>
      <c r="V329" s="83">
        <v>45047.153755902778</v>
      </c>
      <c r="W329" s="81" t="s">
        <v>116</v>
      </c>
      <c r="X329" s="81" t="s">
        <v>116</v>
      </c>
      <c r="Y329" s="83">
        <v>45078</v>
      </c>
      <c r="Z329" s="83">
        <v>45108</v>
      </c>
      <c r="AA329" s="83">
        <v>45110.74838996528</v>
      </c>
      <c r="AB329" s="81" t="s">
        <v>118</v>
      </c>
      <c r="AC329" s="81" t="s">
        <v>116</v>
      </c>
    </row>
    <row r="330" spans="1:29" s="90" customFormat="1" hidden="1" outlineLevel="6" collapsed="1" x14ac:dyDescent="0.25">
      <c r="A330" s="99" t="s">
        <v>116</v>
      </c>
      <c r="B330" s="86">
        <v>0</v>
      </c>
      <c r="C330" s="86">
        <v>0</v>
      </c>
      <c r="D330" s="86">
        <v>0</v>
      </c>
      <c r="E330" s="86">
        <v>0</v>
      </c>
      <c r="F330" s="86">
        <v>0</v>
      </c>
      <c r="G330" s="86">
        <v>0</v>
      </c>
      <c r="H330" s="87" t="s">
        <v>120</v>
      </c>
      <c r="I330" s="87" t="s">
        <v>246</v>
      </c>
      <c r="J330" s="87" t="s">
        <v>116</v>
      </c>
      <c r="K330" s="86">
        <v>0</v>
      </c>
      <c r="L330" s="86">
        <v>0</v>
      </c>
      <c r="M330" s="87" t="s">
        <v>122</v>
      </c>
      <c r="N330" s="87" t="s">
        <v>241</v>
      </c>
      <c r="O330" s="87" t="s">
        <v>121</v>
      </c>
      <c r="P330" s="88">
        <v>45078</v>
      </c>
      <c r="Q330" s="88">
        <v>45079</v>
      </c>
      <c r="R330" s="86">
        <v>0</v>
      </c>
      <c r="S330" s="87" t="s">
        <v>116</v>
      </c>
      <c r="T330" s="87" t="s">
        <v>116</v>
      </c>
      <c r="U330" s="87" t="s">
        <v>319</v>
      </c>
      <c r="V330" s="89">
        <v>45047.153755902778</v>
      </c>
      <c r="W330" s="87" t="s">
        <v>116</v>
      </c>
      <c r="X330" s="87" t="s">
        <v>116</v>
      </c>
      <c r="Y330" s="89">
        <v>45078</v>
      </c>
      <c r="Z330" s="89">
        <v>45108</v>
      </c>
      <c r="AA330" s="89">
        <v>45110.74838996528</v>
      </c>
      <c r="AB330" s="87" t="s">
        <v>118</v>
      </c>
      <c r="AC330" s="87" t="s">
        <v>116</v>
      </c>
    </row>
    <row r="331" spans="1:29" s="96" customFormat="1" hidden="1" outlineLevel="7" collapsed="1" x14ac:dyDescent="0.25">
      <c r="A331" s="100" t="s">
        <v>247</v>
      </c>
      <c r="B331" s="92">
        <v>-702585.46</v>
      </c>
      <c r="C331" s="92">
        <v>-36836452.234109998</v>
      </c>
      <c r="D331" s="92">
        <v>0</v>
      </c>
      <c r="E331" s="92">
        <v>0</v>
      </c>
      <c r="F331" s="92">
        <v>-702585.46</v>
      </c>
      <c r="G331" s="92">
        <v>-36836452.234109998</v>
      </c>
      <c r="H331" s="93" t="s">
        <v>120</v>
      </c>
      <c r="I331" s="93" t="s">
        <v>246</v>
      </c>
      <c r="J331" s="93" t="s">
        <v>116</v>
      </c>
      <c r="K331" s="92">
        <v>52.429852781339903</v>
      </c>
      <c r="L331" s="92">
        <v>0</v>
      </c>
      <c r="M331" s="93" t="s">
        <v>122</v>
      </c>
      <c r="N331" s="93" t="s">
        <v>241</v>
      </c>
      <c r="O331" s="93" t="s">
        <v>121</v>
      </c>
      <c r="P331" s="94">
        <v>45078</v>
      </c>
      <c r="Q331" s="94">
        <v>45079</v>
      </c>
      <c r="R331" s="92">
        <v>0</v>
      </c>
      <c r="S331" s="93" t="s">
        <v>116</v>
      </c>
      <c r="T331" s="93" t="s">
        <v>116</v>
      </c>
      <c r="U331" s="93" t="s">
        <v>319</v>
      </c>
      <c r="V331" s="95">
        <v>45047.153755902778</v>
      </c>
      <c r="W331" s="93" t="s">
        <v>116</v>
      </c>
      <c r="X331" s="93" t="s">
        <v>116</v>
      </c>
      <c r="Y331" s="95">
        <v>45078</v>
      </c>
      <c r="Z331" s="95">
        <v>45108</v>
      </c>
      <c r="AA331" s="95">
        <v>45110.74838996528</v>
      </c>
      <c r="AB331" s="93" t="s">
        <v>118</v>
      </c>
      <c r="AC331" s="93" t="s">
        <v>116</v>
      </c>
    </row>
    <row r="332" spans="1:29" s="78" customFormat="1" hidden="1" outlineLevel="7" collapsed="1" x14ac:dyDescent="0.25">
      <c r="A332" s="101" t="s">
        <v>116</v>
      </c>
      <c r="B332" s="75">
        <v>-702585.46</v>
      </c>
      <c r="C332" s="75">
        <v>-36836452.234109998</v>
      </c>
      <c r="D332" s="75">
        <v>0</v>
      </c>
      <c r="E332" s="75">
        <v>0</v>
      </c>
      <c r="F332" s="75">
        <v>-702585.46</v>
      </c>
      <c r="G332" s="75">
        <v>-36836452.234109998</v>
      </c>
      <c r="H332" s="74" t="s">
        <v>120</v>
      </c>
      <c r="I332" s="74" t="s">
        <v>246</v>
      </c>
      <c r="J332" s="74" t="s">
        <v>116</v>
      </c>
      <c r="K332" s="75">
        <v>52.429852781339903</v>
      </c>
      <c r="L332" s="75">
        <v>0</v>
      </c>
      <c r="M332" s="74" t="s">
        <v>122</v>
      </c>
      <c r="N332" s="74" t="s">
        <v>241</v>
      </c>
      <c r="O332" s="74" t="s">
        <v>121</v>
      </c>
      <c r="P332" s="76">
        <v>45078</v>
      </c>
      <c r="Q332" s="76">
        <v>45079</v>
      </c>
      <c r="R332" s="75">
        <v>0</v>
      </c>
      <c r="S332" s="74" t="s">
        <v>116</v>
      </c>
      <c r="T332" s="74" t="s">
        <v>116</v>
      </c>
      <c r="U332" s="74" t="s">
        <v>319</v>
      </c>
      <c r="V332" s="77">
        <v>45047.153755902778</v>
      </c>
      <c r="W332" s="74" t="s">
        <v>116</v>
      </c>
      <c r="X332" s="74" t="s">
        <v>116</v>
      </c>
      <c r="Y332" s="77">
        <v>45078</v>
      </c>
      <c r="Z332" s="77">
        <v>45108</v>
      </c>
      <c r="AA332" s="77">
        <v>45110.74838996528</v>
      </c>
      <c r="AB332" s="74" t="s">
        <v>118</v>
      </c>
      <c r="AC332" s="74" t="s">
        <v>116</v>
      </c>
    </row>
    <row r="333" spans="1:29" s="107" customFormat="1" hidden="1" outlineLevel="7" collapsed="1" x14ac:dyDescent="0.25">
      <c r="A333" s="102" t="s">
        <v>248</v>
      </c>
      <c r="B333" s="103">
        <v>-614146.64199999999</v>
      </c>
      <c r="C333" s="103">
        <v>-33855542.490350001</v>
      </c>
      <c r="D333" s="103">
        <v>0</v>
      </c>
      <c r="E333" s="103">
        <v>0</v>
      </c>
      <c r="F333" s="103">
        <v>-614146.64199999999</v>
      </c>
      <c r="G333" s="103">
        <v>-33855542.490350001</v>
      </c>
      <c r="H333" s="104" t="s">
        <v>120</v>
      </c>
      <c r="I333" s="104" t="s">
        <v>246</v>
      </c>
      <c r="J333" s="104" t="s">
        <v>116</v>
      </c>
      <c r="K333" s="103">
        <v>55.126154203331097</v>
      </c>
      <c r="L333" s="103">
        <v>0</v>
      </c>
      <c r="M333" s="104" t="s">
        <v>122</v>
      </c>
      <c r="N333" s="104" t="s">
        <v>241</v>
      </c>
      <c r="O333" s="104" t="s">
        <v>121</v>
      </c>
      <c r="P333" s="105">
        <v>45078</v>
      </c>
      <c r="Q333" s="105">
        <v>45079</v>
      </c>
      <c r="R333" s="103">
        <v>0</v>
      </c>
      <c r="S333" s="104" t="s">
        <v>116</v>
      </c>
      <c r="T333" s="104" t="s">
        <v>116</v>
      </c>
      <c r="U333" s="104" t="s">
        <v>319</v>
      </c>
      <c r="V333" s="106">
        <v>45047.153755902778</v>
      </c>
      <c r="W333" s="104" t="s">
        <v>116</v>
      </c>
      <c r="X333" s="104" t="s">
        <v>116</v>
      </c>
      <c r="Y333" s="106">
        <v>45078</v>
      </c>
      <c r="Z333" s="106">
        <v>45108</v>
      </c>
      <c r="AA333" s="106">
        <v>45110.74838996528</v>
      </c>
      <c r="AB333" s="104" t="s">
        <v>118</v>
      </c>
      <c r="AC333" s="104" t="s">
        <v>116</v>
      </c>
    </row>
    <row r="334" spans="1:29" s="78" customFormat="1" hidden="1" outlineLevel="7" collapsed="1" x14ac:dyDescent="0.25">
      <c r="A334" s="101" t="s">
        <v>116</v>
      </c>
      <c r="B334" s="75">
        <v>-614146.64199999999</v>
      </c>
      <c r="C334" s="75">
        <v>-33855542.490350001</v>
      </c>
      <c r="D334" s="75">
        <v>0</v>
      </c>
      <c r="E334" s="75">
        <v>0</v>
      </c>
      <c r="F334" s="75">
        <v>-614146.64199999999</v>
      </c>
      <c r="G334" s="75">
        <v>-33855542.490350001</v>
      </c>
      <c r="H334" s="74" t="s">
        <v>120</v>
      </c>
      <c r="I334" s="74" t="s">
        <v>246</v>
      </c>
      <c r="J334" s="74" t="s">
        <v>116</v>
      </c>
      <c r="K334" s="75">
        <v>55.126154203331097</v>
      </c>
      <c r="L334" s="75">
        <v>0</v>
      </c>
      <c r="M334" s="74" t="s">
        <v>122</v>
      </c>
      <c r="N334" s="74" t="s">
        <v>241</v>
      </c>
      <c r="O334" s="74" t="s">
        <v>121</v>
      </c>
      <c r="P334" s="76">
        <v>45078</v>
      </c>
      <c r="Q334" s="76">
        <v>45079</v>
      </c>
      <c r="R334" s="75">
        <v>0</v>
      </c>
      <c r="S334" s="74" t="s">
        <v>116</v>
      </c>
      <c r="T334" s="74" t="s">
        <v>116</v>
      </c>
      <c r="U334" s="74" t="s">
        <v>319</v>
      </c>
      <c r="V334" s="77">
        <v>45047.153755902778</v>
      </c>
      <c r="W334" s="74" t="s">
        <v>116</v>
      </c>
      <c r="X334" s="74" t="s">
        <v>116</v>
      </c>
      <c r="Y334" s="77">
        <v>45078</v>
      </c>
      <c r="Z334" s="77">
        <v>45108</v>
      </c>
      <c r="AA334" s="77">
        <v>45110.74838996528</v>
      </c>
      <c r="AB334" s="74" t="s">
        <v>118</v>
      </c>
      <c r="AC334" s="74" t="s">
        <v>116</v>
      </c>
    </row>
    <row r="335" spans="1:29" s="96" customFormat="1" hidden="1" outlineLevel="7" collapsed="1" x14ac:dyDescent="0.25">
      <c r="A335" s="100" t="s">
        <v>249</v>
      </c>
      <c r="B335" s="92">
        <v>-19839.11</v>
      </c>
      <c r="C335" s="92">
        <v>-994361.11747000006</v>
      </c>
      <c r="D335" s="92">
        <v>0</v>
      </c>
      <c r="E335" s="92">
        <v>0</v>
      </c>
      <c r="F335" s="92">
        <v>-19839.11</v>
      </c>
      <c r="G335" s="92">
        <v>-994361.11747000006</v>
      </c>
      <c r="H335" s="93" t="s">
        <v>120</v>
      </c>
      <c r="I335" s="93" t="s">
        <v>246</v>
      </c>
      <c r="J335" s="93" t="s">
        <v>116</v>
      </c>
      <c r="K335" s="92">
        <v>50.121256319966001</v>
      </c>
      <c r="L335" s="92">
        <v>0</v>
      </c>
      <c r="M335" s="93" t="s">
        <v>122</v>
      </c>
      <c r="N335" s="93" t="s">
        <v>241</v>
      </c>
      <c r="O335" s="93" t="s">
        <v>121</v>
      </c>
      <c r="P335" s="94">
        <v>45078</v>
      </c>
      <c r="Q335" s="94">
        <v>45079</v>
      </c>
      <c r="R335" s="92">
        <v>0</v>
      </c>
      <c r="S335" s="93" t="s">
        <v>116</v>
      </c>
      <c r="T335" s="93" t="s">
        <v>116</v>
      </c>
      <c r="U335" s="93" t="s">
        <v>319</v>
      </c>
      <c r="V335" s="95">
        <v>45047.153755902778</v>
      </c>
      <c r="W335" s="93" t="s">
        <v>116</v>
      </c>
      <c r="X335" s="93" t="s">
        <v>116</v>
      </c>
      <c r="Y335" s="95">
        <v>45078</v>
      </c>
      <c r="Z335" s="95">
        <v>45108</v>
      </c>
      <c r="AA335" s="95">
        <v>45110.74838996528</v>
      </c>
      <c r="AB335" s="93" t="s">
        <v>118</v>
      </c>
      <c r="AC335" s="93" t="s">
        <v>116</v>
      </c>
    </row>
    <row r="336" spans="1:29" s="78" customFormat="1" hidden="1" outlineLevel="7" collapsed="1" x14ac:dyDescent="0.25">
      <c r="A336" s="101" t="s">
        <v>116</v>
      </c>
      <c r="B336" s="75">
        <v>-19839.11</v>
      </c>
      <c r="C336" s="75">
        <v>-994361.11747000006</v>
      </c>
      <c r="D336" s="75">
        <v>0</v>
      </c>
      <c r="E336" s="75">
        <v>0</v>
      </c>
      <c r="F336" s="75">
        <v>-19839.11</v>
      </c>
      <c r="G336" s="75">
        <v>-994361.11747000006</v>
      </c>
      <c r="H336" s="74" t="s">
        <v>120</v>
      </c>
      <c r="I336" s="74" t="s">
        <v>246</v>
      </c>
      <c r="J336" s="74" t="s">
        <v>116</v>
      </c>
      <c r="K336" s="75">
        <v>50.121256319966001</v>
      </c>
      <c r="L336" s="75">
        <v>0</v>
      </c>
      <c r="M336" s="74" t="s">
        <v>122</v>
      </c>
      <c r="N336" s="74" t="s">
        <v>241</v>
      </c>
      <c r="O336" s="74" t="s">
        <v>121</v>
      </c>
      <c r="P336" s="76">
        <v>45078</v>
      </c>
      <c r="Q336" s="76">
        <v>45079</v>
      </c>
      <c r="R336" s="75">
        <v>0</v>
      </c>
      <c r="S336" s="74" t="s">
        <v>116</v>
      </c>
      <c r="T336" s="74" t="s">
        <v>116</v>
      </c>
      <c r="U336" s="74" t="s">
        <v>319</v>
      </c>
      <c r="V336" s="77">
        <v>45047.153755902778</v>
      </c>
      <c r="W336" s="74" t="s">
        <v>116</v>
      </c>
      <c r="X336" s="74" t="s">
        <v>116</v>
      </c>
      <c r="Y336" s="77">
        <v>45078</v>
      </c>
      <c r="Z336" s="77">
        <v>45108</v>
      </c>
      <c r="AA336" s="77">
        <v>45110.74838996528</v>
      </c>
      <c r="AB336" s="74" t="s">
        <v>118</v>
      </c>
      <c r="AC336" s="74" t="s">
        <v>116</v>
      </c>
    </row>
    <row r="337" spans="1:29" s="107" customFormat="1" hidden="1" outlineLevel="7" collapsed="1" x14ac:dyDescent="0.25">
      <c r="A337" s="102" t="s">
        <v>250</v>
      </c>
      <c r="B337" s="103">
        <v>46501.4</v>
      </c>
      <c r="C337" s="103">
        <v>2597563.54862</v>
      </c>
      <c r="D337" s="103">
        <v>0</v>
      </c>
      <c r="E337" s="103">
        <v>0</v>
      </c>
      <c r="F337" s="103">
        <v>46501.4</v>
      </c>
      <c r="G337" s="103">
        <v>2597563.54862</v>
      </c>
      <c r="H337" s="104" t="s">
        <v>120</v>
      </c>
      <c r="I337" s="104" t="s">
        <v>246</v>
      </c>
      <c r="J337" s="104" t="s">
        <v>116</v>
      </c>
      <c r="K337" s="103">
        <v>55.859899887315201</v>
      </c>
      <c r="L337" s="103">
        <v>0</v>
      </c>
      <c r="M337" s="104" t="s">
        <v>122</v>
      </c>
      <c r="N337" s="104" t="s">
        <v>241</v>
      </c>
      <c r="O337" s="104" t="s">
        <v>121</v>
      </c>
      <c r="P337" s="105">
        <v>45078</v>
      </c>
      <c r="Q337" s="105">
        <v>45079</v>
      </c>
      <c r="R337" s="103">
        <v>0</v>
      </c>
      <c r="S337" s="104" t="s">
        <v>116</v>
      </c>
      <c r="T337" s="104" t="s">
        <v>116</v>
      </c>
      <c r="U337" s="104" t="s">
        <v>319</v>
      </c>
      <c r="V337" s="106">
        <v>45047.153755902778</v>
      </c>
      <c r="W337" s="104" t="s">
        <v>116</v>
      </c>
      <c r="X337" s="104" t="s">
        <v>116</v>
      </c>
      <c r="Y337" s="106">
        <v>45078</v>
      </c>
      <c r="Z337" s="106">
        <v>45108</v>
      </c>
      <c r="AA337" s="106">
        <v>45110.74838996528</v>
      </c>
      <c r="AB337" s="104" t="s">
        <v>118</v>
      </c>
      <c r="AC337" s="104" t="s">
        <v>116</v>
      </c>
    </row>
    <row r="338" spans="1:29" s="78" customFormat="1" hidden="1" outlineLevel="7" collapsed="1" x14ac:dyDescent="0.25">
      <c r="A338" s="101" t="s">
        <v>116</v>
      </c>
      <c r="B338" s="75">
        <v>46501.4</v>
      </c>
      <c r="C338" s="75">
        <v>2597563.54862</v>
      </c>
      <c r="D338" s="75">
        <v>0</v>
      </c>
      <c r="E338" s="75">
        <v>0</v>
      </c>
      <c r="F338" s="75">
        <v>46501.4</v>
      </c>
      <c r="G338" s="75">
        <v>2597563.54862</v>
      </c>
      <c r="H338" s="74" t="s">
        <v>120</v>
      </c>
      <c r="I338" s="74" t="s">
        <v>246</v>
      </c>
      <c r="J338" s="74" t="s">
        <v>116</v>
      </c>
      <c r="K338" s="75">
        <v>55.859899887315201</v>
      </c>
      <c r="L338" s="75">
        <v>0</v>
      </c>
      <c r="M338" s="74" t="s">
        <v>122</v>
      </c>
      <c r="N338" s="74" t="s">
        <v>241</v>
      </c>
      <c r="O338" s="74" t="s">
        <v>121</v>
      </c>
      <c r="P338" s="76">
        <v>45078</v>
      </c>
      <c r="Q338" s="76">
        <v>45079</v>
      </c>
      <c r="R338" s="75">
        <v>0</v>
      </c>
      <c r="S338" s="74" t="s">
        <v>116</v>
      </c>
      <c r="T338" s="74" t="s">
        <v>116</v>
      </c>
      <c r="U338" s="74" t="s">
        <v>319</v>
      </c>
      <c r="V338" s="77">
        <v>45047.153755902778</v>
      </c>
      <c r="W338" s="74" t="s">
        <v>116</v>
      </c>
      <c r="X338" s="74" t="s">
        <v>116</v>
      </c>
      <c r="Y338" s="77">
        <v>45078</v>
      </c>
      <c r="Z338" s="77">
        <v>45108</v>
      </c>
      <c r="AA338" s="77">
        <v>45110.74838996528</v>
      </c>
      <c r="AB338" s="74" t="s">
        <v>118</v>
      </c>
      <c r="AC338" s="74" t="s">
        <v>116</v>
      </c>
    </row>
    <row r="339" spans="1:29" s="96" customFormat="1" hidden="1" outlineLevel="7" collapsed="1" x14ac:dyDescent="0.25">
      <c r="A339" s="100" t="s">
        <v>251</v>
      </c>
      <c r="B339" s="92">
        <v>152910.93700000001</v>
      </c>
      <c r="C339" s="92">
        <v>6981288.1213100003</v>
      </c>
      <c r="D339" s="92">
        <v>0</v>
      </c>
      <c r="E339" s="92">
        <v>0</v>
      </c>
      <c r="F339" s="92">
        <v>152910.93700000001</v>
      </c>
      <c r="G339" s="92">
        <v>6981288.1213100003</v>
      </c>
      <c r="H339" s="93" t="s">
        <v>120</v>
      </c>
      <c r="I339" s="93" t="s">
        <v>246</v>
      </c>
      <c r="J339" s="93" t="s">
        <v>116</v>
      </c>
      <c r="K339" s="92">
        <v>45.655910939254802</v>
      </c>
      <c r="L339" s="92">
        <v>0</v>
      </c>
      <c r="M339" s="93" t="s">
        <v>122</v>
      </c>
      <c r="N339" s="93" t="s">
        <v>241</v>
      </c>
      <c r="O339" s="93" t="s">
        <v>121</v>
      </c>
      <c r="P339" s="94">
        <v>45078</v>
      </c>
      <c r="Q339" s="94">
        <v>45079</v>
      </c>
      <c r="R339" s="92">
        <v>0</v>
      </c>
      <c r="S339" s="93" t="s">
        <v>116</v>
      </c>
      <c r="T339" s="93" t="s">
        <v>116</v>
      </c>
      <c r="U339" s="93" t="s">
        <v>319</v>
      </c>
      <c r="V339" s="95">
        <v>45047.153755902778</v>
      </c>
      <c r="W339" s="93" t="s">
        <v>116</v>
      </c>
      <c r="X339" s="93" t="s">
        <v>116</v>
      </c>
      <c r="Y339" s="95">
        <v>45078</v>
      </c>
      <c r="Z339" s="95">
        <v>45108</v>
      </c>
      <c r="AA339" s="95">
        <v>45110.74838996528</v>
      </c>
      <c r="AB339" s="93" t="s">
        <v>118</v>
      </c>
      <c r="AC339" s="93" t="s">
        <v>116</v>
      </c>
    </row>
    <row r="340" spans="1:29" s="78" customFormat="1" hidden="1" outlineLevel="7" collapsed="1" x14ac:dyDescent="0.25">
      <c r="A340" s="101" t="s">
        <v>116</v>
      </c>
      <c r="B340" s="75">
        <v>152910.93700000001</v>
      </c>
      <c r="C340" s="75">
        <v>6981288.1213100003</v>
      </c>
      <c r="D340" s="75">
        <v>0</v>
      </c>
      <c r="E340" s="75">
        <v>0</v>
      </c>
      <c r="F340" s="75">
        <v>152910.93700000001</v>
      </c>
      <c r="G340" s="75">
        <v>6981288.1213100003</v>
      </c>
      <c r="H340" s="74" t="s">
        <v>120</v>
      </c>
      <c r="I340" s="74" t="s">
        <v>246</v>
      </c>
      <c r="J340" s="74" t="s">
        <v>116</v>
      </c>
      <c r="K340" s="75">
        <v>45.655910939254802</v>
      </c>
      <c r="L340" s="75">
        <v>0</v>
      </c>
      <c r="M340" s="74" t="s">
        <v>122</v>
      </c>
      <c r="N340" s="74" t="s">
        <v>241</v>
      </c>
      <c r="O340" s="74" t="s">
        <v>121</v>
      </c>
      <c r="P340" s="76">
        <v>45078</v>
      </c>
      <c r="Q340" s="76">
        <v>45079</v>
      </c>
      <c r="R340" s="75">
        <v>0</v>
      </c>
      <c r="S340" s="74" t="s">
        <v>116</v>
      </c>
      <c r="T340" s="74" t="s">
        <v>116</v>
      </c>
      <c r="U340" s="74" t="s">
        <v>319</v>
      </c>
      <c r="V340" s="77">
        <v>45047.153755902778</v>
      </c>
      <c r="W340" s="74" t="s">
        <v>116</v>
      </c>
      <c r="X340" s="74" t="s">
        <v>116</v>
      </c>
      <c r="Y340" s="77">
        <v>45078</v>
      </c>
      <c r="Z340" s="77">
        <v>45108</v>
      </c>
      <c r="AA340" s="77">
        <v>45110.74838996528</v>
      </c>
      <c r="AB340" s="74" t="s">
        <v>118</v>
      </c>
      <c r="AC340" s="74" t="s">
        <v>116</v>
      </c>
    </row>
    <row r="341" spans="1:29" s="107" customFormat="1" hidden="1" outlineLevel="7" collapsed="1" x14ac:dyDescent="0.25">
      <c r="A341" s="102" t="s">
        <v>252</v>
      </c>
      <c r="B341" s="103">
        <v>437593.34499999997</v>
      </c>
      <c r="C341" s="103">
        <v>23806306.454190001</v>
      </c>
      <c r="D341" s="103">
        <v>0</v>
      </c>
      <c r="E341" s="103">
        <v>0</v>
      </c>
      <c r="F341" s="103">
        <v>437593.34499999997</v>
      </c>
      <c r="G341" s="103">
        <v>23806306.454190001</v>
      </c>
      <c r="H341" s="104" t="s">
        <v>120</v>
      </c>
      <c r="I341" s="104" t="s">
        <v>246</v>
      </c>
      <c r="J341" s="104" t="s">
        <v>116</v>
      </c>
      <c r="K341" s="103">
        <v>54.402807369453903</v>
      </c>
      <c r="L341" s="103">
        <v>0</v>
      </c>
      <c r="M341" s="104" t="s">
        <v>122</v>
      </c>
      <c r="N341" s="104" t="s">
        <v>241</v>
      </c>
      <c r="O341" s="104" t="s">
        <v>121</v>
      </c>
      <c r="P341" s="105">
        <v>45078</v>
      </c>
      <c r="Q341" s="105">
        <v>45079</v>
      </c>
      <c r="R341" s="103">
        <v>0</v>
      </c>
      <c r="S341" s="104" t="s">
        <v>116</v>
      </c>
      <c r="T341" s="104" t="s">
        <v>116</v>
      </c>
      <c r="U341" s="104" t="s">
        <v>319</v>
      </c>
      <c r="V341" s="106">
        <v>45047.153755902778</v>
      </c>
      <c r="W341" s="104" t="s">
        <v>116</v>
      </c>
      <c r="X341" s="104" t="s">
        <v>116</v>
      </c>
      <c r="Y341" s="106">
        <v>45078</v>
      </c>
      <c r="Z341" s="106">
        <v>45108</v>
      </c>
      <c r="AA341" s="106">
        <v>45110.74838996528</v>
      </c>
      <c r="AB341" s="104" t="s">
        <v>118</v>
      </c>
      <c r="AC341" s="104" t="s">
        <v>116</v>
      </c>
    </row>
    <row r="342" spans="1:29" s="78" customFormat="1" hidden="1" outlineLevel="7" collapsed="1" x14ac:dyDescent="0.25">
      <c r="A342" s="101" t="s">
        <v>116</v>
      </c>
      <c r="B342" s="75">
        <v>437593.34499999997</v>
      </c>
      <c r="C342" s="75">
        <v>23806306.454190001</v>
      </c>
      <c r="D342" s="75">
        <v>0</v>
      </c>
      <c r="E342" s="75">
        <v>0</v>
      </c>
      <c r="F342" s="75">
        <v>437593.34499999997</v>
      </c>
      <c r="G342" s="75">
        <v>23806306.454190001</v>
      </c>
      <c r="H342" s="74" t="s">
        <v>120</v>
      </c>
      <c r="I342" s="74" t="s">
        <v>246</v>
      </c>
      <c r="J342" s="74" t="s">
        <v>116</v>
      </c>
      <c r="K342" s="75">
        <v>54.402807369453903</v>
      </c>
      <c r="L342" s="75">
        <v>0</v>
      </c>
      <c r="M342" s="74" t="s">
        <v>122</v>
      </c>
      <c r="N342" s="74" t="s">
        <v>241</v>
      </c>
      <c r="O342" s="74" t="s">
        <v>121</v>
      </c>
      <c r="P342" s="76">
        <v>45078</v>
      </c>
      <c r="Q342" s="76">
        <v>45079</v>
      </c>
      <c r="R342" s="75">
        <v>0</v>
      </c>
      <c r="S342" s="74" t="s">
        <v>116</v>
      </c>
      <c r="T342" s="74" t="s">
        <v>116</v>
      </c>
      <c r="U342" s="74" t="s">
        <v>319</v>
      </c>
      <c r="V342" s="77">
        <v>45047.153755902778</v>
      </c>
      <c r="W342" s="74" t="s">
        <v>116</v>
      </c>
      <c r="X342" s="74" t="s">
        <v>116</v>
      </c>
      <c r="Y342" s="77">
        <v>45078</v>
      </c>
      <c r="Z342" s="77">
        <v>45108</v>
      </c>
      <c r="AA342" s="77">
        <v>45110.74838996528</v>
      </c>
      <c r="AB342" s="74" t="s">
        <v>118</v>
      </c>
      <c r="AC342" s="74" t="s">
        <v>116</v>
      </c>
    </row>
    <row r="343" spans="1:29" s="96" customFormat="1" hidden="1" outlineLevel="7" collapsed="1" x14ac:dyDescent="0.25">
      <c r="A343" s="100" t="s">
        <v>253</v>
      </c>
      <c r="B343" s="92">
        <v>699565.53</v>
      </c>
      <c r="C343" s="92">
        <v>38301197.717809997</v>
      </c>
      <c r="D343" s="92">
        <v>0</v>
      </c>
      <c r="E343" s="92">
        <v>0</v>
      </c>
      <c r="F343" s="92">
        <v>699565.53</v>
      </c>
      <c r="G343" s="92">
        <v>38301197.717809997</v>
      </c>
      <c r="H343" s="93" t="s">
        <v>120</v>
      </c>
      <c r="I343" s="93" t="s">
        <v>246</v>
      </c>
      <c r="J343" s="93" t="s">
        <v>116</v>
      </c>
      <c r="K343" s="92">
        <v>54.749978487090402</v>
      </c>
      <c r="L343" s="92">
        <v>0</v>
      </c>
      <c r="M343" s="93" t="s">
        <v>122</v>
      </c>
      <c r="N343" s="93" t="s">
        <v>241</v>
      </c>
      <c r="O343" s="93" t="s">
        <v>121</v>
      </c>
      <c r="P343" s="94">
        <v>45078</v>
      </c>
      <c r="Q343" s="94">
        <v>45079</v>
      </c>
      <c r="R343" s="92">
        <v>0</v>
      </c>
      <c r="S343" s="93" t="s">
        <v>116</v>
      </c>
      <c r="T343" s="93" t="s">
        <v>116</v>
      </c>
      <c r="U343" s="93" t="s">
        <v>319</v>
      </c>
      <c r="V343" s="95">
        <v>45047.153755902778</v>
      </c>
      <c r="W343" s="93" t="s">
        <v>116</v>
      </c>
      <c r="X343" s="93" t="s">
        <v>116</v>
      </c>
      <c r="Y343" s="95">
        <v>45078</v>
      </c>
      <c r="Z343" s="95">
        <v>45108</v>
      </c>
      <c r="AA343" s="95">
        <v>45110.74838996528</v>
      </c>
      <c r="AB343" s="93" t="s">
        <v>118</v>
      </c>
      <c r="AC343" s="93" t="s">
        <v>116</v>
      </c>
    </row>
    <row r="344" spans="1:29" s="78" customFormat="1" hidden="1" outlineLevel="7" collapsed="1" x14ac:dyDescent="0.25">
      <c r="A344" s="101" t="s">
        <v>116</v>
      </c>
      <c r="B344" s="75">
        <v>699565.53</v>
      </c>
      <c r="C344" s="75">
        <v>38301197.717809997</v>
      </c>
      <c r="D344" s="75">
        <v>0</v>
      </c>
      <c r="E344" s="75">
        <v>0</v>
      </c>
      <c r="F344" s="75">
        <v>699565.53</v>
      </c>
      <c r="G344" s="75">
        <v>38301197.717809997</v>
      </c>
      <c r="H344" s="74" t="s">
        <v>120</v>
      </c>
      <c r="I344" s="74" t="s">
        <v>246</v>
      </c>
      <c r="J344" s="74" t="s">
        <v>116</v>
      </c>
      <c r="K344" s="75">
        <v>54.749978487090402</v>
      </c>
      <c r="L344" s="75">
        <v>0</v>
      </c>
      <c r="M344" s="74" t="s">
        <v>122</v>
      </c>
      <c r="N344" s="74" t="s">
        <v>241</v>
      </c>
      <c r="O344" s="74" t="s">
        <v>121</v>
      </c>
      <c r="P344" s="76">
        <v>45078</v>
      </c>
      <c r="Q344" s="76">
        <v>45079</v>
      </c>
      <c r="R344" s="75">
        <v>0</v>
      </c>
      <c r="S344" s="74" t="s">
        <v>116</v>
      </c>
      <c r="T344" s="74" t="s">
        <v>116</v>
      </c>
      <c r="U344" s="74" t="s">
        <v>319</v>
      </c>
      <c r="V344" s="77">
        <v>45047.153755902778</v>
      </c>
      <c r="W344" s="74" t="s">
        <v>116</v>
      </c>
      <c r="X344" s="74" t="s">
        <v>116</v>
      </c>
      <c r="Y344" s="77">
        <v>45078</v>
      </c>
      <c r="Z344" s="77">
        <v>45108</v>
      </c>
      <c r="AA344" s="77">
        <v>45110.74838996528</v>
      </c>
      <c r="AB344" s="74" t="s">
        <v>118</v>
      </c>
      <c r="AC344" s="74" t="s">
        <v>116</v>
      </c>
    </row>
    <row r="345" spans="1:29" s="113" customFormat="1" hidden="1" outlineLevel="2" collapsed="1" x14ac:dyDescent="0.25">
      <c r="A345" s="108" t="s">
        <v>254</v>
      </c>
      <c r="B345" s="109">
        <v>0</v>
      </c>
      <c r="C345" s="109">
        <v>0</v>
      </c>
      <c r="D345" s="109">
        <v>0</v>
      </c>
      <c r="E345" s="109">
        <v>0</v>
      </c>
      <c r="F345" s="109">
        <v>0</v>
      </c>
      <c r="G345" s="109">
        <v>0</v>
      </c>
      <c r="H345" s="110" t="s">
        <v>120</v>
      </c>
      <c r="I345" s="110" t="s">
        <v>254</v>
      </c>
      <c r="J345" s="110" t="s">
        <v>116</v>
      </c>
      <c r="K345" s="109">
        <v>0</v>
      </c>
      <c r="L345" s="109">
        <v>0</v>
      </c>
      <c r="M345" s="110" t="s">
        <v>122</v>
      </c>
      <c r="N345" s="110" t="s">
        <v>241</v>
      </c>
      <c r="O345" s="110" t="s">
        <v>121</v>
      </c>
      <c r="P345" s="111">
        <v>45078</v>
      </c>
      <c r="Q345" s="111">
        <v>45079</v>
      </c>
      <c r="R345" s="109">
        <v>0</v>
      </c>
      <c r="S345" s="110" t="s">
        <v>116</v>
      </c>
      <c r="T345" s="110" t="s">
        <v>116</v>
      </c>
      <c r="U345" s="110" t="s">
        <v>319</v>
      </c>
      <c r="V345" s="112">
        <v>45047.153755902778</v>
      </c>
      <c r="W345" s="110" t="s">
        <v>116</v>
      </c>
      <c r="X345" s="110" t="s">
        <v>116</v>
      </c>
      <c r="Y345" s="112">
        <v>45078</v>
      </c>
      <c r="Z345" s="112">
        <v>45108</v>
      </c>
      <c r="AA345" s="112">
        <v>45110.74838996528</v>
      </c>
      <c r="AB345" s="110" t="s">
        <v>118</v>
      </c>
      <c r="AC345" s="110" t="s">
        <v>116</v>
      </c>
    </row>
    <row r="346" spans="1:29" s="96" customFormat="1" hidden="1" outlineLevel="3" collapsed="1" x14ac:dyDescent="0.25">
      <c r="A346" s="91" t="s">
        <v>121</v>
      </c>
      <c r="B346" s="92">
        <v>0</v>
      </c>
      <c r="C346" s="92">
        <v>0</v>
      </c>
      <c r="D346" s="92">
        <v>0</v>
      </c>
      <c r="E346" s="92">
        <v>0</v>
      </c>
      <c r="F346" s="92">
        <v>0</v>
      </c>
      <c r="G346" s="92">
        <v>0</v>
      </c>
      <c r="H346" s="93" t="s">
        <v>120</v>
      </c>
      <c r="I346" s="93" t="s">
        <v>254</v>
      </c>
      <c r="J346" s="93" t="s">
        <v>116</v>
      </c>
      <c r="K346" s="92">
        <v>0</v>
      </c>
      <c r="L346" s="92">
        <v>0</v>
      </c>
      <c r="M346" s="93" t="s">
        <v>122</v>
      </c>
      <c r="N346" s="93" t="s">
        <v>241</v>
      </c>
      <c r="O346" s="93" t="s">
        <v>121</v>
      </c>
      <c r="P346" s="94">
        <v>45078</v>
      </c>
      <c r="Q346" s="94">
        <v>45079</v>
      </c>
      <c r="R346" s="92">
        <v>0</v>
      </c>
      <c r="S346" s="93" t="s">
        <v>116</v>
      </c>
      <c r="T346" s="93" t="s">
        <v>116</v>
      </c>
      <c r="U346" s="93" t="s">
        <v>319</v>
      </c>
      <c r="V346" s="95">
        <v>45047.153755902778</v>
      </c>
      <c r="W346" s="93" t="s">
        <v>116</v>
      </c>
      <c r="X346" s="93" t="s">
        <v>116</v>
      </c>
      <c r="Y346" s="95">
        <v>45078</v>
      </c>
      <c r="Z346" s="95">
        <v>45108</v>
      </c>
      <c r="AA346" s="95">
        <v>45110.74838996528</v>
      </c>
      <c r="AB346" s="93" t="s">
        <v>118</v>
      </c>
      <c r="AC346" s="93" t="s">
        <v>116</v>
      </c>
    </row>
    <row r="347" spans="1:29" s="78" customFormat="1" hidden="1" outlineLevel="4" collapsed="1" x14ac:dyDescent="0.25">
      <c r="A347" s="97" t="s">
        <v>116</v>
      </c>
      <c r="B347" s="75">
        <v>0</v>
      </c>
      <c r="C347" s="75">
        <v>0</v>
      </c>
      <c r="D347" s="75">
        <v>0</v>
      </c>
      <c r="E347" s="75">
        <v>0</v>
      </c>
      <c r="F347" s="75">
        <v>0</v>
      </c>
      <c r="G347" s="75">
        <v>0</v>
      </c>
      <c r="H347" s="74" t="s">
        <v>120</v>
      </c>
      <c r="I347" s="74" t="s">
        <v>254</v>
      </c>
      <c r="J347" s="74" t="s">
        <v>116</v>
      </c>
      <c r="K347" s="75">
        <v>0</v>
      </c>
      <c r="L347" s="75">
        <v>0</v>
      </c>
      <c r="M347" s="74" t="s">
        <v>122</v>
      </c>
      <c r="N347" s="74" t="s">
        <v>241</v>
      </c>
      <c r="O347" s="74" t="s">
        <v>121</v>
      </c>
      <c r="P347" s="76">
        <v>45078</v>
      </c>
      <c r="Q347" s="76">
        <v>45079</v>
      </c>
      <c r="R347" s="75">
        <v>0</v>
      </c>
      <c r="S347" s="74" t="s">
        <v>116</v>
      </c>
      <c r="T347" s="74" t="s">
        <v>116</v>
      </c>
      <c r="U347" s="74" t="s">
        <v>319</v>
      </c>
      <c r="V347" s="77">
        <v>45047.153755902778</v>
      </c>
      <c r="W347" s="74" t="s">
        <v>116</v>
      </c>
      <c r="X347" s="74" t="s">
        <v>116</v>
      </c>
      <c r="Y347" s="77">
        <v>45078</v>
      </c>
      <c r="Z347" s="77">
        <v>45108</v>
      </c>
      <c r="AA347" s="77">
        <v>45110.74838996528</v>
      </c>
      <c r="AB347" s="74" t="s">
        <v>118</v>
      </c>
      <c r="AC347" s="74" t="s">
        <v>116</v>
      </c>
    </row>
    <row r="348" spans="1:29" s="84" customFormat="1" hidden="1" outlineLevel="5" collapsed="1" x14ac:dyDescent="0.25">
      <c r="A348" s="98" t="s">
        <v>122</v>
      </c>
      <c r="B348" s="80">
        <v>0</v>
      </c>
      <c r="C348" s="80">
        <v>0</v>
      </c>
      <c r="D348" s="80">
        <v>0</v>
      </c>
      <c r="E348" s="80">
        <v>0</v>
      </c>
      <c r="F348" s="80">
        <v>0</v>
      </c>
      <c r="G348" s="80">
        <v>0</v>
      </c>
      <c r="H348" s="81" t="s">
        <v>120</v>
      </c>
      <c r="I348" s="81" t="s">
        <v>254</v>
      </c>
      <c r="J348" s="81" t="s">
        <v>116</v>
      </c>
      <c r="K348" s="80">
        <v>0</v>
      </c>
      <c r="L348" s="80">
        <v>0</v>
      </c>
      <c r="M348" s="81" t="s">
        <v>122</v>
      </c>
      <c r="N348" s="81" t="s">
        <v>241</v>
      </c>
      <c r="O348" s="81" t="s">
        <v>121</v>
      </c>
      <c r="P348" s="82">
        <v>45078</v>
      </c>
      <c r="Q348" s="82">
        <v>45079</v>
      </c>
      <c r="R348" s="80">
        <v>0</v>
      </c>
      <c r="S348" s="81" t="s">
        <v>116</v>
      </c>
      <c r="T348" s="81" t="s">
        <v>116</v>
      </c>
      <c r="U348" s="81" t="s">
        <v>319</v>
      </c>
      <c r="V348" s="83">
        <v>45047.153755902778</v>
      </c>
      <c r="W348" s="81" t="s">
        <v>116</v>
      </c>
      <c r="X348" s="81" t="s">
        <v>116</v>
      </c>
      <c r="Y348" s="83">
        <v>45078</v>
      </c>
      <c r="Z348" s="83">
        <v>45108</v>
      </c>
      <c r="AA348" s="83">
        <v>45110.74838996528</v>
      </c>
      <c r="AB348" s="81" t="s">
        <v>118</v>
      </c>
      <c r="AC348" s="81" t="s">
        <v>116</v>
      </c>
    </row>
    <row r="349" spans="1:29" s="90" customFormat="1" hidden="1" outlineLevel="6" collapsed="1" x14ac:dyDescent="0.25">
      <c r="A349" s="99" t="s">
        <v>116</v>
      </c>
      <c r="B349" s="86">
        <v>0</v>
      </c>
      <c r="C349" s="86">
        <v>0</v>
      </c>
      <c r="D349" s="86">
        <v>0</v>
      </c>
      <c r="E349" s="86">
        <v>0</v>
      </c>
      <c r="F349" s="86">
        <v>0</v>
      </c>
      <c r="G349" s="86">
        <v>0</v>
      </c>
      <c r="H349" s="87" t="s">
        <v>120</v>
      </c>
      <c r="I349" s="87" t="s">
        <v>254</v>
      </c>
      <c r="J349" s="87" t="s">
        <v>116</v>
      </c>
      <c r="K349" s="86">
        <v>0</v>
      </c>
      <c r="L349" s="86">
        <v>0</v>
      </c>
      <c r="M349" s="87" t="s">
        <v>122</v>
      </c>
      <c r="N349" s="87" t="s">
        <v>241</v>
      </c>
      <c r="O349" s="87" t="s">
        <v>121</v>
      </c>
      <c r="P349" s="88">
        <v>45078</v>
      </c>
      <c r="Q349" s="88">
        <v>45079</v>
      </c>
      <c r="R349" s="86">
        <v>0</v>
      </c>
      <c r="S349" s="87" t="s">
        <v>116</v>
      </c>
      <c r="T349" s="87" t="s">
        <v>116</v>
      </c>
      <c r="U349" s="87" t="s">
        <v>319</v>
      </c>
      <c r="V349" s="89">
        <v>45047.153755902778</v>
      </c>
      <c r="W349" s="87" t="s">
        <v>116</v>
      </c>
      <c r="X349" s="87" t="s">
        <v>116</v>
      </c>
      <c r="Y349" s="89">
        <v>45078</v>
      </c>
      <c r="Z349" s="89">
        <v>45108</v>
      </c>
      <c r="AA349" s="89">
        <v>45110.74838996528</v>
      </c>
      <c r="AB349" s="87" t="s">
        <v>118</v>
      </c>
      <c r="AC349" s="87" t="s">
        <v>116</v>
      </c>
    </row>
    <row r="350" spans="1:29" s="96" customFormat="1" hidden="1" outlineLevel="7" collapsed="1" x14ac:dyDescent="0.25">
      <c r="A350" s="100" t="s">
        <v>255</v>
      </c>
      <c r="B350" s="92">
        <v>-259861.12</v>
      </c>
      <c r="C350" s="92">
        <v>-15789930.44241</v>
      </c>
      <c r="D350" s="92">
        <v>0</v>
      </c>
      <c r="E350" s="92">
        <v>0</v>
      </c>
      <c r="F350" s="92">
        <v>-259861.12</v>
      </c>
      <c r="G350" s="92">
        <v>-15789930.44241</v>
      </c>
      <c r="H350" s="93" t="s">
        <v>120</v>
      </c>
      <c r="I350" s="93" t="s">
        <v>254</v>
      </c>
      <c r="J350" s="93" t="s">
        <v>116</v>
      </c>
      <c r="K350" s="92">
        <v>60.762958469547101</v>
      </c>
      <c r="L350" s="92">
        <v>0</v>
      </c>
      <c r="M350" s="93" t="s">
        <v>122</v>
      </c>
      <c r="N350" s="93" t="s">
        <v>241</v>
      </c>
      <c r="O350" s="93" t="s">
        <v>121</v>
      </c>
      <c r="P350" s="94">
        <v>45078</v>
      </c>
      <c r="Q350" s="94">
        <v>45079</v>
      </c>
      <c r="R350" s="92">
        <v>0</v>
      </c>
      <c r="S350" s="93" t="s">
        <v>116</v>
      </c>
      <c r="T350" s="93" t="s">
        <v>116</v>
      </c>
      <c r="U350" s="93" t="s">
        <v>319</v>
      </c>
      <c r="V350" s="95">
        <v>45047.153755902778</v>
      </c>
      <c r="W350" s="93" t="s">
        <v>116</v>
      </c>
      <c r="X350" s="93" t="s">
        <v>116</v>
      </c>
      <c r="Y350" s="95">
        <v>45078</v>
      </c>
      <c r="Z350" s="95">
        <v>45108</v>
      </c>
      <c r="AA350" s="95">
        <v>45110.74838996528</v>
      </c>
      <c r="AB350" s="93" t="s">
        <v>118</v>
      </c>
      <c r="AC350" s="93" t="s">
        <v>116</v>
      </c>
    </row>
    <row r="351" spans="1:29" s="78" customFormat="1" hidden="1" outlineLevel="7" collapsed="1" x14ac:dyDescent="0.25">
      <c r="A351" s="101" t="s">
        <v>116</v>
      </c>
      <c r="B351" s="75">
        <v>-259861.12</v>
      </c>
      <c r="C351" s="75">
        <v>-15789930.44241</v>
      </c>
      <c r="D351" s="75">
        <v>0</v>
      </c>
      <c r="E351" s="75">
        <v>0</v>
      </c>
      <c r="F351" s="75">
        <v>-259861.12</v>
      </c>
      <c r="G351" s="75">
        <v>-15789930.44241</v>
      </c>
      <c r="H351" s="74" t="s">
        <v>120</v>
      </c>
      <c r="I351" s="74" t="s">
        <v>254</v>
      </c>
      <c r="J351" s="74" t="s">
        <v>116</v>
      </c>
      <c r="K351" s="75">
        <v>60.762958469547101</v>
      </c>
      <c r="L351" s="75">
        <v>0</v>
      </c>
      <c r="M351" s="74" t="s">
        <v>122</v>
      </c>
      <c r="N351" s="74" t="s">
        <v>241</v>
      </c>
      <c r="O351" s="74" t="s">
        <v>121</v>
      </c>
      <c r="P351" s="76">
        <v>45078</v>
      </c>
      <c r="Q351" s="76">
        <v>45079</v>
      </c>
      <c r="R351" s="75">
        <v>0</v>
      </c>
      <c r="S351" s="74" t="s">
        <v>116</v>
      </c>
      <c r="T351" s="74" t="s">
        <v>116</v>
      </c>
      <c r="U351" s="74" t="s">
        <v>319</v>
      </c>
      <c r="V351" s="77">
        <v>45047.153755902778</v>
      </c>
      <c r="W351" s="74" t="s">
        <v>116</v>
      </c>
      <c r="X351" s="74" t="s">
        <v>116</v>
      </c>
      <c r="Y351" s="77">
        <v>45078</v>
      </c>
      <c r="Z351" s="77">
        <v>45108</v>
      </c>
      <c r="AA351" s="77">
        <v>45110.74838996528</v>
      </c>
      <c r="AB351" s="74" t="s">
        <v>118</v>
      </c>
      <c r="AC351" s="74" t="s">
        <v>116</v>
      </c>
    </row>
    <row r="352" spans="1:29" s="107" customFormat="1" hidden="1" outlineLevel="7" collapsed="1" x14ac:dyDescent="0.25">
      <c r="A352" s="102" t="s">
        <v>256</v>
      </c>
      <c r="B352" s="103">
        <v>-38089.398000000001</v>
      </c>
      <c r="C352" s="103">
        <v>-2142262.3636099999</v>
      </c>
      <c r="D352" s="103">
        <v>0</v>
      </c>
      <c r="E352" s="103">
        <v>0</v>
      </c>
      <c r="F352" s="103">
        <v>-38089.398000000001</v>
      </c>
      <c r="G352" s="103">
        <v>-2142262.3636099999</v>
      </c>
      <c r="H352" s="104" t="s">
        <v>120</v>
      </c>
      <c r="I352" s="104" t="s">
        <v>254</v>
      </c>
      <c r="J352" s="104" t="s">
        <v>116</v>
      </c>
      <c r="K352" s="103">
        <v>56.243009238686298</v>
      </c>
      <c r="L352" s="103">
        <v>0</v>
      </c>
      <c r="M352" s="104" t="s">
        <v>122</v>
      </c>
      <c r="N352" s="104" t="s">
        <v>241</v>
      </c>
      <c r="O352" s="104" t="s">
        <v>121</v>
      </c>
      <c r="P352" s="105">
        <v>45078</v>
      </c>
      <c r="Q352" s="105">
        <v>45079</v>
      </c>
      <c r="R352" s="103">
        <v>0</v>
      </c>
      <c r="S352" s="104" t="s">
        <v>116</v>
      </c>
      <c r="T352" s="104" t="s">
        <v>116</v>
      </c>
      <c r="U352" s="104" t="s">
        <v>319</v>
      </c>
      <c r="V352" s="106">
        <v>45047.153755902778</v>
      </c>
      <c r="W352" s="104" t="s">
        <v>116</v>
      </c>
      <c r="X352" s="104" t="s">
        <v>116</v>
      </c>
      <c r="Y352" s="106">
        <v>45078</v>
      </c>
      <c r="Z352" s="106">
        <v>45108</v>
      </c>
      <c r="AA352" s="106">
        <v>45110.74838996528</v>
      </c>
      <c r="AB352" s="104" t="s">
        <v>118</v>
      </c>
      <c r="AC352" s="104" t="s">
        <v>116</v>
      </c>
    </row>
    <row r="353" spans="1:29" s="78" customFormat="1" hidden="1" outlineLevel="7" collapsed="1" x14ac:dyDescent="0.25">
      <c r="A353" s="101" t="s">
        <v>116</v>
      </c>
      <c r="B353" s="75">
        <v>-38089.398000000001</v>
      </c>
      <c r="C353" s="75">
        <v>-2142262.3636099999</v>
      </c>
      <c r="D353" s="75">
        <v>0</v>
      </c>
      <c r="E353" s="75">
        <v>0</v>
      </c>
      <c r="F353" s="75">
        <v>-38089.398000000001</v>
      </c>
      <c r="G353" s="75">
        <v>-2142262.3636099999</v>
      </c>
      <c r="H353" s="74" t="s">
        <v>120</v>
      </c>
      <c r="I353" s="74" t="s">
        <v>254</v>
      </c>
      <c r="J353" s="74" t="s">
        <v>116</v>
      </c>
      <c r="K353" s="75">
        <v>56.243009238686298</v>
      </c>
      <c r="L353" s="75">
        <v>0</v>
      </c>
      <c r="M353" s="74" t="s">
        <v>122</v>
      </c>
      <c r="N353" s="74" t="s">
        <v>241</v>
      </c>
      <c r="O353" s="74" t="s">
        <v>121</v>
      </c>
      <c r="P353" s="76">
        <v>45078</v>
      </c>
      <c r="Q353" s="76">
        <v>45079</v>
      </c>
      <c r="R353" s="75">
        <v>0</v>
      </c>
      <c r="S353" s="74" t="s">
        <v>116</v>
      </c>
      <c r="T353" s="74" t="s">
        <v>116</v>
      </c>
      <c r="U353" s="74" t="s">
        <v>319</v>
      </c>
      <c r="V353" s="77">
        <v>45047.153755902778</v>
      </c>
      <c r="W353" s="74" t="s">
        <v>116</v>
      </c>
      <c r="X353" s="74" t="s">
        <v>116</v>
      </c>
      <c r="Y353" s="77">
        <v>45078</v>
      </c>
      <c r="Z353" s="77">
        <v>45108</v>
      </c>
      <c r="AA353" s="77">
        <v>45110.74838996528</v>
      </c>
      <c r="AB353" s="74" t="s">
        <v>118</v>
      </c>
      <c r="AC353" s="74" t="s">
        <v>116</v>
      </c>
    </row>
    <row r="354" spans="1:29" s="96" customFormat="1" hidden="1" outlineLevel="7" collapsed="1" x14ac:dyDescent="0.25">
      <c r="A354" s="100" t="s">
        <v>257</v>
      </c>
      <c r="B354" s="92">
        <v>750.59</v>
      </c>
      <c r="C354" s="92">
        <v>29011.23</v>
      </c>
      <c r="D354" s="92">
        <v>0</v>
      </c>
      <c r="E354" s="92">
        <v>0</v>
      </c>
      <c r="F354" s="92">
        <v>750.59</v>
      </c>
      <c r="G354" s="92">
        <v>29011.23</v>
      </c>
      <c r="H354" s="93" t="s">
        <v>120</v>
      </c>
      <c r="I354" s="93" t="s">
        <v>254</v>
      </c>
      <c r="J354" s="93" t="s">
        <v>116</v>
      </c>
      <c r="K354" s="92">
        <v>38.651234362301601</v>
      </c>
      <c r="L354" s="92">
        <v>0</v>
      </c>
      <c r="M354" s="93" t="s">
        <v>122</v>
      </c>
      <c r="N354" s="93" t="s">
        <v>241</v>
      </c>
      <c r="O354" s="93" t="s">
        <v>121</v>
      </c>
      <c r="P354" s="94">
        <v>45078</v>
      </c>
      <c r="Q354" s="94">
        <v>45079</v>
      </c>
      <c r="R354" s="92">
        <v>0</v>
      </c>
      <c r="S354" s="93" t="s">
        <v>116</v>
      </c>
      <c r="T354" s="93" t="s">
        <v>116</v>
      </c>
      <c r="U354" s="93" t="s">
        <v>319</v>
      </c>
      <c r="V354" s="95">
        <v>45047.153755902778</v>
      </c>
      <c r="W354" s="93" t="s">
        <v>116</v>
      </c>
      <c r="X354" s="93" t="s">
        <v>116</v>
      </c>
      <c r="Y354" s="95">
        <v>45078</v>
      </c>
      <c r="Z354" s="95">
        <v>45108</v>
      </c>
      <c r="AA354" s="95">
        <v>45110.74838996528</v>
      </c>
      <c r="AB354" s="93" t="s">
        <v>118</v>
      </c>
      <c r="AC354" s="93" t="s">
        <v>116</v>
      </c>
    </row>
    <row r="355" spans="1:29" s="78" customFormat="1" hidden="1" outlineLevel="7" collapsed="1" x14ac:dyDescent="0.25">
      <c r="A355" s="101" t="s">
        <v>116</v>
      </c>
      <c r="B355" s="75">
        <v>750.59</v>
      </c>
      <c r="C355" s="75">
        <v>29011.23</v>
      </c>
      <c r="D355" s="75">
        <v>0</v>
      </c>
      <c r="E355" s="75">
        <v>0</v>
      </c>
      <c r="F355" s="75">
        <v>750.59</v>
      </c>
      <c r="G355" s="75">
        <v>29011.23</v>
      </c>
      <c r="H355" s="74" t="s">
        <v>120</v>
      </c>
      <c r="I355" s="74" t="s">
        <v>254</v>
      </c>
      <c r="J355" s="74" t="s">
        <v>116</v>
      </c>
      <c r="K355" s="75">
        <v>38.651234362301601</v>
      </c>
      <c r="L355" s="75">
        <v>0</v>
      </c>
      <c r="M355" s="74" t="s">
        <v>122</v>
      </c>
      <c r="N355" s="74" t="s">
        <v>241</v>
      </c>
      <c r="O355" s="74" t="s">
        <v>121</v>
      </c>
      <c r="P355" s="76">
        <v>45078</v>
      </c>
      <c r="Q355" s="76">
        <v>45079</v>
      </c>
      <c r="R355" s="75">
        <v>0</v>
      </c>
      <c r="S355" s="74" t="s">
        <v>116</v>
      </c>
      <c r="T355" s="74" t="s">
        <v>116</v>
      </c>
      <c r="U355" s="74" t="s">
        <v>319</v>
      </c>
      <c r="V355" s="77">
        <v>45047.153755902778</v>
      </c>
      <c r="W355" s="74" t="s">
        <v>116</v>
      </c>
      <c r="X355" s="74" t="s">
        <v>116</v>
      </c>
      <c r="Y355" s="77">
        <v>45078</v>
      </c>
      <c r="Z355" s="77">
        <v>45108</v>
      </c>
      <c r="AA355" s="77">
        <v>45110.74838996528</v>
      </c>
      <c r="AB355" s="74" t="s">
        <v>118</v>
      </c>
      <c r="AC355" s="74" t="s">
        <v>116</v>
      </c>
    </row>
    <row r="356" spans="1:29" s="107" customFormat="1" hidden="1" outlineLevel="7" collapsed="1" x14ac:dyDescent="0.25">
      <c r="A356" s="102" t="s">
        <v>258</v>
      </c>
      <c r="B356" s="103">
        <v>128439.048</v>
      </c>
      <c r="C356" s="103">
        <v>7099882.7032300001</v>
      </c>
      <c r="D356" s="103">
        <v>0</v>
      </c>
      <c r="E356" s="103">
        <v>0</v>
      </c>
      <c r="F356" s="103">
        <v>128439.048</v>
      </c>
      <c r="G356" s="103">
        <v>7099882.7032300001</v>
      </c>
      <c r="H356" s="104" t="s">
        <v>120</v>
      </c>
      <c r="I356" s="104" t="s">
        <v>254</v>
      </c>
      <c r="J356" s="104" t="s">
        <v>116</v>
      </c>
      <c r="K356" s="103">
        <v>55.278225849431699</v>
      </c>
      <c r="L356" s="103">
        <v>0</v>
      </c>
      <c r="M356" s="104" t="s">
        <v>122</v>
      </c>
      <c r="N356" s="104" t="s">
        <v>241</v>
      </c>
      <c r="O356" s="104" t="s">
        <v>121</v>
      </c>
      <c r="P356" s="105">
        <v>45078</v>
      </c>
      <c r="Q356" s="105">
        <v>45079</v>
      </c>
      <c r="R356" s="103">
        <v>0</v>
      </c>
      <c r="S356" s="104" t="s">
        <v>116</v>
      </c>
      <c r="T356" s="104" t="s">
        <v>116</v>
      </c>
      <c r="U356" s="104" t="s">
        <v>319</v>
      </c>
      <c r="V356" s="106">
        <v>45047.153755902778</v>
      </c>
      <c r="W356" s="104" t="s">
        <v>116</v>
      </c>
      <c r="X356" s="104" t="s">
        <v>116</v>
      </c>
      <c r="Y356" s="106">
        <v>45078</v>
      </c>
      <c r="Z356" s="106">
        <v>45108</v>
      </c>
      <c r="AA356" s="106">
        <v>45110.74838996528</v>
      </c>
      <c r="AB356" s="104" t="s">
        <v>118</v>
      </c>
      <c r="AC356" s="104" t="s">
        <v>116</v>
      </c>
    </row>
    <row r="357" spans="1:29" s="78" customFormat="1" hidden="1" outlineLevel="7" collapsed="1" x14ac:dyDescent="0.25">
      <c r="A357" s="101" t="s">
        <v>116</v>
      </c>
      <c r="B357" s="75">
        <v>128439.048</v>
      </c>
      <c r="C357" s="75">
        <v>7099882.7032300001</v>
      </c>
      <c r="D357" s="75">
        <v>0</v>
      </c>
      <c r="E357" s="75">
        <v>0</v>
      </c>
      <c r="F357" s="75">
        <v>128439.048</v>
      </c>
      <c r="G357" s="75">
        <v>7099882.7032300001</v>
      </c>
      <c r="H357" s="74" t="s">
        <v>120</v>
      </c>
      <c r="I357" s="74" t="s">
        <v>254</v>
      </c>
      <c r="J357" s="74" t="s">
        <v>116</v>
      </c>
      <c r="K357" s="75">
        <v>55.278225849431699</v>
      </c>
      <c r="L357" s="75">
        <v>0</v>
      </c>
      <c r="M357" s="74" t="s">
        <v>122</v>
      </c>
      <c r="N357" s="74" t="s">
        <v>241</v>
      </c>
      <c r="O357" s="74" t="s">
        <v>121</v>
      </c>
      <c r="P357" s="76">
        <v>45078</v>
      </c>
      <c r="Q357" s="76">
        <v>45079</v>
      </c>
      <c r="R357" s="75">
        <v>0</v>
      </c>
      <c r="S357" s="74" t="s">
        <v>116</v>
      </c>
      <c r="T357" s="74" t="s">
        <v>116</v>
      </c>
      <c r="U357" s="74" t="s">
        <v>319</v>
      </c>
      <c r="V357" s="77">
        <v>45047.153755902778</v>
      </c>
      <c r="W357" s="74" t="s">
        <v>116</v>
      </c>
      <c r="X357" s="74" t="s">
        <v>116</v>
      </c>
      <c r="Y357" s="77">
        <v>45078</v>
      </c>
      <c r="Z357" s="77">
        <v>45108</v>
      </c>
      <c r="AA357" s="77">
        <v>45110.74838996528</v>
      </c>
      <c r="AB357" s="74" t="s">
        <v>118</v>
      </c>
      <c r="AC357" s="74" t="s">
        <v>116</v>
      </c>
    </row>
    <row r="358" spans="1:29" s="96" customFormat="1" hidden="1" outlineLevel="7" collapsed="1" x14ac:dyDescent="0.25">
      <c r="A358" s="100" t="s">
        <v>259</v>
      </c>
      <c r="B358" s="92">
        <v>168760.88</v>
      </c>
      <c r="C358" s="92">
        <v>10803298.872789999</v>
      </c>
      <c r="D358" s="92">
        <v>0</v>
      </c>
      <c r="E358" s="92">
        <v>0</v>
      </c>
      <c r="F358" s="92">
        <v>168760.88</v>
      </c>
      <c r="G358" s="92">
        <v>10803298.872789999</v>
      </c>
      <c r="H358" s="93" t="s">
        <v>120</v>
      </c>
      <c r="I358" s="93" t="s">
        <v>254</v>
      </c>
      <c r="J358" s="93" t="s">
        <v>116</v>
      </c>
      <c r="K358" s="92">
        <v>64.015421540762304</v>
      </c>
      <c r="L358" s="92">
        <v>0</v>
      </c>
      <c r="M358" s="93" t="s">
        <v>122</v>
      </c>
      <c r="N358" s="93" t="s">
        <v>241</v>
      </c>
      <c r="O358" s="93" t="s">
        <v>121</v>
      </c>
      <c r="P358" s="94">
        <v>45078</v>
      </c>
      <c r="Q358" s="94">
        <v>45079</v>
      </c>
      <c r="R358" s="92">
        <v>0</v>
      </c>
      <c r="S358" s="93" t="s">
        <v>116</v>
      </c>
      <c r="T358" s="93" t="s">
        <v>116</v>
      </c>
      <c r="U358" s="93" t="s">
        <v>319</v>
      </c>
      <c r="V358" s="95">
        <v>45047.153755902778</v>
      </c>
      <c r="W358" s="93" t="s">
        <v>116</v>
      </c>
      <c r="X358" s="93" t="s">
        <v>116</v>
      </c>
      <c r="Y358" s="95">
        <v>45078</v>
      </c>
      <c r="Z358" s="95">
        <v>45108</v>
      </c>
      <c r="AA358" s="95">
        <v>45110.74838996528</v>
      </c>
      <c r="AB358" s="93" t="s">
        <v>118</v>
      </c>
      <c r="AC358" s="93" t="s">
        <v>116</v>
      </c>
    </row>
    <row r="359" spans="1:29" s="78" customFormat="1" hidden="1" outlineLevel="7" collapsed="1" x14ac:dyDescent="0.25">
      <c r="A359" s="101" t="s">
        <v>116</v>
      </c>
      <c r="B359" s="75">
        <v>168760.88</v>
      </c>
      <c r="C359" s="75">
        <v>10803298.872789999</v>
      </c>
      <c r="D359" s="75">
        <v>0</v>
      </c>
      <c r="E359" s="75">
        <v>0</v>
      </c>
      <c r="F359" s="75">
        <v>168760.88</v>
      </c>
      <c r="G359" s="75">
        <v>10803298.872789999</v>
      </c>
      <c r="H359" s="74" t="s">
        <v>120</v>
      </c>
      <c r="I359" s="74" t="s">
        <v>254</v>
      </c>
      <c r="J359" s="74" t="s">
        <v>116</v>
      </c>
      <c r="K359" s="75">
        <v>64.015421540762304</v>
      </c>
      <c r="L359" s="75">
        <v>0</v>
      </c>
      <c r="M359" s="74" t="s">
        <v>122</v>
      </c>
      <c r="N359" s="74" t="s">
        <v>241</v>
      </c>
      <c r="O359" s="74" t="s">
        <v>121</v>
      </c>
      <c r="P359" s="76">
        <v>45078</v>
      </c>
      <c r="Q359" s="76">
        <v>45079</v>
      </c>
      <c r="R359" s="75">
        <v>0</v>
      </c>
      <c r="S359" s="74" t="s">
        <v>116</v>
      </c>
      <c r="T359" s="74" t="s">
        <v>116</v>
      </c>
      <c r="U359" s="74" t="s">
        <v>319</v>
      </c>
      <c r="V359" s="77">
        <v>45047.153755902778</v>
      </c>
      <c r="W359" s="74" t="s">
        <v>116</v>
      </c>
      <c r="X359" s="74" t="s">
        <v>116</v>
      </c>
      <c r="Y359" s="77">
        <v>45078</v>
      </c>
      <c r="Z359" s="77">
        <v>45108</v>
      </c>
      <c r="AA359" s="77">
        <v>45110.74838996528</v>
      </c>
      <c r="AB359" s="74" t="s">
        <v>118</v>
      </c>
      <c r="AC359" s="74" t="s">
        <v>116</v>
      </c>
    </row>
    <row r="360" spans="1:29" s="90" customFormat="1" hidden="1" outlineLevel="2" collapsed="1" x14ac:dyDescent="0.25">
      <c r="A360" s="85" t="s">
        <v>260</v>
      </c>
      <c r="B360" s="86">
        <v>0</v>
      </c>
      <c r="C360" s="86">
        <v>0</v>
      </c>
      <c r="D360" s="86">
        <v>0</v>
      </c>
      <c r="E360" s="86">
        <v>0</v>
      </c>
      <c r="F360" s="86">
        <v>0</v>
      </c>
      <c r="G360" s="86">
        <v>0</v>
      </c>
      <c r="H360" s="87" t="s">
        <v>120</v>
      </c>
      <c r="I360" s="87" t="s">
        <v>260</v>
      </c>
      <c r="J360" s="87" t="s">
        <v>116</v>
      </c>
      <c r="K360" s="86">
        <v>0</v>
      </c>
      <c r="L360" s="86">
        <v>0</v>
      </c>
      <c r="M360" s="87" t="s">
        <v>122</v>
      </c>
      <c r="N360" s="87" t="s">
        <v>241</v>
      </c>
      <c r="O360" s="87" t="s">
        <v>121</v>
      </c>
      <c r="P360" s="88">
        <v>45078</v>
      </c>
      <c r="Q360" s="88">
        <v>45079</v>
      </c>
      <c r="R360" s="86">
        <v>0</v>
      </c>
      <c r="S360" s="87" t="s">
        <v>116</v>
      </c>
      <c r="T360" s="87" t="s">
        <v>116</v>
      </c>
      <c r="U360" s="87" t="s">
        <v>319</v>
      </c>
      <c r="V360" s="89">
        <v>45047.153755902778</v>
      </c>
      <c r="W360" s="87" t="s">
        <v>116</v>
      </c>
      <c r="X360" s="87" t="s">
        <v>116</v>
      </c>
      <c r="Y360" s="89">
        <v>45078</v>
      </c>
      <c r="Z360" s="89">
        <v>45108</v>
      </c>
      <c r="AA360" s="89">
        <v>45110.74838996528</v>
      </c>
      <c r="AB360" s="87" t="s">
        <v>118</v>
      </c>
      <c r="AC360" s="87" t="s">
        <v>116</v>
      </c>
    </row>
    <row r="361" spans="1:29" s="96" customFormat="1" hidden="1" outlineLevel="3" collapsed="1" x14ac:dyDescent="0.25">
      <c r="A361" s="91" t="s">
        <v>121</v>
      </c>
      <c r="B361" s="92">
        <v>0</v>
      </c>
      <c r="C361" s="92">
        <v>0</v>
      </c>
      <c r="D361" s="92">
        <v>0</v>
      </c>
      <c r="E361" s="92">
        <v>0</v>
      </c>
      <c r="F361" s="92">
        <v>0</v>
      </c>
      <c r="G361" s="92">
        <v>0</v>
      </c>
      <c r="H361" s="93" t="s">
        <v>120</v>
      </c>
      <c r="I361" s="93" t="s">
        <v>260</v>
      </c>
      <c r="J361" s="93" t="s">
        <v>116</v>
      </c>
      <c r="K361" s="92">
        <v>0</v>
      </c>
      <c r="L361" s="92">
        <v>0</v>
      </c>
      <c r="M361" s="93" t="s">
        <v>122</v>
      </c>
      <c r="N361" s="93" t="s">
        <v>241</v>
      </c>
      <c r="O361" s="93" t="s">
        <v>121</v>
      </c>
      <c r="P361" s="94">
        <v>45078</v>
      </c>
      <c r="Q361" s="94">
        <v>45079</v>
      </c>
      <c r="R361" s="92">
        <v>0</v>
      </c>
      <c r="S361" s="93" t="s">
        <v>116</v>
      </c>
      <c r="T361" s="93" t="s">
        <v>116</v>
      </c>
      <c r="U361" s="93" t="s">
        <v>319</v>
      </c>
      <c r="V361" s="95">
        <v>45047.153755902778</v>
      </c>
      <c r="W361" s="93" t="s">
        <v>116</v>
      </c>
      <c r="X361" s="93" t="s">
        <v>116</v>
      </c>
      <c r="Y361" s="95">
        <v>45078</v>
      </c>
      <c r="Z361" s="95">
        <v>45108</v>
      </c>
      <c r="AA361" s="95">
        <v>45110.74838996528</v>
      </c>
      <c r="AB361" s="93" t="s">
        <v>118</v>
      </c>
      <c r="AC361" s="93" t="s">
        <v>116</v>
      </c>
    </row>
    <row r="362" spans="1:29" s="78" customFormat="1" hidden="1" outlineLevel="4" collapsed="1" x14ac:dyDescent="0.25">
      <c r="A362" s="97" t="s">
        <v>116</v>
      </c>
      <c r="B362" s="75">
        <v>0</v>
      </c>
      <c r="C362" s="75">
        <v>0</v>
      </c>
      <c r="D362" s="75">
        <v>0</v>
      </c>
      <c r="E362" s="75">
        <v>0</v>
      </c>
      <c r="F362" s="75">
        <v>0</v>
      </c>
      <c r="G362" s="75">
        <v>0</v>
      </c>
      <c r="H362" s="74" t="s">
        <v>120</v>
      </c>
      <c r="I362" s="74" t="s">
        <v>260</v>
      </c>
      <c r="J362" s="74" t="s">
        <v>116</v>
      </c>
      <c r="K362" s="75">
        <v>0</v>
      </c>
      <c r="L362" s="75">
        <v>0</v>
      </c>
      <c r="M362" s="74" t="s">
        <v>122</v>
      </c>
      <c r="N362" s="74" t="s">
        <v>241</v>
      </c>
      <c r="O362" s="74" t="s">
        <v>121</v>
      </c>
      <c r="P362" s="76">
        <v>45078</v>
      </c>
      <c r="Q362" s="76">
        <v>45079</v>
      </c>
      <c r="R362" s="75">
        <v>0</v>
      </c>
      <c r="S362" s="74" t="s">
        <v>116</v>
      </c>
      <c r="T362" s="74" t="s">
        <v>116</v>
      </c>
      <c r="U362" s="74" t="s">
        <v>319</v>
      </c>
      <c r="V362" s="77">
        <v>45047.153755902778</v>
      </c>
      <c r="W362" s="74" t="s">
        <v>116</v>
      </c>
      <c r="X362" s="74" t="s">
        <v>116</v>
      </c>
      <c r="Y362" s="77">
        <v>45078</v>
      </c>
      <c r="Z362" s="77">
        <v>45108</v>
      </c>
      <c r="AA362" s="77">
        <v>45110.74838996528</v>
      </c>
      <c r="AB362" s="74" t="s">
        <v>118</v>
      </c>
      <c r="AC362" s="74" t="s">
        <v>116</v>
      </c>
    </row>
    <row r="363" spans="1:29" s="84" customFormat="1" hidden="1" outlineLevel="5" collapsed="1" x14ac:dyDescent="0.25">
      <c r="A363" s="98" t="s">
        <v>122</v>
      </c>
      <c r="B363" s="80">
        <v>0</v>
      </c>
      <c r="C363" s="80">
        <v>0</v>
      </c>
      <c r="D363" s="80">
        <v>0</v>
      </c>
      <c r="E363" s="80">
        <v>0</v>
      </c>
      <c r="F363" s="80">
        <v>0</v>
      </c>
      <c r="G363" s="80">
        <v>0</v>
      </c>
      <c r="H363" s="81" t="s">
        <v>120</v>
      </c>
      <c r="I363" s="81" t="s">
        <v>260</v>
      </c>
      <c r="J363" s="81" t="s">
        <v>116</v>
      </c>
      <c r="K363" s="80">
        <v>0</v>
      </c>
      <c r="L363" s="80">
        <v>0</v>
      </c>
      <c r="M363" s="81" t="s">
        <v>122</v>
      </c>
      <c r="N363" s="81" t="s">
        <v>241</v>
      </c>
      <c r="O363" s="81" t="s">
        <v>121</v>
      </c>
      <c r="P363" s="82">
        <v>45078</v>
      </c>
      <c r="Q363" s="82">
        <v>45079</v>
      </c>
      <c r="R363" s="80">
        <v>0</v>
      </c>
      <c r="S363" s="81" t="s">
        <v>116</v>
      </c>
      <c r="T363" s="81" t="s">
        <v>116</v>
      </c>
      <c r="U363" s="81" t="s">
        <v>319</v>
      </c>
      <c r="V363" s="83">
        <v>45047.153755902778</v>
      </c>
      <c r="W363" s="81" t="s">
        <v>116</v>
      </c>
      <c r="X363" s="81" t="s">
        <v>116</v>
      </c>
      <c r="Y363" s="83">
        <v>45078</v>
      </c>
      <c r="Z363" s="83">
        <v>45108</v>
      </c>
      <c r="AA363" s="83">
        <v>45110.74838996528</v>
      </c>
      <c r="AB363" s="81" t="s">
        <v>118</v>
      </c>
      <c r="AC363" s="81" t="s">
        <v>116</v>
      </c>
    </row>
    <row r="364" spans="1:29" s="90" customFormat="1" hidden="1" outlineLevel="6" collapsed="1" x14ac:dyDescent="0.25">
      <c r="A364" s="99" t="s">
        <v>116</v>
      </c>
      <c r="B364" s="86">
        <v>0</v>
      </c>
      <c r="C364" s="86">
        <v>0</v>
      </c>
      <c r="D364" s="86">
        <v>0</v>
      </c>
      <c r="E364" s="86">
        <v>0</v>
      </c>
      <c r="F364" s="86">
        <v>0</v>
      </c>
      <c r="G364" s="86">
        <v>0</v>
      </c>
      <c r="H364" s="87" t="s">
        <v>120</v>
      </c>
      <c r="I364" s="87" t="s">
        <v>260</v>
      </c>
      <c r="J364" s="87" t="s">
        <v>116</v>
      </c>
      <c r="K364" s="86">
        <v>0</v>
      </c>
      <c r="L364" s="86">
        <v>0</v>
      </c>
      <c r="M364" s="87" t="s">
        <v>122</v>
      </c>
      <c r="N364" s="87" t="s">
        <v>241</v>
      </c>
      <c r="O364" s="87" t="s">
        <v>121</v>
      </c>
      <c r="P364" s="88">
        <v>45078</v>
      </c>
      <c r="Q364" s="88">
        <v>45079</v>
      </c>
      <c r="R364" s="86">
        <v>0</v>
      </c>
      <c r="S364" s="87" t="s">
        <v>116</v>
      </c>
      <c r="T364" s="87" t="s">
        <v>116</v>
      </c>
      <c r="U364" s="87" t="s">
        <v>319</v>
      </c>
      <c r="V364" s="89">
        <v>45047.153755902778</v>
      </c>
      <c r="W364" s="87" t="s">
        <v>116</v>
      </c>
      <c r="X364" s="87" t="s">
        <v>116</v>
      </c>
      <c r="Y364" s="89">
        <v>45078</v>
      </c>
      <c r="Z364" s="89">
        <v>45108</v>
      </c>
      <c r="AA364" s="89">
        <v>45110.74838996528</v>
      </c>
      <c r="AB364" s="87" t="s">
        <v>118</v>
      </c>
      <c r="AC364" s="87" t="s">
        <v>116</v>
      </c>
    </row>
    <row r="365" spans="1:29" s="96" customFormat="1" hidden="1" outlineLevel="7" collapsed="1" x14ac:dyDescent="0.25">
      <c r="A365" s="100" t="s">
        <v>261</v>
      </c>
      <c r="B365" s="92">
        <v>-64536.483</v>
      </c>
      <c r="C365" s="92">
        <v>-4124677.3178400001</v>
      </c>
      <c r="D365" s="92">
        <v>0</v>
      </c>
      <c r="E365" s="92">
        <v>0</v>
      </c>
      <c r="F365" s="92">
        <v>-64536.483</v>
      </c>
      <c r="G365" s="92">
        <v>-4124677.3178400001</v>
      </c>
      <c r="H365" s="93" t="s">
        <v>120</v>
      </c>
      <c r="I365" s="93" t="s">
        <v>260</v>
      </c>
      <c r="J365" s="93" t="s">
        <v>116</v>
      </c>
      <c r="K365" s="92">
        <v>63.912334947660497</v>
      </c>
      <c r="L365" s="92">
        <v>0</v>
      </c>
      <c r="M365" s="93" t="s">
        <v>122</v>
      </c>
      <c r="N365" s="93" t="s">
        <v>241</v>
      </c>
      <c r="O365" s="93" t="s">
        <v>121</v>
      </c>
      <c r="P365" s="94">
        <v>45078</v>
      </c>
      <c r="Q365" s="94">
        <v>45079</v>
      </c>
      <c r="R365" s="92">
        <v>0</v>
      </c>
      <c r="S365" s="93" t="s">
        <v>116</v>
      </c>
      <c r="T365" s="93" t="s">
        <v>116</v>
      </c>
      <c r="U365" s="93" t="s">
        <v>319</v>
      </c>
      <c r="V365" s="95">
        <v>45047.153755902778</v>
      </c>
      <c r="W365" s="93" t="s">
        <v>116</v>
      </c>
      <c r="X365" s="93" t="s">
        <v>116</v>
      </c>
      <c r="Y365" s="95">
        <v>45078</v>
      </c>
      <c r="Z365" s="95">
        <v>45108</v>
      </c>
      <c r="AA365" s="95">
        <v>45110.74838996528</v>
      </c>
      <c r="AB365" s="93" t="s">
        <v>118</v>
      </c>
      <c r="AC365" s="93" t="s">
        <v>116</v>
      </c>
    </row>
    <row r="366" spans="1:29" s="78" customFormat="1" hidden="1" outlineLevel="7" collapsed="1" x14ac:dyDescent="0.25">
      <c r="A366" s="101" t="s">
        <v>116</v>
      </c>
      <c r="B366" s="75">
        <v>-64536.483</v>
      </c>
      <c r="C366" s="75">
        <v>-4124677.3178400001</v>
      </c>
      <c r="D366" s="75">
        <v>0</v>
      </c>
      <c r="E366" s="75">
        <v>0</v>
      </c>
      <c r="F366" s="75">
        <v>-64536.483</v>
      </c>
      <c r="G366" s="75">
        <v>-4124677.3178400001</v>
      </c>
      <c r="H366" s="74" t="s">
        <v>120</v>
      </c>
      <c r="I366" s="74" t="s">
        <v>260</v>
      </c>
      <c r="J366" s="74" t="s">
        <v>116</v>
      </c>
      <c r="K366" s="75">
        <v>63.912334947660497</v>
      </c>
      <c r="L366" s="75">
        <v>0</v>
      </c>
      <c r="M366" s="74" t="s">
        <v>122</v>
      </c>
      <c r="N366" s="74" t="s">
        <v>241</v>
      </c>
      <c r="O366" s="74" t="s">
        <v>121</v>
      </c>
      <c r="P366" s="76">
        <v>45078</v>
      </c>
      <c r="Q366" s="76">
        <v>45079</v>
      </c>
      <c r="R366" s="75">
        <v>0</v>
      </c>
      <c r="S366" s="74" t="s">
        <v>116</v>
      </c>
      <c r="T366" s="74" t="s">
        <v>116</v>
      </c>
      <c r="U366" s="74" t="s">
        <v>319</v>
      </c>
      <c r="V366" s="77">
        <v>45047.153755902778</v>
      </c>
      <c r="W366" s="74" t="s">
        <v>116</v>
      </c>
      <c r="X366" s="74" t="s">
        <v>116</v>
      </c>
      <c r="Y366" s="77">
        <v>45078</v>
      </c>
      <c r="Z366" s="77">
        <v>45108</v>
      </c>
      <c r="AA366" s="77">
        <v>45110.74838996528</v>
      </c>
      <c r="AB366" s="74" t="s">
        <v>118</v>
      </c>
      <c r="AC366" s="74" t="s">
        <v>116</v>
      </c>
    </row>
    <row r="367" spans="1:29" s="107" customFormat="1" hidden="1" outlineLevel="7" collapsed="1" x14ac:dyDescent="0.25">
      <c r="A367" s="102" t="s">
        <v>262</v>
      </c>
      <c r="B367" s="103">
        <v>-18623.91</v>
      </c>
      <c r="C367" s="103">
        <v>-1197795.32852</v>
      </c>
      <c r="D367" s="103">
        <v>0</v>
      </c>
      <c r="E367" s="103">
        <v>0</v>
      </c>
      <c r="F367" s="103">
        <v>-18623.91</v>
      </c>
      <c r="G367" s="103">
        <v>-1197795.32852</v>
      </c>
      <c r="H367" s="104" t="s">
        <v>120</v>
      </c>
      <c r="I367" s="104" t="s">
        <v>260</v>
      </c>
      <c r="J367" s="104" t="s">
        <v>116</v>
      </c>
      <c r="K367" s="103">
        <v>64.314922511975197</v>
      </c>
      <c r="L367" s="103">
        <v>0</v>
      </c>
      <c r="M367" s="104" t="s">
        <v>122</v>
      </c>
      <c r="N367" s="104" t="s">
        <v>241</v>
      </c>
      <c r="O367" s="104" t="s">
        <v>121</v>
      </c>
      <c r="P367" s="105">
        <v>45078</v>
      </c>
      <c r="Q367" s="105">
        <v>45079</v>
      </c>
      <c r="R367" s="103">
        <v>0</v>
      </c>
      <c r="S367" s="104" t="s">
        <v>116</v>
      </c>
      <c r="T367" s="104" t="s">
        <v>116</v>
      </c>
      <c r="U367" s="104" t="s">
        <v>319</v>
      </c>
      <c r="V367" s="106">
        <v>45047.153755902778</v>
      </c>
      <c r="W367" s="104" t="s">
        <v>116</v>
      </c>
      <c r="X367" s="104" t="s">
        <v>116</v>
      </c>
      <c r="Y367" s="106">
        <v>45078</v>
      </c>
      <c r="Z367" s="106">
        <v>45108</v>
      </c>
      <c r="AA367" s="106">
        <v>45110.74838996528</v>
      </c>
      <c r="AB367" s="104" t="s">
        <v>118</v>
      </c>
      <c r="AC367" s="104" t="s">
        <v>116</v>
      </c>
    </row>
    <row r="368" spans="1:29" s="78" customFormat="1" hidden="1" outlineLevel="7" collapsed="1" x14ac:dyDescent="0.25">
      <c r="A368" s="101" t="s">
        <v>116</v>
      </c>
      <c r="B368" s="75">
        <v>-18623.91</v>
      </c>
      <c r="C368" s="75">
        <v>-1197795.32852</v>
      </c>
      <c r="D368" s="75">
        <v>0</v>
      </c>
      <c r="E368" s="75">
        <v>0</v>
      </c>
      <c r="F368" s="75">
        <v>-18623.91</v>
      </c>
      <c r="G368" s="75">
        <v>-1197795.32852</v>
      </c>
      <c r="H368" s="74" t="s">
        <v>120</v>
      </c>
      <c r="I368" s="74" t="s">
        <v>260</v>
      </c>
      <c r="J368" s="74" t="s">
        <v>116</v>
      </c>
      <c r="K368" s="75">
        <v>64.314922511975197</v>
      </c>
      <c r="L368" s="75">
        <v>0</v>
      </c>
      <c r="M368" s="74" t="s">
        <v>122</v>
      </c>
      <c r="N368" s="74" t="s">
        <v>241</v>
      </c>
      <c r="O368" s="74" t="s">
        <v>121</v>
      </c>
      <c r="P368" s="76">
        <v>45078</v>
      </c>
      <c r="Q368" s="76">
        <v>45079</v>
      </c>
      <c r="R368" s="75">
        <v>0</v>
      </c>
      <c r="S368" s="74" t="s">
        <v>116</v>
      </c>
      <c r="T368" s="74" t="s">
        <v>116</v>
      </c>
      <c r="U368" s="74" t="s">
        <v>319</v>
      </c>
      <c r="V368" s="77">
        <v>45047.153755902778</v>
      </c>
      <c r="W368" s="74" t="s">
        <v>116</v>
      </c>
      <c r="X368" s="74" t="s">
        <v>116</v>
      </c>
      <c r="Y368" s="77">
        <v>45078</v>
      </c>
      <c r="Z368" s="77">
        <v>45108</v>
      </c>
      <c r="AA368" s="77">
        <v>45110.74838996528</v>
      </c>
      <c r="AB368" s="74" t="s">
        <v>118</v>
      </c>
      <c r="AC368" s="74" t="s">
        <v>116</v>
      </c>
    </row>
    <row r="369" spans="1:29" s="96" customFormat="1" hidden="1" outlineLevel="7" collapsed="1" x14ac:dyDescent="0.25">
      <c r="A369" s="100" t="s">
        <v>263</v>
      </c>
      <c r="B369" s="92">
        <v>-256.86099999999999</v>
      </c>
      <c r="C369" s="92">
        <v>-65553.919999999998</v>
      </c>
      <c r="D369" s="92">
        <v>0</v>
      </c>
      <c r="E369" s="92">
        <v>0</v>
      </c>
      <c r="F369" s="92">
        <v>-256.86099999999999</v>
      </c>
      <c r="G369" s="92">
        <v>-65553.919999999998</v>
      </c>
      <c r="H369" s="93" t="s">
        <v>120</v>
      </c>
      <c r="I369" s="93" t="s">
        <v>260</v>
      </c>
      <c r="J369" s="93" t="s">
        <v>116</v>
      </c>
      <c r="K369" s="92">
        <v>255.21165143793701</v>
      </c>
      <c r="L369" s="92">
        <v>0</v>
      </c>
      <c r="M369" s="93" t="s">
        <v>122</v>
      </c>
      <c r="N369" s="93" t="s">
        <v>241</v>
      </c>
      <c r="O369" s="93" t="s">
        <v>121</v>
      </c>
      <c r="P369" s="94">
        <v>45078</v>
      </c>
      <c r="Q369" s="94">
        <v>45079</v>
      </c>
      <c r="R369" s="92">
        <v>0</v>
      </c>
      <c r="S369" s="93" t="s">
        <v>116</v>
      </c>
      <c r="T369" s="93" t="s">
        <v>116</v>
      </c>
      <c r="U369" s="93" t="s">
        <v>319</v>
      </c>
      <c r="V369" s="95">
        <v>45047.153755902778</v>
      </c>
      <c r="W369" s="93" t="s">
        <v>116</v>
      </c>
      <c r="X369" s="93" t="s">
        <v>116</v>
      </c>
      <c r="Y369" s="95">
        <v>45078</v>
      </c>
      <c r="Z369" s="95">
        <v>45108</v>
      </c>
      <c r="AA369" s="95">
        <v>45110.74838996528</v>
      </c>
      <c r="AB369" s="93" t="s">
        <v>118</v>
      </c>
      <c r="AC369" s="93" t="s">
        <v>116</v>
      </c>
    </row>
    <row r="370" spans="1:29" s="78" customFormat="1" hidden="1" outlineLevel="7" collapsed="1" x14ac:dyDescent="0.25">
      <c r="A370" s="101" t="s">
        <v>116</v>
      </c>
      <c r="B370" s="75">
        <v>-256.86099999999999</v>
      </c>
      <c r="C370" s="75">
        <v>-65553.919999999998</v>
      </c>
      <c r="D370" s="75">
        <v>0</v>
      </c>
      <c r="E370" s="75">
        <v>0</v>
      </c>
      <c r="F370" s="75">
        <v>-256.86099999999999</v>
      </c>
      <c r="G370" s="75">
        <v>-65553.919999999998</v>
      </c>
      <c r="H370" s="74" t="s">
        <v>120</v>
      </c>
      <c r="I370" s="74" t="s">
        <v>260</v>
      </c>
      <c r="J370" s="74" t="s">
        <v>116</v>
      </c>
      <c r="K370" s="75">
        <v>255.21165143793701</v>
      </c>
      <c r="L370" s="75">
        <v>0</v>
      </c>
      <c r="M370" s="74" t="s">
        <v>122</v>
      </c>
      <c r="N370" s="74" t="s">
        <v>241</v>
      </c>
      <c r="O370" s="74" t="s">
        <v>121</v>
      </c>
      <c r="P370" s="76">
        <v>45078</v>
      </c>
      <c r="Q370" s="76">
        <v>45079</v>
      </c>
      <c r="R370" s="75">
        <v>0</v>
      </c>
      <c r="S370" s="74" t="s">
        <v>116</v>
      </c>
      <c r="T370" s="74" t="s">
        <v>116</v>
      </c>
      <c r="U370" s="74" t="s">
        <v>319</v>
      </c>
      <c r="V370" s="77">
        <v>45047.153755902778</v>
      </c>
      <c r="W370" s="74" t="s">
        <v>116</v>
      </c>
      <c r="X370" s="74" t="s">
        <v>116</v>
      </c>
      <c r="Y370" s="77">
        <v>45078</v>
      </c>
      <c r="Z370" s="77">
        <v>45108</v>
      </c>
      <c r="AA370" s="77">
        <v>45110.74838996528</v>
      </c>
      <c r="AB370" s="74" t="s">
        <v>118</v>
      </c>
      <c r="AC370" s="74" t="s">
        <v>116</v>
      </c>
    </row>
    <row r="371" spans="1:29" s="107" customFormat="1" hidden="1" outlineLevel="7" collapsed="1" x14ac:dyDescent="0.25">
      <c r="A371" s="102" t="s">
        <v>264</v>
      </c>
      <c r="B371" s="103">
        <v>83417.254000000001</v>
      </c>
      <c r="C371" s="103">
        <v>5388026.5663599996</v>
      </c>
      <c r="D371" s="103">
        <v>0</v>
      </c>
      <c r="E371" s="103">
        <v>0</v>
      </c>
      <c r="F371" s="103">
        <v>83417.254000000001</v>
      </c>
      <c r="G371" s="103">
        <v>5388026.5663599996</v>
      </c>
      <c r="H371" s="104" t="s">
        <v>120</v>
      </c>
      <c r="I371" s="104" t="s">
        <v>260</v>
      </c>
      <c r="J371" s="104" t="s">
        <v>116</v>
      </c>
      <c r="K371" s="103">
        <v>64.5912722847482</v>
      </c>
      <c r="L371" s="103">
        <v>0</v>
      </c>
      <c r="M371" s="104" t="s">
        <v>122</v>
      </c>
      <c r="N371" s="104" t="s">
        <v>241</v>
      </c>
      <c r="O371" s="104" t="s">
        <v>121</v>
      </c>
      <c r="P371" s="105">
        <v>45078</v>
      </c>
      <c r="Q371" s="105">
        <v>45079</v>
      </c>
      <c r="R371" s="103">
        <v>0</v>
      </c>
      <c r="S371" s="104" t="s">
        <v>116</v>
      </c>
      <c r="T371" s="104" t="s">
        <v>116</v>
      </c>
      <c r="U371" s="104" t="s">
        <v>319</v>
      </c>
      <c r="V371" s="106">
        <v>45047.153755902778</v>
      </c>
      <c r="W371" s="104" t="s">
        <v>116</v>
      </c>
      <c r="X371" s="104" t="s">
        <v>116</v>
      </c>
      <c r="Y371" s="106">
        <v>45078</v>
      </c>
      <c r="Z371" s="106">
        <v>45108</v>
      </c>
      <c r="AA371" s="106">
        <v>45110.74838996528</v>
      </c>
      <c r="AB371" s="104" t="s">
        <v>118</v>
      </c>
      <c r="AC371" s="104" t="s">
        <v>116</v>
      </c>
    </row>
    <row r="372" spans="1:29" s="78" customFormat="1" hidden="1" outlineLevel="7" collapsed="1" x14ac:dyDescent="0.25">
      <c r="A372" s="101" t="s">
        <v>116</v>
      </c>
      <c r="B372" s="75">
        <v>83417.254000000001</v>
      </c>
      <c r="C372" s="75">
        <v>5388026.5663599996</v>
      </c>
      <c r="D372" s="75">
        <v>0</v>
      </c>
      <c r="E372" s="75">
        <v>0</v>
      </c>
      <c r="F372" s="75">
        <v>83417.254000000001</v>
      </c>
      <c r="G372" s="75">
        <v>5388026.5663599996</v>
      </c>
      <c r="H372" s="74" t="s">
        <v>120</v>
      </c>
      <c r="I372" s="74" t="s">
        <v>260</v>
      </c>
      <c r="J372" s="74" t="s">
        <v>116</v>
      </c>
      <c r="K372" s="75">
        <v>64.5912722847482</v>
      </c>
      <c r="L372" s="75">
        <v>0</v>
      </c>
      <c r="M372" s="74" t="s">
        <v>122</v>
      </c>
      <c r="N372" s="74" t="s">
        <v>241</v>
      </c>
      <c r="O372" s="74" t="s">
        <v>121</v>
      </c>
      <c r="P372" s="76">
        <v>45078</v>
      </c>
      <c r="Q372" s="76">
        <v>45079</v>
      </c>
      <c r="R372" s="75">
        <v>0</v>
      </c>
      <c r="S372" s="74" t="s">
        <v>116</v>
      </c>
      <c r="T372" s="74" t="s">
        <v>116</v>
      </c>
      <c r="U372" s="74" t="s">
        <v>319</v>
      </c>
      <c r="V372" s="77">
        <v>45047.153755902778</v>
      </c>
      <c r="W372" s="74" t="s">
        <v>116</v>
      </c>
      <c r="X372" s="74" t="s">
        <v>116</v>
      </c>
      <c r="Y372" s="77">
        <v>45078</v>
      </c>
      <c r="Z372" s="77">
        <v>45108</v>
      </c>
      <c r="AA372" s="77">
        <v>45110.74838996528</v>
      </c>
      <c r="AB372" s="74" t="s">
        <v>118</v>
      </c>
      <c r="AC372" s="74" t="s">
        <v>116</v>
      </c>
    </row>
    <row r="373" spans="1:29" s="113" customFormat="1" hidden="1" outlineLevel="2" collapsed="1" x14ac:dyDescent="0.25">
      <c r="A373" s="108" t="s">
        <v>265</v>
      </c>
      <c r="B373" s="109">
        <v>0</v>
      </c>
      <c r="C373" s="109">
        <v>0</v>
      </c>
      <c r="D373" s="109">
        <v>0</v>
      </c>
      <c r="E373" s="109">
        <v>0</v>
      </c>
      <c r="F373" s="109">
        <v>0</v>
      </c>
      <c r="G373" s="109">
        <v>0</v>
      </c>
      <c r="H373" s="110" t="s">
        <v>120</v>
      </c>
      <c r="I373" s="110" t="s">
        <v>265</v>
      </c>
      <c r="J373" s="110" t="s">
        <v>116</v>
      </c>
      <c r="K373" s="109">
        <v>0</v>
      </c>
      <c r="L373" s="109">
        <v>0</v>
      </c>
      <c r="M373" s="110" t="s">
        <v>122</v>
      </c>
      <c r="N373" s="110" t="s">
        <v>241</v>
      </c>
      <c r="O373" s="110" t="s">
        <v>121</v>
      </c>
      <c r="P373" s="111">
        <v>45078</v>
      </c>
      <c r="Q373" s="111">
        <v>45079</v>
      </c>
      <c r="R373" s="109">
        <v>0</v>
      </c>
      <c r="S373" s="110" t="s">
        <v>116</v>
      </c>
      <c r="T373" s="110" t="s">
        <v>116</v>
      </c>
      <c r="U373" s="110" t="s">
        <v>319</v>
      </c>
      <c r="V373" s="112">
        <v>45047.153755902778</v>
      </c>
      <c r="W373" s="110" t="s">
        <v>116</v>
      </c>
      <c r="X373" s="110" t="s">
        <v>116</v>
      </c>
      <c r="Y373" s="112">
        <v>45078</v>
      </c>
      <c r="Z373" s="112">
        <v>45108</v>
      </c>
      <c r="AA373" s="112">
        <v>45110.74838996528</v>
      </c>
      <c r="AB373" s="110" t="s">
        <v>118</v>
      </c>
      <c r="AC373" s="110" t="s">
        <v>116</v>
      </c>
    </row>
    <row r="374" spans="1:29" s="96" customFormat="1" hidden="1" outlineLevel="3" collapsed="1" x14ac:dyDescent="0.25">
      <c r="A374" s="91" t="s">
        <v>121</v>
      </c>
      <c r="B374" s="92">
        <v>0</v>
      </c>
      <c r="C374" s="92">
        <v>0</v>
      </c>
      <c r="D374" s="92">
        <v>0</v>
      </c>
      <c r="E374" s="92">
        <v>0</v>
      </c>
      <c r="F374" s="92">
        <v>0</v>
      </c>
      <c r="G374" s="92">
        <v>0</v>
      </c>
      <c r="H374" s="93" t="s">
        <v>120</v>
      </c>
      <c r="I374" s="93" t="s">
        <v>265</v>
      </c>
      <c r="J374" s="93" t="s">
        <v>116</v>
      </c>
      <c r="K374" s="92">
        <v>0</v>
      </c>
      <c r="L374" s="92">
        <v>0</v>
      </c>
      <c r="M374" s="93" t="s">
        <v>122</v>
      </c>
      <c r="N374" s="93" t="s">
        <v>241</v>
      </c>
      <c r="O374" s="93" t="s">
        <v>121</v>
      </c>
      <c r="P374" s="94">
        <v>45078</v>
      </c>
      <c r="Q374" s="94">
        <v>45079</v>
      </c>
      <c r="R374" s="92">
        <v>0</v>
      </c>
      <c r="S374" s="93" t="s">
        <v>116</v>
      </c>
      <c r="T374" s="93" t="s">
        <v>116</v>
      </c>
      <c r="U374" s="93" t="s">
        <v>319</v>
      </c>
      <c r="V374" s="95">
        <v>45047.153755902778</v>
      </c>
      <c r="W374" s="93" t="s">
        <v>116</v>
      </c>
      <c r="X374" s="93" t="s">
        <v>116</v>
      </c>
      <c r="Y374" s="95">
        <v>45078</v>
      </c>
      <c r="Z374" s="95">
        <v>45108</v>
      </c>
      <c r="AA374" s="95">
        <v>45110.74838996528</v>
      </c>
      <c r="AB374" s="93" t="s">
        <v>118</v>
      </c>
      <c r="AC374" s="93" t="s">
        <v>116</v>
      </c>
    </row>
    <row r="375" spans="1:29" s="78" customFormat="1" hidden="1" outlineLevel="4" collapsed="1" x14ac:dyDescent="0.25">
      <c r="A375" s="97" t="s">
        <v>116</v>
      </c>
      <c r="B375" s="75">
        <v>0</v>
      </c>
      <c r="C375" s="75">
        <v>0</v>
      </c>
      <c r="D375" s="75">
        <v>0</v>
      </c>
      <c r="E375" s="75">
        <v>0</v>
      </c>
      <c r="F375" s="75">
        <v>0</v>
      </c>
      <c r="G375" s="75">
        <v>0</v>
      </c>
      <c r="H375" s="74" t="s">
        <v>120</v>
      </c>
      <c r="I375" s="74" t="s">
        <v>265</v>
      </c>
      <c r="J375" s="74" t="s">
        <v>116</v>
      </c>
      <c r="K375" s="75">
        <v>0</v>
      </c>
      <c r="L375" s="75">
        <v>0</v>
      </c>
      <c r="M375" s="74" t="s">
        <v>122</v>
      </c>
      <c r="N375" s="74" t="s">
        <v>241</v>
      </c>
      <c r="O375" s="74" t="s">
        <v>121</v>
      </c>
      <c r="P375" s="76">
        <v>45078</v>
      </c>
      <c r="Q375" s="76">
        <v>45079</v>
      </c>
      <c r="R375" s="75">
        <v>0</v>
      </c>
      <c r="S375" s="74" t="s">
        <v>116</v>
      </c>
      <c r="T375" s="74" t="s">
        <v>116</v>
      </c>
      <c r="U375" s="74" t="s">
        <v>319</v>
      </c>
      <c r="V375" s="77">
        <v>45047.153755902778</v>
      </c>
      <c r="W375" s="74" t="s">
        <v>116</v>
      </c>
      <c r="X375" s="74" t="s">
        <v>116</v>
      </c>
      <c r="Y375" s="77">
        <v>45078</v>
      </c>
      <c r="Z375" s="77">
        <v>45108</v>
      </c>
      <c r="AA375" s="77">
        <v>45110.74838996528</v>
      </c>
      <c r="AB375" s="74" t="s">
        <v>118</v>
      </c>
      <c r="AC375" s="74" t="s">
        <v>116</v>
      </c>
    </row>
    <row r="376" spans="1:29" s="84" customFormat="1" hidden="1" outlineLevel="5" collapsed="1" x14ac:dyDescent="0.25">
      <c r="A376" s="98" t="s">
        <v>122</v>
      </c>
      <c r="B376" s="80">
        <v>0</v>
      </c>
      <c r="C376" s="80">
        <v>0</v>
      </c>
      <c r="D376" s="80">
        <v>0</v>
      </c>
      <c r="E376" s="80">
        <v>0</v>
      </c>
      <c r="F376" s="80">
        <v>0</v>
      </c>
      <c r="G376" s="80">
        <v>0</v>
      </c>
      <c r="H376" s="81" t="s">
        <v>120</v>
      </c>
      <c r="I376" s="81" t="s">
        <v>265</v>
      </c>
      <c r="J376" s="81" t="s">
        <v>116</v>
      </c>
      <c r="K376" s="80">
        <v>0</v>
      </c>
      <c r="L376" s="80">
        <v>0</v>
      </c>
      <c r="M376" s="81" t="s">
        <v>122</v>
      </c>
      <c r="N376" s="81" t="s">
        <v>241</v>
      </c>
      <c r="O376" s="81" t="s">
        <v>121</v>
      </c>
      <c r="P376" s="82">
        <v>45078</v>
      </c>
      <c r="Q376" s="82">
        <v>45079</v>
      </c>
      <c r="R376" s="80">
        <v>0</v>
      </c>
      <c r="S376" s="81" t="s">
        <v>116</v>
      </c>
      <c r="T376" s="81" t="s">
        <v>116</v>
      </c>
      <c r="U376" s="81" t="s">
        <v>319</v>
      </c>
      <c r="V376" s="83">
        <v>45047.153755902778</v>
      </c>
      <c r="W376" s="81" t="s">
        <v>116</v>
      </c>
      <c r="X376" s="81" t="s">
        <v>116</v>
      </c>
      <c r="Y376" s="83">
        <v>45078</v>
      </c>
      <c r="Z376" s="83">
        <v>45108</v>
      </c>
      <c r="AA376" s="83">
        <v>45110.74838996528</v>
      </c>
      <c r="AB376" s="81" t="s">
        <v>118</v>
      </c>
      <c r="AC376" s="81" t="s">
        <v>116</v>
      </c>
    </row>
    <row r="377" spans="1:29" s="90" customFormat="1" hidden="1" outlineLevel="6" collapsed="1" x14ac:dyDescent="0.25">
      <c r="A377" s="99" t="s">
        <v>116</v>
      </c>
      <c r="B377" s="86">
        <v>0</v>
      </c>
      <c r="C377" s="86">
        <v>0</v>
      </c>
      <c r="D377" s="86">
        <v>0</v>
      </c>
      <c r="E377" s="86">
        <v>0</v>
      </c>
      <c r="F377" s="86">
        <v>0</v>
      </c>
      <c r="G377" s="86">
        <v>0</v>
      </c>
      <c r="H377" s="87" t="s">
        <v>120</v>
      </c>
      <c r="I377" s="87" t="s">
        <v>265</v>
      </c>
      <c r="J377" s="87" t="s">
        <v>116</v>
      </c>
      <c r="K377" s="86">
        <v>0</v>
      </c>
      <c r="L377" s="86">
        <v>0</v>
      </c>
      <c r="M377" s="87" t="s">
        <v>122</v>
      </c>
      <c r="N377" s="87" t="s">
        <v>241</v>
      </c>
      <c r="O377" s="87" t="s">
        <v>121</v>
      </c>
      <c r="P377" s="88">
        <v>45078</v>
      </c>
      <c r="Q377" s="88">
        <v>45079</v>
      </c>
      <c r="R377" s="86">
        <v>0</v>
      </c>
      <c r="S377" s="87" t="s">
        <v>116</v>
      </c>
      <c r="T377" s="87" t="s">
        <v>116</v>
      </c>
      <c r="U377" s="87" t="s">
        <v>319</v>
      </c>
      <c r="V377" s="89">
        <v>45047.153755902778</v>
      </c>
      <c r="W377" s="87" t="s">
        <v>116</v>
      </c>
      <c r="X377" s="87" t="s">
        <v>116</v>
      </c>
      <c r="Y377" s="89">
        <v>45078</v>
      </c>
      <c r="Z377" s="89">
        <v>45108</v>
      </c>
      <c r="AA377" s="89">
        <v>45110.74838996528</v>
      </c>
      <c r="AB377" s="87" t="s">
        <v>118</v>
      </c>
      <c r="AC377" s="87" t="s">
        <v>116</v>
      </c>
    </row>
    <row r="378" spans="1:29" s="96" customFormat="1" hidden="1" outlineLevel="7" collapsed="1" x14ac:dyDescent="0.25">
      <c r="A378" s="100" t="s">
        <v>266</v>
      </c>
      <c r="B378" s="92">
        <v>-265060.10800000001</v>
      </c>
      <c r="C378" s="92">
        <v>-14186882.91525</v>
      </c>
      <c r="D378" s="92">
        <v>0</v>
      </c>
      <c r="E378" s="92">
        <v>0</v>
      </c>
      <c r="F378" s="92">
        <v>-265060.10800000001</v>
      </c>
      <c r="G378" s="92">
        <v>-14186882.91525</v>
      </c>
      <c r="H378" s="93" t="s">
        <v>120</v>
      </c>
      <c r="I378" s="93" t="s">
        <v>265</v>
      </c>
      <c r="J378" s="93" t="s">
        <v>116</v>
      </c>
      <c r="K378" s="92">
        <v>53.5232669385693</v>
      </c>
      <c r="L378" s="92">
        <v>0</v>
      </c>
      <c r="M378" s="93" t="s">
        <v>122</v>
      </c>
      <c r="N378" s="93" t="s">
        <v>241</v>
      </c>
      <c r="O378" s="93" t="s">
        <v>121</v>
      </c>
      <c r="P378" s="94">
        <v>45078</v>
      </c>
      <c r="Q378" s="94">
        <v>45079</v>
      </c>
      <c r="R378" s="92">
        <v>0</v>
      </c>
      <c r="S378" s="93" t="s">
        <v>116</v>
      </c>
      <c r="T378" s="93" t="s">
        <v>116</v>
      </c>
      <c r="U378" s="93" t="s">
        <v>319</v>
      </c>
      <c r="V378" s="95">
        <v>45047.153755902778</v>
      </c>
      <c r="W378" s="93" t="s">
        <v>116</v>
      </c>
      <c r="X378" s="93" t="s">
        <v>116</v>
      </c>
      <c r="Y378" s="95">
        <v>45078</v>
      </c>
      <c r="Z378" s="95">
        <v>45108</v>
      </c>
      <c r="AA378" s="95">
        <v>45110.74838996528</v>
      </c>
      <c r="AB378" s="93" t="s">
        <v>118</v>
      </c>
      <c r="AC378" s="93" t="s">
        <v>116</v>
      </c>
    </row>
    <row r="379" spans="1:29" s="78" customFormat="1" hidden="1" outlineLevel="7" collapsed="1" x14ac:dyDescent="0.25">
      <c r="A379" s="101" t="s">
        <v>116</v>
      </c>
      <c r="B379" s="75">
        <v>-265060.10800000001</v>
      </c>
      <c r="C379" s="75">
        <v>-14186882.91525</v>
      </c>
      <c r="D379" s="75">
        <v>0</v>
      </c>
      <c r="E379" s="75">
        <v>0</v>
      </c>
      <c r="F379" s="75">
        <v>-265060.10800000001</v>
      </c>
      <c r="G379" s="75">
        <v>-14186882.91525</v>
      </c>
      <c r="H379" s="74" t="s">
        <v>120</v>
      </c>
      <c r="I379" s="74" t="s">
        <v>265</v>
      </c>
      <c r="J379" s="74" t="s">
        <v>116</v>
      </c>
      <c r="K379" s="75">
        <v>53.5232669385693</v>
      </c>
      <c r="L379" s="75">
        <v>0</v>
      </c>
      <c r="M379" s="74" t="s">
        <v>122</v>
      </c>
      <c r="N379" s="74" t="s">
        <v>241</v>
      </c>
      <c r="O379" s="74" t="s">
        <v>121</v>
      </c>
      <c r="P379" s="76">
        <v>45078</v>
      </c>
      <c r="Q379" s="76">
        <v>45079</v>
      </c>
      <c r="R379" s="75">
        <v>0</v>
      </c>
      <c r="S379" s="74" t="s">
        <v>116</v>
      </c>
      <c r="T379" s="74" t="s">
        <v>116</v>
      </c>
      <c r="U379" s="74" t="s">
        <v>319</v>
      </c>
      <c r="V379" s="77">
        <v>45047.153755902778</v>
      </c>
      <c r="W379" s="74" t="s">
        <v>116</v>
      </c>
      <c r="X379" s="74" t="s">
        <v>116</v>
      </c>
      <c r="Y379" s="77">
        <v>45078</v>
      </c>
      <c r="Z379" s="77">
        <v>45108</v>
      </c>
      <c r="AA379" s="77">
        <v>45110.74838996528</v>
      </c>
      <c r="AB379" s="74" t="s">
        <v>118</v>
      </c>
      <c r="AC379" s="74" t="s">
        <v>116</v>
      </c>
    </row>
    <row r="380" spans="1:29" s="107" customFormat="1" hidden="1" outlineLevel="7" collapsed="1" x14ac:dyDescent="0.25">
      <c r="A380" s="102" t="s">
        <v>267</v>
      </c>
      <c r="B380" s="103">
        <v>-37730.593000000001</v>
      </c>
      <c r="C380" s="103">
        <v>-1939925.3859999999</v>
      </c>
      <c r="D380" s="103">
        <v>0</v>
      </c>
      <c r="E380" s="103">
        <v>0</v>
      </c>
      <c r="F380" s="103">
        <v>-37730.593000000001</v>
      </c>
      <c r="G380" s="103">
        <v>-1939925.3859999999</v>
      </c>
      <c r="H380" s="104" t="s">
        <v>120</v>
      </c>
      <c r="I380" s="104" t="s">
        <v>265</v>
      </c>
      <c r="J380" s="104" t="s">
        <v>116</v>
      </c>
      <c r="K380" s="103">
        <v>51.4151841186276</v>
      </c>
      <c r="L380" s="103">
        <v>0</v>
      </c>
      <c r="M380" s="104" t="s">
        <v>122</v>
      </c>
      <c r="N380" s="104" t="s">
        <v>241</v>
      </c>
      <c r="O380" s="104" t="s">
        <v>121</v>
      </c>
      <c r="P380" s="105">
        <v>45078</v>
      </c>
      <c r="Q380" s="105">
        <v>45079</v>
      </c>
      <c r="R380" s="103">
        <v>0</v>
      </c>
      <c r="S380" s="104" t="s">
        <v>116</v>
      </c>
      <c r="T380" s="104" t="s">
        <v>116</v>
      </c>
      <c r="U380" s="104" t="s">
        <v>319</v>
      </c>
      <c r="V380" s="106">
        <v>45047.153755902778</v>
      </c>
      <c r="W380" s="104" t="s">
        <v>116</v>
      </c>
      <c r="X380" s="104" t="s">
        <v>116</v>
      </c>
      <c r="Y380" s="106">
        <v>45078</v>
      </c>
      <c r="Z380" s="106">
        <v>45108</v>
      </c>
      <c r="AA380" s="106">
        <v>45110.74838996528</v>
      </c>
      <c r="AB380" s="104" t="s">
        <v>118</v>
      </c>
      <c r="AC380" s="104" t="s">
        <v>116</v>
      </c>
    </row>
    <row r="381" spans="1:29" s="78" customFormat="1" hidden="1" outlineLevel="7" collapsed="1" x14ac:dyDescent="0.25">
      <c r="A381" s="101" t="s">
        <v>116</v>
      </c>
      <c r="B381" s="75">
        <v>-37730.593000000001</v>
      </c>
      <c r="C381" s="75">
        <v>-1939925.3859999999</v>
      </c>
      <c r="D381" s="75">
        <v>0</v>
      </c>
      <c r="E381" s="75">
        <v>0</v>
      </c>
      <c r="F381" s="75">
        <v>-37730.593000000001</v>
      </c>
      <c r="G381" s="75">
        <v>-1939925.3859999999</v>
      </c>
      <c r="H381" s="74" t="s">
        <v>120</v>
      </c>
      <c r="I381" s="74" t="s">
        <v>265</v>
      </c>
      <c r="J381" s="74" t="s">
        <v>116</v>
      </c>
      <c r="K381" s="75">
        <v>51.4151841186276</v>
      </c>
      <c r="L381" s="75">
        <v>0</v>
      </c>
      <c r="M381" s="74" t="s">
        <v>122</v>
      </c>
      <c r="N381" s="74" t="s">
        <v>241</v>
      </c>
      <c r="O381" s="74" t="s">
        <v>121</v>
      </c>
      <c r="P381" s="76">
        <v>45078</v>
      </c>
      <c r="Q381" s="76">
        <v>45079</v>
      </c>
      <c r="R381" s="75">
        <v>0</v>
      </c>
      <c r="S381" s="74" t="s">
        <v>116</v>
      </c>
      <c r="T381" s="74" t="s">
        <v>116</v>
      </c>
      <c r="U381" s="74" t="s">
        <v>319</v>
      </c>
      <c r="V381" s="77">
        <v>45047.153755902778</v>
      </c>
      <c r="W381" s="74" t="s">
        <v>116</v>
      </c>
      <c r="X381" s="74" t="s">
        <v>116</v>
      </c>
      <c r="Y381" s="77">
        <v>45078</v>
      </c>
      <c r="Z381" s="77">
        <v>45108</v>
      </c>
      <c r="AA381" s="77">
        <v>45110.74838996528</v>
      </c>
      <c r="AB381" s="74" t="s">
        <v>118</v>
      </c>
      <c r="AC381" s="74" t="s">
        <v>116</v>
      </c>
    </row>
    <row r="382" spans="1:29" s="96" customFormat="1" hidden="1" outlineLevel="7" collapsed="1" x14ac:dyDescent="0.25">
      <c r="A382" s="100" t="s">
        <v>268</v>
      </c>
      <c r="B382" s="92">
        <v>13679.61</v>
      </c>
      <c r="C382" s="92">
        <v>-117.64</v>
      </c>
      <c r="D382" s="92">
        <v>0</v>
      </c>
      <c r="E382" s="92">
        <v>0</v>
      </c>
      <c r="F382" s="92">
        <v>13679.61</v>
      </c>
      <c r="G382" s="92">
        <v>-117.64</v>
      </c>
      <c r="H382" s="93" t="s">
        <v>120</v>
      </c>
      <c r="I382" s="93" t="s">
        <v>265</v>
      </c>
      <c r="J382" s="93" t="s">
        <v>116</v>
      </c>
      <c r="K382" s="92">
        <v>-8.5996603704345392E-3</v>
      </c>
      <c r="L382" s="92">
        <v>0</v>
      </c>
      <c r="M382" s="93" t="s">
        <v>122</v>
      </c>
      <c r="N382" s="93" t="s">
        <v>241</v>
      </c>
      <c r="O382" s="93" t="s">
        <v>121</v>
      </c>
      <c r="P382" s="94">
        <v>45078</v>
      </c>
      <c r="Q382" s="94">
        <v>45079</v>
      </c>
      <c r="R382" s="92">
        <v>0</v>
      </c>
      <c r="S382" s="93" t="s">
        <v>116</v>
      </c>
      <c r="T382" s="93" t="s">
        <v>116</v>
      </c>
      <c r="U382" s="93" t="s">
        <v>319</v>
      </c>
      <c r="V382" s="95">
        <v>45047.153755902778</v>
      </c>
      <c r="W382" s="93" t="s">
        <v>116</v>
      </c>
      <c r="X382" s="93" t="s">
        <v>116</v>
      </c>
      <c r="Y382" s="95">
        <v>45078</v>
      </c>
      <c r="Z382" s="95">
        <v>45108</v>
      </c>
      <c r="AA382" s="95">
        <v>45110.74838996528</v>
      </c>
      <c r="AB382" s="93" t="s">
        <v>118</v>
      </c>
      <c r="AC382" s="93" t="s">
        <v>116</v>
      </c>
    </row>
    <row r="383" spans="1:29" s="78" customFormat="1" hidden="1" outlineLevel="7" collapsed="1" x14ac:dyDescent="0.25">
      <c r="A383" s="101" t="s">
        <v>116</v>
      </c>
      <c r="B383" s="75">
        <v>13679.61</v>
      </c>
      <c r="C383" s="75">
        <v>-117.64</v>
      </c>
      <c r="D383" s="75">
        <v>0</v>
      </c>
      <c r="E383" s="75">
        <v>0</v>
      </c>
      <c r="F383" s="75">
        <v>13679.61</v>
      </c>
      <c r="G383" s="75">
        <v>-117.64</v>
      </c>
      <c r="H383" s="74" t="s">
        <v>120</v>
      </c>
      <c r="I383" s="74" t="s">
        <v>265</v>
      </c>
      <c r="J383" s="74" t="s">
        <v>116</v>
      </c>
      <c r="K383" s="75">
        <v>-8.5996603704345392E-3</v>
      </c>
      <c r="L383" s="75">
        <v>0</v>
      </c>
      <c r="M383" s="74" t="s">
        <v>122</v>
      </c>
      <c r="N383" s="74" t="s">
        <v>241</v>
      </c>
      <c r="O383" s="74" t="s">
        <v>121</v>
      </c>
      <c r="P383" s="76">
        <v>45078</v>
      </c>
      <c r="Q383" s="76">
        <v>45079</v>
      </c>
      <c r="R383" s="75">
        <v>0</v>
      </c>
      <c r="S383" s="74" t="s">
        <v>116</v>
      </c>
      <c r="T383" s="74" t="s">
        <v>116</v>
      </c>
      <c r="U383" s="74" t="s">
        <v>319</v>
      </c>
      <c r="V383" s="77">
        <v>45047.153755902778</v>
      </c>
      <c r="W383" s="74" t="s">
        <v>116</v>
      </c>
      <c r="X383" s="74" t="s">
        <v>116</v>
      </c>
      <c r="Y383" s="77">
        <v>45078</v>
      </c>
      <c r="Z383" s="77">
        <v>45108</v>
      </c>
      <c r="AA383" s="77">
        <v>45110.74838996528</v>
      </c>
      <c r="AB383" s="74" t="s">
        <v>118</v>
      </c>
      <c r="AC383" s="74" t="s">
        <v>116</v>
      </c>
    </row>
    <row r="384" spans="1:29" s="107" customFormat="1" hidden="1" outlineLevel="7" collapsed="1" x14ac:dyDescent="0.25">
      <c r="A384" s="102" t="s">
        <v>269</v>
      </c>
      <c r="B384" s="103">
        <v>117182.46</v>
      </c>
      <c r="C384" s="103">
        <v>6325878.1698700003</v>
      </c>
      <c r="D384" s="103">
        <v>0</v>
      </c>
      <c r="E384" s="103">
        <v>0</v>
      </c>
      <c r="F384" s="103">
        <v>117182.46</v>
      </c>
      <c r="G384" s="103">
        <v>6325878.1698700003</v>
      </c>
      <c r="H384" s="104" t="s">
        <v>120</v>
      </c>
      <c r="I384" s="104" t="s">
        <v>265</v>
      </c>
      <c r="J384" s="104" t="s">
        <v>116</v>
      </c>
      <c r="K384" s="103">
        <v>53.983148756819098</v>
      </c>
      <c r="L384" s="103">
        <v>0</v>
      </c>
      <c r="M384" s="104" t="s">
        <v>122</v>
      </c>
      <c r="N384" s="104" t="s">
        <v>241</v>
      </c>
      <c r="O384" s="104" t="s">
        <v>121</v>
      </c>
      <c r="P384" s="105">
        <v>45078</v>
      </c>
      <c r="Q384" s="105">
        <v>45079</v>
      </c>
      <c r="R384" s="103">
        <v>0</v>
      </c>
      <c r="S384" s="104" t="s">
        <v>116</v>
      </c>
      <c r="T384" s="104" t="s">
        <v>116</v>
      </c>
      <c r="U384" s="104" t="s">
        <v>319</v>
      </c>
      <c r="V384" s="106">
        <v>45047.153755902778</v>
      </c>
      <c r="W384" s="104" t="s">
        <v>116</v>
      </c>
      <c r="X384" s="104" t="s">
        <v>116</v>
      </c>
      <c r="Y384" s="106">
        <v>45078</v>
      </c>
      <c r="Z384" s="106">
        <v>45108</v>
      </c>
      <c r="AA384" s="106">
        <v>45110.74838996528</v>
      </c>
      <c r="AB384" s="104" t="s">
        <v>118</v>
      </c>
      <c r="AC384" s="104" t="s">
        <v>116</v>
      </c>
    </row>
    <row r="385" spans="1:29" s="78" customFormat="1" hidden="1" outlineLevel="7" collapsed="1" x14ac:dyDescent="0.25">
      <c r="A385" s="101" t="s">
        <v>116</v>
      </c>
      <c r="B385" s="75">
        <v>117182.46</v>
      </c>
      <c r="C385" s="75">
        <v>6325878.1698700003</v>
      </c>
      <c r="D385" s="75">
        <v>0</v>
      </c>
      <c r="E385" s="75">
        <v>0</v>
      </c>
      <c r="F385" s="75">
        <v>117182.46</v>
      </c>
      <c r="G385" s="75">
        <v>6325878.1698700003</v>
      </c>
      <c r="H385" s="74" t="s">
        <v>120</v>
      </c>
      <c r="I385" s="74" t="s">
        <v>265</v>
      </c>
      <c r="J385" s="74" t="s">
        <v>116</v>
      </c>
      <c r="K385" s="75">
        <v>53.983148756819098</v>
      </c>
      <c r="L385" s="75">
        <v>0</v>
      </c>
      <c r="M385" s="74" t="s">
        <v>122</v>
      </c>
      <c r="N385" s="74" t="s">
        <v>241</v>
      </c>
      <c r="O385" s="74" t="s">
        <v>121</v>
      </c>
      <c r="P385" s="76">
        <v>45078</v>
      </c>
      <c r="Q385" s="76">
        <v>45079</v>
      </c>
      <c r="R385" s="75">
        <v>0</v>
      </c>
      <c r="S385" s="74" t="s">
        <v>116</v>
      </c>
      <c r="T385" s="74" t="s">
        <v>116</v>
      </c>
      <c r="U385" s="74" t="s">
        <v>319</v>
      </c>
      <c r="V385" s="77">
        <v>45047.153755902778</v>
      </c>
      <c r="W385" s="74" t="s">
        <v>116</v>
      </c>
      <c r="X385" s="74" t="s">
        <v>116</v>
      </c>
      <c r="Y385" s="77">
        <v>45078</v>
      </c>
      <c r="Z385" s="77">
        <v>45108</v>
      </c>
      <c r="AA385" s="77">
        <v>45110.74838996528</v>
      </c>
      <c r="AB385" s="74" t="s">
        <v>118</v>
      </c>
      <c r="AC385" s="74" t="s">
        <v>116</v>
      </c>
    </row>
    <row r="386" spans="1:29" s="96" customFormat="1" hidden="1" outlineLevel="7" collapsed="1" x14ac:dyDescent="0.25">
      <c r="A386" s="100" t="s">
        <v>270</v>
      </c>
      <c r="B386" s="92">
        <v>171928.63099999999</v>
      </c>
      <c r="C386" s="92">
        <v>9801047.7713799998</v>
      </c>
      <c r="D386" s="92">
        <v>0</v>
      </c>
      <c r="E386" s="92">
        <v>0</v>
      </c>
      <c r="F386" s="92">
        <v>171928.63099999999</v>
      </c>
      <c r="G386" s="92">
        <v>9801047.7713799998</v>
      </c>
      <c r="H386" s="93" t="s">
        <v>120</v>
      </c>
      <c r="I386" s="93" t="s">
        <v>265</v>
      </c>
      <c r="J386" s="93" t="s">
        <v>116</v>
      </c>
      <c r="K386" s="92">
        <v>57.006489927672398</v>
      </c>
      <c r="L386" s="92">
        <v>0</v>
      </c>
      <c r="M386" s="93" t="s">
        <v>122</v>
      </c>
      <c r="N386" s="93" t="s">
        <v>241</v>
      </c>
      <c r="O386" s="93" t="s">
        <v>121</v>
      </c>
      <c r="P386" s="94">
        <v>45078</v>
      </c>
      <c r="Q386" s="94">
        <v>45079</v>
      </c>
      <c r="R386" s="92">
        <v>0</v>
      </c>
      <c r="S386" s="93" t="s">
        <v>116</v>
      </c>
      <c r="T386" s="93" t="s">
        <v>116</v>
      </c>
      <c r="U386" s="93" t="s">
        <v>319</v>
      </c>
      <c r="V386" s="95">
        <v>45047.153755902778</v>
      </c>
      <c r="W386" s="93" t="s">
        <v>116</v>
      </c>
      <c r="X386" s="93" t="s">
        <v>116</v>
      </c>
      <c r="Y386" s="95">
        <v>45078</v>
      </c>
      <c r="Z386" s="95">
        <v>45108</v>
      </c>
      <c r="AA386" s="95">
        <v>45110.74838996528</v>
      </c>
      <c r="AB386" s="93" t="s">
        <v>118</v>
      </c>
      <c r="AC386" s="93" t="s">
        <v>116</v>
      </c>
    </row>
    <row r="387" spans="1:29" s="78" customFormat="1" hidden="1" outlineLevel="7" collapsed="1" x14ac:dyDescent="0.25">
      <c r="A387" s="101" t="s">
        <v>116</v>
      </c>
      <c r="B387" s="75">
        <v>171928.63099999999</v>
      </c>
      <c r="C387" s="75">
        <v>9801047.7713799998</v>
      </c>
      <c r="D387" s="75">
        <v>0</v>
      </c>
      <c r="E387" s="75">
        <v>0</v>
      </c>
      <c r="F387" s="75">
        <v>171928.63099999999</v>
      </c>
      <c r="G387" s="75">
        <v>9801047.7713799998</v>
      </c>
      <c r="H387" s="74" t="s">
        <v>120</v>
      </c>
      <c r="I387" s="74" t="s">
        <v>265</v>
      </c>
      <c r="J387" s="74" t="s">
        <v>116</v>
      </c>
      <c r="K387" s="75">
        <v>57.006489927672398</v>
      </c>
      <c r="L387" s="75">
        <v>0</v>
      </c>
      <c r="M387" s="74" t="s">
        <v>122</v>
      </c>
      <c r="N387" s="74" t="s">
        <v>241</v>
      </c>
      <c r="O387" s="74" t="s">
        <v>121</v>
      </c>
      <c r="P387" s="76">
        <v>45078</v>
      </c>
      <c r="Q387" s="76">
        <v>45079</v>
      </c>
      <c r="R387" s="75">
        <v>0</v>
      </c>
      <c r="S387" s="74" t="s">
        <v>116</v>
      </c>
      <c r="T387" s="74" t="s">
        <v>116</v>
      </c>
      <c r="U387" s="74" t="s">
        <v>319</v>
      </c>
      <c r="V387" s="77">
        <v>45047.153755902778</v>
      </c>
      <c r="W387" s="74" t="s">
        <v>116</v>
      </c>
      <c r="X387" s="74" t="s">
        <v>116</v>
      </c>
      <c r="Y387" s="77">
        <v>45078</v>
      </c>
      <c r="Z387" s="77">
        <v>45108</v>
      </c>
      <c r="AA387" s="77">
        <v>45110.74838996528</v>
      </c>
      <c r="AB387" s="74" t="s">
        <v>118</v>
      </c>
      <c r="AC387" s="74" t="s">
        <v>116</v>
      </c>
    </row>
    <row r="388" spans="1:29" s="90" customFormat="1" hidden="1" outlineLevel="2" collapsed="1" x14ac:dyDescent="0.25">
      <c r="A388" s="85" t="s">
        <v>271</v>
      </c>
      <c r="B388" s="86">
        <v>0</v>
      </c>
      <c r="C388" s="86">
        <v>0</v>
      </c>
      <c r="D388" s="86">
        <v>0</v>
      </c>
      <c r="E388" s="86">
        <v>0</v>
      </c>
      <c r="F388" s="86">
        <v>0</v>
      </c>
      <c r="G388" s="86">
        <v>0</v>
      </c>
      <c r="H388" s="87" t="s">
        <v>120</v>
      </c>
      <c r="I388" s="87" t="s">
        <v>271</v>
      </c>
      <c r="J388" s="87" t="s">
        <v>116</v>
      </c>
      <c r="K388" s="86">
        <v>0</v>
      </c>
      <c r="L388" s="86">
        <v>0</v>
      </c>
      <c r="M388" s="87" t="s">
        <v>122</v>
      </c>
      <c r="N388" s="87" t="s">
        <v>241</v>
      </c>
      <c r="O388" s="87" t="s">
        <v>121</v>
      </c>
      <c r="P388" s="88">
        <v>45078</v>
      </c>
      <c r="Q388" s="88">
        <v>45079</v>
      </c>
      <c r="R388" s="86">
        <v>0</v>
      </c>
      <c r="S388" s="87" t="s">
        <v>116</v>
      </c>
      <c r="T388" s="87" t="s">
        <v>116</v>
      </c>
      <c r="U388" s="87" t="s">
        <v>319</v>
      </c>
      <c r="V388" s="89">
        <v>45047.153755902778</v>
      </c>
      <c r="W388" s="87" t="s">
        <v>116</v>
      </c>
      <c r="X388" s="87" t="s">
        <v>116</v>
      </c>
      <c r="Y388" s="89">
        <v>45078</v>
      </c>
      <c r="Z388" s="89">
        <v>45108</v>
      </c>
      <c r="AA388" s="89">
        <v>45110.74838996528</v>
      </c>
      <c r="AB388" s="87" t="s">
        <v>118</v>
      </c>
      <c r="AC388" s="87" t="s">
        <v>116</v>
      </c>
    </row>
    <row r="389" spans="1:29" s="96" customFormat="1" hidden="1" outlineLevel="3" collapsed="1" x14ac:dyDescent="0.25">
      <c r="A389" s="91" t="s">
        <v>121</v>
      </c>
      <c r="B389" s="92">
        <v>0</v>
      </c>
      <c r="C389" s="92">
        <v>0</v>
      </c>
      <c r="D389" s="92">
        <v>0</v>
      </c>
      <c r="E389" s="92">
        <v>0</v>
      </c>
      <c r="F389" s="92">
        <v>0</v>
      </c>
      <c r="G389" s="92">
        <v>0</v>
      </c>
      <c r="H389" s="93" t="s">
        <v>120</v>
      </c>
      <c r="I389" s="93" t="s">
        <v>271</v>
      </c>
      <c r="J389" s="93" t="s">
        <v>116</v>
      </c>
      <c r="K389" s="92">
        <v>0</v>
      </c>
      <c r="L389" s="92">
        <v>0</v>
      </c>
      <c r="M389" s="93" t="s">
        <v>122</v>
      </c>
      <c r="N389" s="93" t="s">
        <v>241</v>
      </c>
      <c r="O389" s="93" t="s">
        <v>121</v>
      </c>
      <c r="P389" s="94">
        <v>45078</v>
      </c>
      <c r="Q389" s="94">
        <v>45079</v>
      </c>
      <c r="R389" s="92">
        <v>0</v>
      </c>
      <c r="S389" s="93" t="s">
        <v>116</v>
      </c>
      <c r="T389" s="93" t="s">
        <v>116</v>
      </c>
      <c r="U389" s="93" t="s">
        <v>319</v>
      </c>
      <c r="V389" s="95">
        <v>45047.153755902778</v>
      </c>
      <c r="W389" s="93" t="s">
        <v>116</v>
      </c>
      <c r="X389" s="93" t="s">
        <v>116</v>
      </c>
      <c r="Y389" s="95">
        <v>45078</v>
      </c>
      <c r="Z389" s="95">
        <v>45108</v>
      </c>
      <c r="AA389" s="95">
        <v>45110.74838996528</v>
      </c>
      <c r="AB389" s="93" t="s">
        <v>118</v>
      </c>
      <c r="AC389" s="93" t="s">
        <v>116</v>
      </c>
    </row>
    <row r="390" spans="1:29" s="78" customFormat="1" hidden="1" outlineLevel="4" collapsed="1" x14ac:dyDescent="0.25">
      <c r="A390" s="97" t="s">
        <v>116</v>
      </c>
      <c r="B390" s="75">
        <v>0</v>
      </c>
      <c r="C390" s="75">
        <v>0</v>
      </c>
      <c r="D390" s="75">
        <v>0</v>
      </c>
      <c r="E390" s="75">
        <v>0</v>
      </c>
      <c r="F390" s="75">
        <v>0</v>
      </c>
      <c r="G390" s="75">
        <v>0</v>
      </c>
      <c r="H390" s="74" t="s">
        <v>120</v>
      </c>
      <c r="I390" s="74" t="s">
        <v>271</v>
      </c>
      <c r="J390" s="74" t="s">
        <v>116</v>
      </c>
      <c r="K390" s="75">
        <v>0</v>
      </c>
      <c r="L390" s="75">
        <v>0</v>
      </c>
      <c r="M390" s="74" t="s">
        <v>122</v>
      </c>
      <c r="N390" s="74" t="s">
        <v>241</v>
      </c>
      <c r="O390" s="74" t="s">
        <v>121</v>
      </c>
      <c r="P390" s="76">
        <v>45078</v>
      </c>
      <c r="Q390" s="76">
        <v>45079</v>
      </c>
      <c r="R390" s="75">
        <v>0</v>
      </c>
      <c r="S390" s="74" t="s">
        <v>116</v>
      </c>
      <c r="T390" s="74" t="s">
        <v>116</v>
      </c>
      <c r="U390" s="74" t="s">
        <v>319</v>
      </c>
      <c r="V390" s="77">
        <v>45047.153755902778</v>
      </c>
      <c r="W390" s="74" t="s">
        <v>116</v>
      </c>
      <c r="X390" s="74" t="s">
        <v>116</v>
      </c>
      <c r="Y390" s="77">
        <v>45078</v>
      </c>
      <c r="Z390" s="77">
        <v>45108</v>
      </c>
      <c r="AA390" s="77">
        <v>45110.74838996528</v>
      </c>
      <c r="AB390" s="74" t="s">
        <v>118</v>
      </c>
      <c r="AC390" s="74" t="s">
        <v>116</v>
      </c>
    </row>
    <row r="391" spans="1:29" s="84" customFormat="1" hidden="1" outlineLevel="5" collapsed="1" x14ac:dyDescent="0.25">
      <c r="A391" s="98" t="s">
        <v>122</v>
      </c>
      <c r="B391" s="80">
        <v>0</v>
      </c>
      <c r="C391" s="80">
        <v>0</v>
      </c>
      <c r="D391" s="80">
        <v>0</v>
      </c>
      <c r="E391" s="80">
        <v>0</v>
      </c>
      <c r="F391" s="80">
        <v>0</v>
      </c>
      <c r="G391" s="80">
        <v>0</v>
      </c>
      <c r="H391" s="81" t="s">
        <v>120</v>
      </c>
      <c r="I391" s="81" t="s">
        <v>271</v>
      </c>
      <c r="J391" s="81" t="s">
        <v>116</v>
      </c>
      <c r="K391" s="80">
        <v>0</v>
      </c>
      <c r="L391" s="80">
        <v>0</v>
      </c>
      <c r="M391" s="81" t="s">
        <v>122</v>
      </c>
      <c r="N391" s="81" t="s">
        <v>241</v>
      </c>
      <c r="O391" s="81" t="s">
        <v>121</v>
      </c>
      <c r="P391" s="82">
        <v>45078</v>
      </c>
      <c r="Q391" s="82">
        <v>45079</v>
      </c>
      <c r="R391" s="80">
        <v>0</v>
      </c>
      <c r="S391" s="81" t="s">
        <v>116</v>
      </c>
      <c r="T391" s="81" t="s">
        <v>116</v>
      </c>
      <c r="U391" s="81" t="s">
        <v>319</v>
      </c>
      <c r="V391" s="83">
        <v>45047.153755902778</v>
      </c>
      <c r="W391" s="81" t="s">
        <v>116</v>
      </c>
      <c r="X391" s="81" t="s">
        <v>116</v>
      </c>
      <c r="Y391" s="83">
        <v>45078</v>
      </c>
      <c r="Z391" s="83">
        <v>45108</v>
      </c>
      <c r="AA391" s="83">
        <v>45110.74838996528</v>
      </c>
      <c r="AB391" s="81" t="s">
        <v>118</v>
      </c>
      <c r="AC391" s="81" t="s">
        <v>116</v>
      </c>
    </row>
    <row r="392" spans="1:29" s="90" customFormat="1" hidden="1" outlineLevel="6" collapsed="1" x14ac:dyDescent="0.25">
      <c r="A392" s="99" t="s">
        <v>116</v>
      </c>
      <c r="B392" s="86">
        <v>0</v>
      </c>
      <c r="C392" s="86">
        <v>0</v>
      </c>
      <c r="D392" s="86">
        <v>0</v>
      </c>
      <c r="E392" s="86">
        <v>0</v>
      </c>
      <c r="F392" s="86">
        <v>0</v>
      </c>
      <c r="G392" s="86">
        <v>0</v>
      </c>
      <c r="H392" s="87" t="s">
        <v>120</v>
      </c>
      <c r="I392" s="87" t="s">
        <v>271</v>
      </c>
      <c r="J392" s="87" t="s">
        <v>116</v>
      </c>
      <c r="K392" s="86">
        <v>0</v>
      </c>
      <c r="L392" s="86">
        <v>0</v>
      </c>
      <c r="M392" s="87" t="s">
        <v>122</v>
      </c>
      <c r="N392" s="87" t="s">
        <v>241</v>
      </c>
      <c r="O392" s="87" t="s">
        <v>121</v>
      </c>
      <c r="P392" s="88">
        <v>45078</v>
      </c>
      <c r="Q392" s="88">
        <v>45079</v>
      </c>
      <c r="R392" s="86">
        <v>0</v>
      </c>
      <c r="S392" s="87" t="s">
        <v>116</v>
      </c>
      <c r="T392" s="87" t="s">
        <v>116</v>
      </c>
      <c r="U392" s="87" t="s">
        <v>319</v>
      </c>
      <c r="V392" s="89">
        <v>45047.153755902778</v>
      </c>
      <c r="W392" s="87" t="s">
        <v>116</v>
      </c>
      <c r="X392" s="87" t="s">
        <v>116</v>
      </c>
      <c r="Y392" s="89">
        <v>45078</v>
      </c>
      <c r="Z392" s="89">
        <v>45108</v>
      </c>
      <c r="AA392" s="89">
        <v>45110.74838996528</v>
      </c>
      <c r="AB392" s="87" t="s">
        <v>118</v>
      </c>
      <c r="AC392" s="87" t="s">
        <v>116</v>
      </c>
    </row>
    <row r="393" spans="1:29" s="96" customFormat="1" hidden="1" outlineLevel="7" collapsed="1" x14ac:dyDescent="0.25">
      <c r="A393" s="100" t="s">
        <v>272</v>
      </c>
      <c r="B393" s="92">
        <v>-9328.77</v>
      </c>
      <c r="C393" s="92">
        <v>-489181.19621999998</v>
      </c>
      <c r="D393" s="92">
        <v>0</v>
      </c>
      <c r="E393" s="92">
        <v>0</v>
      </c>
      <c r="F393" s="92">
        <v>-9328.77</v>
      </c>
      <c r="G393" s="92">
        <v>-489181.19621999998</v>
      </c>
      <c r="H393" s="93" t="s">
        <v>120</v>
      </c>
      <c r="I393" s="93" t="s">
        <v>271</v>
      </c>
      <c r="J393" s="93" t="s">
        <v>116</v>
      </c>
      <c r="K393" s="92">
        <v>52.437909415710799</v>
      </c>
      <c r="L393" s="92">
        <v>0</v>
      </c>
      <c r="M393" s="93" t="s">
        <v>122</v>
      </c>
      <c r="N393" s="93" t="s">
        <v>241</v>
      </c>
      <c r="O393" s="93" t="s">
        <v>121</v>
      </c>
      <c r="P393" s="94">
        <v>45078</v>
      </c>
      <c r="Q393" s="94">
        <v>45079</v>
      </c>
      <c r="R393" s="92">
        <v>0</v>
      </c>
      <c r="S393" s="93" t="s">
        <v>116</v>
      </c>
      <c r="T393" s="93" t="s">
        <v>116</v>
      </c>
      <c r="U393" s="93" t="s">
        <v>319</v>
      </c>
      <c r="V393" s="95">
        <v>45047.153755902778</v>
      </c>
      <c r="W393" s="93" t="s">
        <v>116</v>
      </c>
      <c r="X393" s="93" t="s">
        <v>116</v>
      </c>
      <c r="Y393" s="95">
        <v>45078</v>
      </c>
      <c r="Z393" s="95">
        <v>45108</v>
      </c>
      <c r="AA393" s="95">
        <v>45110.74838996528</v>
      </c>
      <c r="AB393" s="93" t="s">
        <v>118</v>
      </c>
      <c r="AC393" s="93" t="s">
        <v>116</v>
      </c>
    </row>
    <row r="394" spans="1:29" s="78" customFormat="1" hidden="1" outlineLevel="7" collapsed="1" x14ac:dyDescent="0.25">
      <c r="A394" s="101" t="s">
        <v>116</v>
      </c>
      <c r="B394" s="75">
        <v>-9328.77</v>
      </c>
      <c r="C394" s="75">
        <v>-489181.19621999998</v>
      </c>
      <c r="D394" s="75">
        <v>0</v>
      </c>
      <c r="E394" s="75">
        <v>0</v>
      </c>
      <c r="F394" s="75">
        <v>-9328.77</v>
      </c>
      <c r="G394" s="75">
        <v>-489181.19621999998</v>
      </c>
      <c r="H394" s="74" t="s">
        <v>120</v>
      </c>
      <c r="I394" s="74" t="s">
        <v>271</v>
      </c>
      <c r="J394" s="74" t="s">
        <v>116</v>
      </c>
      <c r="K394" s="75">
        <v>52.437909415710799</v>
      </c>
      <c r="L394" s="75">
        <v>0</v>
      </c>
      <c r="M394" s="74" t="s">
        <v>122</v>
      </c>
      <c r="N394" s="74" t="s">
        <v>241</v>
      </c>
      <c r="O394" s="74" t="s">
        <v>121</v>
      </c>
      <c r="P394" s="76">
        <v>45078</v>
      </c>
      <c r="Q394" s="76">
        <v>45079</v>
      </c>
      <c r="R394" s="75">
        <v>0</v>
      </c>
      <c r="S394" s="74" t="s">
        <v>116</v>
      </c>
      <c r="T394" s="74" t="s">
        <v>116</v>
      </c>
      <c r="U394" s="74" t="s">
        <v>319</v>
      </c>
      <c r="V394" s="77">
        <v>45047.153755902778</v>
      </c>
      <c r="W394" s="74" t="s">
        <v>116</v>
      </c>
      <c r="X394" s="74" t="s">
        <v>116</v>
      </c>
      <c r="Y394" s="77">
        <v>45078</v>
      </c>
      <c r="Z394" s="77">
        <v>45108</v>
      </c>
      <c r="AA394" s="77">
        <v>45110.74838996528</v>
      </c>
      <c r="AB394" s="74" t="s">
        <v>118</v>
      </c>
      <c r="AC394" s="74" t="s">
        <v>116</v>
      </c>
    </row>
    <row r="395" spans="1:29" s="107" customFormat="1" hidden="1" outlineLevel="7" collapsed="1" x14ac:dyDescent="0.25">
      <c r="A395" s="102" t="s">
        <v>273</v>
      </c>
      <c r="B395" s="103">
        <v>2544.91</v>
      </c>
      <c r="C395" s="103">
        <v>133370.45905</v>
      </c>
      <c r="D395" s="103">
        <v>0</v>
      </c>
      <c r="E395" s="103">
        <v>0</v>
      </c>
      <c r="F395" s="103">
        <v>2544.91</v>
      </c>
      <c r="G395" s="103">
        <v>133370.45905</v>
      </c>
      <c r="H395" s="104" t="s">
        <v>120</v>
      </c>
      <c r="I395" s="104" t="s">
        <v>271</v>
      </c>
      <c r="J395" s="104" t="s">
        <v>116</v>
      </c>
      <c r="K395" s="103">
        <v>52.406748784829297</v>
      </c>
      <c r="L395" s="103">
        <v>0</v>
      </c>
      <c r="M395" s="104" t="s">
        <v>122</v>
      </c>
      <c r="N395" s="104" t="s">
        <v>241</v>
      </c>
      <c r="O395" s="104" t="s">
        <v>121</v>
      </c>
      <c r="P395" s="105">
        <v>45078</v>
      </c>
      <c r="Q395" s="105">
        <v>45079</v>
      </c>
      <c r="R395" s="103">
        <v>0</v>
      </c>
      <c r="S395" s="104" t="s">
        <v>116</v>
      </c>
      <c r="T395" s="104" t="s">
        <v>116</v>
      </c>
      <c r="U395" s="104" t="s">
        <v>319</v>
      </c>
      <c r="V395" s="106">
        <v>45047.153755902778</v>
      </c>
      <c r="W395" s="104" t="s">
        <v>116</v>
      </c>
      <c r="X395" s="104" t="s">
        <v>116</v>
      </c>
      <c r="Y395" s="106">
        <v>45078</v>
      </c>
      <c r="Z395" s="106">
        <v>45108</v>
      </c>
      <c r="AA395" s="106">
        <v>45110.74838996528</v>
      </c>
      <c r="AB395" s="104" t="s">
        <v>118</v>
      </c>
      <c r="AC395" s="104" t="s">
        <v>116</v>
      </c>
    </row>
    <row r="396" spans="1:29" s="78" customFormat="1" hidden="1" outlineLevel="7" collapsed="1" x14ac:dyDescent="0.25">
      <c r="A396" s="101" t="s">
        <v>116</v>
      </c>
      <c r="B396" s="75">
        <v>-36129.279999999999</v>
      </c>
      <c r="C396" s="75">
        <v>-1894006.7875999999</v>
      </c>
      <c r="D396" s="75">
        <v>0</v>
      </c>
      <c r="E396" s="75">
        <v>0</v>
      </c>
      <c r="F396" s="75">
        <v>-36129.279999999999</v>
      </c>
      <c r="G396" s="75">
        <v>-1894006.7875999999</v>
      </c>
      <c r="H396" s="74" t="s">
        <v>120</v>
      </c>
      <c r="I396" s="74" t="s">
        <v>271</v>
      </c>
      <c r="J396" s="74" t="s">
        <v>116</v>
      </c>
      <c r="K396" s="75">
        <v>52.423042684492998</v>
      </c>
      <c r="L396" s="75">
        <v>0</v>
      </c>
      <c r="M396" s="74" t="s">
        <v>122</v>
      </c>
      <c r="N396" s="74" t="s">
        <v>241</v>
      </c>
      <c r="O396" s="74" t="s">
        <v>121</v>
      </c>
      <c r="P396" s="76">
        <v>45078</v>
      </c>
      <c r="Q396" s="76">
        <v>45079</v>
      </c>
      <c r="R396" s="75">
        <v>0</v>
      </c>
      <c r="S396" s="74" t="s">
        <v>116</v>
      </c>
      <c r="T396" s="74" t="s">
        <v>116</v>
      </c>
      <c r="U396" s="74" t="s">
        <v>319</v>
      </c>
      <c r="V396" s="77">
        <v>45047.153755902778</v>
      </c>
      <c r="W396" s="74" t="s">
        <v>116</v>
      </c>
      <c r="X396" s="74" t="s">
        <v>116</v>
      </c>
      <c r="Y396" s="77">
        <v>45078</v>
      </c>
      <c r="Z396" s="77">
        <v>45108</v>
      </c>
      <c r="AA396" s="77">
        <v>45110.74838996528</v>
      </c>
      <c r="AB396" s="74" t="s">
        <v>118</v>
      </c>
      <c r="AC396" s="74" t="s">
        <v>116</v>
      </c>
    </row>
    <row r="397" spans="1:29" s="128" customFormat="1" hidden="1" outlineLevel="7" collapsed="1" x14ac:dyDescent="0.25">
      <c r="A397" s="123" t="s">
        <v>116</v>
      </c>
      <c r="B397" s="124">
        <v>38674.19</v>
      </c>
      <c r="C397" s="124">
        <v>2027377.2466500001</v>
      </c>
      <c r="D397" s="124">
        <v>0</v>
      </c>
      <c r="E397" s="124">
        <v>0</v>
      </c>
      <c r="F397" s="124">
        <v>38674.19</v>
      </c>
      <c r="G397" s="124">
        <v>2027377.2466500001</v>
      </c>
      <c r="H397" s="125" t="s">
        <v>120</v>
      </c>
      <c r="I397" s="125" t="s">
        <v>271</v>
      </c>
      <c r="J397" s="125" t="s">
        <v>116</v>
      </c>
      <c r="K397" s="124">
        <v>52.4219704834154</v>
      </c>
      <c r="L397" s="124">
        <v>0</v>
      </c>
      <c r="M397" s="125" t="s">
        <v>122</v>
      </c>
      <c r="N397" s="125" t="s">
        <v>241</v>
      </c>
      <c r="O397" s="125" t="s">
        <v>121</v>
      </c>
      <c r="P397" s="126">
        <v>45078</v>
      </c>
      <c r="Q397" s="126">
        <v>45079</v>
      </c>
      <c r="R397" s="124">
        <v>0</v>
      </c>
      <c r="S397" s="125" t="s">
        <v>116</v>
      </c>
      <c r="T397" s="125" t="s">
        <v>116</v>
      </c>
      <c r="U397" s="125" t="s">
        <v>319</v>
      </c>
      <c r="V397" s="127">
        <v>45047.153755902778</v>
      </c>
      <c r="W397" s="125" t="s">
        <v>116</v>
      </c>
      <c r="X397" s="125" t="s">
        <v>116</v>
      </c>
      <c r="Y397" s="127">
        <v>45078</v>
      </c>
      <c r="Z397" s="127">
        <v>45108</v>
      </c>
      <c r="AA397" s="127">
        <v>45110.74838996528</v>
      </c>
      <c r="AB397" s="125" t="s">
        <v>118</v>
      </c>
      <c r="AC397" s="125" t="s">
        <v>116</v>
      </c>
    </row>
    <row r="398" spans="1:29" s="96" customFormat="1" hidden="1" outlineLevel="7" collapsed="1" x14ac:dyDescent="0.25">
      <c r="A398" s="100" t="s">
        <v>274</v>
      </c>
      <c r="B398" s="92">
        <v>6783.86</v>
      </c>
      <c r="C398" s="92">
        <v>355810.73716999998</v>
      </c>
      <c r="D398" s="92">
        <v>0</v>
      </c>
      <c r="E398" s="92">
        <v>0</v>
      </c>
      <c r="F398" s="92">
        <v>6783.86</v>
      </c>
      <c r="G398" s="92">
        <v>355810.73716999998</v>
      </c>
      <c r="H398" s="93" t="s">
        <v>120</v>
      </c>
      <c r="I398" s="93" t="s">
        <v>271</v>
      </c>
      <c r="J398" s="93" t="s">
        <v>116</v>
      </c>
      <c r="K398" s="92">
        <v>52.449599073388903</v>
      </c>
      <c r="L398" s="92">
        <v>0</v>
      </c>
      <c r="M398" s="93" t="s">
        <v>122</v>
      </c>
      <c r="N398" s="93" t="s">
        <v>241</v>
      </c>
      <c r="O398" s="93" t="s">
        <v>121</v>
      </c>
      <c r="P398" s="94">
        <v>45078</v>
      </c>
      <c r="Q398" s="94">
        <v>45079</v>
      </c>
      <c r="R398" s="92">
        <v>0</v>
      </c>
      <c r="S398" s="93" t="s">
        <v>116</v>
      </c>
      <c r="T398" s="93" t="s">
        <v>116</v>
      </c>
      <c r="U398" s="93" t="s">
        <v>319</v>
      </c>
      <c r="V398" s="95">
        <v>45047.153755902778</v>
      </c>
      <c r="W398" s="93" t="s">
        <v>116</v>
      </c>
      <c r="X398" s="93" t="s">
        <v>116</v>
      </c>
      <c r="Y398" s="95">
        <v>45078</v>
      </c>
      <c r="Z398" s="95">
        <v>45108</v>
      </c>
      <c r="AA398" s="95">
        <v>45110.74838996528</v>
      </c>
      <c r="AB398" s="93" t="s">
        <v>118</v>
      </c>
      <c r="AC398" s="93" t="s">
        <v>116</v>
      </c>
    </row>
    <row r="399" spans="1:29" s="78" customFormat="1" hidden="1" outlineLevel="7" collapsed="1" x14ac:dyDescent="0.25">
      <c r="A399" s="101" t="s">
        <v>116</v>
      </c>
      <c r="B399" s="75">
        <v>6783.86</v>
      </c>
      <c r="C399" s="75">
        <v>355810.73716999998</v>
      </c>
      <c r="D399" s="75">
        <v>0</v>
      </c>
      <c r="E399" s="75">
        <v>0</v>
      </c>
      <c r="F399" s="75">
        <v>6783.86</v>
      </c>
      <c r="G399" s="75">
        <v>355810.73716999998</v>
      </c>
      <c r="H399" s="74" t="s">
        <v>120</v>
      </c>
      <c r="I399" s="74" t="s">
        <v>271</v>
      </c>
      <c r="J399" s="74" t="s">
        <v>116</v>
      </c>
      <c r="K399" s="75">
        <v>52.449599073388903</v>
      </c>
      <c r="L399" s="75">
        <v>0</v>
      </c>
      <c r="M399" s="74" t="s">
        <v>122</v>
      </c>
      <c r="N399" s="74" t="s">
        <v>241</v>
      </c>
      <c r="O399" s="74" t="s">
        <v>121</v>
      </c>
      <c r="P399" s="76">
        <v>45078</v>
      </c>
      <c r="Q399" s="76">
        <v>45079</v>
      </c>
      <c r="R399" s="75">
        <v>0</v>
      </c>
      <c r="S399" s="74" t="s">
        <v>116</v>
      </c>
      <c r="T399" s="74" t="s">
        <v>116</v>
      </c>
      <c r="U399" s="74" t="s">
        <v>319</v>
      </c>
      <c r="V399" s="77">
        <v>45047.153755902778</v>
      </c>
      <c r="W399" s="74" t="s">
        <v>116</v>
      </c>
      <c r="X399" s="74" t="s">
        <v>116</v>
      </c>
      <c r="Y399" s="77">
        <v>45078</v>
      </c>
      <c r="Z399" s="77">
        <v>45108</v>
      </c>
      <c r="AA399" s="77">
        <v>45110.74838996528</v>
      </c>
      <c r="AB399" s="74" t="s">
        <v>118</v>
      </c>
      <c r="AC399" s="74" t="s">
        <v>116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12475-65DC-4CD4-8FFC-F34399B2788C}">
  <dimension ref="A1:AC453"/>
  <sheetViews>
    <sheetView workbookViewId="0">
      <selection activeCell="B442" sqref="B442"/>
    </sheetView>
  </sheetViews>
  <sheetFormatPr defaultRowHeight="15" outlineLevelRow="7" x14ac:dyDescent="0.25"/>
  <cols>
    <col min="1" max="1" width="28.54296875" style="1" customWidth="1"/>
    <col min="2" max="2" width="9" style="130" customWidth="1"/>
    <col min="3" max="3" width="9.6328125" style="130" customWidth="1"/>
    <col min="4" max="4" width="11.6328125" style="130" customWidth="1"/>
    <col min="5" max="5" width="10.08984375" style="130" customWidth="1"/>
    <col min="6" max="6" width="7.90625" style="130" customWidth="1"/>
    <col min="7" max="7" width="9.6328125" style="130" customWidth="1"/>
    <col min="8" max="8" width="13.08984375" style="1" customWidth="1"/>
    <col min="9" max="9" width="13.81640625" style="1" customWidth="1"/>
    <col min="10" max="10" width="7.54296875" style="1" customWidth="1"/>
    <col min="11" max="11" width="6.1796875" style="130" customWidth="1"/>
    <col min="12" max="12" width="12.1796875" style="130" customWidth="1"/>
    <col min="13" max="13" width="6.81640625" style="1" customWidth="1"/>
    <col min="14" max="14" width="6" style="1" customWidth="1"/>
    <col min="15" max="15" width="11.08984375" style="1" customWidth="1"/>
    <col min="16" max="17" width="9" style="131" customWidth="1"/>
    <col min="18" max="18" width="8" style="130" customWidth="1"/>
    <col min="19" max="19" width="5.6328125" style="1" customWidth="1"/>
    <col min="20" max="20" width="10.54296875" style="1" customWidth="1"/>
    <col min="21" max="21" width="18.81640625" style="1" customWidth="1"/>
    <col min="22" max="22" width="17.6328125" style="1" customWidth="1"/>
    <col min="23" max="23" width="18.81640625" style="1" customWidth="1"/>
    <col min="24" max="27" width="17.6328125" style="1" customWidth="1"/>
    <col min="28" max="28" width="4.453125" style="1" customWidth="1"/>
    <col min="29" max="29" width="6.90625" style="1" customWidth="1"/>
  </cols>
  <sheetData>
    <row r="1" spans="1:29" s="73" customFormat="1" x14ac:dyDescent="0.25">
      <c r="A1" s="70" t="s">
        <v>76</v>
      </c>
      <c r="B1" s="71" t="s">
        <v>77</v>
      </c>
      <c r="C1" s="71" t="s">
        <v>78</v>
      </c>
      <c r="D1" s="71" t="s">
        <v>79</v>
      </c>
      <c r="E1" s="71" t="s">
        <v>80</v>
      </c>
      <c r="F1" s="71" t="s">
        <v>81</v>
      </c>
      <c r="G1" s="71" t="s">
        <v>82</v>
      </c>
      <c r="H1" s="70" t="s">
        <v>83</v>
      </c>
      <c r="I1" s="70" t="s">
        <v>84</v>
      </c>
      <c r="J1" s="70" t="s">
        <v>85</v>
      </c>
      <c r="K1" s="71" t="s">
        <v>86</v>
      </c>
      <c r="L1" s="71" t="s">
        <v>87</v>
      </c>
      <c r="M1" s="70" t="s">
        <v>88</v>
      </c>
      <c r="N1" s="70" t="s">
        <v>89</v>
      </c>
      <c r="O1" s="70" t="s">
        <v>90</v>
      </c>
      <c r="P1" s="72" t="s">
        <v>91</v>
      </c>
      <c r="Q1" s="72" t="s">
        <v>92</v>
      </c>
      <c r="R1" s="71" t="s">
        <v>93</v>
      </c>
      <c r="S1" s="70" t="s">
        <v>94</v>
      </c>
      <c r="T1" s="70" t="s">
        <v>95</v>
      </c>
      <c r="U1" s="70" t="s">
        <v>96</v>
      </c>
      <c r="V1" s="70" t="s">
        <v>97</v>
      </c>
      <c r="W1" s="70" t="s">
        <v>98</v>
      </c>
      <c r="X1" s="70" t="s">
        <v>99</v>
      </c>
      <c r="Y1" s="70" t="s">
        <v>100</v>
      </c>
      <c r="Z1" s="70" t="s">
        <v>101</v>
      </c>
      <c r="AA1" s="70" t="s">
        <v>102</v>
      </c>
      <c r="AB1" s="70" t="s">
        <v>103</v>
      </c>
      <c r="AC1" s="70" t="s">
        <v>104</v>
      </c>
    </row>
    <row r="2" spans="1:29" s="78" customFormat="1" x14ac:dyDescent="0.25">
      <c r="A2" s="74" t="s">
        <v>105</v>
      </c>
      <c r="B2" s="75">
        <v>-433.64</v>
      </c>
      <c r="C2" s="75">
        <v>-59782.76</v>
      </c>
      <c r="D2" s="75">
        <v>0</v>
      </c>
      <c r="E2" s="75">
        <v>0</v>
      </c>
      <c r="F2" s="75">
        <v>-433.64</v>
      </c>
      <c r="G2" s="75">
        <v>-59782.76</v>
      </c>
      <c r="H2" s="74" t="s">
        <v>106</v>
      </c>
      <c r="I2" s="74" t="s">
        <v>107</v>
      </c>
      <c r="J2" s="74" t="s">
        <v>116</v>
      </c>
      <c r="K2" s="75">
        <v>137.86265104695099</v>
      </c>
      <c r="L2" s="75">
        <v>0</v>
      </c>
      <c r="M2" s="74" t="s">
        <v>109</v>
      </c>
      <c r="N2" s="74" t="s">
        <v>110</v>
      </c>
      <c r="O2" s="74" t="s">
        <v>111</v>
      </c>
      <c r="P2" s="76">
        <v>45077</v>
      </c>
      <c r="Q2" s="76">
        <v>45077.000694444447</v>
      </c>
      <c r="R2" s="75">
        <v>0</v>
      </c>
      <c r="S2" s="74" t="s">
        <v>112</v>
      </c>
      <c r="T2" s="74" t="s">
        <v>113</v>
      </c>
      <c r="U2" s="74" t="s">
        <v>114</v>
      </c>
      <c r="V2" s="77">
        <v>45078.518116435182</v>
      </c>
      <c r="W2" s="74" t="s">
        <v>115</v>
      </c>
      <c r="X2" s="77">
        <v>45078.518418252315</v>
      </c>
      <c r="Y2" s="77">
        <v>45047</v>
      </c>
      <c r="Z2" s="77">
        <v>45078</v>
      </c>
      <c r="AA2" s="77">
        <v>45078.810977118053</v>
      </c>
      <c r="AB2" s="74" t="s">
        <v>105</v>
      </c>
      <c r="AC2" s="74" t="s">
        <v>116</v>
      </c>
    </row>
    <row r="3" spans="1:29" s="84" customFormat="1" outlineLevel="1" collapsed="1" x14ac:dyDescent="0.25">
      <c r="A3" s="79" t="s">
        <v>110</v>
      </c>
      <c r="B3" s="80">
        <v>-433.64</v>
      </c>
      <c r="C3" s="80">
        <v>-59782.76</v>
      </c>
      <c r="D3" s="80">
        <v>0</v>
      </c>
      <c r="E3" s="80">
        <v>0</v>
      </c>
      <c r="F3" s="80">
        <v>-433.64</v>
      </c>
      <c r="G3" s="80">
        <v>-59782.76</v>
      </c>
      <c r="H3" s="81" t="s">
        <v>106</v>
      </c>
      <c r="I3" s="81" t="s">
        <v>107</v>
      </c>
      <c r="J3" s="81" t="s">
        <v>116</v>
      </c>
      <c r="K3" s="80">
        <v>137.86265104695099</v>
      </c>
      <c r="L3" s="80">
        <v>0</v>
      </c>
      <c r="M3" s="81" t="s">
        <v>109</v>
      </c>
      <c r="N3" s="81" t="s">
        <v>110</v>
      </c>
      <c r="O3" s="81" t="s">
        <v>111</v>
      </c>
      <c r="P3" s="82">
        <v>45077</v>
      </c>
      <c r="Q3" s="82">
        <v>45077.000694444447</v>
      </c>
      <c r="R3" s="80">
        <v>0</v>
      </c>
      <c r="S3" s="81" t="s">
        <v>112</v>
      </c>
      <c r="T3" s="81" t="s">
        <v>113</v>
      </c>
      <c r="U3" s="81" t="s">
        <v>114</v>
      </c>
      <c r="V3" s="83">
        <v>45078.518116435182</v>
      </c>
      <c r="W3" s="81" t="s">
        <v>115</v>
      </c>
      <c r="X3" s="83">
        <v>45078.518418252315</v>
      </c>
      <c r="Y3" s="83">
        <v>45047</v>
      </c>
      <c r="Z3" s="83">
        <v>45078</v>
      </c>
      <c r="AA3" s="83">
        <v>45078.810977118053</v>
      </c>
      <c r="AB3" s="81" t="s">
        <v>105</v>
      </c>
      <c r="AC3" s="81" t="s">
        <v>116</v>
      </c>
    </row>
    <row r="4" spans="1:29" s="90" customFormat="1" hidden="1" outlineLevel="2" collapsed="1" x14ac:dyDescent="0.25">
      <c r="A4" s="85" t="s">
        <v>107</v>
      </c>
      <c r="B4" s="86">
        <v>-433.64</v>
      </c>
      <c r="C4" s="86">
        <v>-59782.76</v>
      </c>
      <c r="D4" s="86">
        <v>0</v>
      </c>
      <c r="E4" s="86">
        <v>0</v>
      </c>
      <c r="F4" s="86">
        <v>-433.64</v>
      </c>
      <c r="G4" s="86">
        <v>-59782.76</v>
      </c>
      <c r="H4" s="87" t="s">
        <v>106</v>
      </c>
      <c r="I4" s="87" t="s">
        <v>107</v>
      </c>
      <c r="J4" s="87" t="s">
        <v>116</v>
      </c>
      <c r="K4" s="86">
        <v>137.86265104695099</v>
      </c>
      <c r="L4" s="86">
        <v>0</v>
      </c>
      <c r="M4" s="87" t="s">
        <v>109</v>
      </c>
      <c r="N4" s="87" t="s">
        <v>110</v>
      </c>
      <c r="O4" s="87" t="s">
        <v>111</v>
      </c>
      <c r="P4" s="88">
        <v>45077</v>
      </c>
      <c r="Q4" s="88">
        <v>45077.000694444447</v>
      </c>
      <c r="R4" s="86">
        <v>0</v>
      </c>
      <c r="S4" s="87" t="s">
        <v>112</v>
      </c>
      <c r="T4" s="87" t="s">
        <v>113</v>
      </c>
      <c r="U4" s="87" t="s">
        <v>114</v>
      </c>
      <c r="V4" s="89">
        <v>45078.518116435182</v>
      </c>
      <c r="W4" s="87" t="s">
        <v>115</v>
      </c>
      <c r="X4" s="89">
        <v>45078.518418252315</v>
      </c>
      <c r="Y4" s="89">
        <v>45047</v>
      </c>
      <c r="Z4" s="89">
        <v>45078</v>
      </c>
      <c r="AA4" s="89">
        <v>45078.810977118053</v>
      </c>
      <c r="AB4" s="87" t="s">
        <v>105</v>
      </c>
      <c r="AC4" s="87" t="s">
        <v>116</v>
      </c>
    </row>
    <row r="5" spans="1:29" s="96" customFormat="1" hidden="1" outlineLevel="3" collapsed="1" x14ac:dyDescent="0.25">
      <c r="A5" s="91" t="s">
        <v>111</v>
      </c>
      <c r="B5" s="92">
        <v>-433.64</v>
      </c>
      <c r="C5" s="92">
        <v>-59782.76</v>
      </c>
      <c r="D5" s="92">
        <v>0</v>
      </c>
      <c r="E5" s="92">
        <v>0</v>
      </c>
      <c r="F5" s="92">
        <v>-433.64</v>
      </c>
      <c r="G5" s="92">
        <v>-59782.76</v>
      </c>
      <c r="H5" s="93" t="s">
        <v>106</v>
      </c>
      <c r="I5" s="93" t="s">
        <v>107</v>
      </c>
      <c r="J5" s="93" t="s">
        <v>116</v>
      </c>
      <c r="K5" s="92">
        <v>137.86265104695099</v>
      </c>
      <c r="L5" s="92">
        <v>0</v>
      </c>
      <c r="M5" s="93" t="s">
        <v>109</v>
      </c>
      <c r="N5" s="93" t="s">
        <v>110</v>
      </c>
      <c r="O5" s="93" t="s">
        <v>111</v>
      </c>
      <c r="P5" s="94">
        <v>45077</v>
      </c>
      <c r="Q5" s="94">
        <v>45077.000694444447</v>
      </c>
      <c r="R5" s="92">
        <v>0</v>
      </c>
      <c r="S5" s="93" t="s">
        <v>112</v>
      </c>
      <c r="T5" s="93" t="s">
        <v>113</v>
      </c>
      <c r="U5" s="93" t="s">
        <v>114</v>
      </c>
      <c r="V5" s="95">
        <v>45078.518116435182</v>
      </c>
      <c r="W5" s="93" t="s">
        <v>115</v>
      </c>
      <c r="X5" s="95">
        <v>45078.518418252315</v>
      </c>
      <c r="Y5" s="95">
        <v>45047</v>
      </c>
      <c r="Z5" s="95">
        <v>45078</v>
      </c>
      <c r="AA5" s="95">
        <v>45078.810977118053</v>
      </c>
      <c r="AB5" s="93" t="s">
        <v>105</v>
      </c>
      <c r="AC5" s="93" t="s">
        <v>116</v>
      </c>
    </row>
    <row r="6" spans="1:29" s="78" customFormat="1" hidden="1" outlineLevel="4" collapsed="1" x14ac:dyDescent="0.25">
      <c r="A6" s="97" t="s">
        <v>116</v>
      </c>
      <c r="B6" s="75">
        <v>-433.64</v>
      </c>
      <c r="C6" s="75">
        <v>-59782.76</v>
      </c>
      <c r="D6" s="75">
        <v>0</v>
      </c>
      <c r="E6" s="75">
        <v>0</v>
      </c>
      <c r="F6" s="75">
        <v>-433.64</v>
      </c>
      <c r="G6" s="75">
        <v>-59782.76</v>
      </c>
      <c r="H6" s="74" t="s">
        <v>106</v>
      </c>
      <c r="I6" s="74" t="s">
        <v>107</v>
      </c>
      <c r="J6" s="74" t="s">
        <v>116</v>
      </c>
      <c r="K6" s="75">
        <v>137.86265104695099</v>
      </c>
      <c r="L6" s="75">
        <v>0</v>
      </c>
      <c r="M6" s="74" t="s">
        <v>109</v>
      </c>
      <c r="N6" s="74" t="s">
        <v>110</v>
      </c>
      <c r="O6" s="74" t="s">
        <v>111</v>
      </c>
      <c r="P6" s="76">
        <v>45077</v>
      </c>
      <c r="Q6" s="76">
        <v>45077.000694444447</v>
      </c>
      <c r="R6" s="75">
        <v>0</v>
      </c>
      <c r="S6" s="74" t="s">
        <v>112</v>
      </c>
      <c r="T6" s="74" t="s">
        <v>113</v>
      </c>
      <c r="U6" s="74" t="s">
        <v>114</v>
      </c>
      <c r="V6" s="77">
        <v>45078.518116435182</v>
      </c>
      <c r="W6" s="74" t="s">
        <v>115</v>
      </c>
      <c r="X6" s="77">
        <v>45078.518418252315</v>
      </c>
      <c r="Y6" s="77">
        <v>45047</v>
      </c>
      <c r="Z6" s="77">
        <v>45078</v>
      </c>
      <c r="AA6" s="77">
        <v>45078.810977118053</v>
      </c>
      <c r="AB6" s="74" t="s">
        <v>105</v>
      </c>
      <c r="AC6" s="74" t="s">
        <v>116</v>
      </c>
    </row>
    <row r="7" spans="1:29" s="84" customFormat="1" hidden="1" outlineLevel="5" collapsed="1" x14ac:dyDescent="0.25">
      <c r="A7" s="98" t="s">
        <v>109</v>
      </c>
      <c r="B7" s="80">
        <v>-433.64</v>
      </c>
      <c r="C7" s="80">
        <v>-59782.76</v>
      </c>
      <c r="D7" s="80">
        <v>0</v>
      </c>
      <c r="E7" s="80">
        <v>0</v>
      </c>
      <c r="F7" s="80">
        <v>-433.64</v>
      </c>
      <c r="G7" s="80">
        <v>-59782.76</v>
      </c>
      <c r="H7" s="81" t="s">
        <v>106</v>
      </c>
      <c r="I7" s="81" t="s">
        <v>107</v>
      </c>
      <c r="J7" s="81" t="s">
        <v>116</v>
      </c>
      <c r="K7" s="80">
        <v>137.86265104695099</v>
      </c>
      <c r="L7" s="80">
        <v>0</v>
      </c>
      <c r="M7" s="81" t="s">
        <v>109</v>
      </c>
      <c r="N7" s="81" t="s">
        <v>110</v>
      </c>
      <c r="O7" s="81" t="s">
        <v>111</v>
      </c>
      <c r="P7" s="82">
        <v>45077</v>
      </c>
      <c r="Q7" s="82">
        <v>45077.000694444447</v>
      </c>
      <c r="R7" s="80">
        <v>0</v>
      </c>
      <c r="S7" s="81" t="s">
        <v>112</v>
      </c>
      <c r="T7" s="81" t="s">
        <v>113</v>
      </c>
      <c r="U7" s="81" t="s">
        <v>114</v>
      </c>
      <c r="V7" s="83">
        <v>45078.518116435182</v>
      </c>
      <c r="W7" s="81" t="s">
        <v>115</v>
      </c>
      <c r="X7" s="83">
        <v>45078.518418252315</v>
      </c>
      <c r="Y7" s="83">
        <v>45047</v>
      </c>
      <c r="Z7" s="83">
        <v>45078</v>
      </c>
      <c r="AA7" s="83">
        <v>45078.810977118053</v>
      </c>
      <c r="AB7" s="81" t="s">
        <v>105</v>
      </c>
      <c r="AC7" s="81" t="s">
        <v>116</v>
      </c>
    </row>
    <row r="8" spans="1:29" s="90" customFormat="1" hidden="1" outlineLevel="6" collapsed="1" x14ac:dyDescent="0.25">
      <c r="A8" s="99" t="s">
        <v>435</v>
      </c>
      <c r="B8" s="86">
        <v>-282.08</v>
      </c>
      <c r="C8" s="86">
        <v>-38888.300000000003</v>
      </c>
      <c r="D8" s="86">
        <v>0</v>
      </c>
      <c r="E8" s="86">
        <v>0</v>
      </c>
      <c r="F8" s="86">
        <v>-282.08</v>
      </c>
      <c r="G8" s="86">
        <v>-38888.300000000003</v>
      </c>
      <c r="H8" s="87" t="s">
        <v>106</v>
      </c>
      <c r="I8" s="87" t="s">
        <v>107</v>
      </c>
      <c r="J8" s="87" t="s">
        <v>435</v>
      </c>
      <c r="K8" s="86">
        <v>137.862663074305</v>
      </c>
      <c r="L8" s="86">
        <v>0</v>
      </c>
      <c r="M8" s="87" t="s">
        <v>109</v>
      </c>
      <c r="N8" s="87" t="s">
        <v>110</v>
      </c>
      <c r="O8" s="87" t="s">
        <v>111</v>
      </c>
      <c r="P8" s="88">
        <v>45077</v>
      </c>
      <c r="Q8" s="88">
        <v>45077.000694444447</v>
      </c>
      <c r="R8" s="86">
        <v>0</v>
      </c>
      <c r="S8" s="87" t="s">
        <v>112</v>
      </c>
      <c r="T8" s="87" t="s">
        <v>113</v>
      </c>
      <c r="U8" s="87" t="s">
        <v>114</v>
      </c>
      <c r="V8" s="89">
        <v>45078.518116435182</v>
      </c>
      <c r="W8" s="87" t="s">
        <v>115</v>
      </c>
      <c r="X8" s="89">
        <v>45078.518418252315</v>
      </c>
      <c r="Y8" s="89">
        <v>45047</v>
      </c>
      <c r="Z8" s="89">
        <v>45078</v>
      </c>
      <c r="AA8" s="89">
        <v>45078.810977118053</v>
      </c>
      <c r="AB8" s="87" t="s">
        <v>105</v>
      </c>
      <c r="AC8" s="87" t="s">
        <v>116</v>
      </c>
    </row>
    <row r="9" spans="1:29" s="96" customFormat="1" hidden="1" outlineLevel="7" collapsed="1" x14ac:dyDescent="0.25">
      <c r="A9" s="100" t="s">
        <v>365</v>
      </c>
      <c r="B9" s="92">
        <v>-282.08</v>
      </c>
      <c r="C9" s="92">
        <v>-38888.300000000003</v>
      </c>
      <c r="D9" s="92">
        <v>0</v>
      </c>
      <c r="E9" s="92">
        <v>0</v>
      </c>
      <c r="F9" s="92">
        <v>-282.08</v>
      </c>
      <c r="G9" s="92">
        <v>-38888.300000000003</v>
      </c>
      <c r="H9" s="93" t="s">
        <v>106</v>
      </c>
      <c r="I9" s="93" t="s">
        <v>107</v>
      </c>
      <c r="J9" s="93" t="s">
        <v>435</v>
      </c>
      <c r="K9" s="92">
        <v>137.862663074305</v>
      </c>
      <c r="L9" s="92">
        <v>0</v>
      </c>
      <c r="M9" s="93" t="s">
        <v>109</v>
      </c>
      <c r="N9" s="93" t="s">
        <v>110</v>
      </c>
      <c r="O9" s="93" t="s">
        <v>111</v>
      </c>
      <c r="P9" s="94">
        <v>45077</v>
      </c>
      <c r="Q9" s="94">
        <v>45077.000694444447</v>
      </c>
      <c r="R9" s="92">
        <v>0</v>
      </c>
      <c r="S9" s="93" t="s">
        <v>112</v>
      </c>
      <c r="T9" s="93" t="s">
        <v>113</v>
      </c>
      <c r="U9" s="93" t="s">
        <v>114</v>
      </c>
      <c r="V9" s="95">
        <v>45078.518116435182</v>
      </c>
      <c r="W9" s="93" t="s">
        <v>115</v>
      </c>
      <c r="X9" s="95">
        <v>45078.518418252315</v>
      </c>
      <c r="Y9" s="95">
        <v>45047</v>
      </c>
      <c r="Z9" s="95">
        <v>45078</v>
      </c>
      <c r="AA9" s="95">
        <v>45078.810977118053</v>
      </c>
      <c r="AB9" s="93" t="s">
        <v>105</v>
      </c>
      <c r="AC9" s="93" t="s">
        <v>116</v>
      </c>
    </row>
    <row r="10" spans="1:29" s="78" customFormat="1" hidden="1" outlineLevel="7" collapsed="1" x14ac:dyDescent="0.25">
      <c r="A10" s="101" t="s">
        <v>116</v>
      </c>
      <c r="B10" s="75">
        <v>-282.08</v>
      </c>
      <c r="C10" s="75">
        <v>-38888.300000000003</v>
      </c>
      <c r="D10" s="75">
        <v>0</v>
      </c>
      <c r="E10" s="75">
        <v>0</v>
      </c>
      <c r="F10" s="75">
        <v>-282.08</v>
      </c>
      <c r="G10" s="75">
        <v>-38888.300000000003</v>
      </c>
      <c r="H10" s="74" t="s">
        <v>106</v>
      </c>
      <c r="I10" s="74" t="s">
        <v>107</v>
      </c>
      <c r="J10" s="74" t="s">
        <v>435</v>
      </c>
      <c r="K10" s="75">
        <v>137.862663074305</v>
      </c>
      <c r="L10" s="75">
        <v>0</v>
      </c>
      <c r="M10" s="74" t="s">
        <v>109</v>
      </c>
      <c r="N10" s="74" t="s">
        <v>110</v>
      </c>
      <c r="O10" s="74" t="s">
        <v>111</v>
      </c>
      <c r="P10" s="76">
        <v>45077</v>
      </c>
      <c r="Q10" s="76">
        <v>45077.000694444447</v>
      </c>
      <c r="R10" s="75">
        <v>0</v>
      </c>
      <c r="S10" s="74" t="s">
        <v>112</v>
      </c>
      <c r="T10" s="74" t="s">
        <v>113</v>
      </c>
      <c r="U10" s="74" t="s">
        <v>114</v>
      </c>
      <c r="V10" s="77">
        <v>45078.518116435182</v>
      </c>
      <c r="W10" s="74" t="s">
        <v>115</v>
      </c>
      <c r="X10" s="77">
        <v>45078.518418252315</v>
      </c>
      <c r="Y10" s="77">
        <v>45047</v>
      </c>
      <c r="Z10" s="77">
        <v>45078</v>
      </c>
      <c r="AA10" s="77">
        <v>45078.810977118053</v>
      </c>
      <c r="AB10" s="74" t="s">
        <v>105</v>
      </c>
      <c r="AC10" s="74" t="s">
        <v>116</v>
      </c>
    </row>
    <row r="11" spans="1:29" s="113" customFormat="1" hidden="1" outlineLevel="6" collapsed="1" x14ac:dyDescent="0.25">
      <c r="A11" s="121" t="s">
        <v>436</v>
      </c>
      <c r="B11" s="109">
        <v>-151.56</v>
      </c>
      <c r="C11" s="109">
        <v>-20894.46</v>
      </c>
      <c r="D11" s="109">
        <v>0</v>
      </c>
      <c r="E11" s="109">
        <v>0</v>
      </c>
      <c r="F11" s="109">
        <v>-151.56</v>
      </c>
      <c r="G11" s="109">
        <v>-20894.46</v>
      </c>
      <c r="H11" s="110" t="s">
        <v>106</v>
      </c>
      <c r="I11" s="110" t="s">
        <v>107</v>
      </c>
      <c r="J11" s="110" t="s">
        <v>436</v>
      </c>
      <c r="K11" s="109">
        <v>137.86262866191601</v>
      </c>
      <c r="L11" s="109">
        <v>0</v>
      </c>
      <c r="M11" s="110" t="s">
        <v>109</v>
      </c>
      <c r="N11" s="110" t="s">
        <v>110</v>
      </c>
      <c r="O11" s="110" t="s">
        <v>111</v>
      </c>
      <c r="P11" s="111">
        <v>45077</v>
      </c>
      <c r="Q11" s="111">
        <v>45077.000694444447</v>
      </c>
      <c r="R11" s="109">
        <v>0</v>
      </c>
      <c r="S11" s="110" t="s">
        <v>112</v>
      </c>
      <c r="T11" s="110" t="s">
        <v>113</v>
      </c>
      <c r="U11" s="110" t="s">
        <v>114</v>
      </c>
      <c r="V11" s="112">
        <v>45078.518116435182</v>
      </c>
      <c r="W11" s="110" t="s">
        <v>115</v>
      </c>
      <c r="X11" s="112">
        <v>45078.518418252315</v>
      </c>
      <c r="Y11" s="112">
        <v>45047</v>
      </c>
      <c r="Z11" s="112">
        <v>45078</v>
      </c>
      <c r="AA11" s="112">
        <v>45078.810977118053</v>
      </c>
      <c r="AB11" s="110" t="s">
        <v>105</v>
      </c>
      <c r="AC11" s="110" t="s">
        <v>116</v>
      </c>
    </row>
    <row r="12" spans="1:29" s="96" customFormat="1" hidden="1" outlineLevel="7" collapsed="1" x14ac:dyDescent="0.25">
      <c r="A12" s="100" t="s">
        <v>365</v>
      </c>
      <c r="B12" s="92">
        <v>-151.56</v>
      </c>
      <c r="C12" s="92">
        <v>-20894.46</v>
      </c>
      <c r="D12" s="92">
        <v>0</v>
      </c>
      <c r="E12" s="92">
        <v>0</v>
      </c>
      <c r="F12" s="92">
        <v>-151.56</v>
      </c>
      <c r="G12" s="92">
        <v>-20894.46</v>
      </c>
      <c r="H12" s="93" t="s">
        <v>106</v>
      </c>
      <c r="I12" s="93" t="s">
        <v>107</v>
      </c>
      <c r="J12" s="93" t="s">
        <v>436</v>
      </c>
      <c r="K12" s="92">
        <v>137.86262866191601</v>
      </c>
      <c r="L12" s="92">
        <v>0</v>
      </c>
      <c r="M12" s="93" t="s">
        <v>109</v>
      </c>
      <c r="N12" s="93" t="s">
        <v>110</v>
      </c>
      <c r="O12" s="93" t="s">
        <v>111</v>
      </c>
      <c r="P12" s="94">
        <v>45077</v>
      </c>
      <c r="Q12" s="94">
        <v>45077.000694444447</v>
      </c>
      <c r="R12" s="92">
        <v>0</v>
      </c>
      <c r="S12" s="93" t="s">
        <v>112</v>
      </c>
      <c r="T12" s="93" t="s">
        <v>113</v>
      </c>
      <c r="U12" s="93" t="s">
        <v>114</v>
      </c>
      <c r="V12" s="95">
        <v>45078.518116435182</v>
      </c>
      <c r="W12" s="93" t="s">
        <v>115</v>
      </c>
      <c r="X12" s="95">
        <v>45078.518418252315</v>
      </c>
      <c r="Y12" s="95">
        <v>45047</v>
      </c>
      <c r="Z12" s="95">
        <v>45078</v>
      </c>
      <c r="AA12" s="95">
        <v>45078.810977118053</v>
      </c>
      <c r="AB12" s="93" t="s">
        <v>105</v>
      </c>
      <c r="AC12" s="93" t="s">
        <v>116</v>
      </c>
    </row>
    <row r="13" spans="1:29" s="78" customFormat="1" hidden="1" outlineLevel="7" collapsed="1" x14ac:dyDescent="0.25">
      <c r="A13" s="101" t="s">
        <v>116</v>
      </c>
      <c r="B13" s="75">
        <v>-151.56</v>
      </c>
      <c r="C13" s="75">
        <v>-20894.46</v>
      </c>
      <c r="D13" s="75">
        <v>0</v>
      </c>
      <c r="E13" s="75">
        <v>0</v>
      </c>
      <c r="F13" s="75">
        <v>-151.56</v>
      </c>
      <c r="G13" s="75">
        <v>-20894.46</v>
      </c>
      <c r="H13" s="74" t="s">
        <v>106</v>
      </c>
      <c r="I13" s="74" t="s">
        <v>107</v>
      </c>
      <c r="J13" s="74" t="s">
        <v>436</v>
      </c>
      <c r="K13" s="75">
        <v>137.86262866191601</v>
      </c>
      <c r="L13" s="75">
        <v>0</v>
      </c>
      <c r="M13" s="74" t="s">
        <v>109</v>
      </c>
      <c r="N13" s="74" t="s">
        <v>110</v>
      </c>
      <c r="O13" s="74" t="s">
        <v>111</v>
      </c>
      <c r="P13" s="76">
        <v>45077</v>
      </c>
      <c r="Q13" s="76">
        <v>45077.000694444447</v>
      </c>
      <c r="R13" s="75">
        <v>0</v>
      </c>
      <c r="S13" s="74" t="s">
        <v>112</v>
      </c>
      <c r="T13" s="74" t="s">
        <v>113</v>
      </c>
      <c r="U13" s="74" t="s">
        <v>114</v>
      </c>
      <c r="V13" s="77">
        <v>45078.518116435182</v>
      </c>
      <c r="W13" s="74" t="s">
        <v>115</v>
      </c>
      <c r="X13" s="77">
        <v>45078.518418252315</v>
      </c>
      <c r="Y13" s="77">
        <v>45047</v>
      </c>
      <c r="Z13" s="77">
        <v>45078</v>
      </c>
      <c r="AA13" s="77">
        <v>45078.810977118053</v>
      </c>
      <c r="AB13" s="74" t="s">
        <v>105</v>
      </c>
      <c r="AC13" s="74" t="s">
        <v>116</v>
      </c>
    </row>
    <row r="14" spans="1:29" s="128" customFormat="1" x14ac:dyDescent="0.25">
      <c r="A14" s="125" t="s">
        <v>118</v>
      </c>
      <c r="B14" s="124">
        <v>318774.01643999998</v>
      </c>
      <c r="C14" s="124">
        <v>32727081.408776</v>
      </c>
      <c r="D14" s="124">
        <v>0</v>
      </c>
      <c r="E14" s="124">
        <v>0</v>
      </c>
      <c r="F14" s="124">
        <v>318774.01643999998</v>
      </c>
      <c r="G14" s="124">
        <v>32727081.408776</v>
      </c>
      <c r="H14" s="125" t="s">
        <v>116</v>
      </c>
      <c r="I14" s="125" t="s">
        <v>116</v>
      </c>
      <c r="J14" s="125" t="s">
        <v>116</v>
      </c>
      <c r="K14" s="124">
        <v>102.665461176118</v>
      </c>
      <c r="L14" s="124">
        <v>0</v>
      </c>
      <c r="M14" s="125" t="s">
        <v>116</v>
      </c>
      <c r="N14" s="125" t="s">
        <v>116</v>
      </c>
      <c r="O14" s="125" t="s">
        <v>116</v>
      </c>
      <c r="P14" s="126" t="s">
        <v>116</v>
      </c>
      <c r="Q14" s="126" t="s">
        <v>116</v>
      </c>
      <c r="R14" s="124">
        <v>0</v>
      </c>
      <c r="S14" s="125" t="s">
        <v>116</v>
      </c>
      <c r="T14" s="125" t="s">
        <v>116</v>
      </c>
      <c r="U14" s="125" t="s">
        <v>116</v>
      </c>
      <c r="V14" s="125" t="s">
        <v>116</v>
      </c>
      <c r="W14" s="125" t="s">
        <v>116</v>
      </c>
      <c r="X14" s="125" t="s">
        <v>116</v>
      </c>
      <c r="Y14" s="127">
        <v>45047</v>
      </c>
      <c r="Z14" s="127">
        <v>45078</v>
      </c>
      <c r="AA14" s="127">
        <v>45078.810977118053</v>
      </c>
      <c r="AB14" s="125" t="s">
        <v>118</v>
      </c>
      <c r="AC14" s="125" t="s">
        <v>116</v>
      </c>
    </row>
    <row r="15" spans="1:29" s="84" customFormat="1" outlineLevel="1" collapsed="1" x14ac:dyDescent="0.25">
      <c r="A15" s="79" t="s">
        <v>119</v>
      </c>
      <c r="B15" s="80">
        <v>4.0000000000000003E-5</v>
      </c>
      <c r="C15" s="80">
        <v>2.9499999999999999E-3</v>
      </c>
      <c r="D15" s="80">
        <v>0</v>
      </c>
      <c r="E15" s="80">
        <v>0</v>
      </c>
      <c r="F15" s="80">
        <v>4.0000000000000003E-5</v>
      </c>
      <c r="G15" s="80">
        <v>2.9499999999999999E-3</v>
      </c>
      <c r="H15" s="81" t="s">
        <v>120</v>
      </c>
      <c r="I15" s="81" t="s">
        <v>116</v>
      </c>
      <c r="J15" s="81" t="s">
        <v>116</v>
      </c>
      <c r="K15" s="80">
        <v>73.75</v>
      </c>
      <c r="L15" s="80">
        <v>0</v>
      </c>
      <c r="M15" s="81" t="s">
        <v>116</v>
      </c>
      <c r="N15" s="81" t="s">
        <v>119</v>
      </c>
      <c r="O15" s="81" t="s">
        <v>121</v>
      </c>
      <c r="P15" s="82">
        <v>45047</v>
      </c>
      <c r="Q15" s="82">
        <v>45048</v>
      </c>
      <c r="R15" s="80">
        <v>0</v>
      </c>
      <c r="S15" s="81" t="s">
        <v>116</v>
      </c>
      <c r="T15" s="81" t="s">
        <v>116</v>
      </c>
      <c r="U15" s="81" t="s">
        <v>142</v>
      </c>
      <c r="V15" s="83">
        <v>45017.153467476855</v>
      </c>
      <c r="W15" s="81" t="s">
        <v>116</v>
      </c>
      <c r="X15" s="81" t="s">
        <v>116</v>
      </c>
      <c r="Y15" s="83">
        <v>45047</v>
      </c>
      <c r="Z15" s="83">
        <v>45078</v>
      </c>
      <c r="AA15" s="83">
        <v>45078.810977118053</v>
      </c>
      <c r="AB15" s="81" t="s">
        <v>118</v>
      </c>
      <c r="AC15" s="81" t="s">
        <v>116</v>
      </c>
    </row>
    <row r="16" spans="1:29" s="90" customFormat="1" hidden="1" outlineLevel="2" collapsed="1" x14ac:dyDescent="0.25">
      <c r="A16" s="85" t="s">
        <v>128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7" t="s">
        <v>120</v>
      </c>
      <c r="I16" s="87" t="s">
        <v>128</v>
      </c>
      <c r="J16" s="87" t="s">
        <v>116</v>
      </c>
      <c r="K16" s="86">
        <v>0</v>
      </c>
      <c r="L16" s="86">
        <v>0</v>
      </c>
      <c r="M16" s="87" t="s">
        <v>127</v>
      </c>
      <c r="N16" s="87" t="s">
        <v>119</v>
      </c>
      <c r="O16" s="87" t="s">
        <v>121</v>
      </c>
      <c r="P16" s="88">
        <v>45047</v>
      </c>
      <c r="Q16" s="88">
        <v>45048</v>
      </c>
      <c r="R16" s="86">
        <v>0</v>
      </c>
      <c r="S16" s="87" t="s">
        <v>116</v>
      </c>
      <c r="T16" s="87" t="s">
        <v>116</v>
      </c>
      <c r="U16" s="87" t="s">
        <v>142</v>
      </c>
      <c r="V16" s="89">
        <v>45017.153467476855</v>
      </c>
      <c r="W16" s="87" t="s">
        <v>116</v>
      </c>
      <c r="X16" s="87" t="s">
        <v>116</v>
      </c>
      <c r="Y16" s="89">
        <v>45047</v>
      </c>
      <c r="Z16" s="89">
        <v>45078</v>
      </c>
      <c r="AA16" s="89">
        <v>45078.810977118053</v>
      </c>
      <c r="AB16" s="87" t="s">
        <v>118</v>
      </c>
      <c r="AC16" s="87" t="s">
        <v>116</v>
      </c>
    </row>
    <row r="17" spans="1:29" s="96" customFormat="1" hidden="1" outlineLevel="3" collapsed="1" x14ac:dyDescent="0.25">
      <c r="A17" s="91" t="s">
        <v>121</v>
      </c>
      <c r="B17" s="92">
        <v>0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3" t="s">
        <v>120</v>
      </c>
      <c r="I17" s="93" t="s">
        <v>128</v>
      </c>
      <c r="J17" s="93" t="s">
        <v>116</v>
      </c>
      <c r="K17" s="92">
        <v>0</v>
      </c>
      <c r="L17" s="92">
        <v>0</v>
      </c>
      <c r="M17" s="93" t="s">
        <v>127</v>
      </c>
      <c r="N17" s="93" t="s">
        <v>119</v>
      </c>
      <c r="O17" s="93" t="s">
        <v>121</v>
      </c>
      <c r="P17" s="94">
        <v>45047</v>
      </c>
      <c r="Q17" s="94">
        <v>45048</v>
      </c>
      <c r="R17" s="92">
        <v>0</v>
      </c>
      <c r="S17" s="93" t="s">
        <v>116</v>
      </c>
      <c r="T17" s="93" t="s">
        <v>116</v>
      </c>
      <c r="U17" s="93" t="s">
        <v>142</v>
      </c>
      <c r="V17" s="95">
        <v>45017.153467476855</v>
      </c>
      <c r="W17" s="93" t="s">
        <v>116</v>
      </c>
      <c r="X17" s="93" t="s">
        <v>116</v>
      </c>
      <c r="Y17" s="95">
        <v>45047</v>
      </c>
      <c r="Z17" s="95">
        <v>45078</v>
      </c>
      <c r="AA17" s="95">
        <v>45078.810977118053</v>
      </c>
      <c r="AB17" s="93" t="s">
        <v>118</v>
      </c>
      <c r="AC17" s="93" t="s">
        <v>116</v>
      </c>
    </row>
    <row r="18" spans="1:29" s="78" customFormat="1" hidden="1" outlineLevel="4" collapsed="1" x14ac:dyDescent="0.25">
      <c r="A18" s="97" t="s">
        <v>116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4" t="s">
        <v>120</v>
      </c>
      <c r="I18" s="74" t="s">
        <v>128</v>
      </c>
      <c r="J18" s="74" t="s">
        <v>116</v>
      </c>
      <c r="K18" s="75">
        <v>0</v>
      </c>
      <c r="L18" s="75">
        <v>0</v>
      </c>
      <c r="M18" s="74" t="s">
        <v>127</v>
      </c>
      <c r="N18" s="74" t="s">
        <v>119</v>
      </c>
      <c r="O18" s="74" t="s">
        <v>121</v>
      </c>
      <c r="P18" s="76">
        <v>45047</v>
      </c>
      <c r="Q18" s="76">
        <v>45048</v>
      </c>
      <c r="R18" s="75">
        <v>0</v>
      </c>
      <c r="S18" s="74" t="s">
        <v>116</v>
      </c>
      <c r="T18" s="74" t="s">
        <v>116</v>
      </c>
      <c r="U18" s="74" t="s">
        <v>142</v>
      </c>
      <c r="V18" s="77">
        <v>45017.153467476855</v>
      </c>
      <c r="W18" s="74" t="s">
        <v>116</v>
      </c>
      <c r="X18" s="74" t="s">
        <v>116</v>
      </c>
      <c r="Y18" s="77">
        <v>45047</v>
      </c>
      <c r="Z18" s="77">
        <v>45078</v>
      </c>
      <c r="AA18" s="77">
        <v>45078.810977118053</v>
      </c>
      <c r="AB18" s="74" t="s">
        <v>118</v>
      </c>
      <c r="AC18" s="74" t="s">
        <v>116</v>
      </c>
    </row>
    <row r="19" spans="1:29" s="84" customFormat="1" hidden="1" outlineLevel="5" collapsed="1" x14ac:dyDescent="0.25">
      <c r="A19" s="98" t="s">
        <v>127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1" t="s">
        <v>120</v>
      </c>
      <c r="I19" s="81" t="s">
        <v>128</v>
      </c>
      <c r="J19" s="81" t="s">
        <v>116</v>
      </c>
      <c r="K19" s="80">
        <v>0</v>
      </c>
      <c r="L19" s="80">
        <v>0</v>
      </c>
      <c r="M19" s="81" t="s">
        <v>127</v>
      </c>
      <c r="N19" s="81" t="s">
        <v>119</v>
      </c>
      <c r="O19" s="81" t="s">
        <v>121</v>
      </c>
      <c r="P19" s="82">
        <v>45047</v>
      </c>
      <c r="Q19" s="82">
        <v>45048</v>
      </c>
      <c r="R19" s="80">
        <v>0</v>
      </c>
      <c r="S19" s="81" t="s">
        <v>116</v>
      </c>
      <c r="T19" s="81" t="s">
        <v>116</v>
      </c>
      <c r="U19" s="81" t="s">
        <v>142</v>
      </c>
      <c r="V19" s="83">
        <v>45017.153467476855</v>
      </c>
      <c r="W19" s="81" t="s">
        <v>116</v>
      </c>
      <c r="X19" s="81" t="s">
        <v>116</v>
      </c>
      <c r="Y19" s="83">
        <v>45047</v>
      </c>
      <c r="Z19" s="83">
        <v>45078</v>
      </c>
      <c r="AA19" s="83">
        <v>45078.810977118053</v>
      </c>
      <c r="AB19" s="81" t="s">
        <v>118</v>
      </c>
      <c r="AC19" s="81" t="s">
        <v>116</v>
      </c>
    </row>
    <row r="20" spans="1:29" s="90" customFormat="1" hidden="1" outlineLevel="6" collapsed="1" x14ac:dyDescent="0.25">
      <c r="A20" s="99" t="s">
        <v>116</v>
      </c>
      <c r="B20" s="86">
        <v>0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7" t="s">
        <v>120</v>
      </c>
      <c r="I20" s="87" t="s">
        <v>128</v>
      </c>
      <c r="J20" s="87" t="s">
        <v>116</v>
      </c>
      <c r="K20" s="86">
        <v>0</v>
      </c>
      <c r="L20" s="86">
        <v>0</v>
      </c>
      <c r="M20" s="87" t="s">
        <v>127</v>
      </c>
      <c r="N20" s="87" t="s">
        <v>119</v>
      </c>
      <c r="O20" s="87" t="s">
        <v>121</v>
      </c>
      <c r="P20" s="88">
        <v>45047</v>
      </c>
      <c r="Q20" s="88">
        <v>45048</v>
      </c>
      <c r="R20" s="86">
        <v>0</v>
      </c>
      <c r="S20" s="87" t="s">
        <v>116</v>
      </c>
      <c r="T20" s="87" t="s">
        <v>116</v>
      </c>
      <c r="U20" s="87" t="s">
        <v>142</v>
      </c>
      <c r="V20" s="89">
        <v>45017.153467476855</v>
      </c>
      <c r="W20" s="87" t="s">
        <v>116</v>
      </c>
      <c r="X20" s="87" t="s">
        <v>116</v>
      </c>
      <c r="Y20" s="89">
        <v>45047</v>
      </c>
      <c r="Z20" s="89">
        <v>45078</v>
      </c>
      <c r="AA20" s="89">
        <v>45078.810977118053</v>
      </c>
      <c r="AB20" s="87" t="s">
        <v>118</v>
      </c>
      <c r="AC20" s="87" t="s">
        <v>116</v>
      </c>
    </row>
    <row r="21" spans="1:29" s="96" customFormat="1" hidden="1" outlineLevel="7" collapsed="1" x14ac:dyDescent="0.25">
      <c r="A21" s="100" t="s">
        <v>129</v>
      </c>
      <c r="B21" s="92">
        <v>-654733.24899999995</v>
      </c>
      <c r="C21" s="92">
        <v>-38986635.830080003</v>
      </c>
      <c r="D21" s="92">
        <v>0</v>
      </c>
      <c r="E21" s="92">
        <v>0</v>
      </c>
      <c r="F21" s="92">
        <v>-654733.24899999995</v>
      </c>
      <c r="G21" s="92">
        <v>-38986635.830080003</v>
      </c>
      <c r="H21" s="93" t="s">
        <v>120</v>
      </c>
      <c r="I21" s="93" t="s">
        <v>128</v>
      </c>
      <c r="J21" s="93" t="s">
        <v>116</v>
      </c>
      <c r="K21" s="92">
        <v>59.545831664461602</v>
      </c>
      <c r="L21" s="92">
        <v>0</v>
      </c>
      <c r="M21" s="93" t="s">
        <v>127</v>
      </c>
      <c r="N21" s="93" t="s">
        <v>119</v>
      </c>
      <c r="O21" s="93" t="s">
        <v>121</v>
      </c>
      <c r="P21" s="94">
        <v>45047</v>
      </c>
      <c r="Q21" s="94">
        <v>45048</v>
      </c>
      <c r="R21" s="92">
        <v>0</v>
      </c>
      <c r="S21" s="93" t="s">
        <v>116</v>
      </c>
      <c r="T21" s="93" t="s">
        <v>116</v>
      </c>
      <c r="U21" s="93" t="s">
        <v>142</v>
      </c>
      <c r="V21" s="95">
        <v>45017.153467476855</v>
      </c>
      <c r="W21" s="93" t="s">
        <v>116</v>
      </c>
      <c r="X21" s="93" t="s">
        <v>116</v>
      </c>
      <c r="Y21" s="95">
        <v>45047</v>
      </c>
      <c r="Z21" s="95">
        <v>45078</v>
      </c>
      <c r="AA21" s="95">
        <v>45078.810977118053</v>
      </c>
      <c r="AB21" s="93" t="s">
        <v>118</v>
      </c>
      <c r="AC21" s="93" t="s">
        <v>116</v>
      </c>
    </row>
    <row r="22" spans="1:29" s="78" customFormat="1" hidden="1" outlineLevel="7" collapsed="1" x14ac:dyDescent="0.25">
      <c r="A22" s="101" t="s">
        <v>116</v>
      </c>
      <c r="B22" s="75">
        <v>-654733.24899999995</v>
      </c>
      <c r="C22" s="75">
        <v>-38986635.830080003</v>
      </c>
      <c r="D22" s="75">
        <v>0</v>
      </c>
      <c r="E22" s="75">
        <v>0</v>
      </c>
      <c r="F22" s="75">
        <v>-654733.24899999995</v>
      </c>
      <c r="G22" s="75">
        <v>-38986635.830080003</v>
      </c>
      <c r="H22" s="74" t="s">
        <v>120</v>
      </c>
      <c r="I22" s="74" t="s">
        <v>128</v>
      </c>
      <c r="J22" s="74" t="s">
        <v>116</v>
      </c>
      <c r="K22" s="75">
        <v>59.545831664461602</v>
      </c>
      <c r="L22" s="75">
        <v>0</v>
      </c>
      <c r="M22" s="74" t="s">
        <v>127</v>
      </c>
      <c r="N22" s="74" t="s">
        <v>119</v>
      </c>
      <c r="O22" s="74" t="s">
        <v>121</v>
      </c>
      <c r="P22" s="76">
        <v>45047</v>
      </c>
      <c r="Q22" s="76">
        <v>45048</v>
      </c>
      <c r="R22" s="75">
        <v>0</v>
      </c>
      <c r="S22" s="74" t="s">
        <v>116</v>
      </c>
      <c r="T22" s="74" t="s">
        <v>116</v>
      </c>
      <c r="U22" s="74" t="s">
        <v>142</v>
      </c>
      <c r="V22" s="77">
        <v>45017.153467476855</v>
      </c>
      <c r="W22" s="74" t="s">
        <v>116</v>
      </c>
      <c r="X22" s="74" t="s">
        <v>116</v>
      </c>
      <c r="Y22" s="77">
        <v>45047</v>
      </c>
      <c r="Z22" s="77">
        <v>45078</v>
      </c>
      <c r="AA22" s="77">
        <v>45078.810977118053</v>
      </c>
      <c r="AB22" s="74" t="s">
        <v>118</v>
      </c>
      <c r="AC22" s="74" t="s">
        <v>116</v>
      </c>
    </row>
    <row r="23" spans="1:29" s="107" customFormat="1" hidden="1" outlineLevel="7" collapsed="1" x14ac:dyDescent="0.25">
      <c r="A23" s="102" t="s">
        <v>133</v>
      </c>
      <c r="B23" s="103">
        <v>209254.09</v>
      </c>
      <c r="C23" s="103">
        <v>12472407.47954</v>
      </c>
      <c r="D23" s="103">
        <v>0</v>
      </c>
      <c r="E23" s="103">
        <v>0</v>
      </c>
      <c r="F23" s="103">
        <v>209254.09</v>
      </c>
      <c r="G23" s="103">
        <v>12472407.47954</v>
      </c>
      <c r="H23" s="104" t="s">
        <v>120</v>
      </c>
      <c r="I23" s="104" t="s">
        <v>128</v>
      </c>
      <c r="J23" s="104" t="s">
        <v>116</v>
      </c>
      <c r="K23" s="103">
        <v>59.604127592153603</v>
      </c>
      <c r="L23" s="103">
        <v>0</v>
      </c>
      <c r="M23" s="104" t="s">
        <v>127</v>
      </c>
      <c r="N23" s="104" t="s">
        <v>119</v>
      </c>
      <c r="O23" s="104" t="s">
        <v>121</v>
      </c>
      <c r="P23" s="105">
        <v>45047</v>
      </c>
      <c r="Q23" s="105">
        <v>45048</v>
      </c>
      <c r="R23" s="103">
        <v>0</v>
      </c>
      <c r="S23" s="104" t="s">
        <v>116</v>
      </c>
      <c r="T23" s="104" t="s">
        <v>116</v>
      </c>
      <c r="U23" s="104" t="s">
        <v>142</v>
      </c>
      <c r="V23" s="106">
        <v>45017.153467476855</v>
      </c>
      <c r="W23" s="104" t="s">
        <v>116</v>
      </c>
      <c r="X23" s="104" t="s">
        <v>116</v>
      </c>
      <c r="Y23" s="106">
        <v>45047</v>
      </c>
      <c r="Z23" s="106">
        <v>45078</v>
      </c>
      <c r="AA23" s="106">
        <v>45078.810977118053</v>
      </c>
      <c r="AB23" s="104" t="s">
        <v>118</v>
      </c>
      <c r="AC23" s="104" t="s">
        <v>116</v>
      </c>
    </row>
    <row r="24" spans="1:29" s="78" customFormat="1" hidden="1" outlineLevel="7" collapsed="1" x14ac:dyDescent="0.25">
      <c r="A24" s="101" t="s">
        <v>116</v>
      </c>
      <c r="B24" s="75">
        <v>209254.09</v>
      </c>
      <c r="C24" s="75">
        <v>12472407.47954</v>
      </c>
      <c r="D24" s="75">
        <v>0</v>
      </c>
      <c r="E24" s="75">
        <v>0</v>
      </c>
      <c r="F24" s="75">
        <v>209254.09</v>
      </c>
      <c r="G24" s="75">
        <v>12472407.47954</v>
      </c>
      <c r="H24" s="74" t="s">
        <v>120</v>
      </c>
      <c r="I24" s="74" t="s">
        <v>128</v>
      </c>
      <c r="J24" s="74" t="s">
        <v>116</v>
      </c>
      <c r="K24" s="75">
        <v>59.604127592153603</v>
      </c>
      <c r="L24" s="75">
        <v>0</v>
      </c>
      <c r="M24" s="74" t="s">
        <v>127</v>
      </c>
      <c r="N24" s="74" t="s">
        <v>119</v>
      </c>
      <c r="O24" s="74" t="s">
        <v>121</v>
      </c>
      <c r="P24" s="76">
        <v>45047</v>
      </c>
      <c r="Q24" s="76">
        <v>45048</v>
      </c>
      <c r="R24" s="75">
        <v>0</v>
      </c>
      <c r="S24" s="74" t="s">
        <v>116</v>
      </c>
      <c r="T24" s="74" t="s">
        <v>116</v>
      </c>
      <c r="U24" s="74" t="s">
        <v>142</v>
      </c>
      <c r="V24" s="77">
        <v>45017.153467476855</v>
      </c>
      <c r="W24" s="74" t="s">
        <v>116</v>
      </c>
      <c r="X24" s="74" t="s">
        <v>116</v>
      </c>
      <c r="Y24" s="77">
        <v>45047</v>
      </c>
      <c r="Z24" s="77">
        <v>45078</v>
      </c>
      <c r="AA24" s="77">
        <v>45078.810977118053</v>
      </c>
      <c r="AB24" s="74" t="s">
        <v>118</v>
      </c>
      <c r="AC24" s="74" t="s">
        <v>116</v>
      </c>
    </row>
    <row r="25" spans="1:29" s="96" customFormat="1" hidden="1" outlineLevel="7" collapsed="1" x14ac:dyDescent="0.25">
      <c r="A25" s="100" t="s">
        <v>134</v>
      </c>
      <c r="B25" s="92">
        <v>587557.50699999998</v>
      </c>
      <c r="C25" s="92">
        <v>37500882.640589997</v>
      </c>
      <c r="D25" s="92">
        <v>0</v>
      </c>
      <c r="E25" s="92">
        <v>0</v>
      </c>
      <c r="F25" s="92">
        <v>587557.50699999998</v>
      </c>
      <c r="G25" s="92">
        <v>37500882.640589997</v>
      </c>
      <c r="H25" s="93" t="s">
        <v>120</v>
      </c>
      <c r="I25" s="93" t="s">
        <v>128</v>
      </c>
      <c r="J25" s="93" t="s">
        <v>116</v>
      </c>
      <c r="K25" s="92">
        <v>63.825042134284203</v>
      </c>
      <c r="L25" s="92">
        <v>0</v>
      </c>
      <c r="M25" s="93" t="s">
        <v>127</v>
      </c>
      <c r="N25" s="93" t="s">
        <v>119</v>
      </c>
      <c r="O25" s="93" t="s">
        <v>121</v>
      </c>
      <c r="P25" s="94">
        <v>45047</v>
      </c>
      <c r="Q25" s="94">
        <v>45048</v>
      </c>
      <c r="R25" s="92">
        <v>0</v>
      </c>
      <c r="S25" s="93" t="s">
        <v>116</v>
      </c>
      <c r="T25" s="93" t="s">
        <v>116</v>
      </c>
      <c r="U25" s="93" t="s">
        <v>142</v>
      </c>
      <c r="V25" s="95">
        <v>45017.153467476855</v>
      </c>
      <c r="W25" s="93" t="s">
        <v>116</v>
      </c>
      <c r="X25" s="93" t="s">
        <v>116</v>
      </c>
      <c r="Y25" s="95">
        <v>45047</v>
      </c>
      <c r="Z25" s="95">
        <v>45078</v>
      </c>
      <c r="AA25" s="95">
        <v>45078.810977118053</v>
      </c>
      <c r="AB25" s="93" t="s">
        <v>118</v>
      </c>
      <c r="AC25" s="93" t="s">
        <v>116</v>
      </c>
    </row>
    <row r="26" spans="1:29" s="78" customFormat="1" hidden="1" outlineLevel="7" collapsed="1" x14ac:dyDescent="0.25">
      <c r="A26" s="101" t="s">
        <v>116</v>
      </c>
      <c r="B26" s="75">
        <v>587557.50699999998</v>
      </c>
      <c r="C26" s="75">
        <v>37500882.640589997</v>
      </c>
      <c r="D26" s="75">
        <v>0</v>
      </c>
      <c r="E26" s="75">
        <v>0</v>
      </c>
      <c r="F26" s="75">
        <v>587557.50699999998</v>
      </c>
      <c r="G26" s="75">
        <v>37500882.640589997</v>
      </c>
      <c r="H26" s="74" t="s">
        <v>120</v>
      </c>
      <c r="I26" s="74" t="s">
        <v>128</v>
      </c>
      <c r="J26" s="74" t="s">
        <v>116</v>
      </c>
      <c r="K26" s="75">
        <v>63.825042134284203</v>
      </c>
      <c r="L26" s="75">
        <v>0</v>
      </c>
      <c r="M26" s="74" t="s">
        <v>127</v>
      </c>
      <c r="N26" s="74" t="s">
        <v>119</v>
      </c>
      <c r="O26" s="74" t="s">
        <v>121</v>
      </c>
      <c r="P26" s="76">
        <v>45047</v>
      </c>
      <c r="Q26" s="76">
        <v>45048</v>
      </c>
      <c r="R26" s="75">
        <v>0</v>
      </c>
      <c r="S26" s="74" t="s">
        <v>116</v>
      </c>
      <c r="T26" s="74" t="s">
        <v>116</v>
      </c>
      <c r="U26" s="74" t="s">
        <v>142</v>
      </c>
      <c r="V26" s="77">
        <v>45017.153467476855</v>
      </c>
      <c r="W26" s="74" t="s">
        <v>116</v>
      </c>
      <c r="X26" s="74" t="s">
        <v>116</v>
      </c>
      <c r="Y26" s="77">
        <v>45047</v>
      </c>
      <c r="Z26" s="77">
        <v>45078</v>
      </c>
      <c r="AA26" s="77">
        <v>45078.810977118053</v>
      </c>
      <c r="AB26" s="74" t="s">
        <v>118</v>
      </c>
      <c r="AC26" s="74" t="s">
        <v>116</v>
      </c>
    </row>
    <row r="27" spans="1:29" s="107" customFormat="1" hidden="1" outlineLevel="7" collapsed="1" x14ac:dyDescent="0.25">
      <c r="A27" s="102" t="s">
        <v>131</v>
      </c>
      <c r="B27" s="103">
        <v>-17773.1901</v>
      </c>
      <c r="C27" s="103">
        <v>-1149168.2384800001</v>
      </c>
      <c r="D27" s="103">
        <v>0</v>
      </c>
      <c r="E27" s="103">
        <v>0</v>
      </c>
      <c r="F27" s="103">
        <v>-17773.1901</v>
      </c>
      <c r="G27" s="103">
        <v>-1149168.2384800001</v>
      </c>
      <c r="H27" s="104" t="s">
        <v>120</v>
      </c>
      <c r="I27" s="104" t="s">
        <v>128</v>
      </c>
      <c r="J27" s="104" t="s">
        <v>116</v>
      </c>
      <c r="K27" s="103">
        <v>64.657398700754399</v>
      </c>
      <c r="L27" s="103">
        <v>0</v>
      </c>
      <c r="M27" s="104" t="s">
        <v>127</v>
      </c>
      <c r="N27" s="104" t="s">
        <v>119</v>
      </c>
      <c r="O27" s="104" t="s">
        <v>121</v>
      </c>
      <c r="P27" s="105">
        <v>45047</v>
      </c>
      <c r="Q27" s="105">
        <v>45048</v>
      </c>
      <c r="R27" s="103">
        <v>0</v>
      </c>
      <c r="S27" s="104" t="s">
        <v>116</v>
      </c>
      <c r="T27" s="104" t="s">
        <v>116</v>
      </c>
      <c r="U27" s="104" t="s">
        <v>142</v>
      </c>
      <c r="V27" s="106">
        <v>45017.153467476855</v>
      </c>
      <c r="W27" s="104" t="s">
        <v>116</v>
      </c>
      <c r="X27" s="104" t="s">
        <v>116</v>
      </c>
      <c r="Y27" s="106">
        <v>45047</v>
      </c>
      <c r="Z27" s="106">
        <v>45078</v>
      </c>
      <c r="AA27" s="106">
        <v>45078.810977118053</v>
      </c>
      <c r="AB27" s="104" t="s">
        <v>118</v>
      </c>
      <c r="AC27" s="104" t="s">
        <v>116</v>
      </c>
    </row>
    <row r="28" spans="1:29" s="78" customFormat="1" hidden="1" outlineLevel="7" collapsed="1" x14ac:dyDescent="0.25">
      <c r="A28" s="101" t="s">
        <v>116</v>
      </c>
      <c r="B28" s="75">
        <v>-17773.1901</v>
      </c>
      <c r="C28" s="75">
        <v>-1149168.2384800001</v>
      </c>
      <c r="D28" s="75">
        <v>0</v>
      </c>
      <c r="E28" s="75">
        <v>0</v>
      </c>
      <c r="F28" s="75">
        <v>-17773.1901</v>
      </c>
      <c r="G28" s="75">
        <v>-1149168.2384800001</v>
      </c>
      <c r="H28" s="74" t="s">
        <v>120</v>
      </c>
      <c r="I28" s="74" t="s">
        <v>128</v>
      </c>
      <c r="J28" s="74" t="s">
        <v>116</v>
      </c>
      <c r="K28" s="75">
        <v>64.657398700754399</v>
      </c>
      <c r="L28" s="75">
        <v>0</v>
      </c>
      <c r="M28" s="74" t="s">
        <v>127</v>
      </c>
      <c r="N28" s="74" t="s">
        <v>119</v>
      </c>
      <c r="O28" s="74" t="s">
        <v>121</v>
      </c>
      <c r="P28" s="76">
        <v>45047</v>
      </c>
      <c r="Q28" s="76">
        <v>45048</v>
      </c>
      <c r="R28" s="75">
        <v>0</v>
      </c>
      <c r="S28" s="74" t="s">
        <v>116</v>
      </c>
      <c r="T28" s="74" t="s">
        <v>116</v>
      </c>
      <c r="U28" s="74" t="s">
        <v>142</v>
      </c>
      <c r="V28" s="77">
        <v>45017.153467476855</v>
      </c>
      <c r="W28" s="74" t="s">
        <v>116</v>
      </c>
      <c r="X28" s="74" t="s">
        <v>116</v>
      </c>
      <c r="Y28" s="77">
        <v>45047</v>
      </c>
      <c r="Z28" s="77">
        <v>45078</v>
      </c>
      <c r="AA28" s="77">
        <v>45078.810977118053</v>
      </c>
      <c r="AB28" s="74" t="s">
        <v>118</v>
      </c>
      <c r="AC28" s="74" t="s">
        <v>116</v>
      </c>
    </row>
    <row r="29" spans="1:29" s="96" customFormat="1" hidden="1" outlineLevel="7" collapsed="1" x14ac:dyDescent="0.25">
      <c r="A29" s="100" t="s">
        <v>130</v>
      </c>
      <c r="B29" s="92">
        <v>-233652.24299999999</v>
      </c>
      <c r="C29" s="92">
        <v>-18710392.24016</v>
      </c>
      <c r="D29" s="92">
        <v>0</v>
      </c>
      <c r="E29" s="92">
        <v>0</v>
      </c>
      <c r="F29" s="92">
        <v>-233652.24299999999</v>
      </c>
      <c r="G29" s="92">
        <v>-18710392.24016</v>
      </c>
      <c r="H29" s="93" t="s">
        <v>120</v>
      </c>
      <c r="I29" s="93" t="s">
        <v>128</v>
      </c>
      <c r="J29" s="93" t="s">
        <v>116</v>
      </c>
      <c r="K29" s="92">
        <v>80.077948321514697</v>
      </c>
      <c r="L29" s="92">
        <v>0</v>
      </c>
      <c r="M29" s="93" t="s">
        <v>127</v>
      </c>
      <c r="N29" s="93" t="s">
        <v>119</v>
      </c>
      <c r="O29" s="93" t="s">
        <v>121</v>
      </c>
      <c r="P29" s="94">
        <v>45047</v>
      </c>
      <c r="Q29" s="94">
        <v>45048</v>
      </c>
      <c r="R29" s="92">
        <v>0</v>
      </c>
      <c r="S29" s="93" t="s">
        <v>116</v>
      </c>
      <c r="T29" s="93" t="s">
        <v>116</v>
      </c>
      <c r="U29" s="93" t="s">
        <v>142</v>
      </c>
      <c r="V29" s="95">
        <v>45017.153467476855</v>
      </c>
      <c r="W29" s="93" t="s">
        <v>116</v>
      </c>
      <c r="X29" s="93" t="s">
        <v>116</v>
      </c>
      <c r="Y29" s="95">
        <v>45047</v>
      </c>
      <c r="Z29" s="95">
        <v>45078</v>
      </c>
      <c r="AA29" s="95">
        <v>45078.810977118053</v>
      </c>
      <c r="AB29" s="93" t="s">
        <v>118</v>
      </c>
      <c r="AC29" s="93" t="s">
        <v>116</v>
      </c>
    </row>
    <row r="30" spans="1:29" s="78" customFormat="1" hidden="1" outlineLevel="7" collapsed="1" x14ac:dyDescent="0.25">
      <c r="A30" s="101" t="s">
        <v>116</v>
      </c>
      <c r="B30" s="75">
        <v>-233652.24299999999</v>
      </c>
      <c r="C30" s="75">
        <v>-18710392.24016</v>
      </c>
      <c r="D30" s="75">
        <v>0</v>
      </c>
      <c r="E30" s="75">
        <v>0</v>
      </c>
      <c r="F30" s="75">
        <v>-233652.24299999999</v>
      </c>
      <c r="G30" s="75">
        <v>-18710392.24016</v>
      </c>
      <c r="H30" s="74" t="s">
        <v>120</v>
      </c>
      <c r="I30" s="74" t="s">
        <v>128</v>
      </c>
      <c r="J30" s="74" t="s">
        <v>116</v>
      </c>
      <c r="K30" s="75">
        <v>80.077948321514697</v>
      </c>
      <c r="L30" s="75">
        <v>0</v>
      </c>
      <c r="M30" s="74" t="s">
        <v>127</v>
      </c>
      <c r="N30" s="74" t="s">
        <v>119</v>
      </c>
      <c r="O30" s="74" t="s">
        <v>121</v>
      </c>
      <c r="P30" s="76">
        <v>45047</v>
      </c>
      <c r="Q30" s="76">
        <v>45048</v>
      </c>
      <c r="R30" s="75">
        <v>0</v>
      </c>
      <c r="S30" s="74" t="s">
        <v>116</v>
      </c>
      <c r="T30" s="74" t="s">
        <v>116</v>
      </c>
      <c r="U30" s="74" t="s">
        <v>142</v>
      </c>
      <c r="V30" s="77">
        <v>45017.153467476855</v>
      </c>
      <c r="W30" s="74" t="s">
        <v>116</v>
      </c>
      <c r="X30" s="74" t="s">
        <v>116</v>
      </c>
      <c r="Y30" s="77">
        <v>45047</v>
      </c>
      <c r="Z30" s="77">
        <v>45078</v>
      </c>
      <c r="AA30" s="77">
        <v>45078.810977118053</v>
      </c>
      <c r="AB30" s="74" t="s">
        <v>118</v>
      </c>
      <c r="AC30" s="74" t="s">
        <v>116</v>
      </c>
    </row>
    <row r="31" spans="1:29" s="107" customFormat="1" hidden="1" outlineLevel="7" collapsed="1" x14ac:dyDescent="0.25">
      <c r="A31" s="102" t="s">
        <v>132</v>
      </c>
      <c r="B31" s="103">
        <v>109347.0851</v>
      </c>
      <c r="C31" s="103">
        <v>8872906.1885899995</v>
      </c>
      <c r="D31" s="103">
        <v>0</v>
      </c>
      <c r="E31" s="103">
        <v>0</v>
      </c>
      <c r="F31" s="103">
        <v>109347.0851</v>
      </c>
      <c r="G31" s="103">
        <v>8872906.1885899995</v>
      </c>
      <c r="H31" s="104" t="s">
        <v>120</v>
      </c>
      <c r="I31" s="104" t="s">
        <v>128</v>
      </c>
      <c r="J31" s="104" t="s">
        <v>116</v>
      </c>
      <c r="K31" s="103">
        <v>81.144423561684903</v>
      </c>
      <c r="L31" s="103">
        <v>0</v>
      </c>
      <c r="M31" s="104" t="s">
        <v>127</v>
      </c>
      <c r="N31" s="104" t="s">
        <v>119</v>
      </c>
      <c r="O31" s="104" t="s">
        <v>121</v>
      </c>
      <c r="P31" s="105">
        <v>45047</v>
      </c>
      <c r="Q31" s="105">
        <v>45048</v>
      </c>
      <c r="R31" s="103">
        <v>0</v>
      </c>
      <c r="S31" s="104" t="s">
        <v>116</v>
      </c>
      <c r="T31" s="104" t="s">
        <v>116</v>
      </c>
      <c r="U31" s="104" t="s">
        <v>142</v>
      </c>
      <c r="V31" s="106">
        <v>45017.153467476855</v>
      </c>
      <c r="W31" s="104" t="s">
        <v>116</v>
      </c>
      <c r="X31" s="104" t="s">
        <v>116</v>
      </c>
      <c r="Y31" s="106">
        <v>45047</v>
      </c>
      <c r="Z31" s="106">
        <v>45078</v>
      </c>
      <c r="AA31" s="106">
        <v>45078.810977118053</v>
      </c>
      <c r="AB31" s="104" t="s">
        <v>118</v>
      </c>
      <c r="AC31" s="104" t="s">
        <v>116</v>
      </c>
    </row>
    <row r="32" spans="1:29" s="78" customFormat="1" hidden="1" outlineLevel="7" collapsed="1" x14ac:dyDescent="0.25">
      <c r="A32" s="101" t="s">
        <v>116</v>
      </c>
      <c r="B32" s="75">
        <v>109347.0851</v>
      </c>
      <c r="C32" s="75">
        <v>8872906.1885899995</v>
      </c>
      <c r="D32" s="75">
        <v>0</v>
      </c>
      <c r="E32" s="75">
        <v>0</v>
      </c>
      <c r="F32" s="75">
        <v>109347.0851</v>
      </c>
      <c r="G32" s="75">
        <v>8872906.1885899995</v>
      </c>
      <c r="H32" s="74" t="s">
        <v>120</v>
      </c>
      <c r="I32" s="74" t="s">
        <v>128</v>
      </c>
      <c r="J32" s="74" t="s">
        <v>116</v>
      </c>
      <c r="K32" s="75">
        <v>81.144423561684903</v>
      </c>
      <c r="L32" s="75">
        <v>0</v>
      </c>
      <c r="M32" s="74" t="s">
        <v>127</v>
      </c>
      <c r="N32" s="74" t="s">
        <v>119</v>
      </c>
      <c r="O32" s="74" t="s">
        <v>121</v>
      </c>
      <c r="P32" s="76">
        <v>45047</v>
      </c>
      <c r="Q32" s="76">
        <v>45048</v>
      </c>
      <c r="R32" s="75">
        <v>0</v>
      </c>
      <c r="S32" s="74" t="s">
        <v>116</v>
      </c>
      <c r="T32" s="74" t="s">
        <v>116</v>
      </c>
      <c r="U32" s="74" t="s">
        <v>142</v>
      </c>
      <c r="V32" s="77">
        <v>45017.153467476855</v>
      </c>
      <c r="W32" s="74" t="s">
        <v>116</v>
      </c>
      <c r="X32" s="74" t="s">
        <v>116</v>
      </c>
      <c r="Y32" s="77">
        <v>45047</v>
      </c>
      <c r="Z32" s="77">
        <v>45078</v>
      </c>
      <c r="AA32" s="77">
        <v>45078.810977118053</v>
      </c>
      <c r="AB32" s="74" t="s">
        <v>118</v>
      </c>
      <c r="AC32" s="74" t="s">
        <v>116</v>
      </c>
    </row>
    <row r="33" spans="1:29" s="113" customFormat="1" hidden="1" outlineLevel="2" collapsed="1" x14ac:dyDescent="0.25">
      <c r="A33" s="108" t="s">
        <v>123</v>
      </c>
      <c r="B33" s="109">
        <v>4.0000000000000003E-5</v>
      </c>
      <c r="C33" s="109">
        <v>2.9499999999999999E-3</v>
      </c>
      <c r="D33" s="109">
        <v>0</v>
      </c>
      <c r="E33" s="109">
        <v>0</v>
      </c>
      <c r="F33" s="109">
        <v>4.0000000000000003E-5</v>
      </c>
      <c r="G33" s="109">
        <v>2.9499999999999999E-3</v>
      </c>
      <c r="H33" s="110" t="s">
        <v>120</v>
      </c>
      <c r="I33" s="110" t="s">
        <v>123</v>
      </c>
      <c r="J33" s="110" t="s">
        <v>116</v>
      </c>
      <c r="K33" s="109">
        <v>73.75</v>
      </c>
      <c r="L33" s="109">
        <v>0</v>
      </c>
      <c r="M33" s="110" t="s">
        <v>122</v>
      </c>
      <c r="N33" s="110" t="s">
        <v>119</v>
      </c>
      <c r="O33" s="110" t="s">
        <v>121</v>
      </c>
      <c r="P33" s="111">
        <v>45047</v>
      </c>
      <c r="Q33" s="111">
        <v>45048</v>
      </c>
      <c r="R33" s="109">
        <v>0</v>
      </c>
      <c r="S33" s="110" t="s">
        <v>116</v>
      </c>
      <c r="T33" s="110" t="s">
        <v>116</v>
      </c>
      <c r="U33" s="110" t="s">
        <v>142</v>
      </c>
      <c r="V33" s="112">
        <v>45017.153467476855</v>
      </c>
      <c r="W33" s="110" t="s">
        <v>116</v>
      </c>
      <c r="X33" s="110" t="s">
        <v>116</v>
      </c>
      <c r="Y33" s="112">
        <v>45047</v>
      </c>
      <c r="Z33" s="112">
        <v>45078</v>
      </c>
      <c r="AA33" s="112">
        <v>45078.810977118053</v>
      </c>
      <c r="AB33" s="110" t="s">
        <v>118</v>
      </c>
      <c r="AC33" s="110" t="s">
        <v>116</v>
      </c>
    </row>
    <row r="34" spans="1:29" s="96" customFormat="1" hidden="1" outlineLevel="3" collapsed="1" x14ac:dyDescent="0.25">
      <c r="A34" s="91" t="s">
        <v>121</v>
      </c>
      <c r="B34" s="92">
        <v>4.0000000000000003E-5</v>
      </c>
      <c r="C34" s="92">
        <v>2.9499999999999999E-3</v>
      </c>
      <c r="D34" s="92">
        <v>0</v>
      </c>
      <c r="E34" s="92">
        <v>0</v>
      </c>
      <c r="F34" s="92">
        <v>4.0000000000000003E-5</v>
      </c>
      <c r="G34" s="92">
        <v>2.9499999999999999E-3</v>
      </c>
      <c r="H34" s="93" t="s">
        <v>120</v>
      </c>
      <c r="I34" s="93" t="s">
        <v>123</v>
      </c>
      <c r="J34" s="93" t="s">
        <v>116</v>
      </c>
      <c r="K34" s="92">
        <v>73.75</v>
      </c>
      <c r="L34" s="92">
        <v>0</v>
      </c>
      <c r="M34" s="93" t="s">
        <v>122</v>
      </c>
      <c r="N34" s="93" t="s">
        <v>119</v>
      </c>
      <c r="O34" s="93" t="s">
        <v>121</v>
      </c>
      <c r="P34" s="94">
        <v>45047</v>
      </c>
      <c r="Q34" s="94">
        <v>45048</v>
      </c>
      <c r="R34" s="92">
        <v>0</v>
      </c>
      <c r="S34" s="93" t="s">
        <v>116</v>
      </c>
      <c r="T34" s="93" t="s">
        <v>116</v>
      </c>
      <c r="U34" s="93" t="s">
        <v>142</v>
      </c>
      <c r="V34" s="95">
        <v>45017.153467476855</v>
      </c>
      <c r="W34" s="93" t="s">
        <v>116</v>
      </c>
      <c r="X34" s="93" t="s">
        <v>116</v>
      </c>
      <c r="Y34" s="95">
        <v>45047</v>
      </c>
      <c r="Z34" s="95">
        <v>45078</v>
      </c>
      <c r="AA34" s="95">
        <v>45078.810977118053</v>
      </c>
      <c r="AB34" s="93" t="s">
        <v>118</v>
      </c>
      <c r="AC34" s="93" t="s">
        <v>116</v>
      </c>
    </row>
    <row r="35" spans="1:29" s="78" customFormat="1" hidden="1" outlineLevel="4" collapsed="1" x14ac:dyDescent="0.25">
      <c r="A35" s="97" t="s">
        <v>116</v>
      </c>
      <c r="B35" s="75">
        <v>4.0000000000000003E-5</v>
      </c>
      <c r="C35" s="75">
        <v>2.9499999999999999E-3</v>
      </c>
      <c r="D35" s="75">
        <v>0</v>
      </c>
      <c r="E35" s="75">
        <v>0</v>
      </c>
      <c r="F35" s="75">
        <v>4.0000000000000003E-5</v>
      </c>
      <c r="G35" s="75">
        <v>2.9499999999999999E-3</v>
      </c>
      <c r="H35" s="74" t="s">
        <v>120</v>
      </c>
      <c r="I35" s="74" t="s">
        <v>123</v>
      </c>
      <c r="J35" s="74" t="s">
        <v>116</v>
      </c>
      <c r="K35" s="75">
        <v>73.75</v>
      </c>
      <c r="L35" s="75">
        <v>0</v>
      </c>
      <c r="M35" s="74" t="s">
        <v>122</v>
      </c>
      <c r="N35" s="74" t="s">
        <v>119</v>
      </c>
      <c r="O35" s="74" t="s">
        <v>121</v>
      </c>
      <c r="P35" s="76">
        <v>45047</v>
      </c>
      <c r="Q35" s="76">
        <v>45048</v>
      </c>
      <c r="R35" s="75">
        <v>0</v>
      </c>
      <c r="S35" s="74" t="s">
        <v>116</v>
      </c>
      <c r="T35" s="74" t="s">
        <v>116</v>
      </c>
      <c r="U35" s="74" t="s">
        <v>142</v>
      </c>
      <c r="V35" s="77">
        <v>45017.153467476855</v>
      </c>
      <c r="W35" s="74" t="s">
        <v>116</v>
      </c>
      <c r="X35" s="74" t="s">
        <v>116</v>
      </c>
      <c r="Y35" s="77">
        <v>45047</v>
      </c>
      <c r="Z35" s="77">
        <v>45078</v>
      </c>
      <c r="AA35" s="77">
        <v>45078.810977118053</v>
      </c>
      <c r="AB35" s="74" t="s">
        <v>118</v>
      </c>
      <c r="AC35" s="74" t="s">
        <v>116</v>
      </c>
    </row>
    <row r="36" spans="1:29" s="84" customFormat="1" hidden="1" outlineLevel="5" collapsed="1" x14ac:dyDescent="0.25">
      <c r="A36" s="98" t="s">
        <v>122</v>
      </c>
      <c r="B36" s="80">
        <v>4.0000000000000003E-5</v>
      </c>
      <c r="C36" s="80">
        <v>2.9499999999999999E-3</v>
      </c>
      <c r="D36" s="80">
        <v>0</v>
      </c>
      <c r="E36" s="80">
        <v>0</v>
      </c>
      <c r="F36" s="80">
        <v>4.0000000000000003E-5</v>
      </c>
      <c r="G36" s="80">
        <v>2.9499999999999999E-3</v>
      </c>
      <c r="H36" s="81" t="s">
        <v>120</v>
      </c>
      <c r="I36" s="81" t="s">
        <v>123</v>
      </c>
      <c r="J36" s="81" t="s">
        <v>116</v>
      </c>
      <c r="K36" s="80">
        <v>73.75</v>
      </c>
      <c r="L36" s="80">
        <v>0</v>
      </c>
      <c r="M36" s="81" t="s">
        <v>122</v>
      </c>
      <c r="N36" s="81" t="s">
        <v>119</v>
      </c>
      <c r="O36" s="81" t="s">
        <v>121</v>
      </c>
      <c r="P36" s="82">
        <v>45047</v>
      </c>
      <c r="Q36" s="82">
        <v>45048</v>
      </c>
      <c r="R36" s="80">
        <v>0</v>
      </c>
      <c r="S36" s="81" t="s">
        <v>116</v>
      </c>
      <c r="T36" s="81" t="s">
        <v>116</v>
      </c>
      <c r="U36" s="81" t="s">
        <v>142</v>
      </c>
      <c r="V36" s="83">
        <v>45017.153467476855</v>
      </c>
      <c r="W36" s="81" t="s">
        <v>116</v>
      </c>
      <c r="X36" s="81" t="s">
        <v>116</v>
      </c>
      <c r="Y36" s="83">
        <v>45047</v>
      </c>
      <c r="Z36" s="83">
        <v>45078</v>
      </c>
      <c r="AA36" s="83">
        <v>45078.810977118053</v>
      </c>
      <c r="AB36" s="81" t="s">
        <v>118</v>
      </c>
      <c r="AC36" s="81" t="s">
        <v>116</v>
      </c>
    </row>
    <row r="37" spans="1:29" s="90" customFormat="1" hidden="1" outlineLevel="6" collapsed="1" x14ac:dyDescent="0.25">
      <c r="A37" s="99" t="s">
        <v>116</v>
      </c>
      <c r="B37" s="86">
        <v>4.0000000000000003E-5</v>
      </c>
      <c r="C37" s="86">
        <v>2.9499999999999999E-3</v>
      </c>
      <c r="D37" s="86">
        <v>0</v>
      </c>
      <c r="E37" s="86">
        <v>0</v>
      </c>
      <c r="F37" s="86">
        <v>4.0000000000000003E-5</v>
      </c>
      <c r="G37" s="86">
        <v>2.9499999999999999E-3</v>
      </c>
      <c r="H37" s="87" t="s">
        <v>120</v>
      </c>
      <c r="I37" s="87" t="s">
        <v>123</v>
      </c>
      <c r="J37" s="87" t="s">
        <v>116</v>
      </c>
      <c r="K37" s="86">
        <v>73.75</v>
      </c>
      <c r="L37" s="86">
        <v>0</v>
      </c>
      <c r="M37" s="87" t="s">
        <v>122</v>
      </c>
      <c r="N37" s="87" t="s">
        <v>119</v>
      </c>
      <c r="O37" s="87" t="s">
        <v>121</v>
      </c>
      <c r="P37" s="88">
        <v>45047</v>
      </c>
      <c r="Q37" s="88">
        <v>45048</v>
      </c>
      <c r="R37" s="86">
        <v>0</v>
      </c>
      <c r="S37" s="87" t="s">
        <v>116</v>
      </c>
      <c r="T37" s="87" t="s">
        <v>116</v>
      </c>
      <c r="U37" s="87" t="s">
        <v>142</v>
      </c>
      <c r="V37" s="89">
        <v>45017.153467476855</v>
      </c>
      <c r="W37" s="87" t="s">
        <v>116</v>
      </c>
      <c r="X37" s="87" t="s">
        <v>116</v>
      </c>
      <c r="Y37" s="89">
        <v>45047</v>
      </c>
      <c r="Z37" s="89">
        <v>45078</v>
      </c>
      <c r="AA37" s="89">
        <v>45078.810977118053</v>
      </c>
      <c r="AB37" s="87" t="s">
        <v>118</v>
      </c>
      <c r="AC37" s="87" t="s">
        <v>116</v>
      </c>
    </row>
    <row r="38" spans="1:29" s="96" customFormat="1" hidden="1" outlineLevel="7" collapsed="1" x14ac:dyDescent="0.25">
      <c r="A38" s="100" t="s">
        <v>125</v>
      </c>
      <c r="B38" s="92">
        <v>4420.7043000000003</v>
      </c>
      <c r="C38" s="92">
        <v>-64306.62</v>
      </c>
      <c r="D38" s="92">
        <v>0</v>
      </c>
      <c r="E38" s="92">
        <v>0</v>
      </c>
      <c r="F38" s="92">
        <v>4420.7043000000003</v>
      </c>
      <c r="G38" s="92">
        <v>-64306.62</v>
      </c>
      <c r="H38" s="93" t="s">
        <v>120</v>
      </c>
      <c r="I38" s="93" t="s">
        <v>123</v>
      </c>
      <c r="J38" s="93" t="s">
        <v>116</v>
      </c>
      <c r="K38" s="92">
        <v>-14.5466911234031</v>
      </c>
      <c r="L38" s="92">
        <v>0</v>
      </c>
      <c r="M38" s="93" t="s">
        <v>122</v>
      </c>
      <c r="N38" s="93" t="s">
        <v>119</v>
      </c>
      <c r="O38" s="93" t="s">
        <v>121</v>
      </c>
      <c r="P38" s="94">
        <v>45047</v>
      </c>
      <c r="Q38" s="94">
        <v>45048</v>
      </c>
      <c r="R38" s="92">
        <v>0</v>
      </c>
      <c r="S38" s="93" t="s">
        <v>116</v>
      </c>
      <c r="T38" s="93" t="s">
        <v>116</v>
      </c>
      <c r="U38" s="93" t="s">
        <v>142</v>
      </c>
      <c r="V38" s="95">
        <v>45017.153467476855</v>
      </c>
      <c r="W38" s="93" t="s">
        <v>116</v>
      </c>
      <c r="X38" s="93" t="s">
        <v>116</v>
      </c>
      <c r="Y38" s="95">
        <v>45047</v>
      </c>
      <c r="Z38" s="95">
        <v>45078</v>
      </c>
      <c r="AA38" s="95">
        <v>45078.810977118053</v>
      </c>
      <c r="AB38" s="93" t="s">
        <v>118</v>
      </c>
      <c r="AC38" s="93" t="s">
        <v>116</v>
      </c>
    </row>
    <row r="39" spans="1:29" s="78" customFormat="1" hidden="1" outlineLevel="7" collapsed="1" x14ac:dyDescent="0.25">
      <c r="A39" s="101" t="s">
        <v>116</v>
      </c>
      <c r="B39" s="75">
        <v>4420.7043000000003</v>
      </c>
      <c r="C39" s="75">
        <v>-64306.62</v>
      </c>
      <c r="D39" s="75">
        <v>0</v>
      </c>
      <c r="E39" s="75">
        <v>0</v>
      </c>
      <c r="F39" s="75">
        <v>4420.7043000000003</v>
      </c>
      <c r="G39" s="75">
        <v>-64306.62</v>
      </c>
      <c r="H39" s="74" t="s">
        <v>120</v>
      </c>
      <c r="I39" s="74" t="s">
        <v>123</v>
      </c>
      <c r="J39" s="74" t="s">
        <v>116</v>
      </c>
      <c r="K39" s="75">
        <v>-14.5466911234031</v>
      </c>
      <c r="L39" s="75">
        <v>0</v>
      </c>
      <c r="M39" s="74" t="s">
        <v>122</v>
      </c>
      <c r="N39" s="74" t="s">
        <v>119</v>
      </c>
      <c r="O39" s="74" t="s">
        <v>121</v>
      </c>
      <c r="P39" s="76">
        <v>45047</v>
      </c>
      <c r="Q39" s="76">
        <v>45048</v>
      </c>
      <c r="R39" s="75">
        <v>0</v>
      </c>
      <c r="S39" s="74" t="s">
        <v>116</v>
      </c>
      <c r="T39" s="74" t="s">
        <v>116</v>
      </c>
      <c r="U39" s="74" t="s">
        <v>142</v>
      </c>
      <c r="V39" s="77">
        <v>45017.153467476855</v>
      </c>
      <c r="W39" s="74" t="s">
        <v>116</v>
      </c>
      <c r="X39" s="74" t="s">
        <v>116</v>
      </c>
      <c r="Y39" s="77">
        <v>45047</v>
      </c>
      <c r="Z39" s="77">
        <v>45078</v>
      </c>
      <c r="AA39" s="77">
        <v>45078.810977118053</v>
      </c>
      <c r="AB39" s="74" t="s">
        <v>118</v>
      </c>
      <c r="AC39" s="74" t="s">
        <v>116</v>
      </c>
    </row>
    <row r="40" spans="1:29" s="107" customFormat="1" hidden="1" outlineLevel="7" collapsed="1" x14ac:dyDescent="0.25">
      <c r="A40" s="102" t="s">
        <v>124</v>
      </c>
      <c r="B40" s="103">
        <v>-158963.71160000001</v>
      </c>
      <c r="C40" s="103">
        <v>-11087205.828469999</v>
      </c>
      <c r="D40" s="103">
        <v>0</v>
      </c>
      <c r="E40" s="103">
        <v>0</v>
      </c>
      <c r="F40" s="103">
        <v>-158963.71160000001</v>
      </c>
      <c r="G40" s="103">
        <v>-11087205.828469999</v>
      </c>
      <c r="H40" s="104" t="s">
        <v>120</v>
      </c>
      <c r="I40" s="104" t="s">
        <v>123</v>
      </c>
      <c r="J40" s="104" t="s">
        <v>116</v>
      </c>
      <c r="K40" s="103">
        <v>69.746772498422203</v>
      </c>
      <c r="L40" s="103">
        <v>0</v>
      </c>
      <c r="M40" s="104" t="s">
        <v>122</v>
      </c>
      <c r="N40" s="104" t="s">
        <v>119</v>
      </c>
      <c r="O40" s="104" t="s">
        <v>121</v>
      </c>
      <c r="P40" s="105">
        <v>45047</v>
      </c>
      <c r="Q40" s="105">
        <v>45048</v>
      </c>
      <c r="R40" s="103">
        <v>0</v>
      </c>
      <c r="S40" s="104" t="s">
        <v>116</v>
      </c>
      <c r="T40" s="104" t="s">
        <v>116</v>
      </c>
      <c r="U40" s="104" t="s">
        <v>142</v>
      </c>
      <c r="V40" s="106">
        <v>45017.153467476855</v>
      </c>
      <c r="W40" s="104" t="s">
        <v>116</v>
      </c>
      <c r="X40" s="104" t="s">
        <v>116</v>
      </c>
      <c r="Y40" s="106">
        <v>45047</v>
      </c>
      <c r="Z40" s="106">
        <v>45078</v>
      </c>
      <c r="AA40" s="106">
        <v>45078.810977118053</v>
      </c>
      <c r="AB40" s="104" t="s">
        <v>118</v>
      </c>
      <c r="AC40" s="104" t="s">
        <v>116</v>
      </c>
    </row>
    <row r="41" spans="1:29" s="78" customFormat="1" hidden="1" outlineLevel="7" collapsed="1" x14ac:dyDescent="0.25">
      <c r="A41" s="101" t="s">
        <v>116</v>
      </c>
      <c r="B41" s="75">
        <v>-158963.71160000001</v>
      </c>
      <c r="C41" s="75">
        <v>-11087205.828469999</v>
      </c>
      <c r="D41" s="75">
        <v>0</v>
      </c>
      <c r="E41" s="75">
        <v>0</v>
      </c>
      <c r="F41" s="75">
        <v>-158963.71160000001</v>
      </c>
      <c r="G41" s="75">
        <v>-11087205.828469999</v>
      </c>
      <c r="H41" s="74" t="s">
        <v>120</v>
      </c>
      <c r="I41" s="74" t="s">
        <v>123</v>
      </c>
      <c r="J41" s="74" t="s">
        <v>116</v>
      </c>
      <c r="K41" s="75">
        <v>69.746772498422203</v>
      </c>
      <c r="L41" s="75">
        <v>0</v>
      </c>
      <c r="M41" s="74" t="s">
        <v>122</v>
      </c>
      <c r="N41" s="74" t="s">
        <v>119</v>
      </c>
      <c r="O41" s="74" t="s">
        <v>121</v>
      </c>
      <c r="P41" s="76">
        <v>45047</v>
      </c>
      <c r="Q41" s="76">
        <v>45048</v>
      </c>
      <c r="R41" s="75">
        <v>0</v>
      </c>
      <c r="S41" s="74" t="s">
        <v>116</v>
      </c>
      <c r="T41" s="74" t="s">
        <v>116</v>
      </c>
      <c r="U41" s="74" t="s">
        <v>142</v>
      </c>
      <c r="V41" s="77">
        <v>45017.153467476855</v>
      </c>
      <c r="W41" s="74" t="s">
        <v>116</v>
      </c>
      <c r="X41" s="74" t="s">
        <v>116</v>
      </c>
      <c r="Y41" s="77">
        <v>45047</v>
      </c>
      <c r="Z41" s="77">
        <v>45078</v>
      </c>
      <c r="AA41" s="77">
        <v>45078.810977118053</v>
      </c>
      <c r="AB41" s="74" t="s">
        <v>118</v>
      </c>
      <c r="AC41" s="74" t="s">
        <v>116</v>
      </c>
    </row>
    <row r="42" spans="1:29" s="96" customFormat="1" hidden="1" outlineLevel="7" collapsed="1" x14ac:dyDescent="0.25">
      <c r="A42" s="100" t="s">
        <v>126</v>
      </c>
      <c r="B42" s="92">
        <v>154543.00734000001</v>
      </c>
      <c r="C42" s="92">
        <v>11151512.45142</v>
      </c>
      <c r="D42" s="92">
        <v>0</v>
      </c>
      <c r="E42" s="92">
        <v>0</v>
      </c>
      <c r="F42" s="92">
        <v>154543.00734000001</v>
      </c>
      <c r="G42" s="92">
        <v>11151512.45142</v>
      </c>
      <c r="H42" s="93" t="s">
        <v>120</v>
      </c>
      <c r="I42" s="93" t="s">
        <v>123</v>
      </c>
      <c r="J42" s="93" t="s">
        <v>116</v>
      </c>
      <c r="K42" s="92">
        <v>72.157987885445294</v>
      </c>
      <c r="L42" s="92">
        <v>0</v>
      </c>
      <c r="M42" s="93" t="s">
        <v>122</v>
      </c>
      <c r="N42" s="93" t="s">
        <v>119</v>
      </c>
      <c r="O42" s="93" t="s">
        <v>121</v>
      </c>
      <c r="P42" s="94">
        <v>45047</v>
      </c>
      <c r="Q42" s="94">
        <v>45048</v>
      </c>
      <c r="R42" s="92">
        <v>0</v>
      </c>
      <c r="S42" s="93" t="s">
        <v>116</v>
      </c>
      <c r="T42" s="93" t="s">
        <v>116</v>
      </c>
      <c r="U42" s="93" t="s">
        <v>142</v>
      </c>
      <c r="V42" s="95">
        <v>45017.153467476855</v>
      </c>
      <c r="W42" s="93" t="s">
        <v>116</v>
      </c>
      <c r="X42" s="93" t="s">
        <v>116</v>
      </c>
      <c r="Y42" s="95">
        <v>45047</v>
      </c>
      <c r="Z42" s="95">
        <v>45078</v>
      </c>
      <c r="AA42" s="95">
        <v>45078.810977118053</v>
      </c>
      <c r="AB42" s="93" t="s">
        <v>118</v>
      </c>
      <c r="AC42" s="93" t="s">
        <v>116</v>
      </c>
    </row>
    <row r="43" spans="1:29" s="78" customFormat="1" hidden="1" outlineLevel="7" collapsed="1" x14ac:dyDescent="0.25">
      <c r="A43" s="101" t="s">
        <v>116</v>
      </c>
      <c r="B43" s="75">
        <v>154543.00734000001</v>
      </c>
      <c r="C43" s="75">
        <v>11151512.45142</v>
      </c>
      <c r="D43" s="75">
        <v>0</v>
      </c>
      <c r="E43" s="75">
        <v>0</v>
      </c>
      <c r="F43" s="75">
        <v>154543.00734000001</v>
      </c>
      <c r="G43" s="75">
        <v>11151512.45142</v>
      </c>
      <c r="H43" s="74" t="s">
        <v>120</v>
      </c>
      <c r="I43" s="74" t="s">
        <v>123</v>
      </c>
      <c r="J43" s="74" t="s">
        <v>116</v>
      </c>
      <c r="K43" s="75">
        <v>72.157987885445294</v>
      </c>
      <c r="L43" s="75">
        <v>0</v>
      </c>
      <c r="M43" s="74" t="s">
        <v>122</v>
      </c>
      <c r="N43" s="74" t="s">
        <v>119</v>
      </c>
      <c r="O43" s="74" t="s">
        <v>121</v>
      </c>
      <c r="P43" s="76">
        <v>45047</v>
      </c>
      <c r="Q43" s="76">
        <v>45048</v>
      </c>
      <c r="R43" s="75">
        <v>0</v>
      </c>
      <c r="S43" s="74" t="s">
        <v>116</v>
      </c>
      <c r="T43" s="74" t="s">
        <v>116</v>
      </c>
      <c r="U43" s="74" t="s">
        <v>142</v>
      </c>
      <c r="V43" s="77">
        <v>45017.153467476855</v>
      </c>
      <c r="W43" s="74" t="s">
        <v>116</v>
      </c>
      <c r="X43" s="74" t="s">
        <v>116</v>
      </c>
      <c r="Y43" s="77">
        <v>45047</v>
      </c>
      <c r="Z43" s="77">
        <v>45078</v>
      </c>
      <c r="AA43" s="77">
        <v>45078.810977118053</v>
      </c>
      <c r="AB43" s="74" t="s">
        <v>118</v>
      </c>
      <c r="AC43" s="74" t="s">
        <v>116</v>
      </c>
    </row>
    <row r="44" spans="1:29" s="119" customFormat="1" outlineLevel="1" collapsed="1" x14ac:dyDescent="0.25">
      <c r="A44" s="114" t="s">
        <v>135</v>
      </c>
      <c r="B44" s="115">
        <v>318774.01640000002</v>
      </c>
      <c r="C44" s="115">
        <v>32727081.399246</v>
      </c>
      <c r="D44" s="115">
        <v>0</v>
      </c>
      <c r="E44" s="115">
        <v>0</v>
      </c>
      <c r="F44" s="115">
        <v>318774.01640000002</v>
      </c>
      <c r="G44" s="115">
        <v>32727081.399246</v>
      </c>
      <c r="H44" s="116" t="s">
        <v>116</v>
      </c>
      <c r="I44" s="116" t="s">
        <v>116</v>
      </c>
      <c r="J44" s="116" t="s">
        <v>116</v>
      </c>
      <c r="K44" s="115">
        <v>102.66546115910501</v>
      </c>
      <c r="L44" s="115">
        <v>0</v>
      </c>
      <c r="M44" s="116" t="s">
        <v>116</v>
      </c>
      <c r="N44" s="116" t="s">
        <v>135</v>
      </c>
      <c r="O44" s="116" t="s">
        <v>116</v>
      </c>
      <c r="P44" s="117" t="s">
        <v>116</v>
      </c>
      <c r="Q44" s="117" t="s">
        <v>116</v>
      </c>
      <c r="R44" s="115">
        <v>0</v>
      </c>
      <c r="S44" s="116" t="s">
        <v>116</v>
      </c>
      <c r="T44" s="116" t="s">
        <v>116</v>
      </c>
      <c r="U44" s="116" t="s">
        <v>116</v>
      </c>
      <c r="V44" s="116" t="s">
        <v>116</v>
      </c>
      <c r="W44" s="116" t="s">
        <v>116</v>
      </c>
      <c r="X44" s="116" t="s">
        <v>116</v>
      </c>
      <c r="Y44" s="118">
        <v>45047</v>
      </c>
      <c r="Z44" s="118">
        <v>45078</v>
      </c>
      <c r="AA44" s="118">
        <v>45078.810977118053</v>
      </c>
      <c r="AB44" s="116" t="s">
        <v>118</v>
      </c>
      <c r="AC44" s="116" t="s">
        <v>116</v>
      </c>
    </row>
    <row r="45" spans="1:29" s="90" customFormat="1" hidden="1" outlineLevel="2" collapsed="1" x14ac:dyDescent="0.25">
      <c r="A45" s="85" t="s">
        <v>157</v>
      </c>
      <c r="B45" s="86">
        <v>0</v>
      </c>
      <c r="C45" s="86">
        <v>0</v>
      </c>
      <c r="D45" s="86">
        <v>0</v>
      </c>
      <c r="E45" s="86">
        <v>0</v>
      </c>
      <c r="F45" s="86">
        <v>0</v>
      </c>
      <c r="G45" s="86">
        <v>0</v>
      </c>
      <c r="H45" s="87" t="s">
        <v>120</v>
      </c>
      <c r="I45" s="87" t="s">
        <v>157</v>
      </c>
      <c r="J45" s="87" t="s">
        <v>116</v>
      </c>
      <c r="K45" s="86">
        <v>0</v>
      </c>
      <c r="L45" s="86">
        <v>0</v>
      </c>
      <c r="M45" s="87" t="s">
        <v>116</v>
      </c>
      <c r="N45" s="87" t="s">
        <v>135</v>
      </c>
      <c r="O45" s="87" t="s">
        <v>121</v>
      </c>
      <c r="P45" s="88">
        <v>45047</v>
      </c>
      <c r="Q45" s="88">
        <v>45048</v>
      </c>
      <c r="R45" s="86">
        <v>0</v>
      </c>
      <c r="S45" s="87" t="s">
        <v>116</v>
      </c>
      <c r="T45" s="87" t="s">
        <v>116</v>
      </c>
      <c r="U45" s="87" t="s">
        <v>142</v>
      </c>
      <c r="V45" s="89">
        <v>45017.153467476855</v>
      </c>
      <c r="W45" s="87" t="s">
        <v>116</v>
      </c>
      <c r="X45" s="87" t="s">
        <v>116</v>
      </c>
      <c r="Y45" s="89">
        <v>45047</v>
      </c>
      <c r="Z45" s="89">
        <v>45078</v>
      </c>
      <c r="AA45" s="89">
        <v>45078.810977118053</v>
      </c>
      <c r="AB45" s="87" t="s">
        <v>118</v>
      </c>
      <c r="AC45" s="87" t="s">
        <v>116</v>
      </c>
    </row>
    <row r="46" spans="1:29" s="96" customFormat="1" hidden="1" outlineLevel="3" collapsed="1" x14ac:dyDescent="0.25">
      <c r="A46" s="91" t="s">
        <v>121</v>
      </c>
      <c r="B46" s="92">
        <v>0</v>
      </c>
      <c r="C46" s="92">
        <v>0</v>
      </c>
      <c r="D46" s="92">
        <v>0</v>
      </c>
      <c r="E46" s="92">
        <v>0</v>
      </c>
      <c r="F46" s="92">
        <v>0</v>
      </c>
      <c r="G46" s="92">
        <v>0</v>
      </c>
      <c r="H46" s="93" t="s">
        <v>120</v>
      </c>
      <c r="I46" s="93" t="s">
        <v>157</v>
      </c>
      <c r="J46" s="93" t="s">
        <v>116</v>
      </c>
      <c r="K46" s="92">
        <v>0</v>
      </c>
      <c r="L46" s="92">
        <v>0</v>
      </c>
      <c r="M46" s="93" t="s">
        <v>116</v>
      </c>
      <c r="N46" s="93" t="s">
        <v>135</v>
      </c>
      <c r="O46" s="93" t="s">
        <v>121</v>
      </c>
      <c r="P46" s="94">
        <v>45047</v>
      </c>
      <c r="Q46" s="94">
        <v>45048</v>
      </c>
      <c r="R46" s="92">
        <v>0</v>
      </c>
      <c r="S46" s="93" t="s">
        <v>116</v>
      </c>
      <c r="T46" s="93" t="s">
        <v>116</v>
      </c>
      <c r="U46" s="93" t="s">
        <v>142</v>
      </c>
      <c r="V46" s="95">
        <v>45017.153467476855</v>
      </c>
      <c r="W46" s="93" t="s">
        <v>116</v>
      </c>
      <c r="X46" s="93" t="s">
        <v>116</v>
      </c>
      <c r="Y46" s="95">
        <v>45047</v>
      </c>
      <c r="Z46" s="95">
        <v>45078</v>
      </c>
      <c r="AA46" s="95">
        <v>45078.810977118053</v>
      </c>
      <c r="AB46" s="93" t="s">
        <v>118</v>
      </c>
      <c r="AC46" s="93" t="s">
        <v>116</v>
      </c>
    </row>
    <row r="47" spans="1:29" s="78" customFormat="1" hidden="1" outlineLevel="4" collapsed="1" x14ac:dyDescent="0.25">
      <c r="A47" s="97" t="s">
        <v>116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4" t="s">
        <v>120</v>
      </c>
      <c r="I47" s="74" t="s">
        <v>157</v>
      </c>
      <c r="J47" s="74" t="s">
        <v>116</v>
      </c>
      <c r="K47" s="75">
        <v>0</v>
      </c>
      <c r="L47" s="75">
        <v>0</v>
      </c>
      <c r="M47" s="74" t="s">
        <v>116</v>
      </c>
      <c r="N47" s="74" t="s">
        <v>135</v>
      </c>
      <c r="O47" s="74" t="s">
        <v>121</v>
      </c>
      <c r="P47" s="76">
        <v>45047</v>
      </c>
      <c r="Q47" s="76">
        <v>45048</v>
      </c>
      <c r="R47" s="75">
        <v>0</v>
      </c>
      <c r="S47" s="74" t="s">
        <v>116</v>
      </c>
      <c r="T47" s="74" t="s">
        <v>116</v>
      </c>
      <c r="U47" s="74" t="s">
        <v>142</v>
      </c>
      <c r="V47" s="77">
        <v>45017.153467476855</v>
      </c>
      <c r="W47" s="74" t="s">
        <v>116</v>
      </c>
      <c r="X47" s="74" t="s">
        <v>116</v>
      </c>
      <c r="Y47" s="77">
        <v>45047</v>
      </c>
      <c r="Z47" s="77">
        <v>45078</v>
      </c>
      <c r="AA47" s="77">
        <v>45078.810977118053</v>
      </c>
      <c r="AB47" s="74" t="s">
        <v>118</v>
      </c>
      <c r="AC47" s="74" t="s">
        <v>116</v>
      </c>
    </row>
    <row r="48" spans="1:29" s="84" customFormat="1" hidden="1" outlineLevel="5" collapsed="1" x14ac:dyDescent="0.25">
      <c r="A48" s="98" t="s">
        <v>122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1" t="s">
        <v>120</v>
      </c>
      <c r="I48" s="81" t="s">
        <v>157</v>
      </c>
      <c r="J48" s="81" t="s">
        <v>116</v>
      </c>
      <c r="K48" s="80">
        <v>0</v>
      </c>
      <c r="L48" s="80">
        <v>0</v>
      </c>
      <c r="M48" s="81" t="s">
        <v>122</v>
      </c>
      <c r="N48" s="81" t="s">
        <v>135</v>
      </c>
      <c r="O48" s="81" t="s">
        <v>121</v>
      </c>
      <c r="P48" s="82">
        <v>45047</v>
      </c>
      <c r="Q48" s="82">
        <v>45048</v>
      </c>
      <c r="R48" s="80">
        <v>0</v>
      </c>
      <c r="S48" s="81" t="s">
        <v>116</v>
      </c>
      <c r="T48" s="81" t="s">
        <v>116</v>
      </c>
      <c r="U48" s="81" t="s">
        <v>142</v>
      </c>
      <c r="V48" s="83">
        <v>45017.153467476855</v>
      </c>
      <c r="W48" s="81" t="s">
        <v>116</v>
      </c>
      <c r="X48" s="81" t="s">
        <v>116</v>
      </c>
      <c r="Y48" s="83">
        <v>45047</v>
      </c>
      <c r="Z48" s="83">
        <v>45078</v>
      </c>
      <c r="AA48" s="83">
        <v>45078.810977118053</v>
      </c>
      <c r="AB48" s="81" t="s">
        <v>118</v>
      </c>
      <c r="AC48" s="81" t="s">
        <v>116</v>
      </c>
    </row>
    <row r="49" spans="1:29" s="90" customFormat="1" hidden="1" outlineLevel="6" collapsed="1" x14ac:dyDescent="0.25">
      <c r="A49" s="99" t="s">
        <v>116</v>
      </c>
      <c r="B49" s="86">
        <v>0</v>
      </c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7" t="s">
        <v>120</v>
      </c>
      <c r="I49" s="87" t="s">
        <v>157</v>
      </c>
      <c r="J49" s="87" t="s">
        <v>116</v>
      </c>
      <c r="K49" s="86">
        <v>0</v>
      </c>
      <c r="L49" s="86">
        <v>0</v>
      </c>
      <c r="M49" s="87" t="s">
        <v>122</v>
      </c>
      <c r="N49" s="87" t="s">
        <v>135</v>
      </c>
      <c r="O49" s="87" t="s">
        <v>121</v>
      </c>
      <c r="P49" s="88">
        <v>45047</v>
      </c>
      <c r="Q49" s="88">
        <v>45048</v>
      </c>
      <c r="R49" s="86">
        <v>0</v>
      </c>
      <c r="S49" s="87" t="s">
        <v>116</v>
      </c>
      <c r="T49" s="87" t="s">
        <v>116</v>
      </c>
      <c r="U49" s="87" t="s">
        <v>142</v>
      </c>
      <c r="V49" s="89">
        <v>45017.153467476855</v>
      </c>
      <c r="W49" s="87" t="s">
        <v>116</v>
      </c>
      <c r="X49" s="87" t="s">
        <v>116</v>
      </c>
      <c r="Y49" s="89">
        <v>45047</v>
      </c>
      <c r="Z49" s="89">
        <v>45078</v>
      </c>
      <c r="AA49" s="89">
        <v>45078.810977118053</v>
      </c>
      <c r="AB49" s="87" t="s">
        <v>118</v>
      </c>
      <c r="AC49" s="87" t="s">
        <v>116</v>
      </c>
    </row>
    <row r="50" spans="1:29" s="96" customFormat="1" hidden="1" outlineLevel="7" collapsed="1" x14ac:dyDescent="0.25">
      <c r="A50" s="100" t="s">
        <v>152</v>
      </c>
      <c r="B50" s="92">
        <v>0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3" t="s">
        <v>120</v>
      </c>
      <c r="I50" s="93" t="s">
        <v>157</v>
      </c>
      <c r="J50" s="93" t="s">
        <v>116</v>
      </c>
      <c r="K50" s="92">
        <v>0</v>
      </c>
      <c r="L50" s="92">
        <v>0</v>
      </c>
      <c r="M50" s="93" t="s">
        <v>122</v>
      </c>
      <c r="N50" s="93" t="s">
        <v>135</v>
      </c>
      <c r="O50" s="93" t="s">
        <v>121</v>
      </c>
      <c r="P50" s="94">
        <v>45047</v>
      </c>
      <c r="Q50" s="94">
        <v>45048</v>
      </c>
      <c r="R50" s="92">
        <v>0</v>
      </c>
      <c r="S50" s="93" t="s">
        <v>116</v>
      </c>
      <c r="T50" s="93" t="s">
        <v>116</v>
      </c>
      <c r="U50" s="93" t="s">
        <v>142</v>
      </c>
      <c r="V50" s="95">
        <v>45017.153467476855</v>
      </c>
      <c r="W50" s="93" t="s">
        <v>116</v>
      </c>
      <c r="X50" s="93" t="s">
        <v>116</v>
      </c>
      <c r="Y50" s="95">
        <v>45047</v>
      </c>
      <c r="Z50" s="95">
        <v>45078</v>
      </c>
      <c r="AA50" s="95">
        <v>45078.810977118053</v>
      </c>
      <c r="AB50" s="93" t="s">
        <v>118</v>
      </c>
      <c r="AC50" s="93" t="s">
        <v>116</v>
      </c>
    </row>
    <row r="51" spans="1:29" s="78" customFormat="1" hidden="1" outlineLevel="7" collapsed="1" x14ac:dyDescent="0.25">
      <c r="A51" s="101" t="s">
        <v>116</v>
      </c>
      <c r="B51" s="75">
        <v>0</v>
      </c>
      <c r="C51" s="75">
        <v>-14067.49898</v>
      </c>
      <c r="D51" s="75">
        <v>0</v>
      </c>
      <c r="E51" s="75">
        <v>0</v>
      </c>
      <c r="F51" s="75">
        <v>0</v>
      </c>
      <c r="G51" s="75">
        <v>-14067.49898</v>
      </c>
      <c r="H51" s="74" t="s">
        <v>120</v>
      </c>
      <c r="I51" s="74" t="s">
        <v>157</v>
      </c>
      <c r="J51" s="74" t="s">
        <v>116</v>
      </c>
      <c r="K51" s="75">
        <v>0</v>
      </c>
      <c r="L51" s="75">
        <v>0</v>
      </c>
      <c r="M51" s="74" t="s">
        <v>122</v>
      </c>
      <c r="N51" s="74" t="s">
        <v>135</v>
      </c>
      <c r="O51" s="74" t="s">
        <v>121</v>
      </c>
      <c r="P51" s="76">
        <v>45047</v>
      </c>
      <c r="Q51" s="76">
        <v>45048</v>
      </c>
      <c r="R51" s="75">
        <v>0</v>
      </c>
      <c r="S51" s="74" t="s">
        <v>116</v>
      </c>
      <c r="T51" s="74" t="s">
        <v>116</v>
      </c>
      <c r="U51" s="74" t="s">
        <v>142</v>
      </c>
      <c r="V51" s="77">
        <v>45017.153467476855</v>
      </c>
      <c r="W51" s="74" t="s">
        <v>116</v>
      </c>
      <c r="X51" s="74" t="s">
        <v>116</v>
      </c>
      <c r="Y51" s="77">
        <v>45047</v>
      </c>
      <c r="Z51" s="77">
        <v>45078</v>
      </c>
      <c r="AA51" s="77">
        <v>45078.810977118053</v>
      </c>
      <c r="AB51" s="74" t="s">
        <v>118</v>
      </c>
      <c r="AC51" s="74" t="s">
        <v>116</v>
      </c>
    </row>
    <row r="52" spans="1:29" s="128" customFormat="1" hidden="1" outlineLevel="7" collapsed="1" x14ac:dyDescent="0.25">
      <c r="A52" s="123" t="s">
        <v>116</v>
      </c>
      <c r="B52" s="124">
        <v>0</v>
      </c>
      <c r="C52" s="124">
        <v>14067.49898</v>
      </c>
      <c r="D52" s="124">
        <v>0</v>
      </c>
      <c r="E52" s="124">
        <v>0</v>
      </c>
      <c r="F52" s="124">
        <v>0</v>
      </c>
      <c r="G52" s="124">
        <v>14067.49898</v>
      </c>
      <c r="H52" s="125" t="s">
        <v>120</v>
      </c>
      <c r="I52" s="125" t="s">
        <v>157</v>
      </c>
      <c r="J52" s="125" t="s">
        <v>116</v>
      </c>
      <c r="K52" s="124">
        <v>0</v>
      </c>
      <c r="L52" s="124">
        <v>0</v>
      </c>
      <c r="M52" s="125" t="s">
        <v>122</v>
      </c>
      <c r="N52" s="125" t="s">
        <v>135</v>
      </c>
      <c r="O52" s="125" t="s">
        <v>121</v>
      </c>
      <c r="P52" s="126">
        <v>45047</v>
      </c>
      <c r="Q52" s="126">
        <v>45048</v>
      </c>
      <c r="R52" s="124">
        <v>0</v>
      </c>
      <c r="S52" s="125" t="s">
        <v>116</v>
      </c>
      <c r="T52" s="125" t="s">
        <v>116</v>
      </c>
      <c r="U52" s="125" t="s">
        <v>142</v>
      </c>
      <c r="V52" s="127">
        <v>45017.153467476855</v>
      </c>
      <c r="W52" s="125" t="s">
        <v>116</v>
      </c>
      <c r="X52" s="125" t="s">
        <v>116</v>
      </c>
      <c r="Y52" s="127">
        <v>45047</v>
      </c>
      <c r="Z52" s="127">
        <v>45078</v>
      </c>
      <c r="AA52" s="127">
        <v>45078.810977118053</v>
      </c>
      <c r="AB52" s="125" t="s">
        <v>118</v>
      </c>
      <c r="AC52" s="125" t="s">
        <v>116</v>
      </c>
    </row>
    <row r="53" spans="1:29" s="119" customFormat="1" hidden="1" outlineLevel="5" collapsed="1" x14ac:dyDescent="0.25">
      <c r="A53" s="120" t="s">
        <v>213</v>
      </c>
      <c r="B53" s="115">
        <v>0</v>
      </c>
      <c r="C53" s="115">
        <v>0</v>
      </c>
      <c r="D53" s="115">
        <v>0</v>
      </c>
      <c r="E53" s="115">
        <v>0</v>
      </c>
      <c r="F53" s="115">
        <v>0</v>
      </c>
      <c r="G53" s="115">
        <v>0</v>
      </c>
      <c r="H53" s="116" t="s">
        <v>120</v>
      </c>
      <c r="I53" s="116" t="s">
        <v>157</v>
      </c>
      <c r="J53" s="116" t="s">
        <v>116</v>
      </c>
      <c r="K53" s="115">
        <v>0</v>
      </c>
      <c r="L53" s="115">
        <v>0</v>
      </c>
      <c r="M53" s="116" t="s">
        <v>213</v>
      </c>
      <c r="N53" s="116" t="s">
        <v>135</v>
      </c>
      <c r="O53" s="116" t="s">
        <v>121</v>
      </c>
      <c r="P53" s="117">
        <v>45047</v>
      </c>
      <c r="Q53" s="117">
        <v>45048</v>
      </c>
      <c r="R53" s="115">
        <v>0</v>
      </c>
      <c r="S53" s="116" t="s">
        <v>116</v>
      </c>
      <c r="T53" s="116" t="s">
        <v>116</v>
      </c>
      <c r="U53" s="116" t="s">
        <v>142</v>
      </c>
      <c r="V53" s="118">
        <v>45017.153467476855</v>
      </c>
      <c r="W53" s="116" t="s">
        <v>116</v>
      </c>
      <c r="X53" s="116" t="s">
        <v>116</v>
      </c>
      <c r="Y53" s="118">
        <v>45047</v>
      </c>
      <c r="Z53" s="118">
        <v>45078</v>
      </c>
      <c r="AA53" s="118">
        <v>45078.810977118053</v>
      </c>
      <c r="AB53" s="116" t="s">
        <v>118</v>
      </c>
      <c r="AC53" s="116" t="s">
        <v>116</v>
      </c>
    </row>
    <row r="54" spans="1:29" s="90" customFormat="1" hidden="1" outlineLevel="6" collapsed="1" x14ac:dyDescent="0.25">
      <c r="A54" s="99" t="s">
        <v>116</v>
      </c>
      <c r="B54" s="86">
        <v>0</v>
      </c>
      <c r="C54" s="86">
        <v>0</v>
      </c>
      <c r="D54" s="86">
        <v>0</v>
      </c>
      <c r="E54" s="86">
        <v>0</v>
      </c>
      <c r="F54" s="86">
        <v>0</v>
      </c>
      <c r="G54" s="86">
        <v>0</v>
      </c>
      <c r="H54" s="87" t="s">
        <v>120</v>
      </c>
      <c r="I54" s="87" t="s">
        <v>157</v>
      </c>
      <c r="J54" s="87" t="s">
        <v>116</v>
      </c>
      <c r="K54" s="86">
        <v>0</v>
      </c>
      <c r="L54" s="86">
        <v>0</v>
      </c>
      <c r="M54" s="87" t="s">
        <v>213</v>
      </c>
      <c r="N54" s="87" t="s">
        <v>135</v>
      </c>
      <c r="O54" s="87" t="s">
        <v>121</v>
      </c>
      <c r="P54" s="88">
        <v>45047</v>
      </c>
      <c r="Q54" s="88">
        <v>45048</v>
      </c>
      <c r="R54" s="86">
        <v>0</v>
      </c>
      <c r="S54" s="87" t="s">
        <v>116</v>
      </c>
      <c r="T54" s="87" t="s">
        <v>116</v>
      </c>
      <c r="U54" s="87" t="s">
        <v>142</v>
      </c>
      <c r="V54" s="89">
        <v>45017.153467476855</v>
      </c>
      <c r="W54" s="87" t="s">
        <v>116</v>
      </c>
      <c r="X54" s="87" t="s">
        <v>116</v>
      </c>
      <c r="Y54" s="89">
        <v>45047</v>
      </c>
      <c r="Z54" s="89">
        <v>45078</v>
      </c>
      <c r="AA54" s="89">
        <v>45078.810977118053</v>
      </c>
      <c r="AB54" s="87" t="s">
        <v>118</v>
      </c>
      <c r="AC54" s="87" t="s">
        <v>116</v>
      </c>
    </row>
    <row r="55" spans="1:29" s="96" customFormat="1" hidden="1" outlineLevel="7" collapsed="1" x14ac:dyDescent="0.25">
      <c r="A55" s="100" t="s">
        <v>152</v>
      </c>
      <c r="B55" s="92">
        <v>0</v>
      </c>
      <c r="C55" s="92">
        <v>0</v>
      </c>
      <c r="D55" s="92">
        <v>0</v>
      </c>
      <c r="E55" s="92">
        <v>0</v>
      </c>
      <c r="F55" s="92">
        <v>0</v>
      </c>
      <c r="G55" s="92">
        <v>0</v>
      </c>
      <c r="H55" s="93" t="s">
        <v>120</v>
      </c>
      <c r="I55" s="93" t="s">
        <v>157</v>
      </c>
      <c r="J55" s="93" t="s">
        <v>116</v>
      </c>
      <c r="K55" s="92">
        <v>0</v>
      </c>
      <c r="L55" s="92">
        <v>0</v>
      </c>
      <c r="M55" s="93" t="s">
        <v>213</v>
      </c>
      <c r="N55" s="93" t="s">
        <v>135</v>
      </c>
      <c r="O55" s="93" t="s">
        <v>121</v>
      </c>
      <c r="P55" s="94">
        <v>45047</v>
      </c>
      <c r="Q55" s="94">
        <v>45048</v>
      </c>
      <c r="R55" s="92">
        <v>0</v>
      </c>
      <c r="S55" s="93" t="s">
        <v>116</v>
      </c>
      <c r="T55" s="93" t="s">
        <v>116</v>
      </c>
      <c r="U55" s="93" t="s">
        <v>142</v>
      </c>
      <c r="V55" s="95">
        <v>45017.153467476855</v>
      </c>
      <c r="W55" s="93" t="s">
        <v>116</v>
      </c>
      <c r="X55" s="93" t="s">
        <v>116</v>
      </c>
      <c r="Y55" s="95">
        <v>45047</v>
      </c>
      <c r="Z55" s="95">
        <v>45078</v>
      </c>
      <c r="AA55" s="95">
        <v>45078.810977118053</v>
      </c>
      <c r="AB55" s="93" t="s">
        <v>118</v>
      </c>
      <c r="AC55" s="93" t="s">
        <v>116</v>
      </c>
    </row>
    <row r="56" spans="1:29" s="78" customFormat="1" hidden="1" outlineLevel="7" collapsed="1" x14ac:dyDescent="0.25">
      <c r="A56" s="101" t="s">
        <v>116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4" t="s">
        <v>120</v>
      </c>
      <c r="I56" s="74" t="s">
        <v>157</v>
      </c>
      <c r="J56" s="74" t="s">
        <v>116</v>
      </c>
      <c r="K56" s="75">
        <v>0</v>
      </c>
      <c r="L56" s="75">
        <v>0</v>
      </c>
      <c r="M56" s="74" t="s">
        <v>213</v>
      </c>
      <c r="N56" s="74" t="s">
        <v>135</v>
      </c>
      <c r="O56" s="74" t="s">
        <v>121</v>
      </c>
      <c r="P56" s="76">
        <v>45047</v>
      </c>
      <c r="Q56" s="76">
        <v>45048</v>
      </c>
      <c r="R56" s="75">
        <v>0</v>
      </c>
      <c r="S56" s="74" t="s">
        <v>116</v>
      </c>
      <c r="T56" s="74" t="s">
        <v>116</v>
      </c>
      <c r="U56" s="74" t="s">
        <v>142</v>
      </c>
      <c r="V56" s="77">
        <v>45017.153467476855</v>
      </c>
      <c r="W56" s="74" t="s">
        <v>116</v>
      </c>
      <c r="X56" s="74" t="s">
        <v>116</v>
      </c>
      <c r="Y56" s="77">
        <v>45047</v>
      </c>
      <c r="Z56" s="77">
        <v>45078</v>
      </c>
      <c r="AA56" s="77">
        <v>45078.810977118053</v>
      </c>
      <c r="AB56" s="74" t="s">
        <v>118</v>
      </c>
      <c r="AC56" s="74" t="s">
        <v>116</v>
      </c>
    </row>
    <row r="57" spans="1:29" s="113" customFormat="1" hidden="1" outlineLevel="2" collapsed="1" x14ac:dyDescent="0.25">
      <c r="A57" s="108" t="s">
        <v>214</v>
      </c>
      <c r="B57" s="109">
        <v>0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10" t="s">
        <v>120</v>
      </c>
      <c r="I57" s="110" t="s">
        <v>214</v>
      </c>
      <c r="J57" s="110" t="s">
        <v>116</v>
      </c>
      <c r="K57" s="109">
        <v>0</v>
      </c>
      <c r="L57" s="109">
        <v>0</v>
      </c>
      <c r="M57" s="110" t="s">
        <v>213</v>
      </c>
      <c r="N57" s="110" t="s">
        <v>135</v>
      </c>
      <c r="O57" s="110" t="s">
        <v>121</v>
      </c>
      <c r="P57" s="111">
        <v>45047</v>
      </c>
      <c r="Q57" s="111">
        <v>45048</v>
      </c>
      <c r="R57" s="109">
        <v>0</v>
      </c>
      <c r="S57" s="110" t="s">
        <v>116</v>
      </c>
      <c r="T57" s="110" t="s">
        <v>116</v>
      </c>
      <c r="U57" s="110" t="s">
        <v>142</v>
      </c>
      <c r="V57" s="112">
        <v>45017.153467476855</v>
      </c>
      <c r="W57" s="110" t="s">
        <v>116</v>
      </c>
      <c r="X57" s="110" t="s">
        <v>116</v>
      </c>
      <c r="Y57" s="112">
        <v>45047</v>
      </c>
      <c r="Z57" s="112">
        <v>45078</v>
      </c>
      <c r="AA57" s="112">
        <v>45078.810977118053</v>
      </c>
      <c r="AB57" s="110" t="s">
        <v>118</v>
      </c>
      <c r="AC57" s="110" t="s">
        <v>116</v>
      </c>
    </row>
    <row r="58" spans="1:29" s="96" customFormat="1" hidden="1" outlineLevel="3" collapsed="1" x14ac:dyDescent="0.25">
      <c r="A58" s="91" t="s">
        <v>121</v>
      </c>
      <c r="B58" s="92">
        <v>0</v>
      </c>
      <c r="C58" s="92">
        <v>0</v>
      </c>
      <c r="D58" s="92">
        <v>0</v>
      </c>
      <c r="E58" s="92">
        <v>0</v>
      </c>
      <c r="F58" s="92">
        <v>0</v>
      </c>
      <c r="G58" s="92">
        <v>0</v>
      </c>
      <c r="H58" s="93" t="s">
        <v>120</v>
      </c>
      <c r="I58" s="93" t="s">
        <v>214</v>
      </c>
      <c r="J58" s="93" t="s">
        <v>116</v>
      </c>
      <c r="K58" s="92">
        <v>0</v>
      </c>
      <c r="L58" s="92">
        <v>0</v>
      </c>
      <c r="M58" s="93" t="s">
        <v>213</v>
      </c>
      <c r="N58" s="93" t="s">
        <v>135</v>
      </c>
      <c r="O58" s="93" t="s">
        <v>121</v>
      </c>
      <c r="P58" s="94">
        <v>45047</v>
      </c>
      <c r="Q58" s="94">
        <v>45048</v>
      </c>
      <c r="R58" s="92">
        <v>0</v>
      </c>
      <c r="S58" s="93" t="s">
        <v>116</v>
      </c>
      <c r="T58" s="93" t="s">
        <v>116</v>
      </c>
      <c r="U58" s="93" t="s">
        <v>142</v>
      </c>
      <c r="V58" s="95">
        <v>45017.153467476855</v>
      </c>
      <c r="W58" s="93" t="s">
        <v>116</v>
      </c>
      <c r="X58" s="93" t="s">
        <v>116</v>
      </c>
      <c r="Y58" s="95">
        <v>45047</v>
      </c>
      <c r="Z58" s="95">
        <v>45078</v>
      </c>
      <c r="AA58" s="95">
        <v>45078.810977118053</v>
      </c>
      <c r="AB58" s="93" t="s">
        <v>118</v>
      </c>
      <c r="AC58" s="93" t="s">
        <v>116</v>
      </c>
    </row>
    <row r="59" spans="1:29" s="78" customFormat="1" hidden="1" outlineLevel="4" collapsed="1" x14ac:dyDescent="0.25">
      <c r="A59" s="97" t="s">
        <v>116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  <c r="H59" s="74" t="s">
        <v>120</v>
      </c>
      <c r="I59" s="74" t="s">
        <v>214</v>
      </c>
      <c r="J59" s="74" t="s">
        <v>116</v>
      </c>
      <c r="K59" s="75">
        <v>0</v>
      </c>
      <c r="L59" s="75">
        <v>0</v>
      </c>
      <c r="M59" s="74" t="s">
        <v>213</v>
      </c>
      <c r="N59" s="74" t="s">
        <v>135</v>
      </c>
      <c r="O59" s="74" t="s">
        <v>121</v>
      </c>
      <c r="P59" s="76">
        <v>45047</v>
      </c>
      <c r="Q59" s="76">
        <v>45048</v>
      </c>
      <c r="R59" s="75">
        <v>0</v>
      </c>
      <c r="S59" s="74" t="s">
        <v>116</v>
      </c>
      <c r="T59" s="74" t="s">
        <v>116</v>
      </c>
      <c r="U59" s="74" t="s">
        <v>142</v>
      </c>
      <c r="V59" s="77">
        <v>45017.153467476855</v>
      </c>
      <c r="W59" s="74" t="s">
        <v>116</v>
      </c>
      <c r="X59" s="74" t="s">
        <v>116</v>
      </c>
      <c r="Y59" s="77">
        <v>45047</v>
      </c>
      <c r="Z59" s="77">
        <v>45078</v>
      </c>
      <c r="AA59" s="77">
        <v>45078.810977118053</v>
      </c>
      <c r="AB59" s="74" t="s">
        <v>118</v>
      </c>
      <c r="AC59" s="74" t="s">
        <v>116</v>
      </c>
    </row>
    <row r="60" spans="1:29" s="84" customFormat="1" hidden="1" outlineLevel="5" collapsed="1" x14ac:dyDescent="0.25">
      <c r="A60" s="98" t="s">
        <v>213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81" t="s">
        <v>120</v>
      </c>
      <c r="I60" s="81" t="s">
        <v>214</v>
      </c>
      <c r="J60" s="81" t="s">
        <v>116</v>
      </c>
      <c r="K60" s="80">
        <v>0</v>
      </c>
      <c r="L60" s="80">
        <v>0</v>
      </c>
      <c r="M60" s="81" t="s">
        <v>213</v>
      </c>
      <c r="N60" s="81" t="s">
        <v>135</v>
      </c>
      <c r="O60" s="81" t="s">
        <v>121</v>
      </c>
      <c r="P60" s="82">
        <v>45047</v>
      </c>
      <c r="Q60" s="82">
        <v>45048</v>
      </c>
      <c r="R60" s="80">
        <v>0</v>
      </c>
      <c r="S60" s="81" t="s">
        <v>116</v>
      </c>
      <c r="T60" s="81" t="s">
        <v>116</v>
      </c>
      <c r="U60" s="81" t="s">
        <v>142</v>
      </c>
      <c r="V60" s="83">
        <v>45017.153467476855</v>
      </c>
      <c r="W60" s="81" t="s">
        <v>116</v>
      </c>
      <c r="X60" s="81" t="s">
        <v>116</v>
      </c>
      <c r="Y60" s="83">
        <v>45047</v>
      </c>
      <c r="Z60" s="83">
        <v>45078</v>
      </c>
      <c r="AA60" s="83">
        <v>45078.810977118053</v>
      </c>
      <c r="AB60" s="81" t="s">
        <v>118</v>
      </c>
      <c r="AC60" s="81" t="s">
        <v>116</v>
      </c>
    </row>
    <row r="61" spans="1:29" s="90" customFormat="1" hidden="1" outlineLevel="6" collapsed="1" x14ac:dyDescent="0.25">
      <c r="A61" s="99" t="s">
        <v>116</v>
      </c>
      <c r="B61" s="86">
        <v>0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7" t="s">
        <v>120</v>
      </c>
      <c r="I61" s="87" t="s">
        <v>214</v>
      </c>
      <c r="J61" s="87" t="s">
        <v>116</v>
      </c>
      <c r="K61" s="86">
        <v>0</v>
      </c>
      <c r="L61" s="86">
        <v>0</v>
      </c>
      <c r="M61" s="87" t="s">
        <v>213</v>
      </c>
      <c r="N61" s="87" t="s">
        <v>135</v>
      </c>
      <c r="O61" s="87" t="s">
        <v>121</v>
      </c>
      <c r="P61" s="88">
        <v>45047</v>
      </c>
      <c r="Q61" s="88">
        <v>45048</v>
      </c>
      <c r="R61" s="86">
        <v>0</v>
      </c>
      <c r="S61" s="87" t="s">
        <v>116</v>
      </c>
      <c r="T61" s="87" t="s">
        <v>116</v>
      </c>
      <c r="U61" s="87" t="s">
        <v>142</v>
      </c>
      <c r="V61" s="89">
        <v>45017.153467476855</v>
      </c>
      <c r="W61" s="87" t="s">
        <v>116</v>
      </c>
      <c r="X61" s="87" t="s">
        <v>116</v>
      </c>
      <c r="Y61" s="89">
        <v>45047</v>
      </c>
      <c r="Z61" s="89">
        <v>45078</v>
      </c>
      <c r="AA61" s="89">
        <v>45078.810977118053</v>
      </c>
      <c r="AB61" s="87" t="s">
        <v>118</v>
      </c>
      <c r="AC61" s="87" t="s">
        <v>116</v>
      </c>
    </row>
    <row r="62" spans="1:29" s="96" customFormat="1" hidden="1" outlineLevel="7" collapsed="1" x14ac:dyDescent="0.25">
      <c r="A62" s="100" t="s">
        <v>152</v>
      </c>
      <c r="B62" s="92">
        <v>0</v>
      </c>
      <c r="C62" s="92">
        <v>0</v>
      </c>
      <c r="D62" s="92">
        <v>0</v>
      </c>
      <c r="E62" s="92">
        <v>0</v>
      </c>
      <c r="F62" s="92">
        <v>0</v>
      </c>
      <c r="G62" s="92">
        <v>0</v>
      </c>
      <c r="H62" s="93" t="s">
        <v>120</v>
      </c>
      <c r="I62" s="93" t="s">
        <v>214</v>
      </c>
      <c r="J62" s="93" t="s">
        <v>116</v>
      </c>
      <c r="K62" s="92">
        <v>0</v>
      </c>
      <c r="L62" s="92">
        <v>0</v>
      </c>
      <c r="M62" s="93" t="s">
        <v>213</v>
      </c>
      <c r="N62" s="93" t="s">
        <v>135</v>
      </c>
      <c r="O62" s="93" t="s">
        <v>121</v>
      </c>
      <c r="P62" s="94">
        <v>45047</v>
      </c>
      <c r="Q62" s="94">
        <v>45048</v>
      </c>
      <c r="R62" s="92">
        <v>0</v>
      </c>
      <c r="S62" s="93" t="s">
        <v>116</v>
      </c>
      <c r="T62" s="93" t="s">
        <v>116</v>
      </c>
      <c r="U62" s="93" t="s">
        <v>142</v>
      </c>
      <c r="V62" s="95">
        <v>45017.153467476855</v>
      </c>
      <c r="W62" s="93" t="s">
        <v>116</v>
      </c>
      <c r="X62" s="93" t="s">
        <v>116</v>
      </c>
      <c r="Y62" s="95">
        <v>45047</v>
      </c>
      <c r="Z62" s="95">
        <v>45078</v>
      </c>
      <c r="AA62" s="95">
        <v>45078.810977118053</v>
      </c>
      <c r="AB62" s="93" t="s">
        <v>118</v>
      </c>
      <c r="AC62" s="93" t="s">
        <v>116</v>
      </c>
    </row>
    <row r="63" spans="1:29" s="78" customFormat="1" hidden="1" outlineLevel="7" collapsed="1" x14ac:dyDescent="0.25">
      <c r="A63" s="101" t="s">
        <v>116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4" t="s">
        <v>120</v>
      </c>
      <c r="I63" s="74" t="s">
        <v>214</v>
      </c>
      <c r="J63" s="74" t="s">
        <v>116</v>
      </c>
      <c r="K63" s="75">
        <v>0</v>
      </c>
      <c r="L63" s="75">
        <v>0</v>
      </c>
      <c r="M63" s="74" t="s">
        <v>213</v>
      </c>
      <c r="N63" s="74" t="s">
        <v>135</v>
      </c>
      <c r="O63" s="74" t="s">
        <v>121</v>
      </c>
      <c r="P63" s="76">
        <v>45047</v>
      </c>
      <c r="Q63" s="76">
        <v>45048</v>
      </c>
      <c r="R63" s="75">
        <v>0</v>
      </c>
      <c r="S63" s="74" t="s">
        <v>116</v>
      </c>
      <c r="T63" s="74" t="s">
        <v>116</v>
      </c>
      <c r="U63" s="74" t="s">
        <v>142</v>
      </c>
      <c r="V63" s="77">
        <v>45017.153467476855</v>
      </c>
      <c r="W63" s="74" t="s">
        <v>116</v>
      </c>
      <c r="X63" s="74" t="s">
        <v>116</v>
      </c>
      <c r="Y63" s="77">
        <v>45047</v>
      </c>
      <c r="Z63" s="77">
        <v>45078</v>
      </c>
      <c r="AA63" s="77">
        <v>45078.810977118053</v>
      </c>
      <c r="AB63" s="74" t="s">
        <v>118</v>
      </c>
      <c r="AC63" s="74" t="s">
        <v>116</v>
      </c>
    </row>
    <row r="64" spans="1:29" s="90" customFormat="1" hidden="1" outlineLevel="2" collapsed="1" x14ac:dyDescent="0.25">
      <c r="A64" s="85" t="s">
        <v>158</v>
      </c>
      <c r="B64" s="86">
        <v>0</v>
      </c>
      <c r="C64" s="86">
        <v>0</v>
      </c>
      <c r="D64" s="86">
        <v>0</v>
      </c>
      <c r="E64" s="86">
        <v>0</v>
      </c>
      <c r="F64" s="86">
        <v>0</v>
      </c>
      <c r="G64" s="86">
        <v>0</v>
      </c>
      <c r="H64" s="87" t="s">
        <v>120</v>
      </c>
      <c r="I64" s="87" t="s">
        <v>158</v>
      </c>
      <c r="J64" s="87" t="s">
        <v>116</v>
      </c>
      <c r="K64" s="86">
        <v>0</v>
      </c>
      <c r="L64" s="86">
        <v>0</v>
      </c>
      <c r="M64" s="87" t="s">
        <v>122</v>
      </c>
      <c r="N64" s="87" t="s">
        <v>135</v>
      </c>
      <c r="O64" s="87" t="s">
        <v>121</v>
      </c>
      <c r="P64" s="88">
        <v>45047</v>
      </c>
      <c r="Q64" s="88">
        <v>45048</v>
      </c>
      <c r="R64" s="86">
        <v>0</v>
      </c>
      <c r="S64" s="87" t="s">
        <v>116</v>
      </c>
      <c r="T64" s="87" t="s">
        <v>116</v>
      </c>
      <c r="U64" s="87" t="s">
        <v>142</v>
      </c>
      <c r="V64" s="89">
        <v>45017.153467476855</v>
      </c>
      <c r="W64" s="87" t="s">
        <v>116</v>
      </c>
      <c r="X64" s="87" t="s">
        <v>116</v>
      </c>
      <c r="Y64" s="89">
        <v>45047</v>
      </c>
      <c r="Z64" s="89">
        <v>45078</v>
      </c>
      <c r="AA64" s="89">
        <v>45078.810977118053</v>
      </c>
      <c r="AB64" s="87" t="s">
        <v>118</v>
      </c>
      <c r="AC64" s="87" t="s">
        <v>116</v>
      </c>
    </row>
    <row r="65" spans="1:29" s="96" customFormat="1" hidden="1" outlineLevel="3" collapsed="1" x14ac:dyDescent="0.25">
      <c r="A65" s="91" t="s">
        <v>121</v>
      </c>
      <c r="B65" s="92">
        <v>0</v>
      </c>
      <c r="C65" s="92">
        <v>0</v>
      </c>
      <c r="D65" s="92">
        <v>0</v>
      </c>
      <c r="E65" s="92">
        <v>0</v>
      </c>
      <c r="F65" s="92">
        <v>0</v>
      </c>
      <c r="G65" s="92">
        <v>0</v>
      </c>
      <c r="H65" s="93" t="s">
        <v>120</v>
      </c>
      <c r="I65" s="93" t="s">
        <v>158</v>
      </c>
      <c r="J65" s="93" t="s">
        <v>116</v>
      </c>
      <c r="K65" s="92">
        <v>0</v>
      </c>
      <c r="L65" s="92">
        <v>0</v>
      </c>
      <c r="M65" s="93" t="s">
        <v>122</v>
      </c>
      <c r="N65" s="93" t="s">
        <v>135</v>
      </c>
      <c r="O65" s="93" t="s">
        <v>121</v>
      </c>
      <c r="P65" s="94">
        <v>45047</v>
      </c>
      <c r="Q65" s="94">
        <v>45048</v>
      </c>
      <c r="R65" s="92">
        <v>0</v>
      </c>
      <c r="S65" s="93" t="s">
        <v>116</v>
      </c>
      <c r="T65" s="93" t="s">
        <v>116</v>
      </c>
      <c r="U65" s="93" t="s">
        <v>142</v>
      </c>
      <c r="V65" s="95">
        <v>45017.153467476855</v>
      </c>
      <c r="W65" s="93" t="s">
        <v>116</v>
      </c>
      <c r="X65" s="93" t="s">
        <v>116</v>
      </c>
      <c r="Y65" s="95">
        <v>45047</v>
      </c>
      <c r="Z65" s="95">
        <v>45078</v>
      </c>
      <c r="AA65" s="95">
        <v>45078.810977118053</v>
      </c>
      <c r="AB65" s="93" t="s">
        <v>118</v>
      </c>
      <c r="AC65" s="93" t="s">
        <v>116</v>
      </c>
    </row>
    <row r="66" spans="1:29" s="78" customFormat="1" hidden="1" outlineLevel="4" collapsed="1" x14ac:dyDescent="0.25">
      <c r="A66" s="97" t="s">
        <v>116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4" t="s">
        <v>120</v>
      </c>
      <c r="I66" s="74" t="s">
        <v>158</v>
      </c>
      <c r="J66" s="74" t="s">
        <v>116</v>
      </c>
      <c r="K66" s="75">
        <v>0</v>
      </c>
      <c r="L66" s="75">
        <v>0</v>
      </c>
      <c r="M66" s="74" t="s">
        <v>122</v>
      </c>
      <c r="N66" s="74" t="s">
        <v>135</v>
      </c>
      <c r="O66" s="74" t="s">
        <v>121</v>
      </c>
      <c r="P66" s="76">
        <v>45047</v>
      </c>
      <c r="Q66" s="76">
        <v>45048</v>
      </c>
      <c r="R66" s="75">
        <v>0</v>
      </c>
      <c r="S66" s="74" t="s">
        <v>116</v>
      </c>
      <c r="T66" s="74" t="s">
        <v>116</v>
      </c>
      <c r="U66" s="74" t="s">
        <v>142</v>
      </c>
      <c r="V66" s="77">
        <v>45017.153467476855</v>
      </c>
      <c r="W66" s="74" t="s">
        <v>116</v>
      </c>
      <c r="X66" s="74" t="s">
        <v>116</v>
      </c>
      <c r="Y66" s="77">
        <v>45047</v>
      </c>
      <c r="Z66" s="77">
        <v>45078</v>
      </c>
      <c r="AA66" s="77">
        <v>45078.810977118053</v>
      </c>
      <c r="AB66" s="74" t="s">
        <v>118</v>
      </c>
      <c r="AC66" s="74" t="s">
        <v>116</v>
      </c>
    </row>
    <row r="67" spans="1:29" s="84" customFormat="1" hidden="1" outlineLevel="5" collapsed="1" x14ac:dyDescent="0.25">
      <c r="A67" s="98" t="s">
        <v>122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1" t="s">
        <v>120</v>
      </c>
      <c r="I67" s="81" t="s">
        <v>158</v>
      </c>
      <c r="J67" s="81" t="s">
        <v>116</v>
      </c>
      <c r="K67" s="80">
        <v>0</v>
      </c>
      <c r="L67" s="80">
        <v>0</v>
      </c>
      <c r="M67" s="81" t="s">
        <v>122</v>
      </c>
      <c r="N67" s="81" t="s">
        <v>135</v>
      </c>
      <c r="O67" s="81" t="s">
        <v>121</v>
      </c>
      <c r="P67" s="82">
        <v>45047</v>
      </c>
      <c r="Q67" s="82">
        <v>45048</v>
      </c>
      <c r="R67" s="80">
        <v>0</v>
      </c>
      <c r="S67" s="81" t="s">
        <v>116</v>
      </c>
      <c r="T67" s="81" t="s">
        <v>116</v>
      </c>
      <c r="U67" s="81" t="s">
        <v>142</v>
      </c>
      <c r="V67" s="83">
        <v>45017.153467476855</v>
      </c>
      <c r="W67" s="81" t="s">
        <v>116</v>
      </c>
      <c r="X67" s="81" t="s">
        <v>116</v>
      </c>
      <c r="Y67" s="83">
        <v>45047</v>
      </c>
      <c r="Z67" s="83">
        <v>45078</v>
      </c>
      <c r="AA67" s="83">
        <v>45078.810977118053</v>
      </c>
      <c r="AB67" s="81" t="s">
        <v>118</v>
      </c>
      <c r="AC67" s="81" t="s">
        <v>116</v>
      </c>
    </row>
    <row r="68" spans="1:29" s="90" customFormat="1" hidden="1" outlineLevel="6" collapsed="1" x14ac:dyDescent="0.25">
      <c r="A68" s="99" t="s">
        <v>116</v>
      </c>
      <c r="B68" s="86">
        <v>0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  <c r="H68" s="87" t="s">
        <v>120</v>
      </c>
      <c r="I68" s="87" t="s">
        <v>158</v>
      </c>
      <c r="J68" s="87" t="s">
        <v>116</v>
      </c>
      <c r="K68" s="86">
        <v>0</v>
      </c>
      <c r="L68" s="86">
        <v>0</v>
      </c>
      <c r="M68" s="87" t="s">
        <v>122</v>
      </c>
      <c r="N68" s="87" t="s">
        <v>135</v>
      </c>
      <c r="O68" s="87" t="s">
        <v>121</v>
      </c>
      <c r="P68" s="88">
        <v>45047</v>
      </c>
      <c r="Q68" s="88">
        <v>45048</v>
      </c>
      <c r="R68" s="86">
        <v>0</v>
      </c>
      <c r="S68" s="87" t="s">
        <v>116</v>
      </c>
      <c r="T68" s="87" t="s">
        <v>116</v>
      </c>
      <c r="U68" s="87" t="s">
        <v>142</v>
      </c>
      <c r="V68" s="89">
        <v>45017.153467476855</v>
      </c>
      <c r="W68" s="87" t="s">
        <v>116</v>
      </c>
      <c r="X68" s="87" t="s">
        <v>116</v>
      </c>
      <c r="Y68" s="89">
        <v>45047</v>
      </c>
      <c r="Z68" s="89">
        <v>45078</v>
      </c>
      <c r="AA68" s="89">
        <v>45078.810977118053</v>
      </c>
      <c r="AB68" s="87" t="s">
        <v>118</v>
      </c>
      <c r="AC68" s="87" t="s">
        <v>116</v>
      </c>
    </row>
    <row r="69" spans="1:29" s="96" customFormat="1" hidden="1" outlineLevel="7" collapsed="1" x14ac:dyDescent="0.25">
      <c r="A69" s="100" t="s">
        <v>160</v>
      </c>
      <c r="B69" s="92">
        <v>-14931.42</v>
      </c>
      <c r="C69" s="92">
        <v>-1008401.74</v>
      </c>
      <c r="D69" s="92">
        <v>0</v>
      </c>
      <c r="E69" s="92">
        <v>0</v>
      </c>
      <c r="F69" s="92">
        <v>-14931.42</v>
      </c>
      <c r="G69" s="92">
        <v>-1008401.74</v>
      </c>
      <c r="H69" s="93" t="s">
        <v>120</v>
      </c>
      <c r="I69" s="93" t="s">
        <v>158</v>
      </c>
      <c r="J69" s="93" t="s">
        <v>116</v>
      </c>
      <c r="K69" s="92">
        <v>67.535555225156102</v>
      </c>
      <c r="L69" s="92">
        <v>0</v>
      </c>
      <c r="M69" s="93" t="s">
        <v>122</v>
      </c>
      <c r="N69" s="93" t="s">
        <v>135</v>
      </c>
      <c r="O69" s="93" t="s">
        <v>121</v>
      </c>
      <c r="P69" s="94">
        <v>45047</v>
      </c>
      <c r="Q69" s="94">
        <v>45048</v>
      </c>
      <c r="R69" s="92">
        <v>0</v>
      </c>
      <c r="S69" s="93" t="s">
        <v>116</v>
      </c>
      <c r="T69" s="93" t="s">
        <v>116</v>
      </c>
      <c r="U69" s="93" t="s">
        <v>142</v>
      </c>
      <c r="V69" s="95">
        <v>45017.153467476855</v>
      </c>
      <c r="W69" s="93" t="s">
        <v>116</v>
      </c>
      <c r="X69" s="93" t="s">
        <v>116</v>
      </c>
      <c r="Y69" s="95">
        <v>45047</v>
      </c>
      <c r="Z69" s="95">
        <v>45078</v>
      </c>
      <c r="AA69" s="95">
        <v>45078.810977118053</v>
      </c>
      <c r="AB69" s="93" t="s">
        <v>118</v>
      </c>
      <c r="AC69" s="93" t="s">
        <v>116</v>
      </c>
    </row>
    <row r="70" spans="1:29" s="78" customFormat="1" hidden="1" outlineLevel="7" collapsed="1" x14ac:dyDescent="0.25">
      <c r="A70" s="101" t="s">
        <v>116</v>
      </c>
      <c r="B70" s="75">
        <v>-14931.42</v>
      </c>
      <c r="C70" s="75">
        <v>-1008401.74</v>
      </c>
      <c r="D70" s="75">
        <v>0</v>
      </c>
      <c r="E70" s="75">
        <v>0</v>
      </c>
      <c r="F70" s="75">
        <v>-14931.42</v>
      </c>
      <c r="G70" s="75">
        <v>-1008401.74</v>
      </c>
      <c r="H70" s="74" t="s">
        <v>120</v>
      </c>
      <c r="I70" s="74" t="s">
        <v>158</v>
      </c>
      <c r="J70" s="74" t="s">
        <v>116</v>
      </c>
      <c r="K70" s="75">
        <v>67.535555225156102</v>
      </c>
      <c r="L70" s="75">
        <v>0</v>
      </c>
      <c r="M70" s="74" t="s">
        <v>122</v>
      </c>
      <c r="N70" s="74" t="s">
        <v>135</v>
      </c>
      <c r="O70" s="74" t="s">
        <v>121</v>
      </c>
      <c r="P70" s="76">
        <v>45047</v>
      </c>
      <c r="Q70" s="76">
        <v>45048</v>
      </c>
      <c r="R70" s="75">
        <v>0</v>
      </c>
      <c r="S70" s="74" t="s">
        <v>116</v>
      </c>
      <c r="T70" s="74" t="s">
        <v>116</v>
      </c>
      <c r="U70" s="74" t="s">
        <v>142</v>
      </c>
      <c r="V70" s="77">
        <v>45017.153467476855</v>
      </c>
      <c r="W70" s="74" t="s">
        <v>116</v>
      </c>
      <c r="X70" s="74" t="s">
        <v>116</v>
      </c>
      <c r="Y70" s="77">
        <v>45047</v>
      </c>
      <c r="Z70" s="77">
        <v>45078</v>
      </c>
      <c r="AA70" s="77">
        <v>45078.810977118053</v>
      </c>
      <c r="AB70" s="74" t="s">
        <v>118</v>
      </c>
      <c r="AC70" s="74" t="s">
        <v>116</v>
      </c>
    </row>
    <row r="71" spans="1:29" s="107" customFormat="1" hidden="1" outlineLevel="7" collapsed="1" x14ac:dyDescent="0.25">
      <c r="A71" s="102" t="s">
        <v>162</v>
      </c>
      <c r="B71" s="103">
        <v>342021.5</v>
      </c>
      <c r="C71" s="103">
        <v>28067183.55232</v>
      </c>
      <c r="D71" s="103">
        <v>0</v>
      </c>
      <c r="E71" s="103">
        <v>0</v>
      </c>
      <c r="F71" s="103">
        <v>342021.5</v>
      </c>
      <c r="G71" s="103">
        <v>28067183.55232</v>
      </c>
      <c r="H71" s="104" t="s">
        <v>120</v>
      </c>
      <c r="I71" s="104" t="s">
        <v>158</v>
      </c>
      <c r="J71" s="104" t="s">
        <v>116</v>
      </c>
      <c r="K71" s="103">
        <v>82.062629256698798</v>
      </c>
      <c r="L71" s="103">
        <v>0</v>
      </c>
      <c r="M71" s="104" t="s">
        <v>122</v>
      </c>
      <c r="N71" s="104" t="s">
        <v>135</v>
      </c>
      <c r="O71" s="104" t="s">
        <v>121</v>
      </c>
      <c r="P71" s="105">
        <v>45047</v>
      </c>
      <c r="Q71" s="105">
        <v>45048</v>
      </c>
      <c r="R71" s="103">
        <v>0</v>
      </c>
      <c r="S71" s="104" t="s">
        <v>116</v>
      </c>
      <c r="T71" s="104" t="s">
        <v>116</v>
      </c>
      <c r="U71" s="104" t="s">
        <v>142</v>
      </c>
      <c r="V71" s="106">
        <v>45017.153467476855</v>
      </c>
      <c r="W71" s="104" t="s">
        <v>116</v>
      </c>
      <c r="X71" s="104" t="s">
        <v>116</v>
      </c>
      <c r="Y71" s="106">
        <v>45047</v>
      </c>
      <c r="Z71" s="106">
        <v>45078</v>
      </c>
      <c r="AA71" s="106">
        <v>45078.810977118053</v>
      </c>
      <c r="AB71" s="104" t="s">
        <v>118</v>
      </c>
      <c r="AC71" s="104" t="s">
        <v>116</v>
      </c>
    </row>
    <row r="72" spans="1:29" s="78" customFormat="1" hidden="1" outlineLevel="7" collapsed="1" x14ac:dyDescent="0.25">
      <c r="A72" s="101" t="s">
        <v>116</v>
      </c>
      <c r="B72" s="75">
        <v>342021.5</v>
      </c>
      <c r="C72" s="75">
        <v>28067183.55232</v>
      </c>
      <c r="D72" s="75">
        <v>0</v>
      </c>
      <c r="E72" s="75">
        <v>0</v>
      </c>
      <c r="F72" s="75">
        <v>342021.5</v>
      </c>
      <c r="G72" s="75">
        <v>28067183.55232</v>
      </c>
      <c r="H72" s="74" t="s">
        <v>120</v>
      </c>
      <c r="I72" s="74" t="s">
        <v>158</v>
      </c>
      <c r="J72" s="74" t="s">
        <v>116</v>
      </c>
      <c r="K72" s="75">
        <v>82.062629256698798</v>
      </c>
      <c r="L72" s="75">
        <v>0</v>
      </c>
      <c r="M72" s="74" t="s">
        <v>122</v>
      </c>
      <c r="N72" s="74" t="s">
        <v>135</v>
      </c>
      <c r="O72" s="74" t="s">
        <v>121</v>
      </c>
      <c r="P72" s="76">
        <v>45047</v>
      </c>
      <c r="Q72" s="76">
        <v>45048</v>
      </c>
      <c r="R72" s="75">
        <v>0</v>
      </c>
      <c r="S72" s="74" t="s">
        <v>116</v>
      </c>
      <c r="T72" s="74" t="s">
        <v>116</v>
      </c>
      <c r="U72" s="74" t="s">
        <v>142</v>
      </c>
      <c r="V72" s="77">
        <v>45017.153467476855</v>
      </c>
      <c r="W72" s="74" t="s">
        <v>116</v>
      </c>
      <c r="X72" s="74" t="s">
        <v>116</v>
      </c>
      <c r="Y72" s="77">
        <v>45047</v>
      </c>
      <c r="Z72" s="77">
        <v>45078</v>
      </c>
      <c r="AA72" s="77">
        <v>45078.810977118053</v>
      </c>
      <c r="AB72" s="74" t="s">
        <v>118</v>
      </c>
      <c r="AC72" s="74" t="s">
        <v>116</v>
      </c>
    </row>
    <row r="73" spans="1:29" s="96" customFormat="1" hidden="1" outlineLevel="7" collapsed="1" x14ac:dyDescent="0.25">
      <c r="A73" s="100" t="s">
        <v>159</v>
      </c>
      <c r="B73" s="92">
        <v>-362609.08</v>
      </c>
      <c r="C73" s="92">
        <v>-30034550.565250002</v>
      </c>
      <c r="D73" s="92">
        <v>0</v>
      </c>
      <c r="E73" s="92">
        <v>0</v>
      </c>
      <c r="F73" s="92">
        <v>-362609.08</v>
      </c>
      <c r="G73" s="92">
        <v>-30034550.565250002</v>
      </c>
      <c r="H73" s="93" t="s">
        <v>120</v>
      </c>
      <c r="I73" s="93" t="s">
        <v>158</v>
      </c>
      <c r="J73" s="93" t="s">
        <v>116</v>
      </c>
      <c r="K73" s="92">
        <v>82.829008488287201</v>
      </c>
      <c r="L73" s="92">
        <v>0</v>
      </c>
      <c r="M73" s="93" t="s">
        <v>122</v>
      </c>
      <c r="N73" s="93" t="s">
        <v>135</v>
      </c>
      <c r="O73" s="93" t="s">
        <v>121</v>
      </c>
      <c r="P73" s="94">
        <v>45047</v>
      </c>
      <c r="Q73" s="94">
        <v>45048</v>
      </c>
      <c r="R73" s="92">
        <v>0</v>
      </c>
      <c r="S73" s="93" t="s">
        <v>116</v>
      </c>
      <c r="T73" s="93" t="s">
        <v>116</v>
      </c>
      <c r="U73" s="93" t="s">
        <v>142</v>
      </c>
      <c r="V73" s="95">
        <v>45017.153467476855</v>
      </c>
      <c r="W73" s="93" t="s">
        <v>116</v>
      </c>
      <c r="X73" s="93" t="s">
        <v>116</v>
      </c>
      <c r="Y73" s="95">
        <v>45047</v>
      </c>
      <c r="Z73" s="95">
        <v>45078</v>
      </c>
      <c r="AA73" s="95">
        <v>45078.810977118053</v>
      </c>
      <c r="AB73" s="93" t="s">
        <v>118</v>
      </c>
      <c r="AC73" s="93" t="s">
        <v>116</v>
      </c>
    </row>
    <row r="74" spans="1:29" s="78" customFormat="1" hidden="1" outlineLevel="7" collapsed="1" x14ac:dyDescent="0.25">
      <c r="A74" s="101" t="s">
        <v>116</v>
      </c>
      <c r="B74" s="75">
        <v>-362609.08</v>
      </c>
      <c r="C74" s="75">
        <v>-30034550.565250002</v>
      </c>
      <c r="D74" s="75">
        <v>0</v>
      </c>
      <c r="E74" s="75">
        <v>0</v>
      </c>
      <c r="F74" s="75">
        <v>-362609.08</v>
      </c>
      <c r="G74" s="75">
        <v>-30034550.565250002</v>
      </c>
      <c r="H74" s="74" t="s">
        <v>120</v>
      </c>
      <c r="I74" s="74" t="s">
        <v>158</v>
      </c>
      <c r="J74" s="74" t="s">
        <v>116</v>
      </c>
      <c r="K74" s="75">
        <v>82.829008488287201</v>
      </c>
      <c r="L74" s="75">
        <v>0</v>
      </c>
      <c r="M74" s="74" t="s">
        <v>122</v>
      </c>
      <c r="N74" s="74" t="s">
        <v>135</v>
      </c>
      <c r="O74" s="74" t="s">
        <v>121</v>
      </c>
      <c r="P74" s="76">
        <v>45047</v>
      </c>
      <c r="Q74" s="76">
        <v>45048</v>
      </c>
      <c r="R74" s="75">
        <v>0</v>
      </c>
      <c r="S74" s="74" t="s">
        <v>116</v>
      </c>
      <c r="T74" s="74" t="s">
        <v>116</v>
      </c>
      <c r="U74" s="74" t="s">
        <v>142</v>
      </c>
      <c r="V74" s="77">
        <v>45017.153467476855</v>
      </c>
      <c r="W74" s="74" t="s">
        <v>116</v>
      </c>
      <c r="X74" s="74" t="s">
        <v>116</v>
      </c>
      <c r="Y74" s="77">
        <v>45047</v>
      </c>
      <c r="Z74" s="77">
        <v>45078</v>
      </c>
      <c r="AA74" s="77">
        <v>45078.810977118053</v>
      </c>
      <c r="AB74" s="74" t="s">
        <v>118</v>
      </c>
      <c r="AC74" s="74" t="s">
        <v>116</v>
      </c>
    </row>
    <row r="75" spans="1:29" s="107" customFormat="1" hidden="1" outlineLevel="7" collapsed="1" x14ac:dyDescent="0.25">
      <c r="A75" s="102" t="s">
        <v>161</v>
      </c>
      <c r="B75" s="103">
        <v>35519</v>
      </c>
      <c r="C75" s="103">
        <v>2975768.75293</v>
      </c>
      <c r="D75" s="103">
        <v>0</v>
      </c>
      <c r="E75" s="103">
        <v>0</v>
      </c>
      <c r="F75" s="103">
        <v>35519</v>
      </c>
      <c r="G75" s="103">
        <v>2975768.75293</v>
      </c>
      <c r="H75" s="104" t="s">
        <v>120</v>
      </c>
      <c r="I75" s="104" t="s">
        <v>158</v>
      </c>
      <c r="J75" s="104" t="s">
        <v>116</v>
      </c>
      <c r="K75" s="103">
        <v>83.779632110419797</v>
      </c>
      <c r="L75" s="103">
        <v>0</v>
      </c>
      <c r="M75" s="104" t="s">
        <v>122</v>
      </c>
      <c r="N75" s="104" t="s">
        <v>135</v>
      </c>
      <c r="O75" s="104" t="s">
        <v>121</v>
      </c>
      <c r="P75" s="105">
        <v>45047</v>
      </c>
      <c r="Q75" s="105">
        <v>45048</v>
      </c>
      <c r="R75" s="103">
        <v>0</v>
      </c>
      <c r="S75" s="104" t="s">
        <v>116</v>
      </c>
      <c r="T75" s="104" t="s">
        <v>116</v>
      </c>
      <c r="U75" s="104" t="s">
        <v>142</v>
      </c>
      <c r="V75" s="106">
        <v>45017.153467476855</v>
      </c>
      <c r="W75" s="104" t="s">
        <v>116</v>
      </c>
      <c r="X75" s="104" t="s">
        <v>116</v>
      </c>
      <c r="Y75" s="106">
        <v>45047</v>
      </c>
      <c r="Z75" s="106">
        <v>45078</v>
      </c>
      <c r="AA75" s="106">
        <v>45078.810977118053</v>
      </c>
      <c r="AB75" s="104" t="s">
        <v>118</v>
      </c>
      <c r="AC75" s="104" t="s">
        <v>116</v>
      </c>
    </row>
    <row r="76" spans="1:29" s="78" customFormat="1" hidden="1" outlineLevel="7" collapsed="1" x14ac:dyDescent="0.25">
      <c r="A76" s="101" t="s">
        <v>116</v>
      </c>
      <c r="B76" s="75">
        <v>35519</v>
      </c>
      <c r="C76" s="75">
        <v>2975768.75293</v>
      </c>
      <c r="D76" s="75">
        <v>0</v>
      </c>
      <c r="E76" s="75">
        <v>0</v>
      </c>
      <c r="F76" s="75">
        <v>35519</v>
      </c>
      <c r="G76" s="75">
        <v>2975768.75293</v>
      </c>
      <c r="H76" s="74" t="s">
        <v>120</v>
      </c>
      <c r="I76" s="74" t="s">
        <v>158</v>
      </c>
      <c r="J76" s="74" t="s">
        <v>116</v>
      </c>
      <c r="K76" s="75">
        <v>83.779632110419797</v>
      </c>
      <c r="L76" s="75">
        <v>0</v>
      </c>
      <c r="M76" s="74" t="s">
        <v>122</v>
      </c>
      <c r="N76" s="74" t="s">
        <v>135</v>
      </c>
      <c r="O76" s="74" t="s">
        <v>121</v>
      </c>
      <c r="P76" s="76">
        <v>45047</v>
      </c>
      <c r="Q76" s="76">
        <v>45048</v>
      </c>
      <c r="R76" s="75">
        <v>0</v>
      </c>
      <c r="S76" s="74" t="s">
        <v>116</v>
      </c>
      <c r="T76" s="74" t="s">
        <v>116</v>
      </c>
      <c r="U76" s="74" t="s">
        <v>142</v>
      </c>
      <c r="V76" s="77">
        <v>45017.153467476855</v>
      </c>
      <c r="W76" s="74" t="s">
        <v>116</v>
      </c>
      <c r="X76" s="74" t="s">
        <v>116</v>
      </c>
      <c r="Y76" s="77">
        <v>45047</v>
      </c>
      <c r="Z76" s="77">
        <v>45078</v>
      </c>
      <c r="AA76" s="77">
        <v>45078.810977118053</v>
      </c>
      <c r="AB76" s="74" t="s">
        <v>118</v>
      </c>
      <c r="AC76" s="74" t="s">
        <v>116</v>
      </c>
    </row>
    <row r="77" spans="1:29" s="113" customFormat="1" hidden="1" outlineLevel="2" collapsed="1" x14ac:dyDescent="0.25">
      <c r="A77" s="108" t="s">
        <v>215</v>
      </c>
      <c r="B77" s="109">
        <v>0</v>
      </c>
      <c r="C77" s="109">
        <v>0</v>
      </c>
      <c r="D77" s="109">
        <v>0</v>
      </c>
      <c r="E77" s="109">
        <v>0</v>
      </c>
      <c r="F77" s="109">
        <v>0</v>
      </c>
      <c r="G77" s="109">
        <v>0</v>
      </c>
      <c r="H77" s="110" t="s">
        <v>120</v>
      </c>
      <c r="I77" s="110" t="s">
        <v>215</v>
      </c>
      <c r="J77" s="110" t="s">
        <v>116</v>
      </c>
      <c r="K77" s="109">
        <v>0</v>
      </c>
      <c r="L77" s="109">
        <v>0</v>
      </c>
      <c r="M77" s="110" t="s">
        <v>213</v>
      </c>
      <c r="N77" s="110" t="s">
        <v>135</v>
      </c>
      <c r="O77" s="110" t="s">
        <v>121</v>
      </c>
      <c r="P77" s="111">
        <v>45047</v>
      </c>
      <c r="Q77" s="111">
        <v>45048</v>
      </c>
      <c r="R77" s="109">
        <v>0</v>
      </c>
      <c r="S77" s="110" t="s">
        <v>116</v>
      </c>
      <c r="T77" s="110" t="s">
        <v>116</v>
      </c>
      <c r="U77" s="110" t="s">
        <v>142</v>
      </c>
      <c r="V77" s="112">
        <v>45017.153467476855</v>
      </c>
      <c r="W77" s="110" t="s">
        <v>116</v>
      </c>
      <c r="X77" s="110" t="s">
        <v>116</v>
      </c>
      <c r="Y77" s="112">
        <v>45047</v>
      </c>
      <c r="Z77" s="112">
        <v>45078</v>
      </c>
      <c r="AA77" s="112">
        <v>45078.810977118053</v>
      </c>
      <c r="AB77" s="110" t="s">
        <v>118</v>
      </c>
      <c r="AC77" s="110" t="s">
        <v>116</v>
      </c>
    </row>
    <row r="78" spans="1:29" s="96" customFormat="1" hidden="1" outlineLevel="3" collapsed="1" x14ac:dyDescent="0.25">
      <c r="A78" s="91" t="s">
        <v>121</v>
      </c>
      <c r="B78" s="92">
        <v>0</v>
      </c>
      <c r="C78" s="92">
        <v>0</v>
      </c>
      <c r="D78" s="92">
        <v>0</v>
      </c>
      <c r="E78" s="92">
        <v>0</v>
      </c>
      <c r="F78" s="92">
        <v>0</v>
      </c>
      <c r="G78" s="92">
        <v>0</v>
      </c>
      <c r="H78" s="93" t="s">
        <v>120</v>
      </c>
      <c r="I78" s="93" t="s">
        <v>215</v>
      </c>
      <c r="J78" s="93" t="s">
        <v>116</v>
      </c>
      <c r="K78" s="92">
        <v>0</v>
      </c>
      <c r="L78" s="92">
        <v>0</v>
      </c>
      <c r="M78" s="93" t="s">
        <v>213</v>
      </c>
      <c r="N78" s="93" t="s">
        <v>135</v>
      </c>
      <c r="O78" s="93" t="s">
        <v>121</v>
      </c>
      <c r="P78" s="94">
        <v>45047</v>
      </c>
      <c r="Q78" s="94">
        <v>45048</v>
      </c>
      <c r="R78" s="92">
        <v>0</v>
      </c>
      <c r="S78" s="93" t="s">
        <v>116</v>
      </c>
      <c r="T78" s="93" t="s">
        <v>116</v>
      </c>
      <c r="U78" s="93" t="s">
        <v>142</v>
      </c>
      <c r="V78" s="95">
        <v>45017.153467476855</v>
      </c>
      <c r="W78" s="93" t="s">
        <v>116</v>
      </c>
      <c r="X78" s="93" t="s">
        <v>116</v>
      </c>
      <c r="Y78" s="95">
        <v>45047</v>
      </c>
      <c r="Z78" s="95">
        <v>45078</v>
      </c>
      <c r="AA78" s="95">
        <v>45078.810977118053</v>
      </c>
      <c r="AB78" s="93" t="s">
        <v>118</v>
      </c>
      <c r="AC78" s="93" t="s">
        <v>116</v>
      </c>
    </row>
    <row r="79" spans="1:29" s="78" customFormat="1" hidden="1" outlineLevel="4" collapsed="1" x14ac:dyDescent="0.25">
      <c r="A79" s="97" t="s">
        <v>116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  <c r="H79" s="74" t="s">
        <v>120</v>
      </c>
      <c r="I79" s="74" t="s">
        <v>215</v>
      </c>
      <c r="J79" s="74" t="s">
        <v>116</v>
      </c>
      <c r="K79" s="75">
        <v>0</v>
      </c>
      <c r="L79" s="75">
        <v>0</v>
      </c>
      <c r="M79" s="74" t="s">
        <v>213</v>
      </c>
      <c r="N79" s="74" t="s">
        <v>135</v>
      </c>
      <c r="O79" s="74" t="s">
        <v>121</v>
      </c>
      <c r="P79" s="76">
        <v>45047</v>
      </c>
      <c r="Q79" s="76">
        <v>45048</v>
      </c>
      <c r="R79" s="75">
        <v>0</v>
      </c>
      <c r="S79" s="74" t="s">
        <v>116</v>
      </c>
      <c r="T79" s="74" t="s">
        <v>116</v>
      </c>
      <c r="U79" s="74" t="s">
        <v>142</v>
      </c>
      <c r="V79" s="77">
        <v>45017.153467476855</v>
      </c>
      <c r="W79" s="74" t="s">
        <v>116</v>
      </c>
      <c r="X79" s="74" t="s">
        <v>116</v>
      </c>
      <c r="Y79" s="77">
        <v>45047</v>
      </c>
      <c r="Z79" s="77">
        <v>45078</v>
      </c>
      <c r="AA79" s="77">
        <v>45078.810977118053</v>
      </c>
      <c r="AB79" s="74" t="s">
        <v>118</v>
      </c>
      <c r="AC79" s="74" t="s">
        <v>116</v>
      </c>
    </row>
    <row r="80" spans="1:29" s="84" customFormat="1" hidden="1" outlineLevel="5" collapsed="1" x14ac:dyDescent="0.25">
      <c r="A80" s="98" t="s">
        <v>213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1" t="s">
        <v>120</v>
      </c>
      <c r="I80" s="81" t="s">
        <v>215</v>
      </c>
      <c r="J80" s="81" t="s">
        <v>116</v>
      </c>
      <c r="K80" s="80">
        <v>0</v>
      </c>
      <c r="L80" s="80">
        <v>0</v>
      </c>
      <c r="M80" s="81" t="s">
        <v>213</v>
      </c>
      <c r="N80" s="81" t="s">
        <v>135</v>
      </c>
      <c r="O80" s="81" t="s">
        <v>121</v>
      </c>
      <c r="P80" s="82">
        <v>45047</v>
      </c>
      <c r="Q80" s="82">
        <v>45048</v>
      </c>
      <c r="R80" s="80">
        <v>0</v>
      </c>
      <c r="S80" s="81" t="s">
        <v>116</v>
      </c>
      <c r="T80" s="81" t="s">
        <v>116</v>
      </c>
      <c r="U80" s="81" t="s">
        <v>142</v>
      </c>
      <c r="V80" s="83">
        <v>45017.153467476855</v>
      </c>
      <c r="W80" s="81" t="s">
        <v>116</v>
      </c>
      <c r="X80" s="81" t="s">
        <v>116</v>
      </c>
      <c r="Y80" s="83">
        <v>45047</v>
      </c>
      <c r="Z80" s="83">
        <v>45078</v>
      </c>
      <c r="AA80" s="83">
        <v>45078.810977118053</v>
      </c>
      <c r="AB80" s="81" t="s">
        <v>118</v>
      </c>
      <c r="AC80" s="81" t="s">
        <v>116</v>
      </c>
    </row>
    <row r="81" spans="1:29" s="90" customFormat="1" hidden="1" outlineLevel="6" collapsed="1" x14ac:dyDescent="0.25">
      <c r="A81" s="99" t="s">
        <v>116</v>
      </c>
      <c r="B81" s="86">
        <v>0</v>
      </c>
      <c r="C81" s="86">
        <v>0</v>
      </c>
      <c r="D81" s="86">
        <v>0</v>
      </c>
      <c r="E81" s="86">
        <v>0</v>
      </c>
      <c r="F81" s="86">
        <v>0</v>
      </c>
      <c r="G81" s="86">
        <v>0</v>
      </c>
      <c r="H81" s="87" t="s">
        <v>120</v>
      </c>
      <c r="I81" s="87" t="s">
        <v>215</v>
      </c>
      <c r="J81" s="87" t="s">
        <v>116</v>
      </c>
      <c r="K81" s="86">
        <v>0</v>
      </c>
      <c r="L81" s="86">
        <v>0</v>
      </c>
      <c r="M81" s="87" t="s">
        <v>213</v>
      </c>
      <c r="N81" s="87" t="s">
        <v>135</v>
      </c>
      <c r="O81" s="87" t="s">
        <v>121</v>
      </c>
      <c r="P81" s="88">
        <v>45047</v>
      </c>
      <c r="Q81" s="88">
        <v>45048</v>
      </c>
      <c r="R81" s="86">
        <v>0</v>
      </c>
      <c r="S81" s="87" t="s">
        <v>116</v>
      </c>
      <c r="T81" s="87" t="s">
        <v>116</v>
      </c>
      <c r="U81" s="87" t="s">
        <v>142</v>
      </c>
      <c r="V81" s="89">
        <v>45017.153467476855</v>
      </c>
      <c r="W81" s="87" t="s">
        <v>116</v>
      </c>
      <c r="X81" s="87" t="s">
        <v>116</v>
      </c>
      <c r="Y81" s="89">
        <v>45047</v>
      </c>
      <c r="Z81" s="89">
        <v>45078</v>
      </c>
      <c r="AA81" s="89">
        <v>45078.810977118053</v>
      </c>
      <c r="AB81" s="87" t="s">
        <v>118</v>
      </c>
      <c r="AC81" s="87" t="s">
        <v>116</v>
      </c>
    </row>
    <row r="82" spans="1:29" s="96" customFormat="1" hidden="1" outlineLevel="7" collapsed="1" x14ac:dyDescent="0.25">
      <c r="A82" s="100" t="s">
        <v>152</v>
      </c>
      <c r="B82" s="92">
        <v>0</v>
      </c>
      <c r="C82" s="92">
        <v>0</v>
      </c>
      <c r="D82" s="92">
        <v>0</v>
      </c>
      <c r="E82" s="92">
        <v>0</v>
      </c>
      <c r="F82" s="92">
        <v>0</v>
      </c>
      <c r="G82" s="92">
        <v>0</v>
      </c>
      <c r="H82" s="93" t="s">
        <v>120</v>
      </c>
      <c r="I82" s="93" t="s">
        <v>215</v>
      </c>
      <c r="J82" s="93" t="s">
        <v>116</v>
      </c>
      <c r="K82" s="92">
        <v>0</v>
      </c>
      <c r="L82" s="92">
        <v>0</v>
      </c>
      <c r="M82" s="93" t="s">
        <v>213</v>
      </c>
      <c r="N82" s="93" t="s">
        <v>135</v>
      </c>
      <c r="O82" s="93" t="s">
        <v>121</v>
      </c>
      <c r="P82" s="94">
        <v>45047</v>
      </c>
      <c r="Q82" s="94">
        <v>45048</v>
      </c>
      <c r="R82" s="92">
        <v>0</v>
      </c>
      <c r="S82" s="93" t="s">
        <v>116</v>
      </c>
      <c r="T82" s="93" t="s">
        <v>116</v>
      </c>
      <c r="U82" s="93" t="s">
        <v>142</v>
      </c>
      <c r="V82" s="95">
        <v>45017.153467476855</v>
      </c>
      <c r="W82" s="93" t="s">
        <v>116</v>
      </c>
      <c r="X82" s="93" t="s">
        <v>116</v>
      </c>
      <c r="Y82" s="95">
        <v>45047</v>
      </c>
      <c r="Z82" s="95">
        <v>45078</v>
      </c>
      <c r="AA82" s="95">
        <v>45078.810977118053</v>
      </c>
      <c r="AB82" s="93" t="s">
        <v>118</v>
      </c>
      <c r="AC82" s="93" t="s">
        <v>116</v>
      </c>
    </row>
    <row r="83" spans="1:29" s="78" customFormat="1" hidden="1" outlineLevel="7" collapsed="1" x14ac:dyDescent="0.25">
      <c r="A83" s="101" t="s">
        <v>116</v>
      </c>
      <c r="B83" s="75">
        <v>0</v>
      </c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74" t="s">
        <v>120</v>
      </c>
      <c r="I83" s="74" t="s">
        <v>215</v>
      </c>
      <c r="J83" s="74" t="s">
        <v>116</v>
      </c>
      <c r="K83" s="75">
        <v>0</v>
      </c>
      <c r="L83" s="75">
        <v>0</v>
      </c>
      <c r="M83" s="74" t="s">
        <v>213</v>
      </c>
      <c r="N83" s="74" t="s">
        <v>135</v>
      </c>
      <c r="O83" s="74" t="s">
        <v>121</v>
      </c>
      <c r="P83" s="76">
        <v>45047</v>
      </c>
      <c r="Q83" s="76">
        <v>45048</v>
      </c>
      <c r="R83" s="75">
        <v>0</v>
      </c>
      <c r="S83" s="74" t="s">
        <v>116</v>
      </c>
      <c r="T83" s="74" t="s">
        <v>116</v>
      </c>
      <c r="U83" s="74" t="s">
        <v>142</v>
      </c>
      <c r="V83" s="77">
        <v>45017.153467476855</v>
      </c>
      <c r="W83" s="74" t="s">
        <v>116</v>
      </c>
      <c r="X83" s="74" t="s">
        <v>116</v>
      </c>
      <c r="Y83" s="77">
        <v>45047</v>
      </c>
      <c r="Z83" s="77">
        <v>45078</v>
      </c>
      <c r="AA83" s="77">
        <v>45078.810977118053</v>
      </c>
      <c r="AB83" s="74" t="s">
        <v>118</v>
      </c>
      <c r="AC83" s="74" t="s">
        <v>116</v>
      </c>
    </row>
    <row r="84" spans="1:29" s="128" customFormat="1" hidden="1" outlineLevel="7" collapsed="1" x14ac:dyDescent="0.25">
      <c r="A84" s="123" t="s">
        <v>116</v>
      </c>
      <c r="B84" s="124">
        <v>0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5" t="s">
        <v>120</v>
      </c>
      <c r="I84" s="125" t="s">
        <v>215</v>
      </c>
      <c r="J84" s="125" t="s">
        <v>116</v>
      </c>
      <c r="K84" s="124">
        <v>0</v>
      </c>
      <c r="L84" s="124">
        <v>0</v>
      </c>
      <c r="M84" s="125" t="s">
        <v>213</v>
      </c>
      <c r="N84" s="125" t="s">
        <v>135</v>
      </c>
      <c r="O84" s="125" t="s">
        <v>121</v>
      </c>
      <c r="P84" s="126">
        <v>45047</v>
      </c>
      <c r="Q84" s="126">
        <v>45048</v>
      </c>
      <c r="R84" s="124">
        <v>0</v>
      </c>
      <c r="S84" s="125" t="s">
        <v>116</v>
      </c>
      <c r="T84" s="125" t="s">
        <v>116</v>
      </c>
      <c r="U84" s="125" t="s">
        <v>142</v>
      </c>
      <c r="V84" s="127">
        <v>45017.153467476855</v>
      </c>
      <c r="W84" s="125" t="s">
        <v>116</v>
      </c>
      <c r="X84" s="125" t="s">
        <v>116</v>
      </c>
      <c r="Y84" s="127">
        <v>45047</v>
      </c>
      <c r="Z84" s="127">
        <v>45078</v>
      </c>
      <c r="AA84" s="127">
        <v>45078.810977118053</v>
      </c>
      <c r="AB84" s="125" t="s">
        <v>118</v>
      </c>
      <c r="AC84" s="125" t="s">
        <v>116</v>
      </c>
    </row>
    <row r="85" spans="1:29" s="90" customFormat="1" hidden="1" outlineLevel="2" collapsed="1" x14ac:dyDescent="0.25">
      <c r="A85" s="85" t="s">
        <v>147</v>
      </c>
      <c r="B85" s="86">
        <v>30000</v>
      </c>
      <c r="C85" s="86">
        <v>2649300</v>
      </c>
      <c r="D85" s="86">
        <v>0</v>
      </c>
      <c r="E85" s="86">
        <v>0</v>
      </c>
      <c r="F85" s="86">
        <v>30000</v>
      </c>
      <c r="G85" s="86">
        <v>2649300</v>
      </c>
      <c r="H85" s="87" t="s">
        <v>116</v>
      </c>
      <c r="I85" s="87" t="s">
        <v>147</v>
      </c>
      <c r="J85" s="87" t="s">
        <v>116</v>
      </c>
      <c r="K85" s="86">
        <v>88.31</v>
      </c>
      <c r="L85" s="86">
        <v>0</v>
      </c>
      <c r="M85" s="87" t="s">
        <v>122</v>
      </c>
      <c r="N85" s="87" t="s">
        <v>135</v>
      </c>
      <c r="O85" s="87" t="s">
        <v>116</v>
      </c>
      <c r="P85" s="88" t="s">
        <v>116</v>
      </c>
      <c r="Q85" s="88" t="s">
        <v>116</v>
      </c>
      <c r="R85" s="86">
        <v>0</v>
      </c>
      <c r="S85" s="87" t="s">
        <v>116</v>
      </c>
      <c r="T85" s="87" t="s">
        <v>116</v>
      </c>
      <c r="U85" s="87" t="s">
        <v>116</v>
      </c>
      <c r="V85" s="87" t="s">
        <v>116</v>
      </c>
      <c r="W85" s="87" t="s">
        <v>116</v>
      </c>
      <c r="X85" s="87" t="s">
        <v>116</v>
      </c>
      <c r="Y85" s="89">
        <v>45047</v>
      </c>
      <c r="Z85" s="89">
        <v>45078</v>
      </c>
      <c r="AA85" s="89">
        <v>45078.810977118053</v>
      </c>
      <c r="AB85" s="87" t="s">
        <v>118</v>
      </c>
      <c r="AC85" s="87" t="s">
        <v>116</v>
      </c>
    </row>
    <row r="86" spans="1:29" s="96" customFormat="1" hidden="1" outlineLevel="3" collapsed="1" x14ac:dyDescent="0.25">
      <c r="A86" s="91" t="s">
        <v>145</v>
      </c>
      <c r="B86" s="92">
        <v>30000</v>
      </c>
      <c r="C86" s="92">
        <v>2649300</v>
      </c>
      <c r="D86" s="92">
        <v>0</v>
      </c>
      <c r="E86" s="92">
        <v>0</v>
      </c>
      <c r="F86" s="92">
        <v>30000</v>
      </c>
      <c r="G86" s="92">
        <v>2649300</v>
      </c>
      <c r="H86" s="93" t="s">
        <v>116</v>
      </c>
      <c r="I86" s="93" t="s">
        <v>147</v>
      </c>
      <c r="J86" s="93" t="s">
        <v>116</v>
      </c>
      <c r="K86" s="92">
        <v>88.31</v>
      </c>
      <c r="L86" s="92">
        <v>0</v>
      </c>
      <c r="M86" s="93" t="s">
        <v>122</v>
      </c>
      <c r="N86" s="93" t="s">
        <v>135</v>
      </c>
      <c r="O86" s="93" t="s">
        <v>145</v>
      </c>
      <c r="P86" s="94">
        <v>45077</v>
      </c>
      <c r="Q86" s="94">
        <v>45078</v>
      </c>
      <c r="R86" s="92">
        <v>0</v>
      </c>
      <c r="S86" s="93" t="s">
        <v>437</v>
      </c>
      <c r="T86" s="93" t="s">
        <v>141</v>
      </c>
      <c r="U86" s="93" t="s">
        <v>146</v>
      </c>
      <c r="V86" s="95">
        <v>45078.459206597225</v>
      </c>
      <c r="W86" s="93" t="s">
        <v>146</v>
      </c>
      <c r="X86" s="95">
        <v>45078.459206944448</v>
      </c>
      <c r="Y86" s="95">
        <v>45047</v>
      </c>
      <c r="Z86" s="95">
        <v>45078</v>
      </c>
      <c r="AA86" s="95">
        <v>45078.810977118053</v>
      </c>
      <c r="AB86" s="93" t="s">
        <v>118</v>
      </c>
      <c r="AC86" s="93" t="s">
        <v>116</v>
      </c>
    </row>
    <row r="87" spans="1:29" s="78" customFormat="1" hidden="1" outlineLevel="4" collapsed="1" x14ac:dyDescent="0.25">
      <c r="A87" s="97" t="s">
        <v>116</v>
      </c>
      <c r="B87" s="75">
        <v>30000</v>
      </c>
      <c r="C87" s="75">
        <v>0</v>
      </c>
      <c r="D87" s="75">
        <v>0</v>
      </c>
      <c r="E87" s="75">
        <v>0</v>
      </c>
      <c r="F87" s="75">
        <v>30000</v>
      </c>
      <c r="G87" s="75">
        <v>0</v>
      </c>
      <c r="H87" s="74" t="s">
        <v>151</v>
      </c>
      <c r="I87" s="74" t="s">
        <v>147</v>
      </c>
      <c r="J87" s="74" t="s">
        <v>116</v>
      </c>
      <c r="K87" s="75">
        <v>0</v>
      </c>
      <c r="L87" s="75">
        <v>0</v>
      </c>
      <c r="M87" s="74" t="s">
        <v>122</v>
      </c>
      <c r="N87" s="74" t="s">
        <v>135</v>
      </c>
      <c r="O87" s="74" t="s">
        <v>145</v>
      </c>
      <c r="P87" s="76">
        <v>45077</v>
      </c>
      <c r="Q87" s="76">
        <v>45078</v>
      </c>
      <c r="R87" s="75">
        <v>0</v>
      </c>
      <c r="S87" s="74" t="s">
        <v>437</v>
      </c>
      <c r="T87" s="74" t="s">
        <v>141</v>
      </c>
      <c r="U87" s="74" t="s">
        <v>146</v>
      </c>
      <c r="V87" s="77">
        <v>45078.459206597225</v>
      </c>
      <c r="W87" s="74" t="s">
        <v>146</v>
      </c>
      <c r="X87" s="77">
        <v>45078.459206944448</v>
      </c>
      <c r="Y87" s="77">
        <v>45047</v>
      </c>
      <c r="Z87" s="77">
        <v>45078</v>
      </c>
      <c r="AA87" s="77">
        <v>45078.810977118053</v>
      </c>
      <c r="AB87" s="74" t="s">
        <v>118</v>
      </c>
      <c r="AC87" s="74" t="s">
        <v>116</v>
      </c>
    </row>
    <row r="88" spans="1:29" s="84" customFormat="1" hidden="1" outlineLevel="5" collapsed="1" x14ac:dyDescent="0.25">
      <c r="A88" s="98" t="s">
        <v>122</v>
      </c>
      <c r="B88" s="80">
        <v>30000</v>
      </c>
      <c r="C88" s="80">
        <v>0</v>
      </c>
      <c r="D88" s="80">
        <v>0</v>
      </c>
      <c r="E88" s="80">
        <v>0</v>
      </c>
      <c r="F88" s="80">
        <v>30000</v>
      </c>
      <c r="G88" s="80">
        <v>0</v>
      </c>
      <c r="H88" s="81" t="s">
        <v>151</v>
      </c>
      <c r="I88" s="81" t="s">
        <v>147</v>
      </c>
      <c r="J88" s="81" t="s">
        <v>116</v>
      </c>
      <c r="K88" s="80">
        <v>0</v>
      </c>
      <c r="L88" s="80">
        <v>0</v>
      </c>
      <c r="M88" s="81" t="s">
        <v>122</v>
      </c>
      <c r="N88" s="81" t="s">
        <v>135</v>
      </c>
      <c r="O88" s="81" t="s">
        <v>145</v>
      </c>
      <c r="P88" s="82">
        <v>45077</v>
      </c>
      <c r="Q88" s="82">
        <v>45078</v>
      </c>
      <c r="R88" s="80">
        <v>0</v>
      </c>
      <c r="S88" s="81" t="s">
        <v>437</v>
      </c>
      <c r="T88" s="81" t="s">
        <v>141</v>
      </c>
      <c r="U88" s="81" t="s">
        <v>146</v>
      </c>
      <c r="V88" s="83">
        <v>45078.459206597225</v>
      </c>
      <c r="W88" s="81" t="s">
        <v>146</v>
      </c>
      <c r="X88" s="83">
        <v>45078.459206944448</v>
      </c>
      <c r="Y88" s="83">
        <v>45047</v>
      </c>
      <c r="Z88" s="83">
        <v>45078</v>
      </c>
      <c r="AA88" s="83">
        <v>45078.810977118053</v>
      </c>
      <c r="AB88" s="81" t="s">
        <v>118</v>
      </c>
      <c r="AC88" s="81" t="s">
        <v>116</v>
      </c>
    </row>
    <row r="89" spans="1:29" s="90" customFormat="1" hidden="1" outlineLevel="6" collapsed="1" x14ac:dyDescent="0.25">
      <c r="A89" s="99" t="s">
        <v>116</v>
      </c>
      <c r="B89" s="86">
        <v>30000</v>
      </c>
      <c r="C89" s="86">
        <v>0</v>
      </c>
      <c r="D89" s="86">
        <v>0</v>
      </c>
      <c r="E89" s="86">
        <v>0</v>
      </c>
      <c r="F89" s="86">
        <v>30000</v>
      </c>
      <c r="G89" s="86">
        <v>0</v>
      </c>
      <c r="H89" s="87" t="s">
        <v>151</v>
      </c>
      <c r="I89" s="87" t="s">
        <v>147</v>
      </c>
      <c r="J89" s="87" t="s">
        <v>116</v>
      </c>
      <c r="K89" s="86">
        <v>0</v>
      </c>
      <c r="L89" s="86">
        <v>0</v>
      </c>
      <c r="M89" s="87" t="s">
        <v>122</v>
      </c>
      <c r="N89" s="87" t="s">
        <v>135</v>
      </c>
      <c r="O89" s="87" t="s">
        <v>145</v>
      </c>
      <c r="P89" s="88">
        <v>45077</v>
      </c>
      <c r="Q89" s="88">
        <v>45078</v>
      </c>
      <c r="R89" s="86">
        <v>0</v>
      </c>
      <c r="S89" s="87" t="s">
        <v>437</v>
      </c>
      <c r="T89" s="87" t="s">
        <v>141</v>
      </c>
      <c r="U89" s="87" t="s">
        <v>146</v>
      </c>
      <c r="V89" s="89">
        <v>45078.459206597225</v>
      </c>
      <c r="W89" s="87" t="s">
        <v>146</v>
      </c>
      <c r="X89" s="89">
        <v>45078.459206944448</v>
      </c>
      <c r="Y89" s="89">
        <v>45047</v>
      </c>
      <c r="Z89" s="89">
        <v>45078</v>
      </c>
      <c r="AA89" s="89">
        <v>45078.810977118053</v>
      </c>
      <c r="AB89" s="87" t="s">
        <v>118</v>
      </c>
      <c r="AC89" s="87" t="s">
        <v>116</v>
      </c>
    </row>
    <row r="90" spans="1:29" s="96" customFormat="1" hidden="1" outlineLevel="7" collapsed="1" x14ac:dyDescent="0.25">
      <c r="A90" s="100" t="s">
        <v>152</v>
      </c>
      <c r="B90" s="92">
        <v>30000</v>
      </c>
      <c r="C90" s="92">
        <v>0</v>
      </c>
      <c r="D90" s="92">
        <v>0</v>
      </c>
      <c r="E90" s="92">
        <v>0</v>
      </c>
      <c r="F90" s="92">
        <v>30000</v>
      </c>
      <c r="G90" s="92">
        <v>0</v>
      </c>
      <c r="H90" s="93" t="s">
        <v>151</v>
      </c>
      <c r="I90" s="93" t="s">
        <v>147</v>
      </c>
      <c r="J90" s="93" t="s">
        <v>116</v>
      </c>
      <c r="K90" s="92">
        <v>0</v>
      </c>
      <c r="L90" s="92">
        <v>0</v>
      </c>
      <c r="M90" s="93" t="s">
        <v>122</v>
      </c>
      <c r="N90" s="93" t="s">
        <v>135</v>
      </c>
      <c r="O90" s="93" t="s">
        <v>145</v>
      </c>
      <c r="P90" s="94">
        <v>45077</v>
      </c>
      <c r="Q90" s="94">
        <v>45078</v>
      </c>
      <c r="R90" s="92">
        <v>0</v>
      </c>
      <c r="S90" s="93" t="s">
        <v>437</v>
      </c>
      <c r="T90" s="93" t="s">
        <v>141</v>
      </c>
      <c r="U90" s="93" t="s">
        <v>146</v>
      </c>
      <c r="V90" s="95">
        <v>45078.459206597225</v>
      </c>
      <c r="W90" s="93" t="s">
        <v>146</v>
      </c>
      <c r="X90" s="95">
        <v>45078.459206944448</v>
      </c>
      <c r="Y90" s="95">
        <v>45047</v>
      </c>
      <c r="Z90" s="95">
        <v>45078</v>
      </c>
      <c r="AA90" s="95">
        <v>45078.810977118053</v>
      </c>
      <c r="AB90" s="93" t="s">
        <v>118</v>
      </c>
      <c r="AC90" s="93" t="s">
        <v>116</v>
      </c>
    </row>
    <row r="91" spans="1:29" s="78" customFormat="1" hidden="1" outlineLevel="7" collapsed="1" x14ac:dyDescent="0.25">
      <c r="A91" s="101" t="s">
        <v>116</v>
      </c>
      <c r="B91" s="75">
        <v>30000</v>
      </c>
      <c r="C91" s="75">
        <v>0</v>
      </c>
      <c r="D91" s="75">
        <v>0</v>
      </c>
      <c r="E91" s="75">
        <v>0</v>
      </c>
      <c r="F91" s="75">
        <v>30000</v>
      </c>
      <c r="G91" s="75">
        <v>0</v>
      </c>
      <c r="H91" s="74" t="s">
        <v>151</v>
      </c>
      <c r="I91" s="74" t="s">
        <v>147</v>
      </c>
      <c r="J91" s="74" t="s">
        <v>116</v>
      </c>
      <c r="K91" s="75">
        <v>0</v>
      </c>
      <c r="L91" s="75">
        <v>0</v>
      </c>
      <c r="M91" s="74" t="s">
        <v>122</v>
      </c>
      <c r="N91" s="74" t="s">
        <v>135</v>
      </c>
      <c r="O91" s="74" t="s">
        <v>145</v>
      </c>
      <c r="P91" s="76">
        <v>45077</v>
      </c>
      <c r="Q91" s="76">
        <v>45078</v>
      </c>
      <c r="R91" s="75">
        <v>0</v>
      </c>
      <c r="S91" s="74" t="s">
        <v>437</v>
      </c>
      <c r="T91" s="74" t="s">
        <v>141</v>
      </c>
      <c r="U91" s="74" t="s">
        <v>146</v>
      </c>
      <c r="V91" s="77">
        <v>45078.459206597225</v>
      </c>
      <c r="W91" s="74" t="s">
        <v>146</v>
      </c>
      <c r="X91" s="77">
        <v>45078.459206944448</v>
      </c>
      <c r="Y91" s="77">
        <v>45047</v>
      </c>
      <c r="Z91" s="77">
        <v>45078</v>
      </c>
      <c r="AA91" s="77">
        <v>45078.810977118053</v>
      </c>
      <c r="AB91" s="74" t="s">
        <v>118</v>
      </c>
      <c r="AC91" s="74" t="s">
        <v>116</v>
      </c>
    </row>
    <row r="92" spans="1:29" s="128" customFormat="1" hidden="1" outlineLevel="4" collapsed="1" x14ac:dyDescent="0.25">
      <c r="A92" s="129" t="s">
        <v>153</v>
      </c>
      <c r="B92" s="124">
        <v>0</v>
      </c>
      <c r="C92" s="124">
        <v>2649300</v>
      </c>
      <c r="D92" s="124">
        <v>0</v>
      </c>
      <c r="E92" s="124">
        <v>0</v>
      </c>
      <c r="F92" s="124">
        <v>0</v>
      </c>
      <c r="G92" s="124">
        <v>2649300</v>
      </c>
      <c r="H92" s="125" t="s">
        <v>153</v>
      </c>
      <c r="I92" s="125" t="s">
        <v>147</v>
      </c>
      <c r="J92" s="125" t="s">
        <v>116</v>
      </c>
      <c r="K92" s="124">
        <v>0</v>
      </c>
      <c r="L92" s="124">
        <v>0</v>
      </c>
      <c r="M92" s="125" t="s">
        <v>122</v>
      </c>
      <c r="N92" s="125" t="s">
        <v>135</v>
      </c>
      <c r="O92" s="125" t="s">
        <v>145</v>
      </c>
      <c r="P92" s="126">
        <v>45077</v>
      </c>
      <c r="Q92" s="126">
        <v>45078</v>
      </c>
      <c r="R92" s="124">
        <v>0</v>
      </c>
      <c r="S92" s="125" t="s">
        <v>437</v>
      </c>
      <c r="T92" s="125" t="s">
        <v>141</v>
      </c>
      <c r="U92" s="125" t="s">
        <v>146</v>
      </c>
      <c r="V92" s="127">
        <v>45078.459206597225</v>
      </c>
      <c r="W92" s="125" t="s">
        <v>146</v>
      </c>
      <c r="X92" s="127">
        <v>45078.459206944448</v>
      </c>
      <c r="Y92" s="127">
        <v>45047</v>
      </c>
      <c r="Z92" s="127">
        <v>45078</v>
      </c>
      <c r="AA92" s="127">
        <v>45078.810977118053</v>
      </c>
      <c r="AB92" s="125" t="s">
        <v>118</v>
      </c>
      <c r="AC92" s="125" t="s">
        <v>153</v>
      </c>
    </row>
    <row r="93" spans="1:29" s="84" customFormat="1" hidden="1" outlineLevel="5" collapsed="1" x14ac:dyDescent="0.25">
      <c r="A93" s="98" t="s">
        <v>122</v>
      </c>
      <c r="B93" s="80">
        <v>0</v>
      </c>
      <c r="C93" s="80">
        <v>2649300</v>
      </c>
      <c r="D93" s="80">
        <v>0</v>
      </c>
      <c r="E93" s="80">
        <v>0</v>
      </c>
      <c r="F93" s="80">
        <v>0</v>
      </c>
      <c r="G93" s="80">
        <v>2649300</v>
      </c>
      <c r="H93" s="81" t="s">
        <v>153</v>
      </c>
      <c r="I93" s="81" t="s">
        <v>147</v>
      </c>
      <c r="J93" s="81" t="s">
        <v>116</v>
      </c>
      <c r="K93" s="80">
        <v>0</v>
      </c>
      <c r="L93" s="80">
        <v>0</v>
      </c>
      <c r="M93" s="81" t="s">
        <v>122</v>
      </c>
      <c r="N93" s="81" t="s">
        <v>135</v>
      </c>
      <c r="O93" s="81" t="s">
        <v>145</v>
      </c>
      <c r="P93" s="82">
        <v>45077</v>
      </c>
      <c r="Q93" s="82">
        <v>45078</v>
      </c>
      <c r="R93" s="80">
        <v>0</v>
      </c>
      <c r="S93" s="81" t="s">
        <v>437</v>
      </c>
      <c r="T93" s="81" t="s">
        <v>141</v>
      </c>
      <c r="U93" s="81" t="s">
        <v>146</v>
      </c>
      <c r="V93" s="83">
        <v>45078.459206597225</v>
      </c>
      <c r="W93" s="81" t="s">
        <v>146</v>
      </c>
      <c r="X93" s="83">
        <v>45078.459206944448</v>
      </c>
      <c r="Y93" s="83">
        <v>45047</v>
      </c>
      <c r="Z93" s="83">
        <v>45078</v>
      </c>
      <c r="AA93" s="83">
        <v>45078.810977118053</v>
      </c>
      <c r="AB93" s="81" t="s">
        <v>118</v>
      </c>
      <c r="AC93" s="81" t="s">
        <v>153</v>
      </c>
    </row>
    <row r="94" spans="1:29" s="90" customFormat="1" hidden="1" outlineLevel="6" collapsed="1" x14ac:dyDescent="0.25">
      <c r="A94" s="99" t="s">
        <v>116</v>
      </c>
      <c r="B94" s="86">
        <v>0</v>
      </c>
      <c r="C94" s="86">
        <v>2649300</v>
      </c>
      <c r="D94" s="86">
        <v>0</v>
      </c>
      <c r="E94" s="86">
        <v>0</v>
      </c>
      <c r="F94" s="86">
        <v>0</v>
      </c>
      <c r="G94" s="86">
        <v>2649300</v>
      </c>
      <c r="H94" s="87" t="s">
        <v>153</v>
      </c>
      <c r="I94" s="87" t="s">
        <v>147</v>
      </c>
      <c r="J94" s="87" t="s">
        <v>116</v>
      </c>
      <c r="K94" s="86">
        <v>0</v>
      </c>
      <c r="L94" s="86">
        <v>0</v>
      </c>
      <c r="M94" s="87" t="s">
        <v>122</v>
      </c>
      <c r="N94" s="87" t="s">
        <v>135</v>
      </c>
      <c r="O94" s="87" t="s">
        <v>145</v>
      </c>
      <c r="P94" s="88">
        <v>45077</v>
      </c>
      <c r="Q94" s="88">
        <v>45078</v>
      </c>
      <c r="R94" s="86">
        <v>0</v>
      </c>
      <c r="S94" s="87" t="s">
        <v>437</v>
      </c>
      <c r="T94" s="87" t="s">
        <v>141</v>
      </c>
      <c r="U94" s="87" t="s">
        <v>146</v>
      </c>
      <c r="V94" s="89">
        <v>45078.459206597225</v>
      </c>
      <c r="W94" s="87" t="s">
        <v>146</v>
      </c>
      <c r="X94" s="89">
        <v>45078.459206944448</v>
      </c>
      <c r="Y94" s="89">
        <v>45047</v>
      </c>
      <c r="Z94" s="89">
        <v>45078</v>
      </c>
      <c r="AA94" s="89">
        <v>45078.810977118053</v>
      </c>
      <c r="AB94" s="87" t="s">
        <v>118</v>
      </c>
      <c r="AC94" s="87" t="s">
        <v>153</v>
      </c>
    </row>
    <row r="95" spans="1:29" s="96" customFormat="1" hidden="1" outlineLevel="7" collapsed="1" x14ac:dyDescent="0.25">
      <c r="A95" s="100" t="s">
        <v>438</v>
      </c>
      <c r="B95" s="92">
        <v>0</v>
      </c>
      <c r="C95" s="92">
        <v>2649300</v>
      </c>
      <c r="D95" s="92">
        <v>0</v>
      </c>
      <c r="E95" s="92">
        <v>0</v>
      </c>
      <c r="F95" s="92">
        <v>0</v>
      </c>
      <c r="G95" s="92">
        <v>2649300</v>
      </c>
      <c r="H95" s="93" t="s">
        <v>153</v>
      </c>
      <c r="I95" s="93" t="s">
        <v>147</v>
      </c>
      <c r="J95" s="93" t="s">
        <v>116</v>
      </c>
      <c r="K95" s="92">
        <v>0</v>
      </c>
      <c r="L95" s="92">
        <v>0</v>
      </c>
      <c r="M95" s="93" t="s">
        <v>122</v>
      </c>
      <c r="N95" s="93" t="s">
        <v>135</v>
      </c>
      <c r="O95" s="93" t="s">
        <v>145</v>
      </c>
      <c r="P95" s="94">
        <v>45077</v>
      </c>
      <c r="Q95" s="94">
        <v>45078</v>
      </c>
      <c r="R95" s="92">
        <v>0</v>
      </c>
      <c r="S95" s="93" t="s">
        <v>437</v>
      </c>
      <c r="T95" s="93" t="s">
        <v>141</v>
      </c>
      <c r="U95" s="93" t="s">
        <v>146</v>
      </c>
      <c r="V95" s="95">
        <v>45078.459206597225</v>
      </c>
      <c r="W95" s="93" t="s">
        <v>146</v>
      </c>
      <c r="X95" s="95">
        <v>45078.459206944448</v>
      </c>
      <c r="Y95" s="95">
        <v>45047</v>
      </c>
      <c r="Z95" s="95">
        <v>45078</v>
      </c>
      <c r="AA95" s="95">
        <v>45078.810977118053</v>
      </c>
      <c r="AB95" s="93" t="s">
        <v>118</v>
      </c>
      <c r="AC95" s="93" t="s">
        <v>153</v>
      </c>
    </row>
    <row r="96" spans="1:29" s="78" customFormat="1" hidden="1" outlineLevel="7" collapsed="1" x14ac:dyDescent="0.25">
      <c r="A96" s="101" t="s">
        <v>116</v>
      </c>
      <c r="B96" s="75">
        <v>0</v>
      </c>
      <c r="C96" s="75">
        <v>2649300</v>
      </c>
      <c r="D96" s="75">
        <v>0</v>
      </c>
      <c r="E96" s="75">
        <v>0</v>
      </c>
      <c r="F96" s="75">
        <v>0</v>
      </c>
      <c r="G96" s="75">
        <v>2649300</v>
      </c>
      <c r="H96" s="74" t="s">
        <v>153</v>
      </c>
      <c r="I96" s="74" t="s">
        <v>147</v>
      </c>
      <c r="J96" s="74" t="s">
        <v>116</v>
      </c>
      <c r="K96" s="75">
        <v>0</v>
      </c>
      <c r="L96" s="75">
        <v>0</v>
      </c>
      <c r="M96" s="74" t="s">
        <v>122</v>
      </c>
      <c r="N96" s="74" t="s">
        <v>135</v>
      </c>
      <c r="O96" s="74" t="s">
        <v>145</v>
      </c>
      <c r="P96" s="76">
        <v>45077</v>
      </c>
      <c r="Q96" s="76">
        <v>45078</v>
      </c>
      <c r="R96" s="75">
        <v>0</v>
      </c>
      <c r="S96" s="74" t="s">
        <v>437</v>
      </c>
      <c r="T96" s="74" t="s">
        <v>141</v>
      </c>
      <c r="U96" s="74" t="s">
        <v>146</v>
      </c>
      <c r="V96" s="77">
        <v>45078.459206597225</v>
      </c>
      <c r="W96" s="74" t="s">
        <v>146</v>
      </c>
      <c r="X96" s="77">
        <v>45078.459206944448</v>
      </c>
      <c r="Y96" s="77">
        <v>45047</v>
      </c>
      <c r="Z96" s="77">
        <v>45078</v>
      </c>
      <c r="AA96" s="77">
        <v>45078.810977118053</v>
      </c>
      <c r="AB96" s="74" t="s">
        <v>118</v>
      </c>
      <c r="AC96" s="74" t="s">
        <v>153</v>
      </c>
    </row>
    <row r="97" spans="1:29" s="107" customFormat="1" hidden="1" outlineLevel="3" collapsed="1" x14ac:dyDescent="0.25">
      <c r="A97" s="122" t="s">
        <v>121</v>
      </c>
      <c r="B97" s="103">
        <v>0</v>
      </c>
      <c r="C97" s="103">
        <v>0</v>
      </c>
      <c r="D97" s="103">
        <v>0</v>
      </c>
      <c r="E97" s="103">
        <v>0</v>
      </c>
      <c r="F97" s="103">
        <v>0</v>
      </c>
      <c r="G97" s="103">
        <v>0</v>
      </c>
      <c r="H97" s="104" t="s">
        <v>120</v>
      </c>
      <c r="I97" s="104" t="s">
        <v>147</v>
      </c>
      <c r="J97" s="104" t="s">
        <v>116</v>
      </c>
      <c r="K97" s="103">
        <v>0</v>
      </c>
      <c r="L97" s="103">
        <v>0</v>
      </c>
      <c r="M97" s="104" t="s">
        <v>122</v>
      </c>
      <c r="N97" s="104" t="s">
        <v>135</v>
      </c>
      <c r="O97" s="104" t="s">
        <v>121</v>
      </c>
      <c r="P97" s="105">
        <v>45047</v>
      </c>
      <c r="Q97" s="105">
        <v>45048</v>
      </c>
      <c r="R97" s="103">
        <v>0</v>
      </c>
      <c r="S97" s="104" t="s">
        <v>116</v>
      </c>
      <c r="T97" s="104" t="s">
        <v>116</v>
      </c>
      <c r="U97" s="104" t="s">
        <v>142</v>
      </c>
      <c r="V97" s="106">
        <v>45017.153467476855</v>
      </c>
      <c r="W97" s="104" t="s">
        <v>116</v>
      </c>
      <c r="X97" s="104" t="s">
        <v>116</v>
      </c>
      <c r="Y97" s="106">
        <v>45047</v>
      </c>
      <c r="Z97" s="106">
        <v>45078</v>
      </c>
      <c r="AA97" s="106">
        <v>45078.810977118053</v>
      </c>
      <c r="AB97" s="104" t="s">
        <v>118</v>
      </c>
      <c r="AC97" s="104" t="s">
        <v>116</v>
      </c>
    </row>
    <row r="98" spans="1:29" s="78" customFormat="1" hidden="1" outlineLevel="4" collapsed="1" x14ac:dyDescent="0.25">
      <c r="A98" s="97" t="s">
        <v>116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  <c r="H98" s="74" t="s">
        <v>120</v>
      </c>
      <c r="I98" s="74" t="s">
        <v>147</v>
      </c>
      <c r="J98" s="74" t="s">
        <v>116</v>
      </c>
      <c r="K98" s="75">
        <v>0</v>
      </c>
      <c r="L98" s="75">
        <v>0</v>
      </c>
      <c r="M98" s="74" t="s">
        <v>122</v>
      </c>
      <c r="N98" s="74" t="s">
        <v>135</v>
      </c>
      <c r="O98" s="74" t="s">
        <v>121</v>
      </c>
      <c r="P98" s="76">
        <v>45047</v>
      </c>
      <c r="Q98" s="76">
        <v>45048</v>
      </c>
      <c r="R98" s="75">
        <v>0</v>
      </c>
      <c r="S98" s="74" t="s">
        <v>116</v>
      </c>
      <c r="T98" s="74" t="s">
        <v>116</v>
      </c>
      <c r="U98" s="74" t="s">
        <v>142</v>
      </c>
      <c r="V98" s="77">
        <v>45017.153467476855</v>
      </c>
      <c r="W98" s="74" t="s">
        <v>116</v>
      </c>
      <c r="X98" s="74" t="s">
        <v>116</v>
      </c>
      <c r="Y98" s="77">
        <v>45047</v>
      </c>
      <c r="Z98" s="77">
        <v>45078</v>
      </c>
      <c r="AA98" s="77">
        <v>45078.810977118053</v>
      </c>
      <c r="AB98" s="74" t="s">
        <v>118</v>
      </c>
      <c r="AC98" s="74" t="s">
        <v>116</v>
      </c>
    </row>
    <row r="99" spans="1:29" s="84" customFormat="1" hidden="1" outlineLevel="5" collapsed="1" x14ac:dyDescent="0.25">
      <c r="A99" s="98" t="s">
        <v>122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1" t="s">
        <v>120</v>
      </c>
      <c r="I99" s="81" t="s">
        <v>147</v>
      </c>
      <c r="J99" s="81" t="s">
        <v>116</v>
      </c>
      <c r="K99" s="80">
        <v>0</v>
      </c>
      <c r="L99" s="80">
        <v>0</v>
      </c>
      <c r="M99" s="81" t="s">
        <v>122</v>
      </c>
      <c r="N99" s="81" t="s">
        <v>135</v>
      </c>
      <c r="O99" s="81" t="s">
        <v>121</v>
      </c>
      <c r="P99" s="82">
        <v>45047</v>
      </c>
      <c r="Q99" s="82">
        <v>45048</v>
      </c>
      <c r="R99" s="80">
        <v>0</v>
      </c>
      <c r="S99" s="81" t="s">
        <v>116</v>
      </c>
      <c r="T99" s="81" t="s">
        <v>116</v>
      </c>
      <c r="U99" s="81" t="s">
        <v>142</v>
      </c>
      <c r="V99" s="83">
        <v>45017.153467476855</v>
      </c>
      <c r="W99" s="81" t="s">
        <v>116</v>
      </c>
      <c r="X99" s="81" t="s">
        <v>116</v>
      </c>
      <c r="Y99" s="83">
        <v>45047</v>
      </c>
      <c r="Z99" s="83">
        <v>45078</v>
      </c>
      <c r="AA99" s="83">
        <v>45078.810977118053</v>
      </c>
      <c r="AB99" s="81" t="s">
        <v>118</v>
      </c>
      <c r="AC99" s="81" t="s">
        <v>116</v>
      </c>
    </row>
    <row r="100" spans="1:29" s="90" customFormat="1" hidden="1" outlineLevel="6" collapsed="1" x14ac:dyDescent="0.25">
      <c r="A100" s="99" t="s">
        <v>116</v>
      </c>
      <c r="B100" s="86">
        <v>0</v>
      </c>
      <c r="C100" s="86">
        <v>0</v>
      </c>
      <c r="D100" s="86">
        <v>0</v>
      </c>
      <c r="E100" s="86">
        <v>0</v>
      </c>
      <c r="F100" s="86">
        <v>0</v>
      </c>
      <c r="G100" s="86">
        <v>0</v>
      </c>
      <c r="H100" s="87" t="s">
        <v>120</v>
      </c>
      <c r="I100" s="87" t="s">
        <v>147</v>
      </c>
      <c r="J100" s="87" t="s">
        <v>116</v>
      </c>
      <c r="K100" s="86">
        <v>0</v>
      </c>
      <c r="L100" s="86">
        <v>0</v>
      </c>
      <c r="M100" s="87" t="s">
        <v>122</v>
      </c>
      <c r="N100" s="87" t="s">
        <v>135</v>
      </c>
      <c r="O100" s="87" t="s">
        <v>121</v>
      </c>
      <c r="P100" s="88">
        <v>45047</v>
      </c>
      <c r="Q100" s="88">
        <v>45048</v>
      </c>
      <c r="R100" s="86">
        <v>0</v>
      </c>
      <c r="S100" s="87" t="s">
        <v>116</v>
      </c>
      <c r="T100" s="87" t="s">
        <v>116</v>
      </c>
      <c r="U100" s="87" t="s">
        <v>142</v>
      </c>
      <c r="V100" s="89">
        <v>45017.153467476855</v>
      </c>
      <c r="W100" s="87" t="s">
        <v>116</v>
      </c>
      <c r="X100" s="87" t="s">
        <v>116</v>
      </c>
      <c r="Y100" s="89">
        <v>45047</v>
      </c>
      <c r="Z100" s="89">
        <v>45078</v>
      </c>
      <c r="AA100" s="89">
        <v>45078.810977118053</v>
      </c>
      <c r="AB100" s="87" t="s">
        <v>118</v>
      </c>
      <c r="AC100" s="87" t="s">
        <v>116</v>
      </c>
    </row>
    <row r="101" spans="1:29" s="96" customFormat="1" hidden="1" outlineLevel="7" collapsed="1" x14ac:dyDescent="0.25">
      <c r="A101" s="100" t="s">
        <v>164</v>
      </c>
      <c r="B101" s="92">
        <v>9450</v>
      </c>
      <c r="C101" s="92">
        <v>521719.62933999998</v>
      </c>
      <c r="D101" s="92">
        <v>0</v>
      </c>
      <c r="E101" s="92">
        <v>0</v>
      </c>
      <c r="F101" s="92">
        <v>9450</v>
      </c>
      <c r="G101" s="92">
        <v>521719.62933999998</v>
      </c>
      <c r="H101" s="93" t="s">
        <v>120</v>
      </c>
      <c r="I101" s="93" t="s">
        <v>147</v>
      </c>
      <c r="J101" s="93" t="s">
        <v>116</v>
      </c>
      <c r="K101" s="92">
        <v>55.208426385185199</v>
      </c>
      <c r="L101" s="92">
        <v>0</v>
      </c>
      <c r="M101" s="93" t="s">
        <v>122</v>
      </c>
      <c r="N101" s="93" t="s">
        <v>135</v>
      </c>
      <c r="O101" s="93" t="s">
        <v>121</v>
      </c>
      <c r="P101" s="94">
        <v>45047</v>
      </c>
      <c r="Q101" s="94">
        <v>45048</v>
      </c>
      <c r="R101" s="92">
        <v>0</v>
      </c>
      <c r="S101" s="93" t="s">
        <v>116</v>
      </c>
      <c r="T101" s="93" t="s">
        <v>116</v>
      </c>
      <c r="U101" s="93" t="s">
        <v>142</v>
      </c>
      <c r="V101" s="95">
        <v>45017.153467476855</v>
      </c>
      <c r="W101" s="93" t="s">
        <v>116</v>
      </c>
      <c r="X101" s="93" t="s">
        <v>116</v>
      </c>
      <c r="Y101" s="95">
        <v>45047</v>
      </c>
      <c r="Z101" s="95">
        <v>45078</v>
      </c>
      <c r="AA101" s="95">
        <v>45078.810977118053</v>
      </c>
      <c r="AB101" s="93" t="s">
        <v>118</v>
      </c>
      <c r="AC101" s="93" t="s">
        <v>116</v>
      </c>
    </row>
    <row r="102" spans="1:29" s="78" customFormat="1" hidden="1" outlineLevel="7" collapsed="1" x14ac:dyDescent="0.25">
      <c r="A102" s="101" t="s">
        <v>116</v>
      </c>
      <c r="B102" s="75">
        <v>9450</v>
      </c>
      <c r="C102" s="75">
        <v>521719.62933999998</v>
      </c>
      <c r="D102" s="75">
        <v>0</v>
      </c>
      <c r="E102" s="75">
        <v>0</v>
      </c>
      <c r="F102" s="75">
        <v>9450</v>
      </c>
      <c r="G102" s="75">
        <v>521719.62933999998</v>
      </c>
      <c r="H102" s="74" t="s">
        <v>120</v>
      </c>
      <c r="I102" s="74" t="s">
        <v>147</v>
      </c>
      <c r="J102" s="74" t="s">
        <v>116</v>
      </c>
      <c r="K102" s="75">
        <v>55.208426385185199</v>
      </c>
      <c r="L102" s="75">
        <v>0</v>
      </c>
      <c r="M102" s="74" t="s">
        <v>122</v>
      </c>
      <c r="N102" s="74" t="s">
        <v>135</v>
      </c>
      <c r="O102" s="74" t="s">
        <v>121</v>
      </c>
      <c r="P102" s="76">
        <v>45047</v>
      </c>
      <c r="Q102" s="76">
        <v>45048</v>
      </c>
      <c r="R102" s="75">
        <v>0</v>
      </c>
      <c r="S102" s="74" t="s">
        <v>116</v>
      </c>
      <c r="T102" s="74" t="s">
        <v>116</v>
      </c>
      <c r="U102" s="74" t="s">
        <v>142</v>
      </c>
      <c r="V102" s="77">
        <v>45017.153467476855</v>
      </c>
      <c r="W102" s="74" t="s">
        <v>116</v>
      </c>
      <c r="X102" s="74" t="s">
        <v>116</v>
      </c>
      <c r="Y102" s="77">
        <v>45047</v>
      </c>
      <c r="Z102" s="77">
        <v>45078</v>
      </c>
      <c r="AA102" s="77">
        <v>45078.810977118053</v>
      </c>
      <c r="AB102" s="74" t="s">
        <v>118</v>
      </c>
      <c r="AC102" s="74" t="s">
        <v>116</v>
      </c>
    </row>
    <row r="103" spans="1:29" s="107" customFormat="1" hidden="1" outlineLevel="7" collapsed="1" x14ac:dyDescent="0.25">
      <c r="A103" s="102" t="s">
        <v>439</v>
      </c>
      <c r="B103" s="103">
        <v>-707.54</v>
      </c>
      <c r="C103" s="103">
        <v>-44221.25</v>
      </c>
      <c r="D103" s="103">
        <v>0</v>
      </c>
      <c r="E103" s="103">
        <v>0</v>
      </c>
      <c r="F103" s="103">
        <v>-707.54</v>
      </c>
      <c r="G103" s="103">
        <v>-44221.25</v>
      </c>
      <c r="H103" s="104" t="s">
        <v>120</v>
      </c>
      <c r="I103" s="104" t="s">
        <v>147</v>
      </c>
      <c r="J103" s="104" t="s">
        <v>116</v>
      </c>
      <c r="K103" s="103">
        <v>62.5</v>
      </c>
      <c r="L103" s="103">
        <v>0</v>
      </c>
      <c r="M103" s="104" t="s">
        <v>122</v>
      </c>
      <c r="N103" s="104" t="s">
        <v>135</v>
      </c>
      <c r="O103" s="104" t="s">
        <v>121</v>
      </c>
      <c r="P103" s="105">
        <v>45047</v>
      </c>
      <c r="Q103" s="105">
        <v>45048</v>
      </c>
      <c r="R103" s="103">
        <v>0</v>
      </c>
      <c r="S103" s="104" t="s">
        <v>116</v>
      </c>
      <c r="T103" s="104" t="s">
        <v>116</v>
      </c>
      <c r="U103" s="104" t="s">
        <v>142</v>
      </c>
      <c r="V103" s="106">
        <v>45017.153467476855</v>
      </c>
      <c r="W103" s="104" t="s">
        <v>116</v>
      </c>
      <c r="X103" s="104" t="s">
        <v>116</v>
      </c>
      <c r="Y103" s="106">
        <v>45047</v>
      </c>
      <c r="Z103" s="106">
        <v>45078</v>
      </c>
      <c r="AA103" s="106">
        <v>45078.810977118053</v>
      </c>
      <c r="AB103" s="104" t="s">
        <v>118</v>
      </c>
      <c r="AC103" s="104" t="s">
        <v>116</v>
      </c>
    </row>
    <row r="104" spans="1:29" s="78" customFormat="1" hidden="1" outlineLevel="7" collapsed="1" x14ac:dyDescent="0.25">
      <c r="A104" s="101" t="s">
        <v>116</v>
      </c>
      <c r="B104" s="75">
        <v>-707.54</v>
      </c>
      <c r="C104" s="75">
        <v>-44221.25</v>
      </c>
      <c r="D104" s="75">
        <v>0</v>
      </c>
      <c r="E104" s="75">
        <v>0</v>
      </c>
      <c r="F104" s="75">
        <v>-707.54</v>
      </c>
      <c r="G104" s="75">
        <v>-44221.25</v>
      </c>
      <c r="H104" s="74" t="s">
        <v>120</v>
      </c>
      <c r="I104" s="74" t="s">
        <v>147</v>
      </c>
      <c r="J104" s="74" t="s">
        <v>116</v>
      </c>
      <c r="K104" s="75">
        <v>62.5</v>
      </c>
      <c r="L104" s="75">
        <v>0</v>
      </c>
      <c r="M104" s="74" t="s">
        <v>122</v>
      </c>
      <c r="N104" s="74" t="s">
        <v>135</v>
      </c>
      <c r="O104" s="74" t="s">
        <v>121</v>
      </c>
      <c r="P104" s="76">
        <v>45047</v>
      </c>
      <c r="Q104" s="76">
        <v>45048</v>
      </c>
      <c r="R104" s="75">
        <v>0</v>
      </c>
      <c r="S104" s="74" t="s">
        <v>116</v>
      </c>
      <c r="T104" s="74" t="s">
        <v>116</v>
      </c>
      <c r="U104" s="74" t="s">
        <v>142</v>
      </c>
      <c r="V104" s="77">
        <v>45017.153467476855</v>
      </c>
      <c r="W104" s="74" t="s">
        <v>116</v>
      </c>
      <c r="X104" s="74" t="s">
        <v>116</v>
      </c>
      <c r="Y104" s="77">
        <v>45047</v>
      </c>
      <c r="Z104" s="77">
        <v>45078</v>
      </c>
      <c r="AA104" s="77">
        <v>45078.810977118053</v>
      </c>
      <c r="AB104" s="74" t="s">
        <v>118</v>
      </c>
      <c r="AC104" s="74" t="s">
        <v>116</v>
      </c>
    </row>
    <row r="105" spans="1:29" s="96" customFormat="1" hidden="1" outlineLevel="7" collapsed="1" x14ac:dyDescent="0.25">
      <c r="A105" s="100" t="s">
        <v>165</v>
      </c>
      <c r="B105" s="92">
        <v>9925.3490000000002</v>
      </c>
      <c r="C105" s="92">
        <v>631859.12068000005</v>
      </c>
      <c r="D105" s="92">
        <v>0</v>
      </c>
      <c r="E105" s="92">
        <v>0</v>
      </c>
      <c r="F105" s="92">
        <v>9925.3490000000002</v>
      </c>
      <c r="G105" s="92">
        <v>631859.12068000005</v>
      </c>
      <c r="H105" s="93" t="s">
        <v>120</v>
      </c>
      <c r="I105" s="93" t="s">
        <v>147</v>
      </c>
      <c r="J105" s="93" t="s">
        <v>116</v>
      </c>
      <c r="K105" s="92">
        <v>63.661148910733502</v>
      </c>
      <c r="L105" s="92">
        <v>0</v>
      </c>
      <c r="M105" s="93" t="s">
        <v>122</v>
      </c>
      <c r="N105" s="93" t="s">
        <v>135</v>
      </c>
      <c r="O105" s="93" t="s">
        <v>121</v>
      </c>
      <c r="P105" s="94">
        <v>45047</v>
      </c>
      <c r="Q105" s="94">
        <v>45048</v>
      </c>
      <c r="R105" s="92">
        <v>0</v>
      </c>
      <c r="S105" s="93" t="s">
        <v>116</v>
      </c>
      <c r="T105" s="93" t="s">
        <v>116</v>
      </c>
      <c r="U105" s="93" t="s">
        <v>142</v>
      </c>
      <c r="V105" s="95">
        <v>45017.153467476855</v>
      </c>
      <c r="W105" s="93" t="s">
        <v>116</v>
      </c>
      <c r="X105" s="93" t="s">
        <v>116</v>
      </c>
      <c r="Y105" s="95">
        <v>45047</v>
      </c>
      <c r="Z105" s="95">
        <v>45078</v>
      </c>
      <c r="AA105" s="95">
        <v>45078.810977118053</v>
      </c>
      <c r="AB105" s="93" t="s">
        <v>118</v>
      </c>
      <c r="AC105" s="93" t="s">
        <v>116</v>
      </c>
    </row>
    <row r="106" spans="1:29" s="78" customFormat="1" hidden="1" outlineLevel="7" collapsed="1" x14ac:dyDescent="0.25">
      <c r="A106" s="101" t="s">
        <v>116</v>
      </c>
      <c r="B106" s="75">
        <v>9925.3490000000002</v>
      </c>
      <c r="C106" s="75">
        <v>631859.12068000005</v>
      </c>
      <c r="D106" s="75">
        <v>0</v>
      </c>
      <c r="E106" s="75">
        <v>0</v>
      </c>
      <c r="F106" s="75">
        <v>9925.3490000000002</v>
      </c>
      <c r="G106" s="75">
        <v>631859.12068000005</v>
      </c>
      <c r="H106" s="74" t="s">
        <v>120</v>
      </c>
      <c r="I106" s="74" t="s">
        <v>147</v>
      </c>
      <c r="J106" s="74" t="s">
        <v>116</v>
      </c>
      <c r="K106" s="75">
        <v>63.661148910733502</v>
      </c>
      <c r="L106" s="75">
        <v>0</v>
      </c>
      <c r="M106" s="74" t="s">
        <v>122</v>
      </c>
      <c r="N106" s="74" t="s">
        <v>135</v>
      </c>
      <c r="O106" s="74" t="s">
        <v>121</v>
      </c>
      <c r="P106" s="76">
        <v>45047</v>
      </c>
      <c r="Q106" s="76">
        <v>45048</v>
      </c>
      <c r="R106" s="75">
        <v>0</v>
      </c>
      <c r="S106" s="74" t="s">
        <v>116</v>
      </c>
      <c r="T106" s="74" t="s">
        <v>116</v>
      </c>
      <c r="U106" s="74" t="s">
        <v>142</v>
      </c>
      <c r="V106" s="77">
        <v>45017.153467476855</v>
      </c>
      <c r="W106" s="74" t="s">
        <v>116</v>
      </c>
      <c r="X106" s="74" t="s">
        <v>116</v>
      </c>
      <c r="Y106" s="77">
        <v>45047</v>
      </c>
      <c r="Z106" s="77">
        <v>45078</v>
      </c>
      <c r="AA106" s="77">
        <v>45078.810977118053</v>
      </c>
      <c r="AB106" s="74" t="s">
        <v>118</v>
      </c>
      <c r="AC106" s="74" t="s">
        <v>116</v>
      </c>
    </row>
    <row r="107" spans="1:29" s="107" customFormat="1" hidden="1" outlineLevel="7" collapsed="1" x14ac:dyDescent="0.25">
      <c r="A107" s="102" t="s">
        <v>373</v>
      </c>
      <c r="B107" s="103">
        <v>-41820.519</v>
      </c>
      <c r="C107" s="103">
        <v>-2884252.4868999999</v>
      </c>
      <c r="D107" s="103">
        <v>0</v>
      </c>
      <c r="E107" s="103">
        <v>0</v>
      </c>
      <c r="F107" s="103">
        <v>-41820.519</v>
      </c>
      <c r="G107" s="103">
        <v>-2884252.4868999999</v>
      </c>
      <c r="H107" s="104" t="s">
        <v>120</v>
      </c>
      <c r="I107" s="104" t="s">
        <v>147</v>
      </c>
      <c r="J107" s="104" t="s">
        <v>116</v>
      </c>
      <c r="K107" s="103">
        <v>68.967400593474196</v>
      </c>
      <c r="L107" s="103">
        <v>0</v>
      </c>
      <c r="M107" s="104" t="s">
        <v>122</v>
      </c>
      <c r="N107" s="104" t="s">
        <v>135</v>
      </c>
      <c r="O107" s="104" t="s">
        <v>121</v>
      </c>
      <c r="P107" s="105">
        <v>45047</v>
      </c>
      <c r="Q107" s="105">
        <v>45048</v>
      </c>
      <c r="R107" s="103">
        <v>0</v>
      </c>
      <c r="S107" s="104" t="s">
        <v>116</v>
      </c>
      <c r="T107" s="104" t="s">
        <v>116</v>
      </c>
      <c r="U107" s="104" t="s">
        <v>142</v>
      </c>
      <c r="V107" s="106">
        <v>45017.153467476855</v>
      </c>
      <c r="W107" s="104" t="s">
        <v>116</v>
      </c>
      <c r="X107" s="104" t="s">
        <v>116</v>
      </c>
      <c r="Y107" s="106">
        <v>45047</v>
      </c>
      <c r="Z107" s="106">
        <v>45078</v>
      </c>
      <c r="AA107" s="106">
        <v>45078.810977118053</v>
      </c>
      <c r="AB107" s="104" t="s">
        <v>118</v>
      </c>
      <c r="AC107" s="104" t="s">
        <v>116</v>
      </c>
    </row>
    <row r="108" spans="1:29" s="78" customFormat="1" hidden="1" outlineLevel="7" collapsed="1" x14ac:dyDescent="0.25">
      <c r="A108" s="101" t="s">
        <v>116</v>
      </c>
      <c r="B108" s="75">
        <v>-41820.519</v>
      </c>
      <c r="C108" s="75">
        <v>-2884252.4868999999</v>
      </c>
      <c r="D108" s="75">
        <v>0</v>
      </c>
      <c r="E108" s="75">
        <v>0</v>
      </c>
      <c r="F108" s="75">
        <v>-41820.519</v>
      </c>
      <c r="G108" s="75">
        <v>-2884252.4868999999</v>
      </c>
      <c r="H108" s="74" t="s">
        <v>120</v>
      </c>
      <c r="I108" s="74" t="s">
        <v>147</v>
      </c>
      <c r="J108" s="74" t="s">
        <v>116</v>
      </c>
      <c r="K108" s="75">
        <v>68.967400593474196</v>
      </c>
      <c r="L108" s="75">
        <v>0</v>
      </c>
      <c r="M108" s="74" t="s">
        <v>122</v>
      </c>
      <c r="N108" s="74" t="s">
        <v>135</v>
      </c>
      <c r="O108" s="74" t="s">
        <v>121</v>
      </c>
      <c r="P108" s="76">
        <v>45047</v>
      </c>
      <c r="Q108" s="76">
        <v>45048</v>
      </c>
      <c r="R108" s="75">
        <v>0</v>
      </c>
      <c r="S108" s="74" t="s">
        <v>116</v>
      </c>
      <c r="T108" s="74" t="s">
        <v>116</v>
      </c>
      <c r="U108" s="74" t="s">
        <v>142</v>
      </c>
      <c r="V108" s="77">
        <v>45017.153467476855</v>
      </c>
      <c r="W108" s="74" t="s">
        <v>116</v>
      </c>
      <c r="X108" s="74" t="s">
        <v>116</v>
      </c>
      <c r="Y108" s="77">
        <v>45047</v>
      </c>
      <c r="Z108" s="77">
        <v>45078</v>
      </c>
      <c r="AA108" s="77">
        <v>45078.810977118053</v>
      </c>
      <c r="AB108" s="74" t="s">
        <v>118</v>
      </c>
      <c r="AC108" s="74" t="s">
        <v>116</v>
      </c>
    </row>
    <row r="109" spans="1:29" s="96" customFormat="1" hidden="1" outlineLevel="7" collapsed="1" x14ac:dyDescent="0.25">
      <c r="A109" s="100" t="s">
        <v>166</v>
      </c>
      <c r="B109" s="92">
        <v>23152.71</v>
      </c>
      <c r="C109" s="92">
        <v>1774894.98688</v>
      </c>
      <c r="D109" s="92">
        <v>0</v>
      </c>
      <c r="E109" s="92">
        <v>0</v>
      </c>
      <c r="F109" s="92">
        <v>23152.71</v>
      </c>
      <c r="G109" s="92">
        <v>1774894.98688</v>
      </c>
      <c r="H109" s="93" t="s">
        <v>120</v>
      </c>
      <c r="I109" s="93" t="s">
        <v>147</v>
      </c>
      <c r="J109" s="93" t="s">
        <v>116</v>
      </c>
      <c r="K109" s="92">
        <v>76.660355823573099</v>
      </c>
      <c r="L109" s="92">
        <v>0</v>
      </c>
      <c r="M109" s="93" t="s">
        <v>122</v>
      </c>
      <c r="N109" s="93" t="s">
        <v>135</v>
      </c>
      <c r="O109" s="93" t="s">
        <v>121</v>
      </c>
      <c r="P109" s="94">
        <v>45047</v>
      </c>
      <c r="Q109" s="94">
        <v>45048</v>
      </c>
      <c r="R109" s="92">
        <v>0</v>
      </c>
      <c r="S109" s="93" t="s">
        <v>116</v>
      </c>
      <c r="T109" s="93" t="s">
        <v>116</v>
      </c>
      <c r="U109" s="93" t="s">
        <v>142</v>
      </c>
      <c r="V109" s="95">
        <v>45017.153467476855</v>
      </c>
      <c r="W109" s="93" t="s">
        <v>116</v>
      </c>
      <c r="X109" s="93" t="s">
        <v>116</v>
      </c>
      <c r="Y109" s="95">
        <v>45047</v>
      </c>
      <c r="Z109" s="95">
        <v>45078</v>
      </c>
      <c r="AA109" s="95">
        <v>45078.810977118053</v>
      </c>
      <c r="AB109" s="93" t="s">
        <v>118</v>
      </c>
      <c r="AC109" s="93" t="s">
        <v>116</v>
      </c>
    </row>
    <row r="110" spans="1:29" s="78" customFormat="1" hidden="1" outlineLevel="7" collapsed="1" x14ac:dyDescent="0.25">
      <c r="A110" s="101" t="s">
        <v>116</v>
      </c>
      <c r="B110" s="75">
        <v>23152.71</v>
      </c>
      <c r="C110" s="75">
        <v>1774894.98688</v>
      </c>
      <c r="D110" s="75">
        <v>0</v>
      </c>
      <c r="E110" s="75">
        <v>0</v>
      </c>
      <c r="F110" s="75">
        <v>23152.71</v>
      </c>
      <c r="G110" s="75">
        <v>1774894.98688</v>
      </c>
      <c r="H110" s="74" t="s">
        <v>120</v>
      </c>
      <c r="I110" s="74" t="s">
        <v>147</v>
      </c>
      <c r="J110" s="74" t="s">
        <v>116</v>
      </c>
      <c r="K110" s="75">
        <v>76.660355823573099</v>
      </c>
      <c r="L110" s="75">
        <v>0</v>
      </c>
      <c r="M110" s="74" t="s">
        <v>122</v>
      </c>
      <c r="N110" s="74" t="s">
        <v>135</v>
      </c>
      <c r="O110" s="74" t="s">
        <v>121</v>
      </c>
      <c r="P110" s="76">
        <v>45047</v>
      </c>
      <c r="Q110" s="76">
        <v>45048</v>
      </c>
      <c r="R110" s="75">
        <v>0</v>
      </c>
      <c r="S110" s="74" t="s">
        <v>116</v>
      </c>
      <c r="T110" s="74" t="s">
        <v>116</v>
      </c>
      <c r="U110" s="74" t="s">
        <v>142</v>
      </c>
      <c r="V110" s="77">
        <v>45017.153467476855</v>
      </c>
      <c r="W110" s="74" t="s">
        <v>116</v>
      </c>
      <c r="X110" s="74" t="s">
        <v>116</v>
      </c>
      <c r="Y110" s="77">
        <v>45047</v>
      </c>
      <c r="Z110" s="77">
        <v>45078</v>
      </c>
      <c r="AA110" s="77">
        <v>45078.810977118053</v>
      </c>
      <c r="AB110" s="74" t="s">
        <v>118</v>
      </c>
      <c r="AC110" s="74" t="s">
        <v>116</v>
      </c>
    </row>
    <row r="111" spans="1:29" s="113" customFormat="1" hidden="1" outlineLevel="2" collapsed="1" x14ac:dyDescent="0.25">
      <c r="A111" s="108" t="s">
        <v>168</v>
      </c>
      <c r="B111" s="109">
        <v>0</v>
      </c>
      <c r="C111" s="109">
        <v>0</v>
      </c>
      <c r="D111" s="109">
        <v>0</v>
      </c>
      <c r="E111" s="109">
        <v>0</v>
      </c>
      <c r="F111" s="109">
        <v>0</v>
      </c>
      <c r="G111" s="109">
        <v>0</v>
      </c>
      <c r="H111" s="110" t="s">
        <v>120</v>
      </c>
      <c r="I111" s="110" t="s">
        <v>168</v>
      </c>
      <c r="J111" s="110" t="s">
        <v>116</v>
      </c>
      <c r="K111" s="109">
        <v>0</v>
      </c>
      <c r="L111" s="109">
        <v>0</v>
      </c>
      <c r="M111" s="110" t="s">
        <v>122</v>
      </c>
      <c r="N111" s="110" t="s">
        <v>135</v>
      </c>
      <c r="O111" s="110" t="s">
        <v>121</v>
      </c>
      <c r="P111" s="111">
        <v>45047</v>
      </c>
      <c r="Q111" s="111">
        <v>45048</v>
      </c>
      <c r="R111" s="109">
        <v>0</v>
      </c>
      <c r="S111" s="110" t="s">
        <v>116</v>
      </c>
      <c r="T111" s="110" t="s">
        <v>116</v>
      </c>
      <c r="U111" s="110" t="s">
        <v>142</v>
      </c>
      <c r="V111" s="112">
        <v>45017.153467476855</v>
      </c>
      <c r="W111" s="110" t="s">
        <v>116</v>
      </c>
      <c r="X111" s="110" t="s">
        <v>116</v>
      </c>
      <c r="Y111" s="112">
        <v>45047</v>
      </c>
      <c r="Z111" s="112">
        <v>45078</v>
      </c>
      <c r="AA111" s="112">
        <v>45078.810977118053</v>
      </c>
      <c r="AB111" s="110" t="s">
        <v>118</v>
      </c>
      <c r="AC111" s="110" t="s">
        <v>116</v>
      </c>
    </row>
    <row r="112" spans="1:29" s="96" customFormat="1" hidden="1" outlineLevel="3" collapsed="1" x14ac:dyDescent="0.25">
      <c r="A112" s="91" t="s">
        <v>121</v>
      </c>
      <c r="B112" s="92">
        <v>0</v>
      </c>
      <c r="C112" s="92">
        <v>0</v>
      </c>
      <c r="D112" s="92">
        <v>0</v>
      </c>
      <c r="E112" s="92">
        <v>0</v>
      </c>
      <c r="F112" s="92">
        <v>0</v>
      </c>
      <c r="G112" s="92">
        <v>0</v>
      </c>
      <c r="H112" s="93" t="s">
        <v>120</v>
      </c>
      <c r="I112" s="93" t="s">
        <v>168</v>
      </c>
      <c r="J112" s="93" t="s">
        <v>116</v>
      </c>
      <c r="K112" s="92">
        <v>0</v>
      </c>
      <c r="L112" s="92">
        <v>0</v>
      </c>
      <c r="M112" s="93" t="s">
        <v>122</v>
      </c>
      <c r="N112" s="93" t="s">
        <v>135</v>
      </c>
      <c r="O112" s="93" t="s">
        <v>121</v>
      </c>
      <c r="P112" s="94">
        <v>45047</v>
      </c>
      <c r="Q112" s="94">
        <v>45048</v>
      </c>
      <c r="R112" s="92">
        <v>0</v>
      </c>
      <c r="S112" s="93" t="s">
        <v>116</v>
      </c>
      <c r="T112" s="93" t="s">
        <v>116</v>
      </c>
      <c r="U112" s="93" t="s">
        <v>142</v>
      </c>
      <c r="V112" s="95">
        <v>45017.153467476855</v>
      </c>
      <c r="W112" s="93" t="s">
        <v>116</v>
      </c>
      <c r="X112" s="93" t="s">
        <v>116</v>
      </c>
      <c r="Y112" s="95">
        <v>45047</v>
      </c>
      <c r="Z112" s="95">
        <v>45078</v>
      </c>
      <c r="AA112" s="95">
        <v>45078.810977118053</v>
      </c>
      <c r="AB112" s="93" t="s">
        <v>118</v>
      </c>
      <c r="AC112" s="93" t="s">
        <v>116</v>
      </c>
    </row>
    <row r="113" spans="1:29" s="78" customFormat="1" hidden="1" outlineLevel="4" collapsed="1" x14ac:dyDescent="0.25">
      <c r="A113" s="97" t="s">
        <v>116</v>
      </c>
      <c r="B113" s="75">
        <v>0</v>
      </c>
      <c r="C113" s="75">
        <v>0</v>
      </c>
      <c r="D113" s="75">
        <v>0</v>
      </c>
      <c r="E113" s="75">
        <v>0</v>
      </c>
      <c r="F113" s="75">
        <v>0</v>
      </c>
      <c r="G113" s="75">
        <v>0</v>
      </c>
      <c r="H113" s="74" t="s">
        <v>120</v>
      </c>
      <c r="I113" s="74" t="s">
        <v>168</v>
      </c>
      <c r="J113" s="74" t="s">
        <v>116</v>
      </c>
      <c r="K113" s="75">
        <v>0</v>
      </c>
      <c r="L113" s="75">
        <v>0</v>
      </c>
      <c r="M113" s="74" t="s">
        <v>122</v>
      </c>
      <c r="N113" s="74" t="s">
        <v>135</v>
      </c>
      <c r="O113" s="74" t="s">
        <v>121</v>
      </c>
      <c r="P113" s="76">
        <v>45047</v>
      </c>
      <c r="Q113" s="76">
        <v>45048</v>
      </c>
      <c r="R113" s="75">
        <v>0</v>
      </c>
      <c r="S113" s="74" t="s">
        <v>116</v>
      </c>
      <c r="T113" s="74" t="s">
        <v>116</v>
      </c>
      <c r="U113" s="74" t="s">
        <v>142</v>
      </c>
      <c r="V113" s="77">
        <v>45017.153467476855</v>
      </c>
      <c r="W113" s="74" t="s">
        <v>116</v>
      </c>
      <c r="X113" s="74" t="s">
        <v>116</v>
      </c>
      <c r="Y113" s="77">
        <v>45047</v>
      </c>
      <c r="Z113" s="77">
        <v>45078</v>
      </c>
      <c r="AA113" s="77">
        <v>45078.810977118053</v>
      </c>
      <c r="AB113" s="74" t="s">
        <v>118</v>
      </c>
      <c r="AC113" s="74" t="s">
        <v>116</v>
      </c>
    </row>
    <row r="114" spans="1:29" s="84" customFormat="1" hidden="1" outlineLevel="5" collapsed="1" x14ac:dyDescent="0.25">
      <c r="A114" s="98" t="s">
        <v>122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  <c r="H114" s="81" t="s">
        <v>120</v>
      </c>
      <c r="I114" s="81" t="s">
        <v>168</v>
      </c>
      <c r="J114" s="81" t="s">
        <v>116</v>
      </c>
      <c r="K114" s="80">
        <v>0</v>
      </c>
      <c r="L114" s="80">
        <v>0</v>
      </c>
      <c r="M114" s="81" t="s">
        <v>122</v>
      </c>
      <c r="N114" s="81" t="s">
        <v>135</v>
      </c>
      <c r="O114" s="81" t="s">
        <v>121</v>
      </c>
      <c r="P114" s="82">
        <v>45047</v>
      </c>
      <c r="Q114" s="82">
        <v>45048</v>
      </c>
      <c r="R114" s="80">
        <v>0</v>
      </c>
      <c r="S114" s="81" t="s">
        <v>116</v>
      </c>
      <c r="T114" s="81" t="s">
        <v>116</v>
      </c>
      <c r="U114" s="81" t="s">
        <v>142</v>
      </c>
      <c r="V114" s="83">
        <v>45017.153467476855</v>
      </c>
      <c r="W114" s="81" t="s">
        <v>116</v>
      </c>
      <c r="X114" s="81" t="s">
        <v>116</v>
      </c>
      <c r="Y114" s="83">
        <v>45047</v>
      </c>
      <c r="Z114" s="83">
        <v>45078</v>
      </c>
      <c r="AA114" s="83">
        <v>45078.810977118053</v>
      </c>
      <c r="AB114" s="81" t="s">
        <v>118</v>
      </c>
      <c r="AC114" s="81" t="s">
        <v>116</v>
      </c>
    </row>
    <row r="115" spans="1:29" s="90" customFormat="1" hidden="1" outlineLevel="6" collapsed="1" x14ac:dyDescent="0.25">
      <c r="A115" s="99" t="s">
        <v>116</v>
      </c>
      <c r="B115" s="86">
        <v>0</v>
      </c>
      <c r="C115" s="86">
        <v>0</v>
      </c>
      <c r="D115" s="86">
        <v>0</v>
      </c>
      <c r="E115" s="86">
        <v>0</v>
      </c>
      <c r="F115" s="86">
        <v>0</v>
      </c>
      <c r="G115" s="86">
        <v>0</v>
      </c>
      <c r="H115" s="87" t="s">
        <v>120</v>
      </c>
      <c r="I115" s="87" t="s">
        <v>168</v>
      </c>
      <c r="J115" s="87" t="s">
        <v>116</v>
      </c>
      <c r="K115" s="86">
        <v>0</v>
      </c>
      <c r="L115" s="86">
        <v>0</v>
      </c>
      <c r="M115" s="87" t="s">
        <v>122</v>
      </c>
      <c r="N115" s="87" t="s">
        <v>135</v>
      </c>
      <c r="O115" s="87" t="s">
        <v>121</v>
      </c>
      <c r="P115" s="88">
        <v>45047</v>
      </c>
      <c r="Q115" s="88">
        <v>45048</v>
      </c>
      <c r="R115" s="86">
        <v>0</v>
      </c>
      <c r="S115" s="87" t="s">
        <v>116</v>
      </c>
      <c r="T115" s="87" t="s">
        <v>116</v>
      </c>
      <c r="U115" s="87" t="s">
        <v>142</v>
      </c>
      <c r="V115" s="89">
        <v>45017.153467476855</v>
      </c>
      <c r="W115" s="87" t="s">
        <v>116</v>
      </c>
      <c r="X115" s="87" t="s">
        <v>116</v>
      </c>
      <c r="Y115" s="89">
        <v>45047</v>
      </c>
      <c r="Z115" s="89">
        <v>45078</v>
      </c>
      <c r="AA115" s="89">
        <v>45078.810977118053</v>
      </c>
      <c r="AB115" s="87" t="s">
        <v>118</v>
      </c>
      <c r="AC115" s="87" t="s">
        <v>116</v>
      </c>
    </row>
    <row r="116" spans="1:29" s="96" customFormat="1" hidden="1" outlineLevel="7" collapsed="1" x14ac:dyDescent="0.25">
      <c r="A116" s="100" t="s">
        <v>170</v>
      </c>
      <c r="B116" s="92">
        <v>2322.87</v>
      </c>
      <c r="C116" s="92">
        <v>155284.51381</v>
      </c>
      <c r="D116" s="92">
        <v>0</v>
      </c>
      <c r="E116" s="92">
        <v>0</v>
      </c>
      <c r="F116" s="92">
        <v>2322.87</v>
      </c>
      <c r="G116" s="92">
        <v>155284.51381</v>
      </c>
      <c r="H116" s="93" t="s">
        <v>120</v>
      </c>
      <c r="I116" s="93" t="s">
        <v>168</v>
      </c>
      <c r="J116" s="93" t="s">
        <v>116</v>
      </c>
      <c r="K116" s="92">
        <v>66.850281681712701</v>
      </c>
      <c r="L116" s="92">
        <v>0</v>
      </c>
      <c r="M116" s="93" t="s">
        <v>122</v>
      </c>
      <c r="N116" s="93" t="s">
        <v>135</v>
      </c>
      <c r="O116" s="93" t="s">
        <v>121</v>
      </c>
      <c r="P116" s="94">
        <v>45047</v>
      </c>
      <c r="Q116" s="94">
        <v>45048</v>
      </c>
      <c r="R116" s="92">
        <v>0</v>
      </c>
      <c r="S116" s="93" t="s">
        <v>116</v>
      </c>
      <c r="T116" s="93" t="s">
        <v>116</v>
      </c>
      <c r="U116" s="93" t="s">
        <v>142</v>
      </c>
      <c r="V116" s="95">
        <v>45017.153467476855</v>
      </c>
      <c r="W116" s="93" t="s">
        <v>116</v>
      </c>
      <c r="X116" s="93" t="s">
        <v>116</v>
      </c>
      <c r="Y116" s="95">
        <v>45047</v>
      </c>
      <c r="Z116" s="95">
        <v>45078</v>
      </c>
      <c r="AA116" s="95">
        <v>45078.810977118053</v>
      </c>
      <c r="AB116" s="93" t="s">
        <v>118</v>
      </c>
      <c r="AC116" s="93" t="s">
        <v>116</v>
      </c>
    </row>
    <row r="117" spans="1:29" s="78" customFormat="1" hidden="1" outlineLevel="7" collapsed="1" x14ac:dyDescent="0.25">
      <c r="A117" s="101" t="s">
        <v>116</v>
      </c>
      <c r="B117" s="75">
        <v>2322.87</v>
      </c>
      <c r="C117" s="75">
        <v>155284.51381</v>
      </c>
      <c r="D117" s="75">
        <v>0</v>
      </c>
      <c r="E117" s="75">
        <v>0</v>
      </c>
      <c r="F117" s="75">
        <v>2322.87</v>
      </c>
      <c r="G117" s="75">
        <v>155284.51381</v>
      </c>
      <c r="H117" s="74" t="s">
        <v>120</v>
      </c>
      <c r="I117" s="74" t="s">
        <v>168</v>
      </c>
      <c r="J117" s="74" t="s">
        <v>116</v>
      </c>
      <c r="K117" s="75">
        <v>66.850281681712701</v>
      </c>
      <c r="L117" s="75">
        <v>0</v>
      </c>
      <c r="M117" s="74" t="s">
        <v>122</v>
      </c>
      <c r="N117" s="74" t="s">
        <v>135</v>
      </c>
      <c r="O117" s="74" t="s">
        <v>121</v>
      </c>
      <c r="P117" s="76">
        <v>45047</v>
      </c>
      <c r="Q117" s="76">
        <v>45048</v>
      </c>
      <c r="R117" s="75">
        <v>0</v>
      </c>
      <c r="S117" s="74" t="s">
        <v>116</v>
      </c>
      <c r="T117" s="74" t="s">
        <v>116</v>
      </c>
      <c r="U117" s="74" t="s">
        <v>142</v>
      </c>
      <c r="V117" s="77">
        <v>45017.153467476855</v>
      </c>
      <c r="W117" s="74" t="s">
        <v>116</v>
      </c>
      <c r="X117" s="74" t="s">
        <v>116</v>
      </c>
      <c r="Y117" s="77">
        <v>45047</v>
      </c>
      <c r="Z117" s="77">
        <v>45078</v>
      </c>
      <c r="AA117" s="77">
        <v>45078.810977118053</v>
      </c>
      <c r="AB117" s="74" t="s">
        <v>118</v>
      </c>
      <c r="AC117" s="74" t="s">
        <v>116</v>
      </c>
    </row>
    <row r="118" spans="1:29" s="107" customFormat="1" hidden="1" outlineLevel="7" collapsed="1" x14ac:dyDescent="0.25">
      <c r="A118" s="102" t="s">
        <v>169</v>
      </c>
      <c r="B118" s="103">
        <v>-38695.870000000003</v>
      </c>
      <c r="C118" s="103">
        <v>-3004052.6472700001</v>
      </c>
      <c r="D118" s="103">
        <v>0</v>
      </c>
      <c r="E118" s="103">
        <v>0</v>
      </c>
      <c r="F118" s="103">
        <v>-38695.870000000003</v>
      </c>
      <c r="G118" s="103">
        <v>-3004052.6472700001</v>
      </c>
      <c r="H118" s="104" t="s">
        <v>120</v>
      </c>
      <c r="I118" s="104" t="s">
        <v>168</v>
      </c>
      <c r="J118" s="104" t="s">
        <v>116</v>
      </c>
      <c r="K118" s="103">
        <v>77.632384212320304</v>
      </c>
      <c r="L118" s="103">
        <v>0</v>
      </c>
      <c r="M118" s="104" t="s">
        <v>122</v>
      </c>
      <c r="N118" s="104" t="s">
        <v>135</v>
      </c>
      <c r="O118" s="104" t="s">
        <v>121</v>
      </c>
      <c r="P118" s="105">
        <v>45047</v>
      </c>
      <c r="Q118" s="105">
        <v>45048</v>
      </c>
      <c r="R118" s="103">
        <v>0</v>
      </c>
      <c r="S118" s="104" t="s">
        <v>116</v>
      </c>
      <c r="T118" s="104" t="s">
        <v>116</v>
      </c>
      <c r="U118" s="104" t="s">
        <v>142</v>
      </c>
      <c r="V118" s="106">
        <v>45017.153467476855</v>
      </c>
      <c r="W118" s="104" t="s">
        <v>116</v>
      </c>
      <c r="X118" s="104" t="s">
        <v>116</v>
      </c>
      <c r="Y118" s="106">
        <v>45047</v>
      </c>
      <c r="Z118" s="106">
        <v>45078</v>
      </c>
      <c r="AA118" s="106">
        <v>45078.810977118053</v>
      </c>
      <c r="AB118" s="104" t="s">
        <v>118</v>
      </c>
      <c r="AC118" s="104" t="s">
        <v>116</v>
      </c>
    </row>
    <row r="119" spans="1:29" s="78" customFormat="1" hidden="1" outlineLevel="7" collapsed="1" x14ac:dyDescent="0.25">
      <c r="A119" s="101" t="s">
        <v>116</v>
      </c>
      <c r="B119" s="75">
        <v>-38695.870000000003</v>
      </c>
      <c r="C119" s="75">
        <v>-3004052.6472700001</v>
      </c>
      <c r="D119" s="75">
        <v>0</v>
      </c>
      <c r="E119" s="75">
        <v>0</v>
      </c>
      <c r="F119" s="75">
        <v>-38695.870000000003</v>
      </c>
      <c r="G119" s="75">
        <v>-3004052.6472700001</v>
      </c>
      <c r="H119" s="74" t="s">
        <v>120</v>
      </c>
      <c r="I119" s="74" t="s">
        <v>168</v>
      </c>
      <c r="J119" s="74" t="s">
        <v>116</v>
      </c>
      <c r="K119" s="75">
        <v>77.632384212320304</v>
      </c>
      <c r="L119" s="75">
        <v>0</v>
      </c>
      <c r="M119" s="74" t="s">
        <v>122</v>
      </c>
      <c r="N119" s="74" t="s">
        <v>135</v>
      </c>
      <c r="O119" s="74" t="s">
        <v>121</v>
      </c>
      <c r="P119" s="76">
        <v>45047</v>
      </c>
      <c r="Q119" s="76">
        <v>45048</v>
      </c>
      <c r="R119" s="75">
        <v>0</v>
      </c>
      <c r="S119" s="74" t="s">
        <v>116</v>
      </c>
      <c r="T119" s="74" t="s">
        <v>116</v>
      </c>
      <c r="U119" s="74" t="s">
        <v>142</v>
      </c>
      <c r="V119" s="77">
        <v>45017.153467476855</v>
      </c>
      <c r="W119" s="74" t="s">
        <v>116</v>
      </c>
      <c r="X119" s="74" t="s">
        <v>116</v>
      </c>
      <c r="Y119" s="77">
        <v>45047</v>
      </c>
      <c r="Z119" s="77">
        <v>45078</v>
      </c>
      <c r="AA119" s="77">
        <v>45078.810977118053</v>
      </c>
      <c r="AB119" s="74" t="s">
        <v>118</v>
      </c>
      <c r="AC119" s="74" t="s">
        <v>116</v>
      </c>
    </row>
    <row r="120" spans="1:29" s="96" customFormat="1" hidden="1" outlineLevel="7" collapsed="1" x14ac:dyDescent="0.25">
      <c r="A120" s="100" t="s">
        <v>171</v>
      </c>
      <c r="B120" s="92">
        <v>36373</v>
      </c>
      <c r="C120" s="92">
        <v>2848768.1334600002</v>
      </c>
      <c r="D120" s="92">
        <v>0</v>
      </c>
      <c r="E120" s="92">
        <v>0</v>
      </c>
      <c r="F120" s="92">
        <v>36373</v>
      </c>
      <c r="G120" s="92">
        <v>2848768.1334600002</v>
      </c>
      <c r="H120" s="93" t="s">
        <v>120</v>
      </c>
      <c r="I120" s="93" t="s">
        <v>168</v>
      </c>
      <c r="J120" s="93" t="s">
        <v>116</v>
      </c>
      <c r="K120" s="92">
        <v>78.320956023973807</v>
      </c>
      <c r="L120" s="92">
        <v>0</v>
      </c>
      <c r="M120" s="93" t="s">
        <v>122</v>
      </c>
      <c r="N120" s="93" t="s">
        <v>135</v>
      </c>
      <c r="O120" s="93" t="s">
        <v>121</v>
      </c>
      <c r="P120" s="94">
        <v>45047</v>
      </c>
      <c r="Q120" s="94">
        <v>45048</v>
      </c>
      <c r="R120" s="92">
        <v>0</v>
      </c>
      <c r="S120" s="93" t="s">
        <v>116</v>
      </c>
      <c r="T120" s="93" t="s">
        <v>116</v>
      </c>
      <c r="U120" s="93" t="s">
        <v>142</v>
      </c>
      <c r="V120" s="95">
        <v>45017.153467476855</v>
      </c>
      <c r="W120" s="93" t="s">
        <v>116</v>
      </c>
      <c r="X120" s="93" t="s">
        <v>116</v>
      </c>
      <c r="Y120" s="95">
        <v>45047</v>
      </c>
      <c r="Z120" s="95">
        <v>45078</v>
      </c>
      <c r="AA120" s="95">
        <v>45078.810977118053</v>
      </c>
      <c r="AB120" s="93" t="s">
        <v>118</v>
      </c>
      <c r="AC120" s="93" t="s">
        <v>116</v>
      </c>
    </row>
    <row r="121" spans="1:29" s="78" customFormat="1" hidden="1" outlineLevel="7" collapsed="1" x14ac:dyDescent="0.25">
      <c r="A121" s="101" t="s">
        <v>116</v>
      </c>
      <c r="B121" s="75">
        <v>36373</v>
      </c>
      <c r="C121" s="75">
        <v>2848768.1334600002</v>
      </c>
      <c r="D121" s="75">
        <v>0</v>
      </c>
      <c r="E121" s="75">
        <v>0</v>
      </c>
      <c r="F121" s="75">
        <v>36373</v>
      </c>
      <c r="G121" s="75">
        <v>2848768.1334600002</v>
      </c>
      <c r="H121" s="74" t="s">
        <v>120</v>
      </c>
      <c r="I121" s="74" t="s">
        <v>168</v>
      </c>
      <c r="J121" s="74" t="s">
        <v>116</v>
      </c>
      <c r="K121" s="75">
        <v>78.320956023973807</v>
      </c>
      <c r="L121" s="75">
        <v>0</v>
      </c>
      <c r="M121" s="74" t="s">
        <v>122</v>
      </c>
      <c r="N121" s="74" t="s">
        <v>135</v>
      </c>
      <c r="O121" s="74" t="s">
        <v>121</v>
      </c>
      <c r="P121" s="76">
        <v>45047</v>
      </c>
      <c r="Q121" s="76">
        <v>45048</v>
      </c>
      <c r="R121" s="75">
        <v>0</v>
      </c>
      <c r="S121" s="74" t="s">
        <v>116</v>
      </c>
      <c r="T121" s="74" t="s">
        <v>116</v>
      </c>
      <c r="U121" s="74" t="s">
        <v>142</v>
      </c>
      <c r="V121" s="77">
        <v>45017.153467476855</v>
      </c>
      <c r="W121" s="74" t="s">
        <v>116</v>
      </c>
      <c r="X121" s="74" t="s">
        <v>116</v>
      </c>
      <c r="Y121" s="77">
        <v>45047</v>
      </c>
      <c r="Z121" s="77">
        <v>45078</v>
      </c>
      <c r="AA121" s="77">
        <v>45078.810977118053</v>
      </c>
      <c r="AB121" s="74" t="s">
        <v>118</v>
      </c>
      <c r="AC121" s="74" t="s">
        <v>116</v>
      </c>
    </row>
    <row r="122" spans="1:29" s="90" customFormat="1" hidden="1" outlineLevel="2" collapsed="1" x14ac:dyDescent="0.25">
      <c r="A122" s="85" t="s">
        <v>138</v>
      </c>
      <c r="B122" s="86">
        <v>166136.38939999999</v>
      </c>
      <c r="C122" s="86">
        <v>19217358.05139</v>
      </c>
      <c r="D122" s="86">
        <v>0</v>
      </c>
      <c r="E122" s="86">
        <v>0</v>
      </c>
      <c r="F122" s="86">
        <v>166136.38939999999</v>
      </c>
      <c r="G122" s="86">
        <v>19217358.05139</v>
      </c>
      <c r="H122" s="87" t="s">
        <v>116</v>
      </c>
      <c r="I122" s="87" t="s">
        <v>138</v>
      </c>
      <c r="J122" s="87" t="s">
        <v>116</v>
      </c>
      <c r="K122" s="86">
        <v>115.67217826746599</v>
      </c>
      <c r="L122" s="86">
        <v>0</v>
      </c>
      <c r="M122" s="87" t="s">
        <v>122</v>
      </c>
      <c r="N122" s="87" t="s">
        <v>135</v>
      </c>
      <c r="O122" s="87" t="s">
        <v>116</v>
      </c>
      <c r="P122" s="88" t="s">
        <v>116</v>
      </c>
      <c r="Q122" s="88" t="s">
        <v>116</v>
      </c>
      <c r="R122" s="86">
        <v>0</v>
      </c>
      <c r="S122" s="87" t="s">
        <v>116</v>
      </c>
      <c r="T122" s="87" t="s">
        <v>116</v>
      </c>
      <c r="U122" s="87" t="s">
        <v>116</v>
      </c>
      <c r="V122" s="87" t="s">
        <v>116</v>
      </c>
      <c r="W122" s="87" t="s">
        <v>116</v>
      </c>
      <c r="X122" s="87" t="s">
        <v>116</v>
      </c>
      <c r="Y122" s="89">
        <v>45047</v>
      </c>
      <c r="Z122" s="89">
        <v>45078</v>
      </c>
      <c r="AA122" s="89">
        <v>45078.810977118053</v>
      </c>
      <c r="AB122" s="87" t="s">
        <v>118</v>
      </c>
      <c r="AC122" s="87" t="s">
        <v>116</v>
      </c>
    </row>
    <row r="123" spans="1:29" s="96" customFormat="1" hidden="1" outlineLevel="3" collapsed="1" x14ac:dyDescent="0.25">
      <c r="A123" s="91" t="s">
        <v>145</v>
      </c>
      <c r="B123" s="92">
        <v>0</v>
      </c>
      <c r="C123" s="92">
        <v>72954.993419999999</v>
      </c>
      <c r="D123" s="92">
        <v>0</v>
      </c>
      <c r="E123" s="92">
        <v>0</v>
      </c>
      <c r="F123" s="92">
        <v>0</v>
      </c>
      <c r="G123" s="92">
        <v>72954.993419999999</v>
      </c>
      <c r="H123" s="93" t="s">
        <v>440</v>
      </c>
      <c r="I123" s="93" t="s">
        <v>138</v>
      </c>
      <c r="J123" s="93" t="s">
        <v>116</v>
      </c>
      <c r="K123" s="92">
        <v>0</v>
      </c>
      <c r="L123" s="92">
        <v>0</v>
      </c>
      <c r="M123" s="93" t="s">
        <v>122</v>
      </c>
      <c r="N123" s="93" t="s">
        <v>135</v>
      </c>
      <c r="O123" s="93" t="s">
        <v>145</v>
      </c>
      <c r="P123" s="94" t="s">
        <v>116</v>
      </c>
      <c r="Q123" s="94" t="s">
        <v>116</v>
      </c>
      <c r="R123" s="92">
        <v>0</v>
      </c>
      <c r="S123" s="93" t="s">
        <v>116</v>
      </c>
      <c r="T123" s="93" t="s">
        <v>141</v>
      </c>
      <c r="U123" s="93" t="s">
        <v>146</v>
      </c>
      <c r="V123" s="95">
        <v>45078.45920243056</v>
      </c>
      <c r="W123" s="93" t="s">
        <v>146</v>
      </c>
      <c r="X123" s="95">
        <v>45078.459205868057</v>
      </c>
      <c r="Y123" s="95">
        <v>45047</v>
      </c>
      <c r="Z123" s="95">
        <v>45078</v>
      </c>
      <c r="AA123" s="95">
        <v>45078.810977118053</v>
      </c>
      <c r="AB123" s="93" t="s">
        <v>118</v>
      </c>
      <c r="AC123" s="93" t="s">
        <v>440</v>
      </c>
    </row>
    <row r="124" spans="1:29" s="78" customFormat="1" hidden="1" outlineLevel="4" collapsed="1" x14ac:dyDescent="0.25">
      <c r="A124" s="97" t="s">
        <v>440</v>
      </c>
      <c r="B124" s="75">
        <v>0</v>
      </c>
      <c r="C124" s="75">
        <v>72954.993419999999</v>
      </c>
      <c r="D124" s="75">
        <v>0</v>
      </c>
      <c r="E124" s="75">
        <v>0</v>
      </c>
      <c r="F124" s="75">
        <v>0</v>
      </c>
      <c r="G124" s="75">
        <v>72954.993419999999</v>
      </c>
      <c r="H124" s="74" t="s">
        <v>440</v>
      </c>
      <c r="I124" s="74" t="s">
        <v>138</v>
      </c>
      <c r="J124" s="74" t="s">
        <v>116</v>
      </c>
      <c r="K124" s="75">
        <v>0</v>
      </c>
      <c r="L124" s="75">
        <v>0</v>
      </c>
      <c r="M124" s="74" t="s">
        <v>122</v>
      </c>
      <c r="N124" s="74" t="s">
        <v>135</v>
      </c>
      <c r="O124" s="74" t="s">
        <v>145</v>
      </c>
      <c r="P124" s="76" t="s">
        <v>116</v>
      </c>
      <c r="Q124" s="76" t="s">
        <v>116</v>
      </c>
      <c r="R124" s="75">
        <v>0</v>
      </c>
      <c r="S124" s="74" t="s">
        <v>116</v>
      </c>
      <c r="T124" s="74" t="s">
        <v>141</v>
      </c>
      <c r="U124" s="74" t="s">
        <v>146</v>
      </c>
      <c r="V124" s="77">
        <v>45078.45920243056</v>
      </c>
      <c r="W124" s="74" t="s">
        <v>146</v>
      </c>
      <c r="X124" s="77">
        <v>45078.459205868057</v>
      </c>
      <c r="Y124" s="77">
        <v>45047</v>
      </c>
      <c r="Z124" s="77">
        <v>45078</v>
      </c>
      <c r="AA124" s="77">
        <v>45078.810977118053</v>
      </c>
      <c r="AB124" s="74" t="s">
        <v>118</v>
      </c>
      <c r="AC124" s="74" t="s">
        <v>440</v>
      </c>
    </row>
    <row r="125" spans="1:29" s="84" customFormat="1" hidden="1" outlineLevel="5" collapsed="1" x14ac:dyDescent="0.25">
      <c r="A125" s="98" t="s">
        <v>122</v>
      </c>
      <c r="B125" s="80">
        <v>0</v>
      </c>
      <c r="C125" s="80">
        <v>72954.993419999999</v>
      </c>
      <c r="D125" s="80">
        <v>0</v>
      </c>
      <c r="E125" s="80">
        <v>0</v>
      </c>
      <c r="F125" s="80">
        <v>0</v>
      </c>
      <c r="G125" s="80">
        <v>72954.993419999999</v>
      </c>
      <c r="H125" s="81" t="s">
        <v>440</v>
      </c>
      <c r="I125" s="81" t="s">
        <v>138</v>
      </c>
      <c r="J125" s="81" t="s">
        <v>116</v>
      </c>
      <c r="K125" s="80">
        <v>0</v>
      </c>
      <c r="L125" s="80">
        <v>0</v>
      </c>
      <c r="M125" s="81" t="s">
        <v>122</v>
      </c>
      <c r="N125" s="81" t="s">
        <v>135</v>
      </c>
      <c r="O125" s="81" t="s">
        <v>145</v>
      </c>
      <c r="P125" s="82" t="s">
        <v>116</v>
      </c>
      <c r="Q125" s="82" t="s">
        <v>116</v>
      </c>
      <c r="R125" s="80">
        <v>0</v>
      </c>
      <c r="S125" s="81" t="s">
        <v>116</v>
      </c>
      <c r="T125" s="81" t="s">
        <v>141</v>
      </c>
      <c r="U125" s="81" t="s">
        <v>146</v>
      </c>
      <c r="V125" s="83">
        <v>45078.45920243056</v>
      </c>
      <c r="W125" s="81" t="s">
        <v>146</v>
      </c>
      <c r="X125" s="83">
        <v>45078.459205868057</v>
      </c>
      <c r="Y125" s="83">
        <v>45047</v>
      </c>
      <c r="Z125" s="83">
        <v>45078</v>
      </c>
      <c r="AA125" s="83">
        <v>45078.810977118053</v>
      </c>
      <c r="AB125" s="81" t="s">
        <v>118</v>
      </c>
      <c r="AC125" s="81" t="s">
        <v>440</v>
      </c>
    </row>
    <row r="126" spans="1:29" s="90" customFormat="1" hidden="1" outlineLevel="6" collapsed="1" x14ac:dyDescent="0.25">
      <c r="A126" s="99" t="s">
        <v>441</v>
      </c>
      <c r="B126" s="86">
        <v>0</v>
      </c>
      <c r="C126" s="86">
        <v>6274.9303600000003</v>
      </c>
      <c r="D126" s="86">
        <v>0</v>
      </c>
      <c r="E126" s="86">
        <v>0</v>
      </c>
      <c r="F126" s="86">
        <v>0</v>
      </c>
      <c r="G126" s="86">
        <v>6274.9303600000003</v>
      </c>
      <c r="H126" s="87" t="s">
        <v>440</v>
      </c>
      <c r="I126" s="87" t="s">
        <v>138</v>
      </c>
      <c r="J126" s="87" t="s">
        <v>441</v>
      </c>
      <c r="K126" s="86">
        <v>0</v>
      </c>
      <c r="L126" s="86">
        <v>0</v>
      </c>
      <c r="M126" s="87" t="s">
        <v>122</v>
      </c>
      <c r="N126" s="87" t="s">
        <v>135</v>
      </c>
      <c r="O126" s="87" t="s">
        <v>145</v>
      </c>
      <c r="P126" s="88">
        <v>45049</v>
      </c>
      <c r="Q126" s="88">
        <v>45049.000694444447</v>
      </c>
      <c r="R126" s="86">
        <v>0</v>
      </c>
      <c r="S126" s="87" t="s">
        <v>442</v>
      </c>
      <c r="T126" s="87" t="s">
        <v>141</v>
      </c>
      <c r="U126" s="87" t="s">
        <v>146</v>
      </c>
      <c r="V126" s="89">
        <v>45078.45920243056</v>
      </c>
      <c r="W126" s="87" t="s">
        <v>146</v>
      </c>
      <c r="X126" s="89">
        <v>45078.459205868057</v>
      </c>
      <c r="Y126" s="89">
        <v>45047</v>
      </c>
      <c r="Z126" s="89">
        <v>45078</v>
      </c>
      <c r="AA126" s="89">
        <v>45078.810977118053</v>
      </c>
      <c r="AB126" s="87" t="s">
        <v>118</v>
      </c>
      <c r="AC126" s="87" t="s">
        <v>440</v>
      </c>
    </row>
    <row r="127" spans="1:29" s="96" customFormat="1" hidden="1" outlineLevel="7" collapsed="1" x14ac:dyDescent="0.25">
      <c r="A127" s="100" t="s">
        <v>443</v>
      </c>
      <c r="B127" s="92">
        <v>0</v>
      </c>
      <c r="C127" s="92">
        <v>5525.6983600000003</v>
      </c>
      <c r="D127" s="92">
        <v>0</v>
      </c>
      <c r="E127" s="92">
        <v>0</v>
      </c>
      <c r="F127" s="92">
        <v>0</v>
      </c>
      <c r="G127" s="92">
        <v>5525.6983600000003</v>
      </c>
      <c r="H127" s="93" t="s">
        <v>440</v>
      </c>
      <c r="I127" s="93" t="s">
        <v>138</v>
      </c>
      <c r="J127" s="93" t="s">
        <v>441</v>
      </c>
      <c r="K127" s="92">
        <v>0</v>
      </c>
      <c r="L127" s="92">
        <v>0</v>
      </c>
      <c r="M127" s="93" t="s">
        <v>122</v>
      </c>
      <c r="N127" s="93" t="s">
        <v>135</v>
      </c>
      <c r="O127" s="93" t="s">
        <v>145</v>
      </c>
      <c r="P127" s="94">
        <v>45049</v>
      </c>
      <c r="Q127" s="94">
        <v>45049.000694444447</v>
      </c>
      <c r="R127" s="92">
        <v>0</v>
      </c>
      <c r="S127" s="93" t="s">
        <v>442</v>
      </c>
      <c r="T127" s="93" t="s">
        <v>141</v>
      </c>
      <c r="U127" s="93" t="s">
        <v>146</v>
      </c>
      <c r="V127" s="95">
        <v>45078.45920243056</v>
      </c>
      <c r="W127" s="93" t="s">
        <v>146</v>
      </c>
      <c r="X127" s="95">
        <v>45078.459205868057</v>
      </c>
      <c r="Y127" s="95">
        <v>45047</v>
      </c>
      <c r="Z127" s="95">
        <v>45078</v>
      </c>
      <c r="AA127" s="95">
        <v>45078.810977118053</v>
      </c>
      <c r="AB127" s="93" t="s">
        <v>118</v>
      </c>
      <c r="AC127" s="93" t="s">
        <v>440</v>
      </c>
    </row>
    <row r="128" spans="1:29" s="78" customFormat="1" hidden="1" outlineLevel="7" collapsed="1" x14ac:dyDescent="0.25">
      <c r="A128" s="101" t="s">
        <v>116</v>
      </c>
      <c r="B128" s="75">
        <v>0</v>
      </c>
      <c r="C128" s="75">
        <v>5525.6983600000003</v>
      </c>
      <c r="D128" s="75">
        <v>0</v>
      </c>
      <c r="E128" s="75">
        <v>0</v>
      </c>
      <c r="F128" s="75">
        <v>0</v>
      </c>
      <c r="G128" s="75">
        <v>5525.6983600000003</v>
      </c>
      <c r="H128" s="74" t="s">
        <v>440</v>
      </c>
      <c r="I128" s="74" t="s">
        <v>138</v>
      </c>
      <c r="J128" s="74" t="s">
        <v>441</v>
      </c>
      <c r="K128" s="75">
        <v>0</v>
      </c>
      <c r="L128" s="75">
        <v>0</v>
      </c>
      <c r="M128" s="74" t="s">
        <v>122</v>
      </c>
      <c r="N128" s="74" t="s">
        <v>135</v>
      </c>
      <c r="O128" s="74" t="s">
        <v>145</v>
      </c>
      <c r="P128" s="76">
        <v>45049</v>
      </c>
      <c r="Q128" s="76">
        <v>45049.000694444447</v>
      </c>
      <c r="R128" s="75">
        <v>0</v>
      </c>
      <c r="S128" s="74" t="s">
        <v>442</v>
      </c>
      <c r="T128" s="74" t="s">
        <v>141</v>
      </c>
      <c r="U128" s="74" t="s">
        <v>146</v>
      </c>
      <c r="V128" s="77">
        <v>45078.45920243056</v>
      </c>
      <c r="W128" s="74" t="s">
        <v>146</v>
      </c>
      <c r="X128" s="77">
        <v>45078.459205868057</v>
      </c>
      <c r="Y128" s="77">
        <v>45047</v>
      </c>
      <c r="Z128" s="77">
        <v>45078</v>
      </c>
      <c r="AA128" s="77">
        <v>45078.810977118053</v>
      </c>
      <c r="AB128" s="74" t="s">
        <v>118</v>
      </c>
      <c r="AC128" s="74" t="s">
        <v>440</v>
      </c>
    </row>
    <row r="129" spans="1:29" s="107" customFormat="1" hidden="1" outlineLevel="7" collapsed="1" x14ac:dyDescent="0.25">
      <c r="A129" s="102" t="s">
        <v>444</v>
      </c>
      <c r="B129" s="103">
        <v>0</v>
      </c>
      <c r="C129" s="103">
        <v>749.23199999999997</v>
      </c>
      <c r="D129" s="103">
        <v>0</v>
      </c>
      <c r="E129" s="103">
        <v>0</v>
      </c>
      <c r="F129" s="103">
        <v>0</v>
      </c>
      <c r="G129" s="103">
        <v>749.23199999999997</v>
      </c>
      <c r="H129" s="104" t="s">
        <v>440</v>
      </c>
      <c r="I129" s="104" t="s">
        <v>138</v>
      </c>
      <c r="J129" s="104" t="s">
        <v>441</v>
      </c>
      <c r="K129" s="103">
        <v>0</v>
      </c>
      <c r="L129" s="103">
        <v>0</v>
      </c>
      <c r="M129" s="104" t="s">
        <v>122</v>
      </c>
      <c r="N129" s="104" t="s">
        <v>135</v>
      </c>
      <c r="O129" s="104" t="s">
        <v>145</v>
      </c>
      <c r="P129" s="105">
        <v>45049</v>
      </c>
      <c r="Q129" s="105">
        <v>45049.000694444447</v>
      </c>
      <c r="R129" s="103">
        <v>0</v>
      </c>
      <c r="S129" s="104" t="s">
        <v>442</v>
      </c>
      <c r="T129" s="104" t="s">
        <v>141</v>
      </c>
      <c r="U129" s="104" t="s">
        <v>146</v>
      </c>
      <c r="V129" s="106">
        <v>45078.45920243056</v>
      </c>
      <c r="W129" s="104" t="s">
        <v>146</v>
      </c>
      <c r="X129" s="106">
        <v>45078.459205868057</v>
      </c>
      <c r="Y129" s="106">
        <v>45047</v>
      </c>
      <c r="Z129" s="106">
        <v>45078</v>
      </c>
      <c r="AA129" s="106">
        <v>45078.810977118053</v>
      </c>
      <c r="AB129" s="104" t="s">
        <v>118</v>
      </c>
      <c r="AC129" s="104" t="s">
        <v>440</v>
      </c>
    </row>
    <row r="130" spans="1:29" s="78" customFormat="1" hidden="1" outlineLevel="7" collapsed="1" x14ac:dyDescent="0.25">
      <c r="A130" s="101" t="s">
        <v>116</v>
      </c>
      <c r="B130" s="75">
        <v>0</v>
      </c>
      <c r="C130" s="75">
        <v>749.23199999999997</v>
      </c>
      <c r="D130" s="75">
        <v>0</v>
      </c>
      <c r="E130" s="75">
        <v>0</v>
      </c>
      <c r="F130" s="75">
        <v>0</v>
      </c>
      <c r="G130" s="75">
        <v>749.23199999999997</v>
      </c>
      <c r="H130" s="74" t="s">
        <v>440</v>
      </c>
      <c r="I130" s="74" t="s">
        <v>138</v>
      </c>
      <c r="J130" s="74" t="s">
        <v>441</v>
      </c>
      <c r="K130" s="75">
        <v>0</v>
      </c>
      <c r="L130" s="75">
        <v>0</v>
      </c>
      <c r="M130" s="74" t="s">
        <v>122</v>
      </c>
      <c r="N130" s="74" t="s">
        <v>135</v>
      </c>
      <c r="O130" s="74" t="s">
        <v>145</v>
      </c>
      <c r="P130" s="76">
        <v>45049</v>
      </c>
      <c r="Q130" s="76">
        <v>45049.000694444447</v>
      </c>
      <c r="R130" s="75">
        <v>0</v>
      </c>
      <c r="S130" s="74" t="s">
        <v>442</v>
      </c>
      <c r="T130" s="74" t="s">
        <v>141</v>
      </c>
      <c r="U130" s="74" t="s">
        <v>146</v>
      </c>
      <c r="V130" s="77">
        <v>45078.45920243056</v>
      </c>
      <c r="W130" s="74" t="s">
        <v>146</v>
      </c>
      <c r="X130" s="77">
        <v>45078.459205868057</v>
      </c>
      <c r="Y130" s="77">
        <v>45047</v>
      </c>
      <c r="Z130" s="77">
        <v>45078</v>
      </c>
      <c r="AA130" s="77">
        <v>45078.810977118053</v>
      </c>
      <c r="AB130" s="74" t="s">
        <v>118</v>
      </c>
      <c r="AC130" s="74" t="s">
        <v>440</v>
      </c>
    </row>
    <row r="131" spans="1:29" s="113" customFormat="1" hidden="1" outlineLevel="6" collapsed="1" x14ac:dyDescent="0.25">
      <c r="A131" s="121" t="s">
        <v>445</v>
      </c>
      <c r="B131" s="109">
        <v>0</v>
      </c>
      <c r="C131" s="109">
        <v>66680.06306</v>
      </c>
      <c r="D131" s="109">
        <v>0</v>
      </c>
      <c r="E131" s="109">
        <v>0</v>
      </c>
      <c r="F131" s="109">
        <v>0</v>
      </c>
      <c r="G131" s="109">
        <v>66680.06306</v>
      </c>
      <c r="H131" s="110" t="s">
        <v>440</v>
      </c>
      <c r="I131" s="110" t="s">
        <v>138</v>
      </c>
      <c r="J131" s="110" t="s">
        <v>445</v>
      </c>
      <c r="K131" s="109">
        <v>0</v>
      </c>
      <c r="L131" s="109">
        <v>0</v>
      </c>
      <c r="M131" s="110" t="s">
        <v>122</v>
      </c>
      <c r="N131" s="110" t="s">
        <v>135</v>
      </c>
      <c r="O131" s="110" t="s">
        <v>145</v>
      </c>
      <c r="P131" s="111" t="s">
        <v>116</v>
      </c>
      <c r="Q131" s="111" t="s">
        <v>116</v>
      </c>
      <c r="R131" s="109">
        <v>0</v>
      </c>
      <c r="S131" s="110" t="s">
        <v>116</v>
      </c>
      <c r="T131" s="110" t="s">
        <v>141</v>
      </c>
      <c r="U131" s="110" t="s">
        <v>146</v>
      </c>
      <c r="V131" s="112">
        <v>45078.45920243056</v>
      </c>
      <c r="W131" s="110" t="s">
        <v>146</v>
      </c>
      <c r="X131" s="112">
        <v>45078.459205868057</v>
      </c>
      <c r="Y131" s="112">
        <v>45047</v>
      </c>
      <c r="Z131" s="112">
        <v>45078</v>
      </c>
      <c r="AA131" s="112">
        <v>45078.810977118053</v>
      </c>
      <c r="AB131" s="110" t="s">
        <v>118</v>
      </c>
      <c r="AC131" s="110" t="s">
        <v>440</v>
      </c>
    </row>
    <row r="132" spans="1:29" s="96" customFormat="1" hidden="1" outlineLevel="7" collapsed="1" x14ac:dyDescent="0.25">
      <c r="A132" s="100" t="s">
        <v>443</v>
      </c>
      <c r="B132" s="92">
        <v>0</v>
      </c>
      <c r="C132" s="92">
        <v>5522.2507599999999</v>
      </c>
      <c r="D132" s="92">
        <v>0</v>
      </c>
      <c r="E132" s="92">
        <v>0</v>
      </c>
      <c r="F132" s="92">
        <v>0</v>
      </c>
      <c r="G132" s="92">
        <v>5522.2507599999999</v>
      </c>
      <c r="H132" s="93" t="s">
        <v>440</v>
      </c>
      <c r="I132" s="93" t="s">
        <v>138</v>
      </c>
      <c r="J132" s="93" t="s">
        <v>445</v>
      </c>
      <c r="K132" s="92">
        <v>0</v>
      </c>
      <c r="L132" s="92">
        <v>0</v>
      </c>
      <c r="M132" s="93" t="s">
        <v>122</v>
      </c>
      <c r="N132" s="93" t="s">
        <v>135</v>
      </c>
      <c r="O132" s="93" t="s">
        <v>145</v>
      </c>
      <c r="P132" s="94">
        <v>45070</v>
      </c>
      <c r="Q132" s="94">
        <v>45070.000694444447</v>
      </c>
      <c r="R132" s="92">
        <v>0</v>
      </c>
      <c r="S132" s="93" t="s">
        <v>446</v>
      </c>
      <c r="T132" s="93" t="s">
        <v>141</v>
      </c>
      <c r="U132" s="93" t="s">
        <v>146</v>
      </c>
      <c r="V132" s="95">
        <v>45078.45920243056</v>
      </c>
      <c r="W132" s="93" t="s">
        <v>146</v>
      </c>
      <c r="X132" s="95">
        <v>45078.459205868057</v>
      </c>
      <c r="Y132" s="95">
        <v>45047</v>
      </c>
      <c r="Z132" s="95">
        <v>45078</v>
      </c>
      <c r="AA132" s="95">
        <v>45078.810977118053</v>
      </c>
      <c r="AB132" s="93" t="s">
        <v>118</v>
      </c>
      <c r="AC132" s="93" t="s">
        <v>440</v>
      </c>
    </row>
    <row r="133" spans="1:29" s="78" customFormat="1" hidden="1" outlineLevel="7" collapsed="1" x14ac:dyDescent="0.25">
      <c r="A133" s="101" t="s">
        <v>116</v>
      </c>
      <c r="B133" s="75">
        <v>0</v>
      </c>
      <c r="C133" s="75">
        <v>5522.2507599999999</v>
      </c>
      <c r="D133" s="75">
        <v>0</v>
      </c>
      <c r="E133" s="75">
        <v>0</v>
      </c>
      <c r="F133" s="75">
        <v>0</v>
      </c>
      <c r="G133" s="75">
        <v>5522.2507599999999</v>
      </c>
      <c r="H133" s="74" t="s">
        <v>440</v>
      </c>
      <c r="I133" s="74" t="s">
        <v>138</v>
      </c>
      <c r="J133" s="74" t="s">
        <v>445</v>
      </c>
      <c r="K133" s="75">
        <v>0</v>
      </c>
      <c r="L133" s="75">
        <v>0</v>
      </c>
      <c r="M133" s="74" t="s">
        <v>122</v>
      </c>
      <c r="N133" s="74" t="s">
        <v>135</v>
      </c>
      <c r="O133" s="74" t="s">
        <v>145</v>
      </c>
      <c r="P133" s="76">
        <v>45070</v>
      </c>
      <c r="Q133" s="76">
        <v>45070.000694444447</v>
      </c>
      <c r="R133" s="75">
        <v>0</v>
      </c>
      <c r="S133" s="74" t="s">
        <v>446</v>
      </c>
      <c r="T133" s="74" t="s">
        <v>141</v>
      </c>
      <c r="U133" s="74" t="s">
        <v>146</v>
      </c>
      <c r="V133" s="77">
        <v>45078.45920243056</v>
      </c>
      <c r="W133" s="74" t="s">
        <v>146</v>
      </c>
      <c r="X133" s="77">
        <v>45078.459205868057</v>
      </c>
      <c r="Y133" s="77">
        <v>45047</v>
      </c>
      <c r="Z133" s="77">
        <v>45078</v>
      </c>
      <c r="AA133" s="77">
        <v>45078.810977118053</v>
      </c>
      <c r="AB133" s="74" t="s">
        <v>118</v>
      </c>
      <c r="AC133" s="74" t="s">
        <v>440</v>
      </c>
    </row>
    <row r="134" spans="1:29" s="107" customFormat="1" hidden="1" outlineLevel="7" collapsed="1" x14ac:dyDescent="0.25">
      <c r="A134" s="102" t="s">
        <v>447</v>
      </c>
      <c r="B134" s="103">
        <v>0</v>
      </c>
      <c r="C134" s="103">
        <v>58766.368300000002</v>
      </c>
      <c r="D134" s="103">
        <v>0</v>
      </c>
      <c r="E134" s="103">
        <v>0</v>
      </c>
      <c r="F134" s="103">
        <v>0</v>
      </c>
      <c r="G134" s="103">
        <v>58766.368300000002</v>
      </c>
      <c r="H134" s="104" t="s">
        <v>440</v>
      </c>
      <c r="I134" s="104" t="s">
        <v>138</v>
      </c>
      <c r="J134" s="104" t="s">
        <v>445</v>
      </c>
      <c r="K134" s="103">
        <v>0</v>
      </c>
      <c r="L134" s="103">
        <v>0</v>
      </c>
      <c r="M134" s="104" t="s">
        <v>122</v>
      </c>
      <c r="N134" s="104" t="s">
        <v>135</v>
      </c>
      <c r="O134" s="104" t="s">
        <v>145</v>
      </c>
      <c r="P134" s="105">
        <v>45056</v>
      </c>
      <c r="Q134" s="105">
        <v>45056.000694444447</v>
      </c>
      <c r="R134" s="103">
        <v>0</v>
      </c>
      <c r="S134" s="104" t="s">
        <v>448</v>
      </c>
      <c r="T134" s="104" t="s">
        <v>141</v>
      </c>
      <c r="U134" s="104" t="s">
        <v>146</v>
      </c>
      <c r="V134" s="106">
        <v>45078.45920243056</v>
      </c>
      <c r="W134" s="104" t="s">
        <v>146</v>
      </c>
      <c r="X134" s="106">
        <v>45078.459205868057</v>
      </c>
      <c r="Y134" s="106">
        <v>45047</v>
      </c>
      <c r="Z134" s="106">
        <v>45078</v>
      </c>
      <c r="AA134" s="106">
        <v>45078.810977118053</v>
      </c>
      <c r="AB134" s="104" t="s">
        <v>118</v>
      </c>
      <c r="AC134" s="104" t="s">
        <v>440</v>
      </c>
    </row>
    <row r="135" spans="1:29" s="78" customFormat="1" hidden="1" outlineLevel="7" collapsed="1" x14ac:dyDescent="0.25">
      <c r="A135" s="101" t="s">
        <v>116</v>
      </c>
      <c r="B135" s="75">
        <v>0</v>
      </c>
      <c r="C135" s="75">
        <v>58766.368300000002</v>
      </c>
      <c r="D135" s="75">
        <v>0</v>
      </c>
      <c r="E135" s="75">
        <v>0</v>
      </c>
      <c r="F135" s="75">
        <v>0</v>
      </c>
      <c r="G135" s="75">
        <v>58766.368300000002</v>
      </c>
      <c r="H135" s="74" t="s">
        <v>440</v>
      </c>
      <c r="I135" s="74" t="s">
        <v>138</v>
      </c>
      <c r="J135" s="74" t="s">
        <v>445</v>
      </c>
      <c r="K135" s="75">
        <v>0</v>
      </c>
      <c r="L135" s="75">
        <v>0</v>
      </c>
      <c r="M135" s="74" t="s">
        <v>122</v>
      </c>
      <c r="N135" s="74" t="s">
        <v>135</v>
      </c>
      <c r="O135" s="74" t="s">
        <v>145</v>
      </c>
      <c r="P135" s="76">
        <v>45056</v>
      </c>
      <c r="Q135" s="76">
        <v>45056.000694444447</v>
      </c>
      <c r="R135" s="75">
        <v>0</v>
      </c>
      <c r="S135" s="74" t="s">
        <v>448</v>
      </c>
      <c r="T135" s="74" t="s">
        <v>141</v>
      </c>
      <c r="U135" s="74" t="s">
        <v>146</v>
      </c>
      <c r="V135" s="77">
        <v>45078.45920243056</v>
      </c>
      <c r="W135" s="74" t="s">
        <v>146</v>
      </c>
      <c r="X135" s="77">
        <v>45078.459205868057</v>
      </c>
      <c r="Y135" s="77">
        <v>45047</v>
      </c>
      <c r="Z135" s="77">
        <v>45078</v>
      </c>
      <c r="AA135" s="77">
        <v>45078.810977118053</v>
      </c>
      <c r="AB135" s="74" t="s">
        <v>118</v>
      </c>
      <c r="AC135" s="74" t="s">
        <v>440</v>
      </c>
    </row>
    <row r="136" spans="1:29" s="96" customFormat="1" hidden="1" outlineLevel="7" collapsed="1" x14ac:dyDescent="0.25">
      <c r="A136" s="100" t="s">
        <v>449</v>
      </c>
      <c r="B136" s="92">
        <v>0</v>
      </c>
      <c r="C136" s="92">
        <v>2391.444</v>
      </c>
      <c r="D136" s="92">
        <v>0</v>
      </c>
      <c r="E136" s="92">
        <v>0</v>
      </c>
      <c r="F136" s="92">
        <v>0</v>
      </c>
      <c r="G136" s="92">
        <v>2391.444</v>
      </c>
      <c r="H136" s="93" t="s">
        <v>440</v>
      </c>
      <c r="I136" s="93" t="s">
        <v>138</v>
      </c>
      <c r="J136" s="93" t="s">
        <v>445</v>
      </c>
      <c r="K136" s="92">
        <v>0</v>
      </c>
      <c r="L136" s="92">
        <v>0</v>
      </c>
      <c r="M136" s="93" t="s">
        <v>122</v>
      </c>
      <c r="N136" s="93" t="s">
        <v>135</v>
      </c>
      <c r="O136" s="93" t="s">
        <v>145</v>
      </c>
      <c r="P136" s="94">
        <v>45070</v>
      </c>
      <c r="Q136" s="94">
        <v>45070.000694444447</v>
      </c>
      <c r="R136" s="92">
        <v>0</v>
      </c>
      <c r="S136" s="93" t="s">
        <v>446</v>
      </c>
      <c r="T136" s="93" t="s">
        <v>141</v>
      </c>
      <c r="U136" s="93" t="s">
        <v>146</v>
      </c>
      <c r="V136" s="95">
        <v>45078.45920243056</v>
      </c>
      <c r="W136" s="93" t="s">
        <v>146</v>
      </c>
      <c r="X136" s="95">
        <v>45078.459205868057</v>
      </c>
      <c r="Y136" s="95">
        <v>45047</v>
      </c>
      <c r="Z136" s="95">
        <v>45078</v>
      </c>
      <c r="AA136" s="95">
        <v>45078.810977118053</v>
      </c>
      <c r="AB136" s="93" t="s">
        <v>118</v>
      </c>
      <c r="AC136" s="93" t="s">
        <v>440</v>
      </c>
    </row>
    <row r="137" spans="1:29" s="78" customFormat="1" hidden="1" outlineLevel="7" collapsed="1" x14ac:dyDescent="0.25">
      <c r="A137" s="101" t="s">
        <v>116</v>
      </c>
      <c r="B137" s="75">
        <v>0</v>
      </c>
      <c r="C137" s="75">
        <v>2391.444</v>
      </c>
      <c r="D137" s="75">
        <v>0</v>
      </c>
      <c r="E137" s="75">
        <v>0</v>
      </c>
      <c r="F137" s="75">
        <v>0</v>
      </c>
      <c r="G137" s="75">
        <v>2391.444</v>
      </c>
      <c r="H137" s="74" t="s">
        <v>440</v>
      </c>
      <c r="I137" s="74" t="s">
        <v>138</v>
      </c>
      <c r="J137" s="74" t="s">
        <v>445</v>
      </c>
      <c r="K137" s="75">
        <v>0</v>
      </c>
      <c r="L137" s="75">
        <v>0</v>
      </c>
      <c r="M137" s="74" t="s">
        <v>122</v>
      </c>
      <c r="N137" s="74" t="s">
        <v>135</v>
      </c>
      <c r="O137" s="74" t="s">
        <v>145</v>
      </c>
      <c r="P137" s="76">
        <v>45070</v>
      </c>
      <c r="Q137" s="76">
        <v>45070.000694444447</v>
      </c>
      <c r="R137" s="75">
        <v>0</v>
      </c>
      <c r="S137" s="74" t="s">
        <v>446</v>
      </c>
      <c r="T137" s="74" t="s">
        <v>141</v>
      </c>
      <c r="U137" s="74" t="s">
        <v>146</v>
      </c>
      <c r="V137" s="77">
        <v>45078.45920243056</v>
      </c>
      <c r="W137" s="74" t="s">
        <v>146</v>
      </c>
      <c r="X137" s="77">
        <v>45078.459205868057</v>
      </c>
      <c r="Y137" s="77">
        <v>45047</v>
      </c>
      <c r="Z137" s="77">
        <v>45078</v>
      </c>
      <c r="AA137" s="77">
        <v>45078.810977118053</v>
      </c>
      <c r="AB137" s="74" t="s">
        <v>118</v>
      </c>
      <c r="AC137" s="74" t="s">
        <v>440</v>
      </c>
    </row>
    <row r="138" spans="1:29" s="107" customFormat="1" hidden="1" outlineLevel="3" collapsed="1" x14ac:dyDescent="0.25">
      <c r="A138" s="122" t="s">
        <v>121</v>
      </c>
      <c r="B138" s="103">
        <v>141141.0294</v>
      </c>
      <c r="C138" s="103">
        <v>16855669.220970001</v>
      </c>
      <c r="D138" s="103">
        <v>0</v>
      </c>
      <c r="E138" s="103">
        <v>0</v>
      </c>
      <c r="F138" s="103">
        <v>141141.0294</v>
      </c>
      <c r="G138" s="103">
        <v>16855669.220970001</v>
      </c>
      <c r="H138" s="104" t="s">
        <v>120</v>
      </c>
      <c r="I138" s="104" t="s">
        <v>138</v>
      </c>
      <c r="J138" s="104" t="s">
        <v>116</v>
      </c>
      <c r="K138" s="103">
        <v>119.42430413484</v>
      </c>
      <c r="L138" s="103">
        <v>0</v>
      </c>
      <c r="M138" s="104" t="s">
        <v>122</v>
      </c>
      <c r="N138" s="104" t="s">
        <v>135</v>
      </c>
      <c r="O138" s="104" t="s">
        <v>121</v>
      </c>
      <c r="P138" s="105">
        <v>45047</v>
      </c>
      <c r="Q138" s="105">
        <v>45048</v>
      </c>
      <c r="R138" s="103">
        <v>0</v>
      </c>
      <c r="S138" s="104" t="s">
        <v>116</v>
      </c>
      <c r="T138" s="104" t="s">
        <v>116</v>
      </c>
      <c r="U138" s="104" t="s">
        <v>142</v>
      </c>
      <c r="V138" s="106">
        <v>45017.153467476855</v>
      </c>
      <c r="W138" s="104" t="s">
        <v>116</v>
      </c>
      <c r="X138" s="104" t="s">
        <v>116</v>
      </c>
      <c r="Y138" s="106">
        <v>45047</v>
      </c>
      <c r="Z138" s="106">
        <v>45078</v>
      </c>
      <c r="AA138" s="106">
        <v>45078.810977118053</v>
      </c>
      <c r="AB138" s="104" t="s">
        <v>118</v>
      </c>
      <c r="AC138" s="104" t="s">
        <v>116</v>
      </c>
    </row>
    <row r="139" spans="1:29" s="78" customFormat="1" hidden="1" outlineLevel="4" collapsed="1" x14ac:dyDescent="0.25">
      <c r="A139" s="97" t="s">
        <v>116</v>
      </c>
      <c r="B139" s="75">
        <v>141141.0294</v>
      </c>
      <c r="C139" s="75">
        <v>16855669.220970001</v>
      </c>
      <c r="D139" s="75">
        <v>0</v>
      </c>
      <c r="E139" s="75">
        <v>0</v>
      </c>
      <c r="F139" s="75">
        <v>141141.0294</v>
      </c>
      <c r="G139" s="75">
        <v>16855669.220970001</v>
      </c>
      <c r="H139" s="74" t="s">
        <v>120</v>
      </c>
      <c r="I139" s="74" t="s">
        <v>138</v>
      </c>
      <c r="J139" s="74" t="s">
        <v>116</v>
      </c>
      <c r="K139" s="75">
        <v>119.42430413484</v>
      </c>
      <c r="L139" s="75">
        <v>0</v>
      </c>
      <c r="M139" s="74" t="s">
        <v>122</v>
      </c>
      <c r="N139" s="74" t="s">
        <v>135</v>
      </c>
      <c r="O139" s="74" t="s">
        <v>121</v>
      </c>
      <c r="P139" s="76">
        <v>45047</v>
      </c>
      <c r="Q139" s="76">
        <v>45048</v>
      </c>
      <c r="R139" s="75">
        <v>0</v>
      </c>
      <c r="S139" s="74" t="s">
        <v>116</v>
      </c>
      <c r="T139" s="74" t="s">
        <v>116</v>
      </c>
      <c r="U139" s="74" t="s">
        <v>142</v>
      </c>
      <c r="V139" s="77">
        <v>45017.153467476855</v>
      </c>
      <c r="W139" s="74" t="s">
        <v>116</v>
      </c>
      <c r="X139" s="74" t="s">
        <v>116</v>
      </c>
      <c r="Y139" s="77">
        <v>45047</v>
      </c>
      <c r="Z139" s="77">
        <v>45078</v>
      </c>
      <c r="AA139" s="77">
        <v>45078.810977118053</v>
      </c>
      <c r="AB139" s="74" t="s">
        <v>118</v>
      </c>
      <c r="AC139" s="74" t="s">
        <v>116</v>
      </c>
    </row>
    <row r="140" spans="1:29" s="84" customFormat="1" hidden="1" outlineLevel="5" collapsed="1" x14ac:dyDescent="0.25">
      <c r="A140" s="98" t="s">
        <v>122</v>
      </c>
      <c r="B140" s="80">
        <v>141141.0294</v>
      </c>
      <c r="C140" s="80">
        <v>16855669.220970001</v>
      </c>
      <c r="D140" s="80">
        <v>0</v>
      </c>
      <c r="E140" s="80">
        <v>0</v>
      </c>
      <c r="F140" s="80">
        <v>141141.0294</v>
      </c>
      <c r="G140" s="80">
        <v>16855669.220970001</v>
      </c>
      <c r="H140" s="81" t="s">
        <v>120</v>
      </c>
      <c r="I140" s="81" t="s">
        <v>138</v>
      </c>
      <c r="J140" s="81" t="s">
        <v>116</v>
      </c>
      <c r="K140" s="80">
        <v>119.42430413484</v>
      </c>
      <c r="L140" s="80">
        <v>0</v>
      </c>
      <c r="M140" s="81" t="s">
        <v>122</v>
      </c>
      <c r="N140" s="81" t="s">
        <v>135</v>
      </c>
      <c r="O140" s="81" t="s">
        <v>121</v>
      </c>
      <c r="P140" s="82">
        <v>45047</v>
      </c>
      <c r="Q140" s="82">
        <v>45048</v>
      </c>
      <c r="R140" s="80">
        <v>0</v>
      </c>
      <c r="S140" s="81" t="s">
        <v>116</v>
      </c>
      <c r="T140" s="81" t="s">
        <v>116</v>
      </c>
      <c r="U140" s="81" t="s">
        <v>142</v>
      </c>
      <c r="V140" s="83">
        <v>45017.153467476855</v>
      </c>
      <c r="W140" s="81" t="s">
        <v>116</v>
      </c>
      <c r="X140" s="81" t="s">
        <v>116</v>
      </c>
      <c r="Y140" s="83">
        <v>45047</v>
      </c>
      <c r="Z140" s="83">
        <v>45078</v>
      </c>
      <c r="AA140" s="83">
        <v>45078.810977118053</v>
      </c>
      <c r="AB140" s="81" t="s">
        <v>118</v>
      </c>
      <c r="AC140" s="81" t="s">
        <v>116</v>
      </c>
    </row>
    <row r="141" spans="1:29" s="90" customFormat="1" hidden="1" outlineLevel="6" collapsed="1" x14ac:dyDescent="0.25">
      <c r="A141" s="99" t="s">
        <v>116</v>
      </c>
      <c r="B141" s="86">
        <v>141141.0294</v>
      </c>
      <c r="C141" s="86">
        <v>16855669.220970001</v>
      </c>
      <c r="D141" s="86">
        <v>0</v>
      </c>
      <c r="E141" s="86">
        <v>0</v>
      </c>
      <c r="F141" s="86">
        <v>141141.0294</v>
      </c>
      <c r="G141" s="86">
        <v>16855669.220970001</v>
      </c>
      <c r="H141" s="87" t="s">
        <v>120</v>
      </c>
      <c r="I141" s="87" t="s">
        <v>138</v>
      </c>
      <c r="J141" s="87" t="s">
        <v>116</v>
      </c>
      <c r="K141" s="86">
        <v>119.42430413484</v>
      </c>
      <c r="L141" s="86">
        <v>0</v>
      </c>
      <c r="M141" s="87" t="s">
        <v>122</v>
      </c>
      <c r="N141" s="87" t="s">
        <v>135</v>
      </c>
      <c r="O141" s="87" t="s">
        <v>121</v>
      </c>
      <c r="P141" s="88">
        <v>45047</v>
      </c>
      <c r="Q141" s="88">
        <v>45048</v>
      </c>
      <c r="R141" s="86">
        <v>0</v>
      </c>
      <c r="S141" s="87" t="s">
        <v>116</v>
      </c>
      <c r="T141" s="87" t="s">
        <v>116</v>
      </c>
      <c r="U141" s="87" t="s">
        <v>142</v>
      </c>
      <c r="V141" s="89">
        <v>45017.153467476855</v>
      </c>
      <c r="W141" s="87" t="s">
        <v>116</v>
      </c>
      <c r="X141" s="87" t="s">
        <v>116</v>
      </c>
      <c r="Y141" s="89">
        <v>45047</v>
      </c>
      <c r="Z141" s="89">
        <v>45078</v>
      </c>
      <c r="AA141" s="89">
        <v>45078.810977118053</v>
      </c>
      <c r="AB141" s="87" t="s">
        <v>118</v>
      </c>
      <c r="AC141" s="87" t="s">
        <v>116</v>
      </c>
    </row>
    <row r="142" spans="1:29" s="96" customFormat="1" hidden="1" outlineLevel="7" collapsed="1" x14ac:dyDescent="0.25">
      <c r="A142" s="100" t="s">
        <v>173</v>
      </c>
      <c r="B142" s="92">
        <v>-25683.869699999999</v>
      </c>
      <c r="C142" s="92">
        <v>-806693.79</v>
      </c>
      <c r="D142" s="92">
        <v>0</v>
      </c>
      <c r="E142" s="92">
        <v>0</v>
      </c>
      <c r="F142" s="92">
        <v>-25683.869699999999</v>
      </c>
      <c r="G142" s="92">
        <v>-806693.79</v>
      </c>
      <c r="H142" s="93" t="s">
        <v>120</v>
      </c>
      <c r="I142" s="93" t="s">
        <v>138</v>
      </c>
      <c r="J142" s="93" t="s">
        <v>116</v>
      </c>
      <c r="K142" s="92">
        <v>31.408576644507701</v>
      </c>
      <c r="L142" s="92">
        <v>0</v>
      </c>
      <c r="M142" s="93" t="s">
        <v>122</v>
      </c>
      <c r="N142" s="93" t="s">
        <v>135</v>
      </c>
      <c r="O142" s="93" t="s">
        <v>121</v>
      </c>
      <c r="P142" s="94">
        <v>45047</v>
      </c>
      <c r="Q142" s="94">
        <v>45048</v>
      </c>
      <c r="R142" s="92">
        <v>0</v>
      </c>
      <c r="S142" s="93" t="s">
        <v>116</v>
      </c>
      <c r="T142" s="93" t="s">
        <v>116</v>
      </c>
      <c r="U142" s="93" t="s">
        <v>142</v>
      </c>
      <c r="V142" s="95">
        <v>45017.153467476855</v>
      </c>
      <c r="W142" s="93" t="s">
        <v>116</v>
      </c>
      <c r="X142" s="93" t="s">
        <v>116</v>
      </c>
      <c r="Y142" s="95">
        <v>45047</v>
      </c>
      <c r="Z142" s="95">
        <v>45078</v>
      </c>
      <c r="AA142" s="95">
        <v>45078.810977118053</v>
      </c>
      <c r="AB142" s="93" t="s">
        <v>118</v>
      </c>
      <c r="AC142" s="93" t="s">
        <v>116</v>
      </c>
    </row>
    <row r="143" spans="1:29" s="78" customFormat="1" hidden="1" outlineLevel="7" collapsed="1" x14ac:dyDescent="0.25">
      <c r="A143" s="101" t="s">
        <v>116</v>
      </c>
      <c r="B143" s="75">
        <v>-25683.869699999999</v>
      </c>
      <c r="C143" s="75">
        <v>-806693.79</v>
      </c>
      <c r="D143" s="75">
        <v>0</v>
      </c>
      <c r="E143" s="75">
        <v>0</v>
      </c>
      <c r="F143" s="75">
        <v>-25683.869699999999</v>
      </c>
      <c r="G143" s="75">
        <v>-806693.79</v>
      </c>
      <c r="H143" s="74" t="s">
        <v>120</v>
      </c>
      <c r="I143" s="74" t="s">
        <v>138</v>
      </c>
      <c r="J143" s="74" t="s">
        <v>116</v>
      </c>
      <c r="K143" s="75">
        <v>31.408576644507701</v>
      </c>
      <c r="L143" s="75">
        <v>0</v>
      </c>
      <c r="M143" s="74" t="s">
        <v>122</v>
      </c>
      <c r="N143" s="74" t="s">
        <v>135</v>
      </c>
      <c r="O143" s="74" t="s">
        <v>121</v>
      </c>
      <c r="P143" s="76">
        <v>45047</v>
      </c>
      <c r="Q143" s="76">
        <v>45048</v>
      </c>
      <c r="R143" s="75">
        <v>0</v>
      </c>
      <c r="S143" s="74" t="s">
        <v>116</v>
      </c>
      <c r="T143" s="74" t="s">
        <v>116</v>
      </c>
      <c r="U143" s="74" t="s">
        <v>142</v>
      </c>
      <c r="V143" s="77">
        <v>45017.153467476855</v>
      </c>
      <c r="W143" s="74" t="s">
        <v>116</v>
      </c>
      <c r="X143" s="74" t="s">
        <v>116</v>
      </c>
      <c r="Y143" s="77">
        <v>45047</v>
      </c>
      <c r="Z143" s="77">
        <v>45078</v>
      </c>
      <c r="AA143" s="77">
        <v>45078.810977118053</v>
      </c>
      <c r="AB143" s="74" t="s">
        <v>118</v>
      </c>
      <c r="AC143" s="74" t="s">
        <v>116</v>
      </c>
    </row>
    <row r="144" spans="1:29" s="107" customFormat="1" hidden="1" outlineLevel="7" collapsed="1" x14ac:dyDescent="0.25">
      <c r="A144" s="102" t="s">
        <v>291</v>
      </c>
      <c r="B144" s="103">
        <v>-1853787.26</v>
      </c>
      <c r="C144" s="103">
        <v>-135977244.65028</v>
      </c>
      <c r="D144" s="103">
        <v>0</v>
      </c>
      <c r="E144" s="103">
        <v>0</v>
      </c>
      <c r="F144" s="103">
        <v>-1853787.26</v>
      </c>
      <c r="G144" s="103">
        <v>-135977244.65028</v>
      </c>
      <c r="H144" s="104" t="s">
        <v>120</v>
      </c>
      <c r="I144" s="104" t="s">
        <v>138</v>
      </c>
      <c r="J144" s="104" t="s">
        <v>116</v>
      </c>
      <c r="K144" s="103">
        <v>73.351051430939293</v>
      </c>
      <c r="L144" s="103">
        <v>0</v>
      </c>
      <c r="M144" s="104" t="s">
        <v>122</v>
      </c>
      <c r="N144" s="104" t="s">
        <v>135</v>
      </c>
      <c r="O144" s="104" t="s">
        <v>121</v>
      </c>
      <c r="P144" s="105">
        <v>45047</v>
      </c>
      <c r="Q144" s="105">
        <v>45048</v>
      </c>
      <c r="R144" s="103">
        <v>0</v>
      </c>
      <c r="S144" s="104" t="s">
        <v>116</v>
      </c>
      <c r="T144" s="104" t="s">
        <v>116</v>
      </c>
      <c r="U144" s="104" t="s">
        <v>142</v>
      </c>
      <c r="V144" s="106">
        <v>45017.153467476855</v>
      </c>
      <c r="W144" s="104" t="s">
        <v>319</v>
      </c>
      <c r="X144" s="106">
        <v>45078.437343483798</v>
      </c>
      <c r="Y144" s="106">
        <v>45047</v>
      </c>
      <c r="Z144" s="106">
        <v>45078</v>
      </c>
      <c r="AA144" s="106">
        <v>45078.810977118053</v>
      </c>
      <c r="AB144" s="104" t="s">
        <v>118</v>
      </c>
      <c r="AC144" s="104" t="s">
        <v>116</v>
      </c>
    </row>
    <row r="145" spans="1:29" s="78" customFormat="1" hidden="1" outlineLevel="7" collapsed="1" x14ac:dyDescent="0.25">
      <c r="A145" s="101" t="s">
        <v>116</v>
      </c>
      <c r="B145" s="75">
        <v>-1853787.26</v>
      </c>
      <c r="C145" s="75">
        <v>-135977244.65028</v>
      </c>
      <c r="D145" s="75">
        <v>0</v>
      </c>
      <c r="E145" s="75">
        <v>0</v>
      </c>
      <c r="F145" s="75">
        <v>-1853787.26</v>
      </c>
      <c r="G145" s="75">
        <v>-135977244.65028</v>
      </c>
      <c r="H145" s="74" t="s">
        <v>120</v>
      </c>
      <c r="I145" s="74" t="s">
        <v>138</v>
      </c>
      <c r="J145" s="74" t="s">
        <v>116</v>
      </c>
      <c r="K145" s="75">
        <v>73.351051430939293</v>
      </c>
      <c r="L145" s="75">
        <v>0</v>
      </c>
      <c r="M145" s="74" t="s">
        <v>122</v>
      </c>
      <c r="N145" s="74" t="s">
        <v>135</v>
      </c>
      <c r="O145" s="74" t="s">
        <v>121</v>
      </c>
      <c r="P145" s="76">
        <v>45047</v>
      </c>
      <c r="Q145" s="76">
        <v>45048</v>
      </c>
      <c r="R145" s="75">
        <v>0</v>
      </c>
      <c r="S145" s="74" t="s">
        <v>116</v>
      </c>
      <c r="T145" s="74" t="s">
        <v>116</v>
      </c>
      <c r="U145" s="74" t="s">
        <v>142</v>
      </c>
      <c r="V145" s="77">
        <v>45017.153467476855</v>
      </c>
      <c r="W145" s="74" t="s">
        <v>319</v>
      </c>
      <c r="X145" s="77">
        <v>45078.437343483798</v>
      </c>
      <c r="Y145" s="77">
        <v>45047</v>
      </c>
      <c r="Z145" s="77">
        <v>45078</v>
      </c>
      <c r="AA145" s="77">
        <v>45078.810977118053</v>
      </c>
      <c r="AB145" s="74" t="s">
        <v>118</v>
      </c>
      <c r="AC145" s="74" t="s">
        <v>116</v>
      </c>
    </row>
    <row r="146" spans="1:29" s="96" customFormat="1" hidden="1" outlineLevel="7" collapsed="1" x14ac:dyDescent="0.25">
      <c r="A146" s="100" t="s">
        <v>450</v>
      </c>
      <c r="B146" s="92">
        <v>1975182.3851000001</v>
      </c>
      <c r="C146" s="92">
        <v>150072243.85698</v>
      </c>
      <c r="D146" s="92">
        <v>0</v>
      </c>
      <c r="E146" s="92">
        <v>0</v>
      </c>
      <c r="F146" s="92">
        <v>1975182.3851000001</v>
      </c>
      <c r="G146" s="92">
        <v>150072243.85698</v>
      </c>
      <c r="H146" s="93" t="s">
        <v>120</v>
      </c>
      <c r="I146" s="93" t="s">
        <v>138</v>
      </c>
      <c r="J146" s="93" t="s">
        <v>116</v>
      </c>
      <c r="K146" s="92">
        <v>75.978929839120696</v>
      </c>
      <c r="L146" s="92">
        <v>0</v>
      </c>
      <c r="M146" s="93" t="s">
        <v>122</v>
      </c>
      <c r="N146" s="93" t="s">
        <v>135</v>
      </c>
      <c r="O146" s="93" t="s">
        <v>121</v>
      </c>
      <c r="P146" s="94">
        <v>45047</v>
      </c>
      <c r="Q146" s="94">
        <v>45048</v>
      </c>
      <c r="R146" s="92">
        <v>0</v>
      </c>
      <c r="S146" s="93" t="s">
        <v>116</v>
      </c>
      <c r="T146" s="93" t="s">
        <v>116</v>
      </c>
      <c r="U146" s="93" t="s">
        <v>142</v>
      </c>
      <c r="V146" s="95">
        <v>45017.153467476855</v>
      </c>
      <c r="W146" s="93" t="s">
        <v>142</v>
      </c>
      <c r="X146" s="95">
        <v>45055.154245370373</v>
      </c>
      <c r="Y146" s="95">
        <v>45047</v>
      </c>
      <c r="Z146" s="95">
        <v>45078</v>
      </c>
      <c r="AA146" s="95">
        <v>45078.810977118053</v>
      </c>
      <c r="AB146" s="93" t="s">
        <v>118</v>
      </c>
      <c r="AC146" s="93" t="s">
        <v>116</v>
      </c>
    </row>
    <row r="147" spans="1:29" s="78" customFormat="1" hidden="1" outlineLevel="7" collapsed="1" x14ac:dyDescent="0.25">
      <c r="A147" s="101" t="s">
        <v>116</v>
      </c>
      <c r="B147" s="75">
        <v>1975182.3851000001</v>
      </c>
      <c r="C147" s="75">
        <v>150072243.85698</v>
      </c>
      <c r="D147" s="75">
        <v>0</v>
      </c>
      <c r="E147" s="75">
        <v>0</v>
      </c>
      <c r="F147" s="75">
        <v>1975182.3851000001</v>
      </c>
      <c r="G147" s="75">
        <v>150072243.85698</v>
      </c>
      <c r="H147" s="74" t="s">
        <v>120</v>
      </c>
      <c r="I147" s="74" t="s">
        <v>138</v>
      </c>
      <c r="J147" s="74" t="s">
        <v>116</v>
      </c>
      <c r="K147" s="75">
        <v>75.978929839120696</v>
      </c>
      <c r="L147" s="75">
        <v>0</v>
      </c>
      <c r="M147" s="74" t="s">
        <v>122</v>
      </c>
      <c r="N147" s="74" t="s">
        <v>135</v>
      </c>
      <c r="O147" s="74" t="s">
        <v>121</v>
      </c>
      <c r="P147" s="76">
        <v>45047</v>
      </c>
      <c r="Q147" s="76">
        <v>45048</v>
      </c>
      <c r="R147" s="75">
        <v>0</v>
      </c>
      <c r="S147" s="74" t="s">
        <v>116</v>
      </c>
      <c r="T147" s="74" t="s">
        <v>116</v>
      </c>
      <c r="U147" s="74" t="s">
        <v>142</v>
      </c>
      <c r="V147" s="77">
        <v>45017.153467476855</v>
      </c>
      <c r="W147" s="74" t="s">
        <v>142</v>
      </c>
      <c r="X147" s="77">
        <v>45055.154245370373</v>
      </c>
      <c r="Y147" s="77">
        <v>45047</v>
      </c>
      <c r="Z147" s="77">
        <v>45078</v>
      </c>
      <c r="AA147" s="77">
        <v>45078.810977118053</v>
      </c>
      <c r="AB147" s="74" t="s">
        <v>118</v>
      </c>
      <c r="AC147" s="74" t="s">
        <v>116</v>
      </c>
    </row>
    <row r="148" spans="1:29" s="107" customFormat="1" hidden="1" outlineLevel="7" collapsed="1" x14ac:dyDescent="0.25">
      <c r="A148" s="102" t="s">
        <v>174</v>
      </c>
      <c r="B148" s="103">
        <v>45429.773999999998</v>
      </c>
      <c r="C148" s="103">
        <v>3567363.8042700002</v>
      </c>
      <c r="D148" s="103">
        <v>0</v>
      </c>
      <c r="E148" s="103">
        <v>0</v>
      </c>
      <c r="F148" s="103">
        <v>45429.773999999998</v>
      </c>
      <c r="G148" s="103">
        <v>3567363.8042700002</v>
      </c>
      <c r="H148" s="104" t="s">
        <v>120</v>
      </c>
      <c r="I148" s="104" t="s">
        <v>138</v>
      </c>
      <c r="J148" s="104" t="s">
        <v>116</v>
      </c>
      <c r="K148" s="103">
        <v>78.5247975098886</v>
      </c>
      <c r="L148" s="103">
        <v>0</v>
      </c>
      <c r="M148" s="104" t="s">
        <v>122</v>
      </c>
      <c r="N148" s="104" t="s">
        <v>135</v>
      </c>
      <c r="O148" s="104" t="s">
        <v>121</v>
      </c>
      <c r="P148" s="105">
        <v>45047</v>
      </c>
      <c r="Q148" s="105">
        <v>45048</v>
      </c>
      <c r="R148" s="103">
        <v>0</v>
      </c>
      <c r="S148" s="104" t="s">
        <v>116</v>
      </c>
      <c r="T148" s="104" t="s">
        <v>116</v>
      </c>
      <c r="U148" s="104" t="s">
        <v>142</v>
      </c>
      <c r="V148" s="106">
        <v>45017.153467476855</v>
      </c>
      <c r="W148" s="104" t="s">
        <v>116</v>
      </c>
      <c r="X148" s="104" t="s">
        <v>116</v>
      </c>
      <c r="Y148" s="106">
        <v>45047</v>
      </c>
      <c r="Z148" s="106">
        <v>45078</v>
      </c>
      <c r="AA148" s="106">
        <v>45078.810977118053</v>
      </c>
      <c r="AB148" s="104" t="s">
        <v>118</v>
      </c>
      <c r="AC148" s="104" t="s">
        <v>116</v>
      </c>
    </row>
    <row r="149" spans="1:29" s="78" customFormat="1" hidden="1" outlineLevel="7" collapsed="1" x14ac:dyDescent="0.25">
      <c r="A149" s="101" t="s">
        <v>116</v>
      </c>
      <c r="B149" s="75">
        <v>45429.773999999998</v>
      </c>
      <c r="C149" s="75">
        <v>3567363.8042700002</v>
      </c>
      <c r="D149" s="75">
        <v>0</v>
      </c>
      <c r="E149" s="75">
        <v>0</v>
      </c>
      <c r="F149" s="75">
        <v>45429.773999999998</v>
      </c>
      <c r="G149" s="75">
        <v>3567363.8042700002</v>
      </c>
      <c r="H149" s="74" t="s">
        <v>120</v>
      </c>
      <c r="I149" s="74" t="s">
        <v>138</v>
      </c>
      <c r="J149" s="74" t="s">
        <v>116</v>
      </c>
      <c r="K149" s="75">
        <v>78.5247975098886</v>
      </c>
      <c r="L149" s="75">
        <v>0</v>
      </c>
      <c r="M149" s="74" t="s">
        <v>122</v>
      </c>
      <c r="N149" s="74" t="s">
        <v>135</v>
      </c>
      <c r="O149" s="74" t="s">
        <v>121</v>
      </c>
      <c r="P149" s="76">
        <v>45047</v>
      </c>
      <c r="Q149" s="76">
        <v>45048</v>
      </c>
      <c r="R149" s="75">
        <v>0</v>
      </c>
      <c r="S149" s="74" t="s">
        <v>116</v>
      </c>
      <c r="T149" s="74" t="s">
        <v>116</v>
      </c>
      <c r="U149" s="74" t="s">
        <v>142</v>
      </c>
      <c r="V149" s="77">
        <v>45017.153467476855</v>
      </c>
      <c r="W149" s="74" t="s">
        <v>116</v>
      </c>
      <c r="X149" s="74" t="s">
        <v>116</v>
      </c>
      <c r="Y149" s="77">
        <v>45047</v>
      </c>
      <c r="Z149" s="77">
        <v>45078</v>
      </c>
      <c r="AA149" s="77">
        <v>45078.810977118053</v>
      </c>
      <c r="AB149" s="74" t="s">
        <v>118</v>
      </c>
      <c r="AC149" s="74" t="s">
        <v>116</v>
      </c>
    </row>
    <row r="150" spans="1:29" s="96" customFormat="1" hidden="1" outlineLevel="3" collapsed="1" x14ac:dyDescent="0.25">
      <c r="A150" s="91" t="s">
        <v>191</v>
      </c>
      <c r="B150" s="92">
        <v>24995.360000000001</v>
      </c>
      <c r="C150" s="92">
        <v>2288733.8369999998</v>
      </c>
      <c r="D150" s="92">
        <v>0</v>
      </c>
      <c r="E150" s="92">
        <v>0</v>
      </c>
      <c r="F150" s="92">
        <v>24995.360000000001</v>
      </c>
      <c r="G150" s="92">
        <v>2288733.8369999998</v>
      </c>
      <c r="H150" s="93" t="s">
        <v>116</v>
      </c>
      <c r="I150" s="93" t="s">
        <v>138</v>
      </c>
      <c r="J150" s="93" t="s">
        <v>116</v>
      </c>
      <c r="K150" s="92">
        <v>91.566348194224801</v>
      </c>
      <c r="L150" s="92">
        <v>0</v>
      </c>
      <c r="M150" s="93" t="s">
        <v>122</v>
      </c>
      <c r="N150" s="93" t="s">
        <v>135</v>
      </c>
      <c r="O150" s="93" t="s">
        <v>191</v>
      </c>
      <c r="P150" s="94" t="s">
        <v>116</v>
      </c>
      <c r="Q150" s="94" t="s">
        <v>116</v>
      </c>
      <c r="R150" s="92">
        <v>0</v>
      </c>
      <c r="S150" s="93" t="s">
        <v>116</v>
      </c>
      <c r="T150" s="93" t="s">
        <v>141</v>
      </c>
      <c r="U150" s="93" t="s">
        <v>146</v>
      </c>
      <c r="V150" s="95">
        <v>45078.45920243056</v>
      </c>
      <c r="W150" s="93" t="s">
        <v>146</v>
      </c>
      <c r="X150" s="95">
        <v>45078.459205868057</v>
      </c>
      <c r="Y150" s="95">
        <v>45047</v>
      </c>
      <c r="Z150" s="95">
        <v>45078</v>
      </c>
      <c r="AA150" s="95">
        <v>45078.810977118053</v>
      </c>
      <c r="AB150" s="93" t="s">
        <v>118</v>
      </c>
      <c r="AC150" s="93" t="s">
        <v>116</v>
      </c>
    </row>
    <row r="151" spans="1:29" s="78" customFormat="1" hidden="1" outlineLevel="4" collapsed="1" x14ac:dyDescent="0.25">
      <c r="A151" s="97" t="s">
        <v>116</v>
      </c>
      <c r="B151" s="75">
        <v>24995.360000000001</v>
      </c>
      <c r="C151" s="75">
        <v>1601575.9369999999</v>
      </c>
      <c r="D151" s="75">
        <v>0</v>
      </c>
      <c r="E151" s="75">
        <v>0</v>
      </c>
      <c r="F151" s="75">
        <v>24995.360000000001</v>
      </c>
      <c r="G151" s="75">
        <v>1601575.9369999999</v>
      </c>
      <c r="H151" s="74" t="s">
        <v>195</v>
      </c>
      <c r="I151" s="74" t="s">
        <v>138</v>
      </c>
      <c r="J151" s="74" t="s">
        <v>116</v>
      </c>
      <c r="K151" s="75">
        <v>64.074929786968397</v>
      </c>
      <c r="L151" s="75">
        <v>0</v>
      </c>
      <c r="M151" s="74" t="s">
        <v>122</v>
      </c>
      <c r="N151" s="74" t="s">
        <v>135</v>
      </c>
      <c r="O151" s="74" t="s">
        <v>191</v>
      </c>
      <c r="P151" s="76" t="s">
        <v>116</v>
      </c>
      <c r="Q151" s="76" t="s">
        <v>116</v>
      </c>
      <c r="R151" s="75">
        <v>0</v>
      </c>
      <c r="S151" s="74" t="s">
        <v>116</v>
      </c>
      <c r="T151" s="74" t="s">
        <v>141</v>
      </c>
      <c r="U151" s="74" t="s">
        <v>146</v>
      </c>
      <c r="V151" s="77">
        <v>45078.45920243056</v>
      </c>
      <c r="W151" s="74" t="s">
        <v>146</v>
      </c>
      <c r="X151" s="77">
        <v>45078.459205868057</v>
      </c>
      <c r="Y151" s="77">
        <v>45047</v>
      </c>
      <c r="Z151" s="77">
        <v>45078</v>
      </c>
      <c r="AA151" s="77">
        <v>45078.810977118053</v>
      </c>
      <c r="AB151" s="74" t="s">
        <v>118</v>
      </c>
      <c r="AC151" s="74" t="s">
        <v>116</v>
      </c>
    </row>
    <row r="152" spans="1:29" s="84" customFormat="1" hidden="1" outlineLevel="5" collapsed="1" x14ac:dyDescent="0.25">
      <c r="A152" s="98" t="s">
        <v>122</v>
      </c>
      <c r="B152" s="80">
        <v>24995.360000000001</v>
      </c>
      <c r="C152" s="80">
        <v>1601575.9369999999</v>
      </c>
      <c r="D152" s="80">
        <v>0</v>
      </c>
      <c r="E152" s="80">
        <v>0</v>
      </c>
      <c r="F152" s="80">
        <v>24995.360000000001</v>
      </c>
      <c r="G152" s="80">
        <v>1601575.9369999999</v>
      </c>
      <c r="H152" s="81" t="s">
        <v>195</v>
      </c>
      <c r="I152" s="81" t="s">
        <v>138</v>
      </c>
      <c r="J152" s="81" t="s">
        <v>116</v>
      </c>
      <c r="K152" s="80">
        <v>64.074929786968397</v>
      </c>
      <c r="L152" s="80">
        <v>0</v>
      </c>
      <c r="M152" s="81" t="s">
        <v>122</v>
      </c>
      <c r="N152" s="81" t="s">
        <v>135</v>
      </c>
      <c r="O152" s="81" t="s">
        <v>191</v>
      </c>
      <c r="P152" s="82" t="s">
        <v>116</v>
      </c>
      <c r="Q152" s="82" t="s">
        <v>116</v>
      </c>
      <c r="R152" s="80">
        <v>0</v>
      </c>
      <c r="S152" s="81" t="s">
        <v>116</v>
      </c>
      <c r="T152" s="81" t="s">
        <v>141</v>
      </c>
      <c r="U152" s="81" t="s">
        <v>146</v>
      </c>
      <c r="V152" s="83">
        <v>45078.45920243056</v>
      </c>
      <c r="W152" s="81" t="s">
        <v>146</v>
      </c>
      <c r="X152" s="83">
        <v>45078.459205868057</v>
      </c>
      <c r="Y152" s="83">
        <v>45047</v>
      </c>
      <c r="Z152" s="83">
        <v>45078</v>
      </c>
      <c r="AA152" s="83">
        <v>45078.810977118053</v>
      </c>
      <c r="AB152" s="81" t="s">
        <v>118</v>
      </c>
      <c r="AC152" s="81" t="s">
        <v>116</v>
      </c>
    </row>
    <row r="153" spans="1:29" s="90" customFormat="1" hidden="1" outlineLevel="6" collapsed="1" x14ac:dyDescent="0.25">
      <c r="A153" s="99" t="s">
        <v>441</v>
      </c>
      <c r="B153" s="86">
        <v>12501.58</v>
      </c>
      <c r="C153" s="86">
        <v>798225.88300000003</v>
      </c>
      <c r="D153" s="86">
        <v>0</v>
      </c>
      <c r="E153" s="86">
        <v>0</v>
      </c>
      <c r="F153" s="86">
        <v>12501.58</v>
      </c>
      <c r="G153" s="86">
        <v>798225.88300000003</v>
      </c>
      <c r="H153" s="87" t="s">
        <v>195</v>
      </c>
      <c r="I153" s="87" t="s">
        <v>138</v>
      </c>
      <c r="J153" s="87" t="s">
        <v>441</v>
      </c>
      <c r="K153" s="86">
        <v>63.85</v>
      </c>
      <c r="L153" s="86">
        <v>0</v>
      </c>
      <c r="M153" s="87" t="s">
        <v>122</v>
      </c>
      <c r="N153" s="87" t="s">
        <v>135</v>
      </c>
      <c r="O153" s="87" t="s">
        <v>191</v>
      </c>
      <c r="P153" s="88">
        <v>45049</v>
      </c>
      <c r="Q153" s="88">
        <v>45049.000694444447</v>
      </c>
      <c r="R153" s="86">
        <v>0</v>
      </c>
      <c r="S153" s="87" t="s">
        <v>442</v>
      </c>
      <c r="T153" s="87" t="s">
        <v>141</v>
      </c>
      <c r="U153" s="87" t="s">
        <v>146</v>
      </c>
      <c r="V153" s="89">
        <v>45078.45920243056</v>
      </c>
      <c r="W153" s="87" t="s">
        <v>146</v>
      </c>
      <c r="X153" s="89">
        <v>45078.459205868057</v>
      </c>
      <c r="Y153" s="89">
        <v>45047</v>
      </c>
      <c r="Z153" s="89">
        <v>45078</v>
      </c>
      <c r="AA153" s="89">
        <v>45078.810977118053</v>
      </c>
      <c r="AB153" s="87" t="s">
        <v>118</v>
      </c>
      <c r="AC153" s="87" t="s">
        <v>116</v>
      </c>
    </row>
    <row r="154" spans="1:29" s="96" customFormat="1" hidden="1" outlineLevel="7" collapsed="1" x14ac:dyDescent="0.25">
      <c r="A154" s="100" t="s">
        <v>451</v>
      </c>
      <c r="B154" s="92">
        <v>12501.58</v>
      </c>
      <c r="C154" s="92">
        <v>798225.88300000003</v>
      </c>
      <c r="D154" s="92">
        <v>0</v>
      </c>
      <c r="E154" s="92">
        <v>0</v>
      </c>
      <c r="F154" s="92">
        <v>12501.58</v>
      </c>
      <c r="G154" s="92">
        <v>798225.88300000003</v>
      </c>
      <c r="H154" s="93" t="s">
        <v>195</v>
      </c>
      <c r="I154" s="93" t="s">
        <v>138</v>
      </c>
      <c r="J154" s="93" t="s">
        <v>441</v>
      </c>
      <c r="K154" s="92">
        <v>63.85</v>
      </c>
      <c r="L154" s="92">
        <v>0</v>
      </c>
      <c r="M154" s="93" t="s">
        <v>122</v>
      </c>
      <c r="N154" s="93" t="s">
        <v>135</v>
      </c>
      <c r="O154" s="93" t="s">
        <v>191</v>
      </c>
      <c r="P154" s="94">
        <v>45049</v>
      </c>
      <c r="Q154" s="94">
        <v>45049.000694444447</v>
      </c>
      <c r="R154" s="92">
        <v>0</v>
      </c>
      <c r="S154" s="93" t="s">
        <v>442</v>
      </c>
      <c r="T154" s="93" t="s">
        <v>141</v>
      </c>
      <c r="U154" s="93" t="s">
        <v>146</v>
      </c>
      <c r="V154" s="95">
        <v>45078.45920243056</v>
      </c>
      <c r="W154" s="93" t="s">
        <v>146</v>
      </c>
      <c r="X154" s="95">
        <v>45078.459205868057</v>
      </c>
      <c r="Y154" s="95">
        <v>45047</v>
      </c>
      <c r="Z154" s="95">
        <v>45078</v>
      </c>
      <c r="AA154" s="95">
        <v>45078.810977118053</v>
      </c>
      <c r="AB154" s="93" t="s">
        <v>118</v>
      </c>
      <c r="AC154" s="93" t="s">
        <v>116</v>
      </c>
    </row>
    <row r="155" spans="1:29" s="78" customFormat="1" hidden="1" outlineLevel="7" collapsed="1" x14ac:dyDescent="0.25">
      <c r="A155" s="101" t="s">
        <v>116</v>
      </c>
      <c r="B155" s="75">
        <v>12501.58</v>
      </c>
      <c r="C155" s="75">
        <v>798225.88300000003</v>
      </c>
      <c r="D155" s="75">
        <v>0</v>
      </c>
      <c r="E155" s="75">
        <v>0</v>
      </c>
      <c r="F155" s="75">
        <v>12501.58</v>
      </c>
      <c r="G155" s="75">
        <v>798225.88300000003</v>
      </c>
      <c r="H155" s="74" t="s">
        <v>195</v>
      </c>
      <c r="I155" s="74" t="s">
        <v>138</v>
      </c>
      <c r="J155" s="74" t="s">
        <v>441</v>
      </c>
      <c r="K155" s="75">
        <v>63.85</v>
      </c>
      <c r="L155" s="75">
        <v>0</v>
      </c>
      <c r="M155" s="74" t="s">
        <v>122</v>
      </c>
      <c r="N155" s="74" t="s">
        <v>135</v>
      </c>
      <c r="O155" s="74" t="s">
        <v>191</v>
      </c>
      <c r="P155" s="76">
        <v>45049</v>
      </c>
      <c r="Q155" s="76">
        <v>45049.000694444447</v>
      </c>
      <c r="R155" s="75">
        <v>0</v>
      </c>
      <c r="S155" s="74" t="s">
        <v>442</v>
      </c>
      <c r="T155" s="74" t="s">
        <v>141</v>
      </c>
      <c r="U155" s="74" t="s">
        <v>146</v>
      </c>
      <c r="V155" s="77">
        <v>45078.45920243056</v>
      </c>
      <c r="W155" s="74" t="s">
        <v>146</v>
      </c>
      <c r="X155" s="77">
        <v>45078.459205868057</v>
      </c>
      <c r="Y155" s="77">
        <v>45047</v>
      </c>
      <c r="Z155" s="77">
        <v>45078</v>
      </c>
      <c r="AA155" s="77">
        <v>45078.810977118053</v>
      </c>
      <c r="AB155" s="74" t="s">
        <v>118</v>
      </c>
      <c r="AC155" s="74" t="s">
        <v>116</v>
      </c>
    </row>
    <row r="156" spans="1:29" s="113" customFormat="1" hidden="1" outlineLevel="6" collapsed="1" x14ac:dyDescent="0.25">
      <c r="A156" s="121" t="s">
        <v>445</v>
      </c>
      <c r="B156" s="109">
        <v>12493.78</v>
      </c>
      <c r="C156" s="109">
        <v>803350.054</v>
      </c>
      <c r="D156" s="109">
        <v>0</v>
      </c>
      <c r="E156" s="109">
        <v>0</v>
      </c>
      <c r="F156" s="109">
        <v>12493.78</v>
      </c>
      <c r="G156" s="109">
        <v>803350.054</v>
      </c>
      <c r="H156" s="110" t="s">
        <v>195</v>
      </c>
      <c r="I156" s="110" t="s">
        <v>138</v>
      </c>
      <c r="J156" s="110" t="s">
        <v>445</v>
      </c>
      <c r="K156" s="109">
        <v>64.3</v>
      </c>
      <c r="L156" s="109">
        <v>0</v>
      </c>
      <c r="M156" s="110" t="s">
        <v>122</v>
      </c>
      <c r="N156" s="110" t="s">
        <v>135</v>
      </c>
      <c r="O156" s="110" t="s">
        <v>191</v>
      </c>
      <c r="P156" s="111">
        <v>45070</v>
      </c>
      <c r="Q156" s="111">
        <v>45070.000694444447</v>
      </c>
      <c r="R156" s="109">
        <v>0</v>
      </c>
      <c r="S156" s="110" t="s">
        <v>446</v>
      </c>
      <c r="T156" s="110" t="s">
        <v>141</v>
      </c>
      <c r="U156" s="110" t="s">
        <v>146</v>
      </c>
      <c r="V156" s="112">
        <v>45078.45920243056</v>
      </c>
      <c r="W156" s="110" t="s">
        <v>146</v>
      </c>
      <c r="X156" s="112">
        <v>45078.459205868057</v>
      </c>
      <c r="Y156" s="112">
        <v>45047</v>
      </c>
      <c r="Z156" s="112">
        <v>45078</v>
      </c>
      <c r="AA156" s="112">
        <v>45078.810977118053</v>
      </c>
      <c r="AB156" s="110" t="s">
        <v>118</v>
      </c>
      <c r="AC156" s="110" t="s">
        <v>116</v>
      </c>
    </row>
    <row r="157" spans="1:29" s="96" customFormat="1" hidden="1" outlineLevel="7" collapsed="1" x14ac:dyDescent="0.25">
      <c r="A157" s="100" t="s">
        <v>451</v>
      </c>
      <c r="B157" s="92">
        <v>12493.78</v>
      </c>
      <c r="C157" s="92">
        <v>803350.054</v>
      </c>
      <c r="D157" s="92">
        <v>0</v>
      </c>
      <c r="E157" s="92">
        <v>0</v>
      </c>
      <c r="F157" s="92">
        <v>12493.78</v>
      </c>
      <c r="G157" s="92">
        <v>803350.054</v>
      </c>
      <c r="H157" s="93" t="s">
        <v>195</v>
      </c>
      <c r="I157" s="93" t="s">
        <v>138</v>
      </c>
      <c r="J157" s="93" t="s">
        <v>445</v>
      </c>
      <c r="K157" s="92">
        <v>64.3</v>
      </c>
      <c r="L157" s="92">
        <v>0</v>
      </c>
      <c r="M157" s="93" t="s">
        <v>122</v>
      </c>
      <c r="N157" s="93" t="s">
        <v>135</v>
      </c>
      <c r="O157" s="93" t="s">
        <v>191</v>
      </c>
      <c r="P157" s="94">
        <v>45070</v>
      </c>
      <c r="Q157" s="94">
        <v>45070.000694444447</v>
      </c>
      <c r="R157" s="92">
        <v>0</v>
      </c>
      <c r="S157" s="93" t="s">
        <v>446</v>
      </c>
      <c r="T157" s="93" t="s">
        <v>141</v>
      </c>
      <c r="U157" s="93" t="s">
        <v>146</v>
      </c>
      <c r="V157" s="95">
        <v>45078.45920243056</v>
      </c>
      <c r="W157" s="93" t="s">
        <v>146</v>
      </c>
      <c r="X157" s="95">
        <v>45078.459205868057</v>
      </c>
      <c r="Y157" s="95">
        <v>45047</v>
      </c>
      <c r="Z157" s="95">
        <v>45078</v>
      </c>
      <c r="AA157" s="95">
        <v>45078.810977118053</v>
      </c>
      <c r="AB157" s="93" t="s">
        <v>118</v>
      </c>
      <c r="AC157" s="93" t="s">
        <v>116</v>
      </c>
    </row>
    <row r="158" spans="1:29" s="78" customFormat="1" hidden="1" outlineLevel="7" collapsed="1" x14ac:dyDescent="0.25">
      <c r="A158" s="101" t="s">
        <v>116</v>
      </c>
      <c r="B158" s="75">
        <v>12493.78</v>
      </c>
      <c r="C158" s="75">
        <v>803350.054</v>
      </c>
      <c r="D158" s="75">
        <v>0</v>
      </c>
      <c r="E158" s="75">
        <v>0</v>
      </c>
      <c r="F158" s="75">
        <v>12493.78</v>
      </c>
      <c r="G158" s="75">
        <v>803350.054</v>
      </c>
      <c r="H158" s="74" t="s">
        <v>195</v>
      </c>
      <c r="I158" s="74" t="s">
        <v>138</v>
      </c>
      <c r="J158" s="74" t="s">
        <v>445</v>
      </c>
      <c r="K158" s="75">
        <v>64.3</v>
      </c>
      <c r="L158" s="75">
        <v>0</v>
      </c>
      <c r="M158" s="74" t="s">
        <v>122</v>
      </c>
      <c r="N158" s="74" t="s">
        <v>135</v>
      </c>
      <c r="O158" s="74" t="s">
        <v>191</v>
      </c>
      <c r="P158" s="76">
        <v>45070</v>
      </c>
      <c r="Q158" s="76">
        <v>45070.000694444447</v>
      </c>
      <c r="R158" s="75">
        <v>0</v>
      </c>
      <c r="S158" s="74" t="s">
        <v>446</v>
      </c>
      <c r="T158" s="74" t="s">
        <v>141</v>
      </c>
      <c r="U158" s="74" t="s">
        <v>146</v>
      </c>
      <c r="V158" s="77">
        <v>45078.45920243056</v>
      </c>
      <c r="W158" s="74" t="s">
        <v>146</v>
      </c>
      <c r="X158" s="77">
        <v>45078.459205868057</v>
      </c>
      <c r="Y158" s="77">
        <v>45047</v>
      </c>
      <c r="Z158" s="77">
        <v>45078</v>
      </c>
      <c r="AA158" s="77">
        <v>45078.810977118053</v>
      </c>
      <c r="AB158" s="74" t="s">
        <v>118</v>
      </c>
      <c r="AC158" s="74" t="s">
        <v>116</v>
      </c>
    </row>
    <row r="159" spans="1:29" s="128" customFormat="1" hidden="1" outlineLevel="4" collapsed="1" x14ac:dyDescent="0.25">
      <c r="A159" s="129" t="s">
        <v>192</v>
      </c>
      <c r="B159" s="124">
        <v>0</v>
      </c>
      <c r="C159" s="124">
        <v>687157.9</v>
      </c>
      <c r="D159" s="124">
        <v>0</v>
      </c>
      <c r="E159" s="124">
        <v>0</v>
      </c>
      <c r="F159" s="124">
        <v>0</v>
      </c>
      <c r="G159" s="124">
        <v>687157.9</v>
      </c>
      <c r="H159" s="125" t="s">
        <v>192</v>
      </c>
      <c r="I159" s="125" t="s">
        <v>138</v>
      </c>
      <c r="J159" s="125" t="s">
        <v>445</v>
      </c>
      <c r="K159" s="124">
        <v>0</v>
      </c>
      <c r="L159" s="124">
        <v>0</v>
      </c>
      <c r="M159" s="125" t="s">
        <v>122</v>
      </c>
      <c r="N159" s="125" t="s">
        <v>135</v>
      </c>
      <c r="O159" s="125" t="s">
        <v>191</v>
      </c>
      <c r="P159" s="126">
        <v>45056</v>
      </c>
      <c r="Q159" s="126">
        <v>45056.000694444447</v>
      </c>
      <c r="R159" s="124">
        <v>0</v>
      </c>
      <c r="S159" s="125" t="s">
        <v>448</v>
      </c>
      <c r="T159" s="125" t="s">
        <v>141</v>
      </c>
      <c r="U159" s="125" t="s">
        <v>146</v>
      </c>
      <c r="V159" s="127">
        <v>45078.45920243056</v>
      </c>
      <c r="W159" s="125" t="s">
        <v>146</v>
      </c>
      <c r="X159" s="127">
        <v>45078.459205868057</v>
      </c>
      <c r="Y159" s="127">
        <v>45047</v>
      </c>
      <c r="Z159" s="127">
        <v>45078</v>
      </c>
      <c r="AA159" s="127">
        <v>45078.810977118053</v>
      </c>
      <c r="AB159" s="125" t="s">
        <v>118</v>
      </c>
      <c r="AC159" s="125" t="s">
        <v>192</v>
      </c>
    </row>
    <row r="160" spans="1:29" s="84" customFormat="1" hidden="1" outlineLevel="5" collapsed="1" x14ac:dyDescent="0.25">
      <c r="A160" s="98" t="s">
        <v>122</v>
      </c>
      <c r="B160" s="80">
        <v>0</v>
      </c>
      <c r="C160" s="80">
        <v>687157.9</v>
      </c>
      <c r="D160" s="80">
        <v>0</v>
      </c>
      <c r="E160" s="80">
        <v>0</v>
      </c>
      <c r="F160" s="80">
        <v>0</v>
      </c>
      <c r="G160" s="80">
        <v>687157.9</v>
      </c>
      <c r="H160" s="81" t="s">
        <v>192</v>
      </c>
      <c r="I160" s="81" t="s">
        <v>138</v>
      </c>
      <c r="J160" s="81" t="s">
        <v>445</v>
      </c>
      <c r="K160" s="80">
        <v>0</v>
      </c>
      <c r="L160" s="80">
        <v>0</v>
      </c>
      <c r="M160" s="81" t="s">
        <v>122</v>
      </c>
      <c r="N160" s="81" t="s">
        <v>135</v>
      </c>
      <c r="O160" s="81" t="s">
        <v>191</v>
      </c>
      <c r="P160" s="82">
        <v>45056</v>
      </c>
      <c r="Q160" s="82">
        <v>45056.000694444447</v>
      </c>
      <c r="R160" s="80">
        <v>0</v>
      </c>
      <c r="S160" s="81" t="s">
        <v>448</v>
      </c>
      <c r="T160" s="81" t="s">
        <v>141</v>
      </c>
      <c r="U160" s="81" t="s">
        <v>146</v>
      </c>
      <c r="V160" s="83">
        <v>45078.45920243056</v>
      </c>
      <c r="W160" s="81" t="s">
        <v>146</v>
      </c>
      <c r="X160" s="83">
        <v>45078.459205868057</v>
      </c>
      <c r="Y160" s="83">
        <v>45047</v>
      </c>
      <c r="Z160" s="83">
        <v>45078</v>
      </c>
      <c r="AA160" s="83">
        <v>45078.810977118053</v>
      </c>
      <c r="AB160" s="81" t="s">
        <v>118</v>
      </c>
      <c r="AC160" s="81" t="s">
        <v>192</v>
      </c>
    </row>
    <row r="161" spans="1:29" s="90" customFormat="1" hidden="1" outlineLevel="6" collapsed="1" x14ac:dyDescent="0.25">
      <c r="A161" s="99" t="s">
        <v>445</v>
      </c>
      <c r="B161" s="86">
        <v>0</v>
      </c>
      <c r="C161" s="86">
        <v>687157.9</v>
      </c>
      <c r="D161" s="86">
        <v>0</v>
      </c>
      <c r="E161" s="86">
        <v>0</v>
      </c>
      <c r="F161" s="86">
        <v>0</v>
      </c>
      <c r="G161" s="86">
        <v>687157.9</v>
      </c>
      <c r="H161" s="87" t="s">
        <v>192</v>
      </c>
      <c r="I161" s="87" t="s">
        <v>138</v>
      </c>
      <c r="J161" s="87" t="s">
        <v>445</v>
      </c>
      <c r="K161" s="86">
        <v>0</v>
      </c>
      <c r="L161" s="86">
        <v>0</v>
      </c>
      <c r="M161" s="87" t="s">
        <v>122</v>
      </c>
      <c r="N161" s="87" t="s">
        <v>135</v>
      </c>
      <c r="O161" s="87" t="s">
        <v>191</v>
      </c>
      <c r="P161" s="88">
        <v>45056</v>
      </c>
      <c r="Q161" s="88">
        <v>45056.000694444447</v>
      </c>
      <c r="R161" s="86">
        <v>0</v>
      </c>
      <c r="S161" s="87" t="s">
        <v>448</v>
      </c>
      <c r="T161" s="87" t="s">
        <v>141</v>
      </c>
      <c r="U161" s="87" t="s">
        <v>146</v>
      </c>
      <c r="V161" s="89">
        <v>45078.45920243056</v>
      </c>
      <c r="W161" s="87" t="s">
        <v>146</v>
      </c>
      <c r="X161" s="89">
        <v>45078.459205868057</v>
      </c>
      <c r="Y161" s="89">
        <v>45047</v>
      </c>
      <c r="Z161" s="89">
        <v>45078</v>
      </c>
      <c r="AA161" s="89">
        <v>45078.810977118053</v>
      </c>
      <c r="AB161" s="87" t="s">
        <v>118</v>
      </c>
      <c r="AC161" s="87" t="s">
        <v>192</v>
      </c>
    </row>
    <row r="162" spans="1:29" s="96" customFormat="1" hidden="1" outlineLevel="7" collapsed="1" x14ac:dyDescent="0.25">
      <c r="A162" s="100" t="s">
        <v>194</v>
      </c>
      <c r="B162" s="92">
        <v>0</v>
      </c>
      <c r="C162" s="92">
        <v>687157.9</v>
      </c>
      <c r="D162" s="92">
        <v>0</v>
      </c>
      <c r="E162" s="92">
        <v>0</v>
      </c>
      <c r="F162" s="92">
        <v>0</v>
      </c>
      <c r="G162" s="92">
        <v>687157.9</v>
      </c>
      <c r="H162" s="93" t="s">
        <v>192</v>
      </c>
      <c r="I162" s="93" t="s">
        <v>138</v>
      </c>
      <c r="J162" s="93" t="s">
        <v>445</v>
      </c>
      <c r="K162" s="92">
        <v>0</v>
      </c>
      <c r="L162" s="92">
        <v>0</v>
      </c>
      <c r="M162" s="93" t="s">
        <v>122</v>
      </c>
      <c r="N162" s="93" t="s">
        <v>135</v>
      </c>
      <c r="O162" s="93" t="s">
        <v>191</v>
      </c>
      <c r="P162" s="94">
        <v>45056</v>
      </c>
      <c r="Q162" s="94">
        <v>45056.000694444447</v>
      </c>
      <c r="R162" s="92">
        <v>0</v>
      </c>
      <c r="S162" s="93" t="s">
        <v>448</v>
      </c>
      <c r="T162" s="93" t="s">
        <v>141</v>
      </c>
      <c r="U162" s="93" t="s">
        <v>146</v>
      </c>
      <c r="V162" s="95">
        <v>45078.45920243056</v>
      </c>
      <c r="W162" s="93" t="s">
        <v>146</v>
      </c>
      <c r="X162" s="95">
        <v>45078.459205868057</v>
      </c>
      <c r="Y162" s="95">
        <v>45047</v>
      </c>
      <c r="Z162" s="95">
        <v>45078</v>
      </c>
      <c r="AA162" s="95">
        <v>45078.810977118053</v>
      </c>
      <c r="AB162" s="93" t="s">
        <v>118</v>
      </c>
      <c r="AC162" s="93" t="s">
        <v>192</v>
      </c>
    </row>
    <row r="163" spans="1:29" s="78" customFormat="1" hidden="1" outlineLevel="7" collapsed="1" x14ac:dyDescent="0.25">
      <c r="A163" s="101" t="s">
        <v>116</v>
      </c>
      <c r="B163" s="75">
        <v>0</v>
      </c>
      <c r="C163" s="75">
        <v>687157.9</v>
      </c>
      <c r="D163" s="75">
        <v>0</v>
      </c>
      <c r="E163" s="75">
        <v>0</v>
      </c>
      <c r="F163" s="75">
        <v>0</v>
      </c>
      <c r="G163" s="75">
        <v>687157.9</v>
      </c>
      <c r="H163" s="74" t="s">
        <v>192</v>
      </c>
      <c r="I163" s="74" t="s">
        <v>138</v>
      </c>
      <c r="J163" s="74" t="s">
        <v>445</v>
      </c>
      <c r="K163" s="75">
        <v>0</v>
      </c>
      <c r="L163" s="75">
        <v>0</v>
      </c>
      <c r="M163" s="74" t="s">
        <v>122</v>
      </c>
      <c r="N163" s="74" t="s">
        <v>135</v>
      </c>
      <c r="O163" s="74" t="s">
        <v>191</v>
      </c>
      <c r="P163" s="76">
        <v>45056</v>
      </c>
      <c r="Q163" s="76">
        <v>45056.000694444447</v>
      </c>
      <c r="R163" s="75">
        <v>0</v>
      </c>
      <c r="S163" s="74" t="s">
        <v>448</v>
      </c>
      <c r="T163" s="74" t="s">
        <v>141</v>
      </c>
      <c r="U163" s="74" t="s">
        <v>146</v>
      </c>
      <c r="V163" s="77">
        <v>45078.45920243056</v>
      </c>
      <c r="W163" s="74" t="s">
        <v>146</v>
      </c>
      <c r="X163" s="77">
        <v>45078.459205868057</v>
      </c>
      <c r="Y163" s="77">
        <v>45047</v>
      </c>
      <c r="Z163" s="77">
        <v>45078</v>
      </c>
      <c r="AA163" s="77">
        <v>45078.810977118053</v>
      </c>
      <c r="AB163" s="74" t="s">
        <v>118</v>
      </c>
      <c r="AC163" s="74" t="s">
        <v>192</v>
      </c>
    </row>
    <row r="164" spans="1:29" s="113" customFormat="1" hidden="1" outlineLevel="2" collapsed="1" x14ac:dyDescent="0.25">
      <c r="A164" s="108" t="s">
        <v>176</v>
      </c>
      <c r="B164" s="109">
        <v>0</v>
      </c>
      <c r="C164" s="109">
        <v>0</v>
      </c>
      <c r="D164" s="109">
        <v>0</v>
      </c>
      <c r="E164" s="109">
        <v>0</v>
      </c>
      <c r="F164" s="109">
        <v>0</v>
      </c>
      <c r="G164" s="109">
        <v>0</v>
      </c>
      <c r="H164" s="110" t="s">
        <v>120</v>
      </c>
      <c r="I164" s="110" t="s">
        <v>176</v>
      </c>
      <c r="J164" s="110" t="s">
        <v>116</v>
      </c>
      <c r="K164" s="109">
        <v>0</v>
      </c>
      <c r="L164" s="109">
        <v>0</v>
      </c>
      <c r="M164" s="110" t="s">
        <v>122</v>
      </c>
      <c r="N164" s="110" t="s">
        <v>135</v>
      </c>
      <c r="O164" s="110" t="s">
        <v>121</v>
      </c>
      <c r="P164" s="111">
        <v>45047</v>
      </c>
      <c r="Q164" s="111">
        <v>45048</v>
      </c>
      <c r="R164" s="109">
        <v>0</v>
      </c>
      <c r="S164" s="110" t="s">
        <v>116</v>
      </c>
      <c r="T164" s="110" t="s">
        <v>116</v>
      </c>
      <c r="U164" s="110" t="s">
        <v>142</v>
      </c>
      <c r="V164" s="112">
        <v>45017.153467476855</v>
      </c>
      <c r="W164" s="110" t="s">
        <v>116</v>
      </c>
      <c r="X164" s="110" t="s">
        <v>116</v>
      </c>
      <c r="Y164" s="112">
        <v>45047</v>
      </c>
      <c r="Z164" s="112">
        <v>45078</v>
      </c>
      <c r="AA164" s="112">
        <v>45078.810977118053</v>
      </c>
      <c r="AB164" s="110" t="s">
        <v>118</v>
      </c>
      <c r="AC164" s="110" t="s">
        <v>116</v>
      </c>
    </row>
    <row r="165" spans="1:29" s="96" customFormat="1" hidden="1" outlineLevel="3" collapsed="1" x14ac:dyDescent="0.25">
      <c r="A165" s="91" t="s">
        <v>121</v>
      </c>
      <c r="B165" s="92">
        <v>0</v>
      </c>
      <c r="C165" s="92">
        <v>0</v>
      </c>
      <c r="D165" s="92">
        <v>0</v>
      </c>
      <c r="E165" s="92">
        <v>0</v>
      </c>
      <c r="F165" s="92">
        <v>0</v>
      </c>
      <c r="G165" s="92">
        <v>0</v>
      </c>
      <c r="H165" s="93" t="s">
        <v>120</v>
      </c>
      <c r="I165" s="93" t="s">
        <v>176</v>
      </c>
      <c r="J165" s="93" t="s">
        <v>116</v>
      </c>
      <c r="K165" s="92">
        <v>0</v>
      </c>
      <c r="L165" s="92">
        <v>0</v>
      </c>
      <c r="M165" s="93" t="s">
        <v>122</v>
      </c>
      <c r="N165" s="93" t="s">
        <v>135</v>
      </c>
      <c r="O165" s="93" t="s">
        <v>121</v>
      </c>
      <c r="P165" s="94">
        <v>45047</v>
      </c>
      <c r="Q165" s="94">
        <v>45048</v>
      </c>
      <c r="R165" s="92">
        <v>0</v>
      </c>
      <c r="S165" s="93" t="s">
        <v>116</v>
      </c>
      <c r="T165" s="93" t="s">
        <v>116</v>
      </c>
      <c r="U165" s="93" t="s">
        <v>142</v>
      </c>
      <c r="V165" s="95">
        <v>45017.153467476855</v>
      </c>
      <c r="W165" s="93" t="s">
        <v>116</v>
      </c>
      <c r="X165" s="93" t="s">
        <v>116</v>
      </c>
      <c r="Y165" s="95">
        <v>45047</v>
      </c>
      <c r="Z165" s="95">
        <v>45078</v>
      </c>
      <c r="AA165" s="95">
        <v>45078.810977118053</v>
      </c>
      <c r="AB165" s="93" t="s">
        <v>118</v>
      </c>
      <c r="AC165" s="93" t="s">
        <v>116</v>
      </c>
    </row>
    <row r="166" spans="1:29" s="78" customFormat="1" hidden="1" outlineLevel="4" collapsed="1" x14ac:dyDescent="0.25">
      <c r="A166" s="97" t="s">
        <v>116</v>
      </c>
      <c r="B166" s="75">
        <v>0</v>
      </c>
      <c r="C166" s="75">
        <v>0</v>
      </c>
      <c r="D166" s="75">
        <v>0</v>
      </c>
      <c r="E166" s="75">
        <v>0</v>
      </c>
      <c r="F166" s="75">
        <v>0</v>
      </c>
      <c r="G166" s="75">
        <v>0</v>
      </c>
      <c r="H166" s="74" t="s">
        <v>120</v>
      </c>
      <c r="I166" s="74" t="s">
        <v>176</v>
      </c>
      <c r="J166" s="74" t="s">
        <v>116</v>
      </c>
      <c r="K166" s="75">
        <v>0</v>
      </c>
      <c r="L166" s="75">
        <v>0</v>
      </c>
      <c r="M166" s="74" t="s">
        <v>122</v>
      </c>
      <c r="N166" s="74" t="s">
        <v>135</v>
      </c>
      <c r="O166" s="74" t="s">
        <v>121</v>
      </c>
      <c r="P166" s="76">
        <v>45047</v>
      </c>
      <c r="Q166" s="76">
        <v>45048</v>
      </c>
      <c r="R166" s="75">
        <v>0</v>
      </c>
      <c r="S166" s="74" t="s">
        <v>116</v>
      </c>
      <c r="T166" s="74" t="s">
        <v>116</v>
      </c>
      <c r="U166" s="74" t="s">
        <v>142</v>
      </c>
      <c r="V166" s="77">
        <v>45017.153467476855</v>
      </c>
      <c r="W166" s="74" t="s">
        <v>116</v>
      </c>
      <c r="X166" s="74" t="s">
        <v>116</v>
      </c>
      <c r="Y166" s="77">
        <v>45047</v>
      </c>
      <c r="Z166" s="77">
        <v>45078</v>
      </c>
      <c r="AA166" s="77">
        <v>45078.810977118053</v>
      </c>
      <c r="AB166" s="74" t="s">
        <v>118</v>
      </c>
      <c r="AC166" s="74" t="s">
        <v>116</v>
      </c>
    </row>
    <row r="167" spans="1:29" s="84" customFormat="1" hidden="1" outlineLevel="5" collapsed="1" x14ac:dyDescent="0.25">
      <c r="A167" s="98" t="s">
        <v>122</v>
      </c>
      <c r="B167" s="80">
        <v>0</v>
      </c>
      <c r="C167" s="80">
        <v>0</v>
      </c>
      <c r="D167" s="80">
        <v>0</v>
      </c>
      <c r="E167" s="80">
        <v>0</v>
      </c>
      <c r="F167" s="80">
        <v>0</v>
      </c>
      <c r="G167" s="80">
        <v>0</v>
      </c>
      <c r="H167" s="81" t="s">
        <v>120</v>
      </c>
      <c r="I167" s="81" t="s">
        <v>176</v>
      </c>
      <c r="J167" s="81" t="s">
        <v>116</v>
      </c>
      <c r="K167" s="80">
        <v>0</v>
      </c>
      <c r="L167" s="80">
        <v>0</v>
      </c>
      <c r="M167" s="81" t="s">
        <v>122</v>
      </c>
      <c r="N167" s="81" t="s">
        <v>135</v>
      </c>
      <c r="O167" s="81" t="s">
        <v>121</v>
      </c>
      <c r="P167" s="82">
        <v>45047</v>
      </c>
      <c r="Q167" s="82">
        <v>45048</v>
      </c>
      <c r="R167" s="80">
        <v>0</v>
      </c>
      <c r="S167" s="81" t="s">
        <v>116</v>
      </c>
      <c r="T167" s="81" t="s">
        <v>116</v>
      </c>
      <c r="U167" s="81" t="s">
        <v>142</v>
      </c>
      <c r="V167" s="83">
        <v>45017.153467476855</v>
      </c>
      <c r="W167" s="81" t="s">
        <v>116</v>
      </c>
      <c r="X167" s="81" t="s">
        <v>116</v>
      </c>
      <c r="Y167" s="83">
        <v>45047</v>
      </c>
      <c r="Z167" s="83">
        <v>45078</v>
      </c>
      <c r="AA167" s="83">
        <v>45078.810977118053</v>
      </c>
      <c r="AB167" s="81" t="s">
        <v>118</v>
      </c>
      <c r="AC167" s="81" t="s">
        <v>116</v>
      </c>
    </row>
    <row r="168" spans="1:29" s="90" customFormat="1" hidden="1" outlineLevel="6" collapsed="1" x14ac:dyDescent="0.25">
      <c r="A168" s="99" t="s">
        <v>116</v>
      </c>
      <c r="B168" s="86">
        <v>0</v>
      </c>
      <c r="C168" s="86">
        <v>0</v>
      </c>
      <c r="D168" s="86">
        <v>0</v>
      </c>
      <c r="E168" s="86">
        <v>0</v>
      </c>
      <c r="F168" s="86">
        <v>0</v>
      </c>
      <c r="G168" s="86">
        <v>0</v>
      </c>
      <c r="H168" s="87" t="s">
        <v>120</v>
      </c>
      <c r="I168" s="87" t="s">
        <v>176</v>
      </c>
      <c r="J168" s="87" t="s">
        <v>116</v>
      </c>
      <c r="K168" s="86">
        <v>0</v>
      </c>
      <c r="L168" s="86">
        <v>0</v>
      </c>
      <c r="M168" s="87" t="s">
        <v>122</v>
      </c>
      <c r="N168" s="87" t="s">
        <v>135</v>
      </c>
      <c r="O168" s="87" t="s">
        <v>121</v>
      </c>
      <c r="P168" s="88">
        <v>45047</v>
      </c>
      <c r="Q168" s="88">
        <v>45048</v>
      </c>
      <c r="R168" s="86">
        <v>0</v>
      </c>
      <c r="S168" s="87" t="s">
        <v>116</v>
      </c>
      <c r="T168" s="87" t="s">
        <v>116</v>
      </c>
      <c r="U168" s="87" t="s">
        <v>142</v>
      </c>
      <c r="V168" s="89">
        <v>45017.153467476855</v>
      </c>
      <c r="W168" s="87" t="s">
        <v>116</v>
      </c>
      <c r="X168" s="87" t="s">
        <v>116</v>
      </c>
      <c r="Y168" s="89">
        <v>45047</v>
      </c>
      <c r="Z168" s="89">
        <v>45078</v>
      </c>
      <c r="AA168" s="89">
        <v>45078.810977118053</v>
      </c>
      <c r="AB168" s="87" t="s">
        <v>118</v>
      </c>
      <c r="AC168" s="87" t="s">
        <v>116</v>
      </c>
    </row>
    <row r="169" spans="1:29" s="96" customFormat="1" hidden="1" outlineLevel="7" collapsed="1" x14ac:dyDescent="0.25">
      <c r="A169" s="100" t="s">
        <v>178</v>
      </c>
      <c r="B169" s="92">
        <v>26281.65</v>
      </c>
      <c r="C169" s="92">
        <v>1912218.38</v>
      </c>
      <c r="D169" s="92">
        <v>0</v>
      </c>
      <c r="E169" s="92">
        <v>0</v>
      </c>
      <c r="F169" s="92">
        <v>26281.65</v>
      </c>
      <c r="G169" s="92">
        <v>1912218.38</v>
      </c>
      <c r="H169" s="93" t="s">
        <v>120</v>
      </c>
      <c r="I169" s="93" t="s">
        <v>176</v>
      </c>
      <c r="J169" s="93" t="s">
        <v>116</v>
      </c>
      <c r="K169" s="92">
        <v>72.758688286313799</v>
      </c>
      <c r="L169" s="92">
        <v>0</v>
      </c>
      <c r="M169" s="93" t="s">
        <v>122</v>
      </c>
      <c r="N169" s="93" t="s">
        <v>135</v>
      </c>
      <c r="O169" s="93" t="s">
        <v>121</v>
      </c>
      <c r="P169" s="94">
        <v>45047</v>
      </c>
      <c r="Q169" s="94">
        <v>45048</v>
      </c>
      <c r="R169" s="92">
        <v>0</v>
      </c>
      <c r="S169" s="93" t="s">
        <v>116</v>
      </c>
      <c r="T169" s="93" t="s">
        <v>116</v>
      </c>
      <c r="U169" s="93" t="s">
        <v>142</v>
      </c>
      <c r="V169" s="95">
        <v>45017.153467476855</v>
      </c>
      <c r="W169" s="93" t="s">
        <v>116</v>
      </c>
      <c r="X169" s="93" t="s">
        <v>116</v>
      </c>
      <c r="Y169" s="95">
        <v>45047</v>
      </c>
      <c r="Z169" s="95">
        <v>45078</v>
      </c>
      <c r="AA169" s="95">
        <v>45078.810977118053</v>
      </c>
      <c r="AB169" s="93" t="s">
        <v>118</v>
      </c>
      <c r="AC169" s="93" t="s">
        <v>116</v>
      </c>
    </row>
    <row r="170" spans="1:29" s="78" customFormat="1" hidden="1" outlineLevel="7" collapsed="1" x14ac:dyDescent="0.25">
      <c r="A170" s="101" t="s">
        <v>116</v>
      </c>
      <c r="B170" s="75">
        <v>26281.65</v>
      </c>
      <c r="C170" s="75">
        <v>1912218.38</v>
      </c>
      <c r="D170" s="75">
        <v>0</v>
      </c>
      <c r="E170" s="75">
        <v>0</v>
      </c>
      <c r="F170" s="75">
        <v>26281.65</v>
      </c>
      <c r="G170" s="75">
        <v>1912218.38</v>
      </c>
      <c r="H170" s="74" t="s">
        <v>120</v>
      </c>
      <c r="I170" s="74" t="s">
        <v>176</v>
      </c>
      <c r="J170" s="74" t="s">
        <v>116</v>
      </c>
      <c r="K170" s="75">
        <v>72.758688286313799</v>
      </c>
      <c r="L170" s="75">
        <v>0</v>
      </c>
      <c r="M170" s="74" t="s">
        <v>122</v>
      </c>
      <c r="N170" s="74" t="s">
        <v>135</v>
      </c>
      <c r="O170" s="74" t="s">
        <v>121</v>
      </c>
      <c r="P170" s="76">
        <v>45047</v>
      </c>
      <c r="Q170" s="76">
        <v>45048</v>
      </c>
      <c r="R170" s="75">
        <v>0</v>
      </c>
      <c r="S170" s="74" t="s">
        <v>116</v>
      </c>
      <c r="T170" s="74" t="s">
        <v>116</v>
      </c>
      <c r="U170" s="74" t="s">
        <v>142</v>
      </c>
      <c r="V170" s="77">
        <v>45017.153467476855</v>
      </c>
      <c r="W170" s="74" t="s">
        <v>116</v>
      </c>
      <c r="X170" s="74" t="s">
        <v>116</v>
      </c>
      <c r="Y170" s="77">
        <v>45047</v>
      </c>
      <c r="Z170" s="77">
        <v>45078</v>
      </c>
      <c r="AA170" s="77">
        <v>45078.810977118053</v>
      </c>
      <c r="AB170" s="74" t="s">
        <v>118</v>
      </c>
      <c r="AC170" s="74" t="s">
        <v>116</v>
      </c>
    </row>
    <row r="171" spans="1:29" s="107" customFormat="1" hidden="1" outlineLevel="7" collapsed="1" x14ac:dyDescent="0.25">
      <c r="A171" s="102" t="s">
        <v>177</v>
      </c>
      <c r="B171" s="103">
        <v>-655462.11</v>
      </c>
      <c r="C171" s="103">
        <v>-50995005.500799999</v>
      </c>
      <c r="D171" s="103">
        <v>0</v>
      </c>
      <c r="E171" s="103">
        <v>0</v>
      </c>
      <c r="F171" s="103">
        <v>-655462.11</v>
      </c>
      <c r="G171" s="103">
        <v>-50995005.500799999</v>
      </c>
      <c r="H171" s="104" t="s">
        <v>120</v>
      </c>
      <c r="I171" s="104" t="s">
        <v>176</v>
      </c>
      <c r="J171" s="104" t="s">
        <v>116</v>
      </c>
      <c r="K171" s="103">
        <v>77.800081381973399</v>
      </c>
      <c r="L171" s="103">
        <v>0</v>
      </c>
      <c r="M171" s="104" t="s">
        <v>122</v>
      </c>
      <c r="N171" s="104" t="s">
        <v>135</v>
      </c>
      <c r="O171" s="104" t="s">
        <v>121</v>
      </c>
      <c r="P171" s="105">
        <v>45047</v>
      </c>
      <c r="Q171" s="105">
        <v>45048</v>
      </c>
      <c r="R171" s="103">
        <v>0</v>
      </c>
      <c r="S171" s="104" t="s">
        <v>116</v>
      </c>
      <c r="T171" s="104" t="s">
        <v>116</v>
      </c>
      <c r="U171" s="104" t="s">
        <v>142</v>
      </c>
      <c r="V171" s="106">
        <v>45017.153467476855</v>
      </c>
      <c r="W171" s="104" t="s">
        <v>116</v>
      </c>
      <c r="X171" s="104" t="s">
        <v>116</v>
      </c>
      <c r="Y171" s="106">
        <v>45047</v>
      </c>
      <c r="Z171" s="106">
        <v>45078</v>
      </c>
      <c r="AA171" s="106">
        <v>45078.810977118053</v>
      </c>
      <c r="AB171" s="104" t="s">
        <v>118</v>
      </c>
      <c r="AC171" s="104" t="s">
        <v>116</v>
      </c>
    </row>
    <row r="172" spans="1:29" s="78" customFormat="1" hidden="1" outlineLevel="7" collapsed="1" x14ac:dyDescent="0.25">
      <c r="A172" s="101" t="s">
        <v>116</v>
      </c>
      <c r="B172" s="75">
        <v>-655462.11</v>
      </c>
      <c r="C172" s="75">
        <v>-50995005.500799999</v>
      </c>
      <c r="D172" s="75">
        <v>0</v>
      </c>
      <c r="E172" s="75">
        <v>0</v>
      </c>
      <c r="F172" s="75">
        <v>-655462.11</v>
      </c>
      <c r="G172" s="75">
        <v>-50995005.500799999</v>
      </c>
      <c r="H172" s="74" t="s">
        <v>120</v>
      </c>
      <c r="I172" s="74" t="s">
        <v>176</v>
      </c>
      <c r="J172" s="74" t="s">
        <v>116</v>
      </c>
      <c r="K172" s="75">
        <v>77.800081381973399</v>
      </c>
      <c r="L172" s="75">
        <v>0</v>
      </c>
      <c r="M172" s="74" t="s">
        <v>122</v>
      </c>
      <c r="N172" s="74" t="s">
        <v>135</v>
      </c>
      <c r="O172" s="74" t="s">
        <v>121</v>
      </c>
      <c r="P172" s="76">
        <v>45047</v>
      </c>
      <c r="Q172" s="76">
        <v>45048</v>
      </c>
      <c r="R172" s="75">
        <v>0</v>
      </c>
      <c r="S172" s="74" t="s">
        <v>116</v>
      </c>
      <c r="T172" s="74" t="s">
        <v>116</v>
      </c>
      <c r="U172" s="74" t="s">
        <v>142</v>
      </c>
      <c r="V172" s="77">
        <v>45017.153467476855</v>
      </c>
      <c r="W172" s="74" t="s">
        <v>116</v>
      </c>
      <c r="X172" s="74" t="s">
        <v>116</v>
      </c>
      <c r="Y172" s="77">
        <v>45047</v>
      </c>
      <c r="Z172" s="77">
        <v>45078</v>
      </c>
      <c r="AA172" s="77">
        <v>45078.810977118053</v>
      </c>
      <c r="AB172" s="74" t="s">
        <v>118</v>
      </c>
      <c r="AC172" s="74" t="s">
        <v>116</v>
      </c>
    </row>
    <row r="173" spans="1:29" s="96" customFormat="1" hidden="1" outlineLevel="7" collapsed="1" x14ac:dyDescent="0.25">
      <c r="A173" s="100" t="s">
        <v>179</v>
      </c>
      <c r="B173" s="92">
        <v>629180.46</v>
      </c>
      <c r="C173" s="92">
        <v>49082787.120800003</v>
      </c>
      <c r="D173" s="92">
        <v>0</v>
      </c>
      <c r="E173" s="92">
        <v>0</v>
      </c>
      <c r="F173" s="92">
        <v>629180.46</v>
      </c>
      <c r="G173" s="92">
        <v>49082787.120800003</v>
      </c>
      <c r="H173" s="93" t="s">
        <v>120</v>
      </c>
      <c r="I173" s="93" t="s">
        <v>176</v>
      </c>
      <c r="J173" s="93" t="s">
        <v>116</v>
      </c>
      <c r="K173" s="92">
        <v>78.010666638948095</v>
      </c>
      <c r="L173" s="92">
        <v>0</v>
      </c>
      <c r="M173" s="93" t="s">
        <v>122</v>
      </c>
      <c r="N173" s="93" t="s">
        <v>135</v>
      </c>
      <c r="O173" s="93" t="s">
        <v>121</v>
      </c>
      <c r="P173" s="94">
        <v>45047</v>
      </c>
      <c r="Q173" s="94">
        <v>45048</v>
      </c>
      <c r="R173" s="92">
        <v>0</v>
      </c>
      <c r="S173" s="93" t="s">
        <v>116</v>
      </c>
      <c r="T173" s="93" t="s">
        <v>116</v>
      </c>
      <c r="U173" s="93" t="s">
        <v>142</v>
      </c>
      <c r="V173" s="95">
        <v>45017.153467476855</v>
      </c>
      <c r="W173" s="93" t="s">
        <v>116</v>
      </c>
      <c r="X173" s="93" t="s">
        <v>116</v>
      </c>
      <c r="Y173" s="95">
        <v>45047</v>
      </c>
      <c r="Z173" s="95">
        <v>45078</v>
      </c>
      <c r="AA173" s="95">
        <v>45078.810977118053</v>
      </c>
      <c r="AB173" s="93" t="s">
        <v>118</v>
      </c>
      <c r="AC173" s="93" t="s">
        <v>116</v>
      </c>
    </row>
    <row r="174" spans="1:29" s="78" customFormat="1" hidden="1" outlineLevel="7" collapsed="1" x14ac:dyDescent="0.25">
      <c r="A174" s="101" t="s">
        <v>116</v>
      </c>
      <c r="B174" s="75">
        <v>629180.46</v>
      </c>
      <c r="C174" s="75">
        <v>49082787.120800003</v>
      </c>
      <c r="D174" s="75">
        <v>0</v>
      </c>
      <c r="E174" s="75">
        <v>0</v>
      </c>
      <c r="F174" s="75">
        <v>629180.46</v>
      </c>
      <c r="G174" s="75">
        <v>49082787.120800003</v>
      </c>
      <c r="H174" s="74" t="s">
        <v>120</v>
      </c>
      <c r="I174" s="74" t="s">
        <v>176</v>
      </c>
      <c r="J174" s="74" t="s">
        <v>116</v>
      </c>
      <c r="K174" s="75">
        <v>78.010666638948095</v>
      </c>
      <c r="L174" s="75">
        <v>0</v>
      </c>
      <c r="M174" s="74" t="s">
        <v>122</v>
      </c>
      <c r="N174" s="74" t="s">
        <v>135</v>
      </c>
      <c r="O174" s="74" t="s">
        <v>121</v>
      </c>
      <c r="P174" s="76">
        <v>45047</v>
      </c>
      <c r="Q174" s="76">
        <v>45048</v>
      </c>
      <c r="R174" s="75">
        <v>0</v>
      </c>
      <c r="S174" s="74" t="s">
        <v>116</v>
      </c>
      <c r="T174" s="74" t="s">
        <v>116</v>
      </c>
      <c r="U174" s="74" t="s">
        <v>142</v>
      </c>
      <c r="V174" s="77">
        <v>45017.153467476855</v>
      </c>
      <c r="W174" s="74" t="s">
        <v>116</v>
      </c>
      <c r="X174" s="74" t="s">
        <v>116</v>
      </c>
      <c r="Y174" s="77">
        <v>45047</v>
      </c>
      <c r="Z174" s="77">
        <v>45078</v>
      </c>
      <c r="AA174" s="77">
        <v>45078.810977118053</v>
      </c>
      <c r="AB174" s="74" t="s">
        <v>118</v>
      </c>
      <c r="AC174" s="74" t="s">
        <v>116</v>
      </c>
    </row>
    <row r="175" spans="1:29" s="90" customFormat="1" hidden="1" outlineLevel="2" collapsed="1" x14ac:dyDescent="0.25">
      <c r="A175" s="85" t="s">
        <v>180</v>
      </c>
      <c r="B175" s="86">
        <v>122637.62699999999</v>
      </c>
      <c r="C175" s="86">
        <v>10860423.347856</v>
      </c>
      <c r="D175" s="86">
        <v>0</v>
      </c>
      <c r="E175" s="86">
        <v>0</v>
      </c>
      <c r="F175" s="86">
        <v>122637.62699999999</v>
      </c>
      <c r="G175" s="86">
        <v>10860423.347856</v>
      </c>
      <c r="H175" s="87" t="s">
        <v>116</v>
      </c>
      <c r="I175" s="87" t="s">
        <v>180</v>
      </c>
      <c r="J175" s="87" t="s">
        <v>116</v>
      </c>
      <c r="K175" s="86">
        <v>88.557024573347306</v>
      </c>
      <c r="L175" s="86">
        <v>0</v>
      </c>
      <c r="M175" s="87" t="s">
        <v>122</v>
      </c>
      <c r="N175" s="87" t="s">
        <v>135</v>
      </c>
      <c r="O175" s="87" t="s">
        <v>116</v>
      </c>
      <c r="P175" s="88" t="s">
        <v>116</v>
      </c>
      <c r="Q175" s="88" t="s">
        <v>116</v>
      </c>
      <c r="R175" s="86">
        <v>0</v>
      </c>
      <c r="S175" s="87" t="s">
        <v>116</v>
      </c>
      <c r="T175" s="87" t="s">
        <v>116</v>
      </c>
      <c r="U175" s="87" t="s">
        <v>116</v>
      </c>
      <c r="V175" s="87" t="s">
        <v>116</v>
      </c>
      <c r="W175" s="87" t="s">
        <v>116</v>
      </c>
      <c r="X175" s="87" t="s">
        <v>116</v>
      </c>
      <c r="Y175" s="89">
        <v>45047</v>
      </c>
      <c r="Z175" s="89">
        <v>45078</v>
      </c>
      <c r="AA175" s="89">
        <v>45078.810977118053</v>
      </c>
      <c r="AB175" s="87" t="s">
        <v>118</v>
      </c>
      <c r="AC175" s="87" t="s">
        <v>116</v>
      </c>
    </row>
    <row r="176" spans="1:29" s="96" customFormat="1" hidden="1" outlineLevel="3" collapsed="1" x14ac:dyDescent="0.25">
      <c r="A176" s="91" t="s">
        <v>145</v>
      </c>
      <c r="B176" s="92">
        <v>-30000</v>
      </c>
      <c r="C176" s="92">
        <v>-2649300</v>
      </c>
      <c r="D176" s="92">
        <v>0</v>
      </c>
      <c r="E176" s="92">
        <v>0</v>
      </c>
      <c r="F176" s="92">
        <v>-30000</v>
      </c>
      <c r="G176" s="92">
        <v>-2649300</v>
      </c>
      <c r="H176" s="93" t="s">
        <v>116</v>
      </c>
      <c r="I176" s="93" t="s">
        <v>180</v>
      </c>
      <c r="J176" s="93" t="s">
        <v>116</v>
      </c>
      <c r="K176" s="92">
        <v>88.31</v>
      </c>
      <c r="L176" s="92">
        <v>0</v>
      </c>
      <c r="M176" s="93" t="s">
        <v>122</v>
      </c>
      <c r="N176" s="93" t="s">
        <v>135</v>
      </c>
      <c r="O176" s="93" t="s">
        <v>145</v>
      </c>
      <c r="P176" s="94">
        <v>45077</v>
      </c>
      <c r="Q176" s="94">
        <v>45078</v>
      </c>
      <c r="R176" s="92">
        <v>0</v>
      </c>
      <c r="S176" s="93" t="s">
        <v>452</v>
      </c>
      <c r="T176" s="93" t="s">
        <v>141</v>
      </c>
      <c r="U176" s="93" t="s">
        <v>146</v>
      </c>
      <c r="V176" s="95">
        <v>45078.45920243056</v>
      </c>
      <c r="W176" s="93" t="s">
        <v>146</v>
      </c>
      <c r="X176" s="95">
        <v>45078.459204247687</v>
      </c>
      <c r="Y176" s="95">
        <v>45047</v>
      </c>
      <c r="Z176" s="95">
        <v>45078</v>
      </c>
      <c r="AA176" s="95">
        <v>45078.810977118053</v>
      </c>
      <c r="AB176" s="93" t="s">
        <v>118</v>
      </c>
      <c r="AC176" s="93" t="s">
        <v>116</v>
      </c>
    </row>
    <row r="177" spans="1:29" s="78" customFormat="1" hidden="1" outlineLevel="4" collapsed="1" x14ac:dyDescent="0.25">
      <c r="A177" s="97" t="s">
        <v>116</v>
      </c>
      <c r="B177" s="75">
        <v>-30000</v>
      </c>
      <c r="C177" s="75">
        <v>0</v>
      </c>
      <c r="D177" s="75">
        <v>0</v>
      </c>
      <c r="E177" s="75">
        <v>0</v>
      </c>
      <c r="F177" s="75">
        <v>-30000</v>
      </c>
      <c r="G177" s="75">
        <v>0</v>
      </c>
      <c r="H177" s="74" t="s">
        <v>151</v>
      </c>
      <c r="I177" s="74" t="s">
        <v>180</v>
      </c>
      <c r="J177" s="74" t="s">
        <v>116</v>
      </c>
      <c r="K177" s="75">
        <v>0</v>
      </c>
      <c r="L177" s="75">
        <v>0</v>
      </c>
      <c r="M177" s="74" t="s">
        <v>122</v>
      </c>
      <c r="N177" s="74" t="s">
        <v>135</v>
      </c>
      <c r="O177" s="74" t="s">
        <v>145</v>
      </c>
      <c r="P177" s="76">
        <v>45077</v>
      </c>
      <c r="Q177" s="76">
        <v>45078</v>
      </c>
      <c r="R177" s="75">
        <v>0</v>
      </c>
      <c r="S177" s="74" t="s">
        <v>452</v>
      </c>
      <c r="T177" s="74" t="s">
        <v>141</v>
      </c>
      <c r="U177" s="74" t="s">
        <v>146</v>
      </c>
      <c r="V177" s="77">
        <v>45078.45920243056</v>
      </c>
      <c r="W177" s="74" t="s">
        <v>146</v>
      </c>
      <c r="X177" s="77">
        <v>45078.459204247687</v>
      </c>
      <c r="Y177" s="77">
        <v>45047</v>
      </c>
      <c r="Z177" s="77">
        <v>45078</v>
      </c>
      <c r="AA177" s="77">
        <v>45078.810977118053</v>
      </c>
      <c r="AB177" s="74" t="s">
        <v>118</v>
      </c>
      <c r="AC177" s="74" t="s">
        <v>116</v>
      </c>
    </row>
    <row r="178" spans="1:29" s="84" customFormat="1" hidden="1" outlineLevel="5" collapsed="1" x14ac:dyDescent="0.25">
      <c r="A178" s="98" t="s">
        <v>122</v>
      </c>
      <c r="B178" s="80">
        <v>-30000</v>
      </c>
      <c r="C178" s="80">
        <v>0</v>
      </c>
      <c r="D178" s="80">
        <v>0</v>
      </c>
      <c r="E178" s="80">
        <v>0</v>
      </c>
      <c r="F178" s="80">
        <v>-30000</v>
      </c>
      <c r="G178" s="80">
        <v>0</v>
      </c>
      <c r="H178" s="81" t="s">
        <v>151</v>
      </c>
      <c r="I178" s="81" t="s">
        <v>180</v>
      </c>
      <c r="J178" s="81" t="s">
        <v>116</v>
      </c>
      <c r="K178" s="80">
        <v>0</v>
      </c>
      <c r="L178" s="80">
        <v>0</v>
      </c>
      <c r="M178" s="81" t="s">
        <v>122</v>
      </c>
      <c r="N178" s="81" t="s">
        <v>135</v>
      </c>
      <c r="O178" s="81" t="s">
        <v>145</v>
      </c>
      <c r="P178" s="82">
        <v>45077</v>
      </c>
      <c r="Q178" s="82">
        <v>45078</v>
      </c>
      <c r="R178" s="80">
        <v>0</v>
      </c>
      <c r="S178" s="81" t="s">
        <v>452</v>
      </c>
      <c r="T178" s="81" t="s">
        <v>141</v>
      </c>
      <c r="U178" s="81" t="s">
        <v>146</v>
      </c>
      <c r="V178" s="83">
        <v>45078.45920243056</v>
      </c>
      <c r="W178" s="81" t="s">
        <v>146</v>
      </c>
      <c r="X178" s="83">
        <v>45078.459204247687</v>
      </c>
      <c r="Y178" s="83">
        <v>45047</v>
      </c>
      <c r="Z178" s="83">
        <v>45078</v>
      </c>
      <c r="AA178" s="83">
        <v>45078.810977118053</v>
      </c>
      <c r="AB178" s="81" t="s">
        <v>118</v>
      </c>
      <c r="AC178" s="81" t="s">
        <v>116</v>
      </c>
    </row>
    <row r="179" spans="1:29" s="90" customFormat="1" hidden="1" outlineLevel="6" collapsed="1" x14ac:dyDescent="0.25">
      <c r="A179" s="99" t="s">
        <v>116</v>
      </c>
      <c r="B179" s="86">
        <v>-30000</v>
      </c>
      <c r="C179" s="86">
        <v>0</v>
      </c>
      <c r="D179" s="86">
        <v>0</v>
      </c>
      <c r="E179" s="86">
        <v>0</v>
      </c>
      <c r="F179" s="86">
        <v>-30000</v>
      </c>
      <c r="G179" s="86">
        <v>0</v>
      </c>
      <c r="H179" s="87" t="s">
        <v>151</v>
      </c>
      <c r="I179" s="87" t="s">
        <v>180</v>
      </c>
      <c r="J179" s="87" t="s">
        <v>116</v>
      </c>
      <c r="K179" s="86">
        <v>0</v>
      </c>
      <c r="L179" s="86">
        <v>0</v>
      </c>
      <c r="M179" s="87" t="s">
        <v>122</v>
      </c>
      <c r="N179" s="87" t="s">
        <v>135</v>
      </c>
      <c r="O179" s="87" t="s">
        <v>145</v>
      </c>
      <c r="P179" s="88">
        <v>45077</v>
      </c>
      <c r="Q179" s="88">
        <v>45078</v>
      </c>
      <c r="R179" s="86">
        <v>0</v>
      </c>
      <c r="S179" s="87" t="s">
        <v>452</v>
      </c>
      <c r="T179" s="87" t="s">
        <v>141</v>
      </c>
      <c r="U179" s="87" t="s">
        <v>146</v>
      </c>
      <c r="V179" s="89">
        <v>45078.45920243056</v>
      </c>
      <c r="W179" s="87" t="s">
        <v>146</v>
      </c>
      <c r="X179" s="89">
        <v>45078.459204247687</v>
      </c>
      <c r="Y179" s="89">
        <v>45047</v>
      </c>
      <c r="Z179" s="89">
        <v>45078</v>
      </c>
      <c r="AA179" s="89">
        <v>45078.810977118053</v>
      </c>
      <c r="AB179" s="87" t="s">
        <v>118</v>
      </c>
      <c r="AC179" s="87" t="s">
        <v>116</v>
      </c>
    </row>
    <row r="180" spans="1:29" s="96" customFormat="1" hidden="1" outlineLevel="7" collapsed="1" x14ac:dyDescent="0.25">
      <c r="A180" s="100" t="s">
        <v>152</v>
      </c>
      <c r="B180" s="92">
        <v>-30000</v>
      </c>
      <c r="C180" s="92">
        <v>0</v>
      </c>
      <c r="D180" s="92">
        <v>0</v>
      </c>
      <c r="E180" s="92">
        <v>0</v>
      </c>
      <c r="F180" s="92">
        <v>-30000</v>
      </c>
      <c r="G180" s="92">
        <v>0</v>
      </c>
      <c r="H180" s="93" t="s">
        <v>151</v>
      </c>
      <c r="I180" s="93" t="s">
        <v>180</v>
      </c>
      <c r="J180" s="93" t="s">
        <v>116</v>
      </c>
      <c r="K180" s="92">
        <v>0</v>
      </c>
      <c r="L180" s="92">
        <v>0</v>
      </c>
      <c r="M180" s="93" t="s">
        <v>122</v>
      </c>
      <c r="N180" s="93" t="s">
        <v>135</v>
      </c>
      <c r="O180" s="93" t="s">
        <v>145</v>
      </c>
      <c r="P180" s="94">
        <v>45077</v>
      </c>
      <c r="Q180" s="94">
        <v>45078</v>
      </c>
      <c r="R180" s="92">
        <v>0</v>
      </c>
      <c r="S180" s="93" t="s">
        <v>452</v>
      </c>
      <c r="T180" s="93" t="s">
        <v>141</v>
      </c>
      <c r="U180" s="93" t="s">
        <v>146</v>
      </c>
      <c r="V180" s="95">
        <v>45078.45920243056</v>
      </c>
      <c r="W180" s="93" t="s">
        <v>146</v>
      </c>
      <c r="X180" s="95">
        <v>45078.459204247687</v>
      </c>
      <c r="Y180" s="95">
        <v>45047</v>
      </c>
      <c r="Z180" s="95">
        <v>45078</v>
      </c>
      <c r="AA180" s="95">
        <v>45078.810977118053</v>
      </c>
      <c r="AB180" s="93" t="s">
        <v>118</v>
      </c>
      <c r="AC180" s="93" t="s">
        <v>116</v>
      </c>
    </row>
    <row r="181" spans="1:29" s="78" customFormat="1" hidden="1" outlineLevel="7" collapsed="1" x14ac:dyDescent="0.25">
      <c r="A181" s="101" t="s">
        <v>116</v>
      </c>
      <c r="B181" s="75">
        <v>-30000</v>
      </c>
      <c r="C181" s="75">
        <v>0</v>
      </c>
      <c r="D181" s="75">
        <v>0</v>
      </c>
      <c r="E181" s="75">
        <v>0</v>
      </c>
      <c r="F181" s="75">
        <v>-30000</v>
      </c>
      <c r="G181" s="75">
        <v>0</v>
      </c>
      <c r="H181" s="74" t="s">
        <v>151</v>
      </c>
      <c r="I181" s="74" t="s">
        <v>180</v>
      </c>
      <c r="J181" s="74" t="s">
        <v>116</v>
      </c>
      <c r="K181" s="75">
        <v>0</v>
      </c>
      <c r="L181" s="75">
        <v>0</v>
      </c>
      <c r="M181" s="74" t="s">
        <v>122</v>
      </c>
      <c r="N181" s="74" t="s">
        <v>135</v>
      </c>
      <c r="O181" s="74" t="s">
        <v>145</v>
      </c>
      <c r="P181" s="76">
        <v>45077</v>
      </c>
      <c r="Q181" s="76">
        <v>45078</v>
      </c>
      <c r="R181" s="75">
        <v>0</v>
      </c>
      <c r="S181" s="74" t="s">
        <v>452</v>
      </c>
      <c r="T181" s="74" t="s">
        <v>141</v>
      </c>
      <c r="U181" s="74" t="s">
        <v>146</v>
      </c>
      <c r="V181" s="77">
        <v>45078.45920243056</v>
      </c>
      <c r="W181" s="74" t="s">
        <v>146</v>
      </c>
      <c r="X181" s="77">
        <v>45078.459204247687</v>
      </c>
      <c r="Y181" s="77">
        <v>45047</v>
      </c>
      <c r="Z181" s="77">
        <v>45078</v>
      </c>
      <c r="AA181" s="77">
        <v>45078.810977118053</v>
      </c>
      <c r="AB181" s="74" t="s">
        <v>118</v>
      </c>
      <c r="AC181" s="74" t="s">
        <v>116</v>
      </c>
    </row>
    <row r="182" spans="1:29" s="128" customFormat="1" hidden="1" outlineLevel="4" collapsed="1" x14ac:dyDescent="0.25">
      <c r="A182" s="129" t="s">
        <v>153</v>
      </c>
      <c r="B182" s="124">
        <v>0</v>
      </c>
      <c r="C182" s="124">
        <v>-2649300</v>
      </c>
      <c r="D182" s="124">
        <v>0</v>
      </c>
      <c r="E182" s="124">
        <v>0</v>
      </c>
      <c r="F182" s="124">
        <v>0</v>
      </c>
      <c r="G182" s="124">
        <v>-2649300</v>
      </c>
      <c r="H182" s="125" t="s">
        <v>153</v>
      </c>
      <c r="I182" s="125" t="s">
        <v>180</v>
      </c>
      <c r="J182" s="125" t="s">
        <v>116</v>
      </c>
      <c r="K182" s="124">
        <v>0</v>
      </c>
      <c r="L182" s="124">
        <v>0</v>
      </c>
      <c r="M182" s="125" t="s">
        <v>122</v>
      </c>
      <c r="N182" s="125" t="s">
        <v>135</v>
      </c>
      <c r="O182" s="125" t="s">
        <v>145</v>
      </c>
      <c r="P182" s="126">
        <v>45077</v>
      </c>
      <c r="Q182" s="126">
        <v>45078</v>
      </c>
      <c r="R182" s="124">
        <v>0</v>
      </c>
      <c r="S182" s="125" t="s">
        <v>452</v>
      </c>
      <c r="T182" s="125" t="s">
        <v>141</v>
      </c>
      <c r="U182" s="125" t="s">
        <v>146</v>
      </c>
      <c r="V182" s="127">
        <v>45078.45920243056</v>
      </c>
      <c r="W182" s="125" t="s">
        <v>146</v>
      </c>
      <c r="X182" s="127">
        <v>45078.459204247687</v>
      </c>
      <c r="Y182" s="127">
        <v>45047</v>
      </c>
      <c r="Z182" s="127">
        <v>45078</v>
      </c>
      <c r="AA182" s="127">
        <v>45078.810977118053</v>
      </c>
      <c r="AB182" s="125" t="s">
        <v>118</v>
      </c>
      <c r="AC182" s="125" t="s">
        <v>153</v>
      </c>
    </row>
    <row r="183" spans="1:29" s="84" customFormat="1" hidden="1" outlineLevel="5" collapsed="1" x14ac:dyDescent="0.25">
      <c r="A183" s="98" t="s">
        <v>122</v>
      </c>
      <c r="B183" s="80">
        <v>0</v>
      </c>
      <c r="C183" s="80">
        <v>-2649300</v>
      </c>
      <c r="D183" s="80">
        <v>0</v>
      </c>
      <c r="E183" s="80">
        <v>0</v>
      </c>
      <c r="F183" s="80">
        <v>0</v>
      </c>
      <c r="G183" s="80">
        <v>-2649300</v>
      </c>
      <c r="H183" s="81" t="s">
        <v>153</v>
      </c>
      <c r="I183" s="81" t="s">
        <v>180</v>
      </c>
      <c r="J183" s="81" t="s">
        <v>116</v>
      </c>
      <c r="K183" s="80">
        <v>0</v>
      </c>
      <c r="L183" s="80">
        <v>0</v>
      </c>
      <c r="M183" s="81" t="s">
        <v>122</v>
      </c>
      <c r="N183" s="81" t="s">
        <v>135</v>
      </c>
      <c r="O183" s="81" t="s">
        <v>145</v>
      </c>
      <c r="P183" s="82">
        <v>45077</v>
      </c>
      <c r="Q183" s="82">
        <v>45078</v>
      </c>
      <c r="R183" s="80">
        <v>0</v>
      </c>
      <c r="S183" s="81" t="s">
        <v>452</v>
      </c>
      <c r="T183" s="81" t="s">
        <v>141</v>
      </c>
      <c r="U183" s="81" t="s">
        <v>146</v>
      </c>
      <c r="V183" s="83">
        <v>45078.45920243056</v>
      </c>
      <c r="W183" s="81" t="s">
        <v>146</v>
      </c>
      <c r="X183" s="83">
        <v>45078.459204247687</v>
      </c>
      <c r="Y183" s="83">
        <v>45047</v>
      </c>
      <c r="Z183" s="83">
        <v>45078</v>
      </c>
      <c r="AA183" s="83">
        <v>45078.810977118053</v>
      </c>
      <c r="AB183" s="81" t="s">
        <v>118</v>
      </c>
      <c r="AC183" s="81" t="s">
        <v>153</v>
      </c>
    </row>
    <row r="184" spans="1:29" s="90" customFormat="1" hidden="1" outlineLevel="6" collapsed="1" x14ac:dyDescent="0.25">
      <c r="A184" s="99" t="s">
        <v>116</v>
      </c>
      <c r="B184" s="86">
        <v>0</v>
      </c>
      <c r="C184" s="86">
        <v>-2649300</v>
      </c>
      <c r="D184" s="86">
        <v>0</v>
      </c>
      <c r="E184" s="86">
        <v>0</v>
      </c>
      <c r="F184" s="86">
        <v>0</v>
      </c>
      <c r="G184" s="86">
        <v>-2649300</v>
      </c>
      <c r="H184" s="87" t="s">
        <v>153</v>
      </c>
      <c r="I184" s="87" t="s">
        <v>180</v>
      </c>
      <c r="J184" s="87" t="s">
        <v>116</v>
      </c>
      <c r="K184" s="86">
        <v>0</v>
      </c>
      <c r="L184" s="86">
        <v>0</v>
      </c>
      <c r="M184" s="87" t="s">
        <v>122</v>
      </c>
      <c r="N184" s="87" t="s">
        <v>135</v>
      </c>
      <c r="O184" s="87" t="s">
        <v>145</v>
      </c>
      <c r="P184" s="88">
        <v>45077</v>
      </c>
      <c r="Q184" s="88">
        <v>45078</v>
      </c>
      <c r="R184" s="86">
        <v>0</v>
      </c>
      <c r="S184" s="87" t="s">
        <v>452</v>
      </c>
      <c r="T184" s="87" t="s">
        <v>141</v>
      </c>
      <c r="U184" s="87" t="s">
        <v>146</v>
      </c>
      <c r="V184" s="89">
        <v>45078.45920243056</v>
      </c>
      <c r="W184" s="87" t="s">
        <v>146</v>
      </c>
      <c r="X184" s="89">
        <v>45078.459204247687</v>
      </c>
      <c r="Y184" s="89">
        <v>45047</v>
      </c>
      <c r="Z184" s="89">
        <v>45078</v>
      </c>
      <c r="AA184" s="89">
        <v>45078.810977118053</v>
      </c>
      <c r="AB184" s="87" t="s">
        <v>118</v>
      </c>
      <c r="AC184" s="87" t="s">
        <v>153</v>
      </c>
    </row>
    <row r="185" spans="1:29" s="96" customFormat="1" hidden="1" outlineLevel="7" collapsed="1" x14ac:dyDescent="0.25">
      <c r="A185" s="100" t="s">
        <v>453</v>
      </c>
      <c r="B185" s="92">
        <v>0</v>
      </c>
      <c r="C185" s="92">
        <v>-2649300</v>
      </c>
      <c r="D185" s="92">
        <v>0</v>
      </c>
      <c r="E185" s="92">
        <v>0</v>
      </c>
      <c r="F185" s="92">
        <v>0</v>
      </c>
      <c r="G185" s="92">
        <v>-2649300</v>
      </c>
      <c r="H185" s="93" t="s">
        <v>153</v>
      </c>
      <c r="I185" s="93" t="s">
        <v>180</v>
      </c>
      <c r="J185" s="93" t="s">
        <v>116</v>
      </c>
      <c r="K185" s="92">
        <v>0</v>
      </c>
      <c r="L185" s="92">
        <v>0</v>
      </c>
      <c r="M185" s="93" t="s">
        <v>122</v>
      </c>
      <c r="N185" s="93" t="s">
        <v>135</v>
      </c>
      <c r="O185" s="93" t="s">
        <v>145</v>
      </c>
      <c r="P185" s="94">
        <v>45077</v>
      </c>
      <c r="Q185" s="94">
        <v>45078</v>
      </c>
      <c r="R185" s="92">
        <v>0</v>
      </c>
      <c r="S185" s="93" t="s">
        <v>452</v>
      </c>
      <c r="T185" s="93" t="s">
        <v>141</v>
      </c>
      <c r="U185" s="93" t="s">
        <v>146</v>
      </c>
      <c r="V185" s="95">
        <v>45078.45920243056</v>
      </c>
      <c r="W185" s="93" t="s">
        <v>146</v>
      </c>
      <c r="X185" s="95">
        <v>45078.459204247687</v>
      </c>
      <c r="Y185" s="95">
        <v>45047</v>
      </c>
      <c r="Z185" s="95">
        <v>45078</v>
      </c>
      <c r="AA185" s="95">
        <v>45078.810977118053</v>
      </c>
      <c r="AB185" s="93" t="s">
        <v>118</v>
      </c>
      <c r="AC185" s="93" t="s">
        <v>153</v>
      </c>
    </row>
    <row r="186" spans="1:29" s="78" customFormat="1" hidden="1" outlineLevel="7" collapsed="1" x14ac:dyDescent="0.25">
      <c r="A186" s="101" t="s">
        <v>116</v>
      </c>
      <c r="B186" s="75">
        <v>0</v>
      </c>
      <c r="C186" s="75">
        <v>-2649300</v>
      </c>
      <c r="D186" s="75">
        <v>0</v>
      </c>
      <c r="E186" s="75">
        <v>0</v>
      </c>
      <c r="F186" s="75">
        <v>0</v>
      </c>
      <c r="G186" s="75">
        <v>-2649300</v>
      </c>
      <c r="H186" s="74" t="s">
        <v>153</v>
      </c>
      <c r="I186" s="74" t="s">
        <v>180</v>
      </c>
      <c r="J186" s="74" t="s">
        <v>116</v>
      </c>
      <c r="K186" s="75">
        <v>0</v>
      </c>
      <c r="L186" s="75">
        <v>0</v>
      </c>
      <c r="M186" s="74" t="s">
        <v>122</v>
      </c>
      <c r="N186" s="74" t="s">
        <v>135</v>
      </c>
      <c r="O186" s="74" t="s">
        <v>145</v>
      </c>
      <c r="P186" s="76">
        <v>45077</v>
      </c>
      <c r="Q186" s="76">
        <v>45078</v>
      </c>
      <c r="R186" s="75">
        <v>0</v>
      </c>
      <c r="S186" s="74" t="s">
        <v>452</v>
      </c>
      <c r="T186" s="74" t="s">
        <v>141</v>
      </c>
      <c r="U186" s="74" t="s">
        <v>146</v>
      </c>
      <c r="V186" s="77">
        <v>45078.45920243056</v>
      </c>
      <c r="W186" s="74" t="s">
        <v>146</v>
      </c>
      <c r="X186" s="77">
        <v>45078.459204247687</v>
      </c>
      <c r="Y186" s="77">
        <v>45047</v>
      </c>
      <c r="Z186" s="77">
        <v>45078</v>
      </c>
      <c r="AA186" s="77">
        <v>45078.810977118053</v>
      </c>
      <c r="AB186" s="74" t="s">
        <v>118</v>
      </c>
      <c r="AC186" s="74" t="s">
        <v>153</v>
      </c>
    </row>
    <row r="187" spans="1:29" s="107" customFormat="1" hidden="1" outlineLevel="3" collapsed="1" x14ac:dyDescent="0.25">
      <c r="A187" s="122" t="s">
        <v>121</v>
      </c>
      <c r="B187" s="103">
        <v>111128.44</v>
      </c>
      <c r="C187" s="103">
        <v>9732332.4812100008</v>
      </c>
      <c r="D187" s="103">
        <v>0</v>
      </c>
      <c r="E187" s="103">
        <v>0</v>
      </c>
      <c r="F187" s="103">
        <v>111128.44</v>
      </c>
      <c r="G187" s="103">
        <v>9732332.4812100008</v>
      </c>
      <c r="H187" s="104" t="s">
        <v>120</v>
      </c>
      <c r="I187" s="104" t="s">
        <v>180</v>
      </c>
      <c r="J187" s="104" t="s">
        <v>116</v>
      </c>
      <c r="K187" s="103">
        <v>87.577333769915199</v>
      </c>
      <c r="L187" s="103">
        <v>0</v>
      </c>
      <c r="M187" s="104" t="s">
        <v>122</v>
      </c>
      <c r="N187" s="104" t="s">
        <v>135</v>
      </c>
      <c r="O187" s="104" t="s">
        <v>121</v>
      </c>
      <c r="P187" s="105">
        <v>45047</v>
      </c>
      <c r="Q187" s="105">
        <v>45048</v>
      </c>
      <c r="R187" s="103">
        <v>0</v>
      </c>
      <c r="S187" s="104" t="s">
        <v>116</v>
      </c>
      <c r="T187" s="104" t="s">
        <v>116</v>
      </c>
      <c r="U187" s="104" t="s">
        <v>142</v>
      </c>
      <c r="V187" s="106">
        <v>45017.153467476855</v>
      </c>
      <c r="W187" s="104" t="s">
        <v>116</v>
      </c>
      <c r="X187" s="104" t="s">
        <v>116</v>
      </c>
      <c r="Y187" s="106">
        <v>45047</v>
      </c>
      <c r="Z187" s="106">
        <v>45078</v>
      </c>
      <c r="AA187" s="106">
        <v>45078.810977118053</v>
      </c>
      <c r="AB187" s="104" t="s">
        <v>118</v>
      </c>
      <c r="AC187" s="104" t="s">
        <v>116</v>
      </c>
    </row>
    <row r="188" spans="1:29" s="78" customFormat="1" hidden="1" outlineLevel="4" collapsed="1" x14ac:dyDescent="0.25">
      <c r="A188" s="97" t="s">
        <v>116</v>
      </c>
      <c r="B188" s="75">
        <v>111128.44</v>
      </c>
      <c r="C188" s="75">
        <v>9732332.4812100008</v>
      </c>
      <c r="D188" s="75">
        <v>0</v>
      </c>
      <c r="E188" s="75">
        <v>0</v>
      </c>
      <c r="F188" s="75">
        <v>111128.44</v>
      </c>
      <c r="G188" s="75">
        <v>9732332.4812100008</v>
      </c>
      <c r="H188" s="74" t="s">
        <v>120</v>
      </c>
      <c r="I188" s="74" t="s">
        <v>180</v>
      </c>
      <c r="J188" s="74" t="s">
        <v>116</v>
      </c>
      <c r="K188" s="75">
        <v>87.577333769915199</v>
      </c>
      <c r="L188" s="75">
        <v>0</v>
      </c>
      <c r="M188" s="74" t="s">
        <v>122</v>
      </c>
      <c r="N188" s="74" t="s">
        <v>135</v>
      </c>
      <c r="O188" s="74" t="s">
        <v>121</v>
      </c>
      <c r="P188" s="76">
        <v>45047</v>
      </c>
      <c r="Q188" s="76">
        <v>45048</v>
      </c>
      <c r="R188" s="75">
        <v>0</v>
      </c>
      <c r="S188" s="74" t="s">
        <v>116</v>
      </c>
      <c r="T188" s="74" t="s">
        <v>116</v>
      </c>
      <c r="U188" s="74" t="s">
        <v>142</v>
      </c>
      <c r="V188" s="77">
        <v>45017.153467476855</v>
      </c>
      <c r="W188" s="74" t="s">
        <v>116</v>
      </c>
      <c r="X188" s="74" t="s">
        <v>116</v>
      </c>
      <c r="Y188" s="77">
        <v>45047</v>
      </c>
      <c r="Z188" s="77">
        <v>45078</v>
      </c>
      <c r="AA188" s="77">
        <v>45078.810977118053</v>
      </c>
      <c r="AB188" s="74" t="s">
        <v>118</v>
      </c>
      <c r="AC188" s="74" t="s">
        <v>116</v>
      </c>
    </row>
    <row r="189" spans="1:29" s="84" customFormat="1" hidden="1" outlineLevel="5" collapsed="1" x14ac:dyDescent="0.25">
      <c r="A189" s="98" t="s">
        <v>122</v>
      </c>
      <c r="B189" s="80">
        <v>111128.44</v>
      </c>
      <c r="C189" s="80">
        <v>9732332.4812100008</v>
      </c>
      <c r="D189" s="80">
        <v>0</v>
      </c>
      <c r="E189" s="80">
        <v>0</v>
      </c>
      <c r="F189" s="80">
        <v>111128.44</v>
      </c>
      <c r="G189" s="80">
        <v>9732332.4812100008</v>
      </c>
      <c r="H189" s="81" t="s">
        <v>120</v>
      </c>
      <c r="I189" s="81" t="s">
        <v>180</v>
      </c>
      <c r="J189" s="81" t="s">
        <v>116</v>
      </c>
      <c r="K189" s="80">
        <v>87.577333769915199</v>
      </c>
      <c r="L189" s="80">
        <v>0</v>
      </c>
      <c r="M189" s="81" t="s">
        <v>122</v>
      </c>
      <c r="N189" s="81" t="s">
        <v>135</v>
      </c>
      <c r="O189" s="81" t="s">
        <v>121</v>
      </c>
      <c r="P189" s="82">
        <v>45047</v>
      </c>
      <c r="Q189" s="82">
        <v>45048</v>
      </c>
      <c r="R189" s="80">
        <v>0</v>
      </c>
      <c r="S189" s="81" t="s">
        <v>116</v>
      </c>
      <c r="T189" s="81" t="s">
        <v>116</v>
      </c>
      <c r="U189" s="81" t="s">
        <v>142</v>
      </c>
      <c r="V189" s="83">
        <v>45017.153467476855</v>
      </c>
      <c r="W189" s="81" t="s">
        <v>116</v>
      </c>
      <c r="X189" s="81" t="s">
        <v>116</v>
      </c>
      <c r="Y189" s="83">
        <v>45047</v>
      </c>
      <c r="Z189" s="83">
        <v>45078</v>
      </c>
      <c r="AA189" s="83">
        <v>45078.810977118053</v>
      </c>
      <c r="AB189" s="81" t="s">
        <v>118</v>
      </c>
      <c r="AC189" s="81" t="s">
        <v>116</v>
      </c>
    </row>
    <row r="190" spans="1:29" s="90" customFormat="1" hidden="1" outlineLevel="6" collapsed="1" x14ac:dyDescent="0.25">
      <c r="A190" s="99" t="s">
        <v>116</v>
      </c>
      <c r="B190" s="86">
        <v>111128.44</v>
      </c>
      <c r="C190" s="86">
        <v>9732332.4812100008</v>
      </c>
      <c r="D190" s="86">
        <v>0</v>
      </c>
      <c r="E190" s="86">
        <v>0</v>
      </c>
      <c r="F190" s="86">
        <v>111128.44</v>
      </c>
      <c r="G190" s="86">
        <v>9732332.4812100008</v>
      </c>
      <c r="H190" s="87" t="s">
        <v>120</v>
      </c>
      <c r="I190" s="87" t="s">
        <v>180</v>
      </c>
      <c r="J190" s="87" t="s">
        <v>116</v>
      </c>
      <c r="K190" s="86">
        <v>87.577333769915199</v>
      </c>
      <c r="L190" s="86">
        <v>0</v>
      </c>
      <c r="M190" s="87" t="s">
        <v>122</v>
      </c>
      <c r="N190" s="87" t="s">
        <v>135</v>
      </c>
      <c r="O190" s="87" t="s">
        <v>121</v>
      </c>
      <c r="P190" s="88">
        <v>45047</v>
      </c>
      <c r="Q190" s="88">
        <v>45048</v>
      </c>
      <c r="R190" s="86">
        <v>0</v>
      </c>
      <c r="S190" s="87" t="s">
        <v>116</v>
      </c>
      <c r="T190" s="87" t="s">
        <v>116</v>
      </c>
      <c r="U190" s="87" t="s">
        <v>142</v>
      </c>
      <c r="V190" s="89">
        <v>45017.153467476855</v>
      </c>
      <c r="W190" s="87" t="s">
        <v>116</v>
      </c>
      <c r="X190" s="87" t="s">
        <v>116</v>
      </c>
      <c r="Y190" s="89">
        <v>45047</v>
      </c>
      <c r="Z190" s="89">
        <v>45078</v>
      </c>
      <c r="AA190" s="89">
        <v>45078.810977118053</v>
      </c>
      <c r="AB190" s="87" t="s">
        <v>118</v>
      </c>
      <c r="AC190" s="87" t="s">
        <v>116</v>
      </c>
    </row>
    <row r="191" spans="1:29" s="96" customFormat="1" hidden="1" outlineLevel="7" collapsed="1" x14ac:dyDescent="0.25">
      <c r="A191" s="100" t="s">
        <v>183</v>
      </c>
      <c r="B191" s="92">
        <v>19839.11</v>
      </c>
      <c r="C191" s="92">
        <v>1296858.2593100001</v>
      </c>
      <c r="D191" s="92">
        <v>0</v>
      </c>
      <c r="E191" s="92">
        <v>0</v>
      </c>
      <c r="F191" s="92">
        <v>19839.11</v>
      </c>
      <c r="G191" s="92">
        <v>1296858.2593100001</v>
      </c>
      <c r="H191" s="93" t="s">
        <v>120</v>
      </c>
      <c r="I191" s="93" t="s">
        <v>180</v>
      </c>
      <c r="J191" s="93" t="s">
        <v>116</v>
      </c>
      <c r="K191" s="92">
        <v>65.368772052274494</v>
      </c>
      <c r="L191" s="92">
        <v>0</v>
      </c>
      <c r="M191" s="93" t="s">
        <v>122</v>
      </c>
      <c r="N191" s="93" t="s">
        <v>135</v>
      </c>
      <c r="O191" s="93" t="s">
        <v>121</v>
      </c>
      <c r="P191" s="94">
        <v>45047</v>
      </c>
      <c r="Q191" s="94">
        <v>45048</v>
      </c>
      <c r="R191" s="92">
        <v>0</v>
      </c>
      <c r="S191" s="93" t="s">
        <v>116</v>
      </c>
      <c r="T191" s="93" t="s">
        <v>116</v>
      </c>
      <c r="U191" s="93" t="s">
        <v>142</v>
      </c>
      <c r="V191" s="95">
        <v>45017.153467476855</v>
      </c>
      <c r="W191" s="93" t="s">
        <v>116</v>
      </c>
      <c r="X191" s="93" t="s">
        <v>116</v>
      </c>
      <c r="Y191" s="95">
        <v>45047</v>
      </c>
      <c r="Z191" s="95">
        <v>45078</v>
      </c>
      <c r="AA191" s="95">
        <v>45078.810977118053</v>
      </c>
      <c r="AB191" s="93" t="s">
        <v>118</v>
      </c>
      <c r="AC191" s="93" t="s">
        <v>116</v>
      </c>
    </row>
    <row r="192" spans="1:29" s="78" customFormat="1" hidden="1" outlineLevel="7" collapsed="1" x14ac:dyDescent="0.25">
      <c r="A192" s="101" t="s">
        <v>116</v>
      </c>
      <c r="B192" s="75">
        <v>19839.11</v>
      </c>
      <c r="C192" s="75">
        <v>1296858.2593100001</v>
      </c>
      <c r="D192" s="75">
        <v>0</v>
      </c>
      <c r="E192" s="75">
        <v>0</v>
      </c>
      <c r="F192" s="75">
        <v>19839.11</v>
      </c>
      <c r="G192" s="75">
        <v>1296858.2593100001</v>
      </c>
      <c r="H192" s="74" t="s">
        <v>120</v>
      </c>
      <c r="I192" s="74" t="s">
        <v>180</v>
      </c>
      <c r="J192" s="74" t="s">
        <v>116</v>
      </c>
      <c r="K192" s="75">
        <v>65.368772052274494</v>
      </c>
      <c r="L192" s="75">
        <v>0</v>
      </c>
      <c r="M192" s="74" t="s">
        <v>122</v>
      </c>
      <c r="N192" s="74" t="s">
        <v>135</v>
      </c>
      <c r="O192" s="74" t="s">
        <v>121</v>
      </c>
      <c r="P192" s="76">
        <v>45047</v>
      </c>
      <c r="Q192" s="76">
        <v>45048</v>
      </c>
      <c r="R192" s="75">
        <v>0</v>
      </c>
      <c r="S192" s="74" t="s">
        <v>116</v>
      </c>
      <c r="T192" s="74" t="s">
        <v>116</v>
      </c>
      <c r="U192" s="74" t="s">
        <v>142</v>
      </c>
      <c r="V192" s="77">
        <v>45017.153467476855</v>
      </c>
      <c r="W192" s="74" t="s">
        <v>116</v>
      </c>
      <c r="X192" s="74" t="s">
        <v>116</v>
      </c>
      <c r="Y192" s="77">
        <v>45047</v>
      </c>
      <c r="Z192" s="77">
        <v>45078</v>
      </c>
      <c r="AA192" s="77">
        <v>45078.810977118053</v>
      </c>
      <c r="AB192" s="74" t="s">
        <v>118</v>
      </c>
      <c r="AC192" s="74" t="s">
        <v>116</v>
      </c>
    </row>
    <row r="193" spans="1:29" s="107" customFormat="1" hidden="1" outlineLevel="7" collapsed="1" x14ac:dyDescent="0.25">
      <c r="A193" s="102" t="s">
        <v>185</v>
      </c>
      <c r="B193" s="103">
        <v>1836953.5360000001</v>
      </c>
      <c r="C193" s="103">
        <v>125036946.6039</v>
      </c>
      <c r="D193" s="103">
        <v>0</v>
      </c>
      <c r="E193" s="103">
        <v>0</v>
      </c>
      <c r="F193" s="103">
        <v>1836953.5360000001</v>
      </c>
      <c r="G193" s="103">
        <v>125036946.6039</v>
      </c>
      <c r="H193" s="104" t="s">
        <v>120</v>
      </c>
      <c r="I193" s="104" t="s">
        <v>180</v>
      </c>
      <c r="J193" s="104" t="s">
        <v>116</v>
      </c>
      <c r="K193" s="103">
        <v>68.0675608574021</v>
      </c>
      <c r="L193" s="103">
        <v>0</v>
      </c>
      <c r="M193" s="104" t="s">
        <v>122</v>
      </c>
      <c r="N193" s="104" t="s">
        <v>135</v>
      </c>
      <c r="O193" s="104" t="s">
        <v>121</v>
      </c>
      <c r="P193" s="105">
        <v>45047</v>
      </c>
      <c r="Q193" s="105">
        <v>45048</v>
      </c>
      <c r="R193" s="103">
        <v>0</v>
      </c>
      <c r="S193" s="104" t="s">
        <v>116</v>
      </c>
      <c r="T193" s="104" t="s">
        <v>116</v>
      </c>
      <c r="U193" s="104" t="s">
        <v>142</v>
      </c>
      <c r="V193" s="106">
        <v>45017.153467476855</v>
      </c>
      <c r="W193" s="104" t="s">
        <v>116</v>
      </c>
      <c r="X193" s="104" t="s">
        <v>116</v>
      </c>
      <c r="Y193" s="106">
        <v>45047</v>
      </c>
      <c r="Z193" s="106">
        <v>45078</v>
      </c>
      <c r="AA193" s="106">
        <v>45078.810977118053</v>
      </c>
      <c r="AB193" s="104" t="s">
        <v>118</v>
      </c>
      <c r="AC193" s="104" t="s">
        <v>116</v>
      </c>
    </row>
    <row r="194" spans="1:29" s="78" customFormat="1" hidden="1" outlineLevel="7" collapsed="1" x14ac:dyDescent="0.25">
      <c r="A194" s="101" t="s">
        <v>116</v>
      </c>
      <c r="B194" s="75">
        <v>1836953.5360000001</v>
      </c>
      <c r="C194" s="75">
        <v>125036946.6039</v>
      </c>
      <c r="D194" s="75">
        <v>0</v>
      </c>
      <c r="E194" s="75">
        <v>0</v>
      </c>
      <c r="F194" s="75">
        <v>1836953.5360000001</v>
      </c>
      <c r="G194" s="75">
        <v>125036946.6039</v>
      </c>
      <c r="H194" s="74" t="s">
        <v>120</v>
      </c>
      <c r="I194" s="74" t="s">
        <v>180</v>
      </c>
      <c r="J194" s="74" t="s">
        <v>116</v>
      </c>
      <c r="K194" s="75">
        <v>68.0675608574021</v>
      </c>
      <c r="L194" s="75">
        <v>0</v>
      </c>
      <c r="M194" s="74" t="s">
        <v>122</v>
      </c>
      <c r="N194" s="74" t="s">
        <v>135</v>
      </c>
      <c r="O194" s="74" t="s">
        <v>121</v>
      </c>
      <c r="P194" s="76">
        <v>45047</v>
      </c>
      <c r="Q194" s="76">
        <v>45048</v>
      </c>
      <c r="R194" s="75">
        <v>0</v>
      </c>
      <c r="S194" s="74" t="s">
        <v>116</v>
      </c>
      <c r="T194" s="74" t="s">
        <v>116</v>
      </c>
      <c r="U194" s="74" t="s">
        <v>142</v>
      </c>
      <c r="V194" s="77">
        <v>45017.153467476855</v>
      </c>
      <c r="W194" s="74" t="s">
        <v>116</v>
      </c>
      <c r="X194" s="74" t="s">
        <v>116</v>
      </c>
      <c r="Y194" s="77">
        <v>45047</v>
      </c>
      <c r="Z194" s="77">
        <v>45078</v>
      </c>
      <c r="AA194" s="77">
        <v>45078.810977118053</v>
      </c>
      <c r="AB194" s="74" t="s">
        <v>118</v>
      </c>
      <c r="AC194" s="74" t="s">
        <v>116</v>
      </c>
    </row>
    <row r="195" spans="1:29" s="96" customFormat="1" hidden="1" outlineLevel="7" collapsed="1" x14ac:dyDescent="0.25">
      <c r="A195" s="100" t="s">
        <v>417</v>
      </c>
      <c r="B195" s="92">
        <v>-4180384.9273999999</v>
      </c>
      <c r="C195" s="92">
        <v>-285382161.27749997</v>
      </c>
      <c r="D195" s="92">
        <v>0</v>
      </c>
      <c r="E195" s="92">
        <v>0</v>
      </c>
      <c r="F195" s="92">
        <v>-4180384.9273999999</v>
      </c>
      <c r="G195" s="92">
        <v>-285382161.27749997</v>
      </c>
      <c r="H195" s="93" t="s">
        <v>120</v>
      </c>
      <c r="I195" s="93" t="s">
        <v>180</v>
      </c>
      <c r="J195" s="93" t="s">
        <v>116</v>
      </c>
      <c r="K195" s="92">
        <v>68.266957764340205</v>
      </c>
      <c r="L195" s="92">
        <v>0</v>
      </c>
      <c r="M195" s="93" t="s">
        <v>122</v>
      </c>
      <c r="N195" s="93" t="s">
        <v>135</v>
      </c>
      <c r="O195" s="93" t="s">
        <v>121</v>
      </c>
      <c r="P195" s="94">
        <v>45047</v>
      </c>
      <c r="Q195" s="94">
        <v>45048</v>
      </c>
      <c r="R195" s="92">
        <v>0</v>
      </c>
      <c r="S195" s="93" t="s">
        <v>116</v>
      </c>
      <c r="T195" s="93" t="s">
        <v>116</v>
      </c>
      <c r="U195" s="93" t="s">
        <v>142</v>
      </c>
      <c r="V195" s="95">
        <v>45017.153467476855</v>
      </c>
      <c r="W195" s="93" t="s">
        <v>319</v>
      </c>
      <c r="X195" s="95">
        <v>45078.437343483798</v>
      </c>
      <c r="Y195" s="95">
        <v>45047</v>
      </c>
      <c r="Z195" s="95">
        <v>45078</v>
      </c>
      <c r="AA195" s="95">
        <v>45078.810977118053</v>
      </c>
      <c r="AB195" s="93" t="s">
        <v>118</v>
      </c>
      <c r="AC195" s="93" t="s">
        <v>116</v>
      </c>
    </row>
    <row r="196" spans="1:29" s="78" customFormat="1" hidden="1" outlineLevel="7" collapsed="1" x14ac:dyDescent="0.25">
      <c r="A196" s="101" t="s">
        <v>116</v>
      </c>
      <c r="B196" s="75">
        <v>-4180384.9273999999</v>
      </c>
      <c r="C196" s="75">
        <v>-285382161.27749997</v>
      </c>
      <c r="D196" s="75">
        <v>0</v>
      </c>
      <c r="E196" s="75">
        <v>0</v>
      </c>
      <c r="F196" s="75">
        <v>-4180384.9273999999</v>
      </c>
      <c r="G196" s="75">
        <v>-285382161.27749997</v>
      </c>
      <c r="H196" s="74" t="s">
        <v>120</v>
      </c>
      <c r="I196" s="74" t="s">
        <v>180</v>
      </c>
      <c r="J196" s="74" t="s">
        <v>116</v>
      </c>
      <c r="K196" s="75">
        <v>68.266957764340205</v>
      </c>
      <c r="L196" s="75">
        <v>0</v>
      </c>
      <c r="M196" s="74" t="s">
        <v>122</v>
      </c>
      <c r="N196" s="74" t="s">
        <v>135</v>
      </c>
      <c r="O196" s="74" t="s">
        <v>121</v>
      </c>
      <c r="P196" s="76">
        <v>45047</v>
      </c>
      <c r="Q196" s="76">
        <v>45048</v>
      </c>
      <c r="R196" s="75">
        <v>0</v>
      </c>
      <c r="S196" s="74" t="s">
        <v>116</v>
      </c>
      <c r="T196" s="74" t="s">
        <v>116</v>
      </c>
      <c r="U196" s="74" t="s">
        <v>142</v>
      </c>
      <c r="V196" s="77">
        <v>45017.153467476855</v>
      </c>
      <c r="W196" s="74" t="s">
        <v>319</v>
      </c>
      <c r="X196" s="77">
        <v>45078.437343483798</v>
      </c>
      <c r="Y196" s="77">
        <v>45047</v>
      </c>
      <c r="Z196" s="77">
        <v>45078</v>
      </c>
      <c r="AA196" s="77">
        <v>45078.810977118053</v>
      </c>
      <c r="AB196" s="74" t="s">
        <v>118</v>
      </c>
      <c r="AC196" s="74" t="s">
        <v>116</v>
      </c>
    </row>
    <row r="197" spans="1:29" s="107" customFormat="1" hidden="1" outlineLevel="7" collapsed="1" x14ac:dyDescent="0.25">
      <c r="A197" s="102" t="s">
        <v>283</v>
      </c>
      <c r="B197" s="103">
        <v>1623139.7762</v>
      </c>
      <c r="C197" s="103">
        <v>111917246.59535</v>
      </c>
      <c r="D197" s="103">
        <v>0</v>
      </c>
      <c r="E197" s="103">
        <v>0</v>
      </c>
      <c r="F197" s="103">
        <v>1623139.7762</v>
      </c>
      <c r="G197" s="103">
        <v>111917246.59535</v>
      </c>
      <c r="H197" s="104" t="s">
        <v>120</v>
      </c>
      <c r="I197" s="104" t="s">
        <v>180</v>
      </c>
      <c r="J197" s="104" t="s">
        <v>116</v>
      </c>
      <c r="K197" s="103">
        <v>68.951083718350006</v>
      </c>
      <c r="L197" s="103">
        <v>0</v>
      </c>
      <c r="M197" s="104" t="s">
        <v>122</v>
      </c>
      <c r="N197" s="104" t="s">
        <v>135</v>
      </c>
      <c r="O197" s="104" t="s">
        <v>121</v>
      </c>
      <c r="P197" s="105">
        <v>45047</v>
      </c>
      <c r="Q197" s="105">
        <v>45048</v>
      </c>
      <c r="R197" s="103">
        <v>0</v>
      </c>
      <c r="S197" s="104" t="s">
        <v>116</v>
      </c>
      <c r="T197" s="104" t="s">
        <v>116</v>
      </c>
      <c r="U197" s="104" t="s">
        <v>142</v>
      </c>
      <c r="V197" s="106">
        <v>45017.153467476855</v>
      </c>
      <c r="W197" s="104" t="s">
        <v>142</v>
      </c>
      <c r="X197" s="106">
        <v>45055.154245370373</v>
      </c>
      <c r="Y197" s="106">
        <v>45047</v>
      </c>
      <c r="Z197" s="106">
        <v>45078</v>
      </c>
      <c r="AA197" s="106">
        <v>45078.810977118053</v>
      </c>
      <c r="AB197" s="104" t="s">
        <v>118</v>
      </c>
      <c r="AC197" s="104" t="s">
        <v>116</v>
      </c>
    </row>
    <row r="198" spans="1:29" s="78" customFormat="1" hidden="1" outlineLevel="7" collapsed="1" x14ac:dyDescent="0.25">
      <c r="A198" s="101" t="s">
        <v>116</v>
      </c>
      <c r="B198" s="75">
        <v>1623139.7762</v>
      </c>
      <c r="C198" s="75">
        <v>111917246.59535</v>
      </c>
      <c r="D198" s="75">
        <v>0</v>
      </c>
      <c r="E198" s="75">
        <v>0</v>
      </c>
      <c r="F198" s="75">
        <v>1623139.7762</v>
      </c>
      <c r="G198" s="75">
        <v>111917246.59535</v>
      </c>
      <c r="H198" s="74" t="s">
        <v>120</v>
      </c>
      <c r="I198" s="74" t="s">
        <v>180</v>
      </c>
      <c r="J198" s="74" t="s">
        <v>116</v>
      </c>
      <c r="K198" s="75">
        <v>68.951083718350006</v>
      </c>
      <c r="L198" s="75">
        <v>0</v>
      </c>
      <c r="M198" s="74" t="s">
        <v>122</v>
      </c>
      <c r="N198" s="74" t="s">
        <v>135</v>
      </c>
      <c r="O198" s="74" t="s">
        <v>121</v>
      </c>
      <c r="P198" s="76">
        <v>45047</v>
      </c>
      <c r="Q198" s="76">
        <v>45048</v>
      </c>
      <c r="R198" s="75">
        <v>0</v>
      </c>
      <c r="S198" s="74" t="s">
        <v>116</v>
      </c>
      <c r="T198" s="74" t="s">
        <v>116</v>
      </c>
      <c r="U198" s="74" t="s">
        <v>142</v>
      </c>
      <c r="V198" s="77">
        <v>45017.153467476855</v>
      </c>
      <c r="W198" s="74" t="s">
        <v>142</v>
      </c>
      <c r="X198" s="77">
        <v>45055.154245370373</v>
      </c>
      <c r="Y198" s="77">
        <v>45047</v>
      </c>
      <c r="Z198" s="77">
        <v>45078</v>
      </c>
      <c r="AA198" s="77">
        <v>45078.810977118053</v>
      </c>
      <c r="AB198" s="74" t="s">
        <v>118</v>
      </c>
      <c r="AC198" s="74" t="s">
        <v>116</v>
      </c>
    </row>
    <row r="199" spans="1:29" s="96" customFormat="1" hidden="1" outlineLevel="7" collapsed="1" x14ac:dyDescent="0.25">
      <c r="A199" s="100" t="s">
        <v>184</v>
      </c>
      <c r="B199" s="92">
        <v>840724.41799999995</v>
      </c>
      <c r="C199" s="92">
        <v>59819156.729379997</v>
      </c>
      <c r="D199" s="92">
        <v>0</v>
      </c>
      <c r="E199" s="92">
        <v>0</v>
      </c>
      <c r="F199" s="92">
        <v>840724.41799999995</v>
      </c>
      <c r="G199" s="92">
        <v>59819156.729379997</v>
      </c>
      <c r="H199" s="93" t="s">
        <v>120</v>
      </c>
      <c r="I199" s="93" t="s">
        <v>180</v>
      </c>
      <c r="J199" s="93" t="s">
        <v>116</v>
      </c>
      <c r="K199" s="92">
        <v>71.151920235270197</v>
      </c>
      <c r="L199" s="92">
        <v>0</v>
      </c>
      <c r="M199" s="93" t="s">
        <v>122</v>
      </c>
      <c r="N199" s="93" t="s">
        <v>135</v>
      </c>
      <c r="O199" s="93" t="s">
        <v>121</v>
      </c>
      <c r="P199" s="94">
        <v>45047</v>
      </c>
      <c r="Q199" s="94">
        <v>45048</v>
      </c>
      <c r="R199" s="92">
        <v>0</v>
      </c>
      <c r="S199" s="93" t="s">
        <v>116</v>
      </c>
      <c r="T199" s="93" t="s">
        <v>116</v>
      </c>
      <c r="U199" s="93" t="s">
        <v>142</v>
      </c>
      <c r="V199" s="95">
        <v>45017.153467476855</v>
      </c>
      <c r="W199" s="93" t="s">
        <v>116</v>
      </c>
      <c r="X199" s="93" t="s">
        <v>116</v>
      </c>
      <c r="Y199" s="95">
        <v>45047</v>
      </c>
      <c r="Z199" s="95">
        <v>45078</v>
      </c>
      <c r="AA199" s="95">
        <v>45078.810977118053</v>
      </c>
      <c r="AB199" s="93" t="s">
        <v>118</v>
      </c>
      <c r="AC199" s="93" t="s">
        <v>116</v>
      </c>
    </row>
    <row r="200" spans="1:29" s="78" customFormat="1" hidden="1" outlineLevel="7" collapsed="1" x14ac:dyDescent="0.25">
      <c r="A200" s="101" t="s">
        <v>116</v>
      </c>
      <c r="B200" s="75">
        <v>840724.41799999995</v>
      </c>
      <c r="C200" s="75">
        <v>59819156.729379997</v>
      </c>
      <c r="D200" s="75">
        <v>0</v>
      </c>
      <c r="E200" s="75">
        <v>0</v>
      </c>
      <c r="F200" s="75">
        <v>840724.41799999995</v>
      </c>
      <c r="G200" s="75">
        <v>59819156.729379997</v>
      </c>
      <c r="H200" s="74" t="s">
        <v>120</v>
      </c>
      <c r="I200" s="74" t="s">
        <v>180</v>
      </c>
      <c r="J200" s="74" t="s">
        <v>116</v>
      </c>
      <c r="K200" s="75">
        <v>71.151920235270197</v>
      </c>
      <c r="L200" s="75">
        <v>0</v>
      </c>
      <c r="M200" s="74" t="s">
        <v>122</v>
      </c>
      <c r="N200" s="74" t="s">
        <v>135</v>
      </c>
      <c r="O200" s="74" t="s">
        <v>121</v>
      </c>
      <c r="P200" s="76">
        <v>45047</v>
      </c>
      <c r="Q200" s="76">
        <v>45048</v>
      </c>
      <c r="R200" s="75">
        <v>0</v>
      </c>
      <c r="S200" s="74" t="s">
        <v>116</v>
      </c>
      <c r="T200" s="74" t="s">
        <v>116</v>
      </c>
      <c r="U200" s="74" t="s">
        <v>142</v>
      </c>
      <c r="V200" s="77">
        <v>45017.153467476855</v>
      </c>
      <c r="W200" s="74" t="s">
        <v>116</v>
      </c>
      <c r="X200" s="74" t="s">
        <v>116</v>
      </c>
      <c r="Y200" s="77">
        <v>45047</v>
      </c>
      <c r="Z200" s="77">
        <v>45078</v>
      </c>
      <c r="AA200" s="77">
        <v>45078.810977118053</v>
      </c>
      <c r="AB200" s="74" t="s">
        <v>118</v>
      </c>
      <c r="AC200" s="74" t="s">
        <v>116</v>
      </c>
    </row>
    <row r="201" spans="1:29" s="107" customFormat="1" hidden="1" outlineLevel="7" collapsed="1" x14ac:dyDescent="0.25">
      <c r="A201" s="102" t="s">
        <v>454</v>
      </c>
      <c r="B201" s="103">
        <v>-29143.4728</v>
      </c>
      <c r="C201" s="103">
        <v>-2955714.4292299999</v>
      </c>
      <c r="D201" s="103">
        <v>0</v>
      </c>
      <c r="E201" s="103">
        <v>0</v>
      </c>
      <c r="F201" s="103">
        <v>-29143.4728</v>
      </c>
      <c r="G201" s="103">
        <v>-2955714.4292299999</v>
      </c>
      <c r="H201" s="104" t="s">
        <v>120</v>
      </c>
      <c r="I201" s="104" t="s">
        <v>180</v>
      </c>
      <c r="J201" s="104" t="s">
        <v>116</v>
      </c>
      <c r="K201" s="103">
        <v>101.419431016814</v>
      </c>
      <c r="L201" s="103">
        <v>0</v>
      </c>
      <c r="M201" s="104" t="s">
        <v>122</v>
      </c>
      <c r="N201" s="104" t="s">
        <v>135</v>
      </c>
      <c r="O201" s="104" t="s">
        <v>121</v>
      </c>
      <c r="P201" s="105">
        <v>45047</v>
      </c>
      <c r="Q201" s="105">
        <v>45048</v>
      </c>
      <c r="R201" s="103">
        <v>0</v>
      </c>
      <c r="S201" s="104" t="s">
        <v>116</v>
      </c>
      <c r="T201" s="104" t="s">
        <v>116</v>
      </c>
      <c r="U201" s="104" t="s">
        <v>142</v>
      </c>
      <c r="V201" s="106">
        <v>45017.153467476855</v>
      </c>
      <c r="W201" s="104" t="s">
        <v>116</v>
      </c>
      <c r="X201" s="104" t="s">
        <v>116</v>
      </c>
      <c r="Y201" s="106">
        <v>45047</v>
      </c>
      <c r="Z201" s="106">
        <v>45078</v>
      </c>
      <c r="AA201" s="106">
        <v>45078.810977118053</v>
      </c>
      <c r="AB201" s="104" t="s">
        <v>118</v>
      </c>
      <c r="AC201" s="104" t="s">
        <v>116</v>
      </c>
    </row>
    <row r="202" spans="1:29" s="78" customFormat="1" hidden="1" outlineLevel="7" collapsed="1" x14ac:dyDescent="0.25">
      <c r="A202" s="101" t="s">
        <v>116</v>
      </c>
      <c r="B202" s="75">
        <v>-29143.4728</v>
      </c>
      <c r="C202" s="75">
        <v>-2955714.4292299999</v>
      </c>
      <c r="D202" s="75">
        <v>0</v>
      </c>
      <c r="E202" s="75">
        <v>0</v>
      </c>
      <c r="F202" s="75">
        <v>-29143.4728</v>
      </c>
      <c r="G202" s="75">
        <v>-2955714.4292299999</v>
      </c>
      <c r="H202" s="74" t="s">
        <v>120</v>
      </c>
      <c r="I202" s="74" t="s">
        <v>180</v>
      </c>
      <c r="J202" s="74" t="s">
        <v>116</v>
      </c>
      <c r="K202" s="75">
        <v>101.419431016814</v>
      </c>
      <c r="L202" s="75">
        <v>0</v>
      </c>
      <c r="M202" s="74" t="s">
        <v>122</v>
      </c>
      <c r="N202" s="74" t="s">
        <v>135</v>
      </c>
      <c r="O202" s="74" t="s">
        <v>121</v>
      </c>
      <c r="P202" s="76">
        <v>45047</v>
      </c>
      <c r="Q202" s="76">
        <v>45048</v>
      </c>
      <c r="R202" s="75">
        <v>0</v>
      </c>
      <c r="S202" s="74" t="s">
        <v>116</v>
      </c>
      <c r="T202" s="74" t="s">
        <v>116</v>
      </c>
      <c r="U202" s="74" t="s">
        <v>142</v>
      </c>
      <c r="V202" s="77">
        <v>45017.153467476855</v>
      </c>
      <c r="W202" s="74" t="s">
        <v>116</v>
      </c>
      <c r="X202" s="74" t="s">
        <v>116</v>
      </c>
      <c r="Y202" s="77">
        <v>45047</v>
      </c>
      <c r="Z202" s="77">
        <v>45078</v>
      </c>
      <c r="AA202" s="77">
        <v>45078.810977118053</v>
      </c>
      <c r="AB202" s="74" t="s">
        <v>118</v>
      </c>
      <c r="AC202" s="74" t="s">
        <v>116</v>
      </c>
    </row>
    <row r="203" spans="1:29" s="96" customFormat="1" hidden="1" outlineLevel="3" collapsed="1" x14ac:dyDescent="0.25">
      <c r="A203" s="91" t="s">
        <v>191</v>
      </c>
      <c r="B203" s="92">
        <v>41509.186999999998</v>
      </c>
      <c r="C203" s="92">
        <v>3777390.8666460002</v>
      </c>
      <c r="D203" s="92">
        <v>0</v>
      </c>
      <c r="E203" s="92">
        <v>0</v>
      </c>
      <c r="F203" s="92">
        <v>41509.186999999998</v>
      </c>
      <c r="G203" s="92">
        <v>3777390.8666460002</v>
      </c>
      <c r="H203" s="93" t="s">
        <v>116</v>
      </c>
      <c r="I203" s="93" t="s">
        <v>180</v>
      </c>
      <c r="J203" s="93" t="s">
        <v>116</v>
      </c>
      <c r="K203" s="92">
        <v>91.001321385697096</v>
      </c>
      <c r="L203" s="92">
        <v>0</v>
      </c>
      <c r="M203" s="93" t="s">
        <v>122</v>
      </c>
      <c r="N203" s="93" t="s">
        <v>135</v>
      </c>
      <c r="O203" s="93" t="s">
        <v>191</v>
      </c>
      <c r="P203" s="94" t="s">
        <v>116</v>
      </c>
      <c r="Q203" s="94" t="s">
        <v>116</v>
      </c>
      <c r="R203" s="92">
        <v>0</v>
      </c>
      <c r="S203" s="93" t="s">
        <v>116</v>
      </c>
      <c r="T203" s="93" t="s">
        <v>141</v>
      </c>
      <c r="U203" s="93" t="s">
        <v>146</v>
      </c>
      <c r="V203" s="95">
        <v>45078.45920243056</v>
      </c>
      <c r="W203" s="93" t="s">
        <v>146</v>
      </c>
      <c r="X203" s="95">
        <v>45078.459204247687</v>
      </c>
      <c r="Y203" s="95">
        <v>45047</v>
      </c>
      <c r="Z203" s="95">
        <v>45078</v>
      </c>
      <c r="AA203" s="95">
        <v>45078.810977118053</v>
      </c>
      <c r="AB203" s="93" t="s">
        <v>118</v>
      </c>
      <c r="AC203" s="93" t="s">
        <v>116</v>
      </c>
    </row>
    <row r="204" spans="1:29" s="78" customFormat="1" hidden="1" outlineLevel="4" collapsed="1" x14ac:dyDescent="0.25">
      <c r="A204" s="97" t="s">
        <v>116</v>
      </c>
      <c r="B204" s="75">
        <v>41509.186999999998</v>
      </c>
      <c r="C204" s="75">
        <v>3668146.6817259998</v>
      </c>
      <c r="D204" s="75">
        <v>0</v>
      </c>
      <c r="E204" s="75">
        <v>0</v>
      </c>
      <c r="F204" s="75">
        <v>41509.186999999998</v>
      </c>
      <c r="G204" s="75">
        <v>3668146.6817259998</v>
      </c>
      <c r="H204" s="74" t="s">
        <v>307</v>
      </c>
      <c r="I204" s="74" t="s">
        <v>180</v>
      </c>
      <c r="J204" s="74" t="s">
        <v>116</v>
      </c>
      <c r="K204" s="75">
        <v>88.369514000021198</v>
      </c>
      <c r="L204" s="75">
        <v>0</v>
      </c>
      <c r="M204" s="74" t="s">
        <v>122</v>
      </c>
      <c r="N204" s="74" t="s">
        <v>135</v>
      </c>
      <c r="O204" s="74" t="s">
        <v>191</v>
      </c>
      <c r="P204" s="76" t="s">
        <v>116</v>
      </c>
      <c r="Q204" s="76" t="s">
        <v>116</v>
      </c>
      <c r="R204" s="75">
        <v>0</v>
      </c>
      <c r="S204" s="74" t="s">
        <v>116</v>
      </c>
      <c r="T204" s="74" t="s">
        <v>141</v>
      </c>
      <c r="U204" s="74" t="s">
        <v>146</v>
      </c>
      <c r="V204" s="77">
        <v>45078.45920243056</v>
      </c>
      <c r="W204" s="74" t="s">
        <v>146</v>
      </c>
      <c r="X204" s="77">
        <v>45078.459204247687</v>
      </c>
      <c r="Y204" s="77">
        <v>45047</v>
      </c>
      <c r="Z204" s="77">
        <v>45078</v>
      </c>
      <c r="AA204" s="77">
        <v>45078.810977118053</v>
      </c>
      <c r="AB204" s="74" t="s">
        <v>118</v>
      </c>
      <c r="AC204" s="74" t="s">
        <v>116</v>
      </c>
    </row>
    <row r="205" spans="1:29" s="84" customFormat="1" hidden="1" outlineLevel="5" collapsed="1" x14ac:dyDescent="0.25">
      <c r="A205" s="98" t="s">
        <v>122</v>
      </c>
      <c r="B205" s="80">
        <v>41509.186999999998</v>
      </c>
      <c r="C205" s="80">
        <v>3668146.6817259998</v>
      </c>
      <c r="D205" s="80">
        <v>0</v>
      </c>
      <c r="E205" s="80">
        <v>0</v>
      </c>
      <c r="F205" s="80">
        <v>41509.186999999998</v>
      </c>
      <c r="G205" s="80">
        <v>3668146.6817259998</v>
      </c>
      <c r="H205" s="81" t="s">
        <v>307</v>
      </c>
      <c r="I205" s="81" t="s">
        <v>180</v>
      </c>
      <c r="J205" s="81" t="s">
        <v>116</v>
      </c>
      <c r="K205" s="80">
        <v>88.369514000021198</v>
      </c>
      <c r="L205" s="80">
        <v>0</v>
      </c>
      <c r="M205" s="81" t="s">
        <v>122</v>
      </c>
      <c r="N205" s="81" t="s">
        <v>135</v>
      </c>
      <c r="O205" s="81" t="s">
        <v>191</v>
      </c>
      <c r="P205" s="82" t="s">
        <v>116</v>
      </c>
      <c r="Q205" s="82" t="s">
        <v>116</v>
      </c>
      <c r="R205" s="80">
        <v>0</v>
      </c>
      <c r="S205" s="81" t="s">
        <v>116</v>
      </c>
      <c r="T205" s="81" t="s">
        <v>141</v>
      </c>
      <c r="U205" s="81" t="s">
        <v>146</v>
      </c>
      <c r="V205" s="83">
        <v>45078.45920243056</v>
      </c>
      <c r="W205" s="81" t="s">
        <v>146</v>
      </c>
      <c r="X205" s="83">
        <v>45078.459204247687</v>
      </c>
      <c r="Y205" s="83">
        <v>45047</v>
      </c>
      <c r="Z205" s="83">
        <v>45078</v>
      </c>
      <c r="AA205" s="83">
        <v>45078.810977118053</v>
      </c>
      <c r="AB205" s="81" t="s">
        <v>118</v>
      </c>
      <c r="AC205" s="81" t="s">
        <v>116</v>
      </c>
    </row>
    <row r="206" spans="1:29" s="90" customFormat="1" hidden="1" outlineLevel="6" collapsed="1" x14ac:dyDescent="0.25">
      <c r="A206" s="99" t="s">
        <v>455</v>
      </c>
      <c r="B206" s="86">
        <v>14429.437</v>
      </c>
      <c r="C206" s="86">
        <v>1275122.3349840001</v>
      </c>
      <c r="D206" s="86">
        <v>0</v>
      </c>
      <c r="E206" s="86">
        <v>0</v>
      </c>
      <c r="F206" s="86">
        <v>14429.437</v>
      </c>
      <c r="G206" s="86">
        <v>1275122.3349840001</v>
      </c>
      <c r="H206" s="87" t="s">
        <v>307</v>
      </c>
      <c r="I206" s="87" t="s">
        <v>180</v>
      </c>
      <c r="J206" s="87" t="s">
        <v>455</v>
      </c>
      <c r="K206" s="86">
        <v>88.369514000026498</v>
      </c>
      <c r="L206" s="86">
        <v>0</v>
      </c>
      <c r="M206" s="87" t="s">
        <v>122</v>
      </c>
      <c r="N206" s="87" t="s">
        <v>135</v>
      </c>
      <c r="O206" s="87" t="s">
        <v>191</v>
      </c>
      <c r="P206" s="88">
        <v>45051</v>
      </c>
      <c r="Q206" s="88">
        <v>45051.000694444447</v>
      </c>
      <c r="R206" s="86">
        <v>0</v>
      </c>
      <c r="S206" s="87" t="s">
        <v>456</v>
      </c>
      <c r="T206" s="87" t="s">
        <v>141</v>
      </c>
      <c r="U206" s="87" t="s">
        <v>146</v>
      </c>
      <c r="V206" s="89">
        <v>45078.45920243056</v>
      </c>
      <c r="W206" s="87" t="s">
        <v>146</v>
      </c>
      <c r="X206" s="89">
        <v>45078.459204247687</v>
      </c>
      <c r="Y206" s="89">
        <v>45047</v>
      </c>
      <c r="Z206" s="89">
        <v>45078</v>
      </c>
      <c r="AA206" s="89">
        <v>45078.810977118053</v>
      </c>
      <c r="AB206" s="87" t="s">
        <v>118</v>
      </c>
      <c r="AC206" s="87" t="s">
        <v>116</v>
      </c>
    </row>
    <row r="207" spans="1:29" s="96" customFormat="1" hidden="1" outlineLevel="7" collapsed="1" x14ac:dyDescent="0.25">
      <c r="A207" s="100" t="s">
        <v>308</v>
      </c>
      <c r="B207" s="92">
        <v>14429.437</v>
      </c>
      <c r="C207" s="92">
        <v>1275122.3349840001</v>
      </c>
      <c r="D207" s="92">
        <v>0</v>
      </c>
      <c r="E207" s="92">
        <v>0</v>
      </c>
      <c r="F207" s="92">
        <v>14429.437</v>
      </c>
      <c r="G207" s="92">
        <v>1275122.3349840001</v>
      </c>
      <c r="H207" s="93" t="s">
        <v>307</v>
      </c>
      <c r="I207" s="93" t="s">
        <v>180</v>
      </c>
      <c r="J207" s="93" t="s">
        <v>455</v>
      </c>
      <c r="K207" s="92">
        <v>88.369514000026498</v>
      </c>
      <c r="L207" s="92">
        <v>0</v>
      </c>
      <c r="M207" s="93" t="s">
        <v>122</v>
      </c>
      <c r="N207" s="93" t="s">
        <v>135</v>
      </c>
      <c r="O207" s="93" t="s">
        <v>191</v>
      </c>
      <c r="P207" s="94">
        <v>45051</v>
      </c>
      <c r="Q207" s="94">
        <v>45051.000694444447</v>
      </c>
      <c r="R207" s="92">
        <v>0</v>
      </c>
      <c r="S207" s="93" t="s">
        <v>456</v>
      </c>
      <c r="T207" s="93" t="s">
        <v>141</v>
      </c>
      <c r="U207" s="93" t="s">
        <v>146</v>
      </c>
      <c r="V207" s="95">
        <v>45078.45920243056</v>
      </c>
      <c r="W207" s="93" t="s">
        <v>146</v>
      </c>
      <c r="X207" s="95">
        <v>45078.459204247687</v>
      </c>
      <c r="Y207" s="95">
        <v>45047</v>
      </c>
      <c r="Z207" s="95">
        <v>45078</v>
      </c>
      <c r="AA207" s="95">
        <v>45078.810977118053</v>
      </c>
      <c r="AB207" s="93" t="s">
        <v>118</v>
      </c>
      <c r="AC207" s="93" t="s">
        <v>116</v>
      </c>
    </row>
    <row r="208" spans="1:29" s="78" customFormat="1" hidden="1" outlineLevel="7" collapsed="1" x14ac:dyDescent="0.25">
      <c r="A208" s="101" t="s">
        <v>116</v>
      </c>
      <c r="B208" s="75">
        <v>14429.437</v>
      </c>
      <c r="C208" s="75">
        <v>1275122.3349840001</v>
      </c>
      <c r="D208" s="75">
        <v>0</v>
      </c>
      <c r="E208" s="75">
        <v>0</v>
      </c>
      <c r="F208" s="75">
        <v>14429.437</v>
      </c>
      <c r="G208" s="75">
        <v>1275122.3349840001</v>
      </c>
      <c r="H208" s="74" t="s">
        <v>307</v>
      </c>
      <c r="I208" s="74" t="s">
        <v>180</v>
      </c>
      <c r="J208" s="74" t="s">
        <v>455</v>
      </c>
      <c r="K208" s="75">
        <v>88.369514000026498</v>
      </c>
      <c r="L208" s="75">
        <v>0</v>
      </c>
      <c r="M208" s="74" t="s">
        <v>122</v>
      </c>
      <c r="N208" s="74" t="s">
        <v>135</v>
      </c>
      <c r="O208" s="74" t="s">
        <v>191</v>
      </c>
      <c r="P208" s="76">
        <v>45051</v>
      </c>
      <c r="Q208" s="76">
        <v>45051.000694444447</v>
      </c>
      <c r="R208" s="75">
        <v>0</v>
      </c>
      <c r="S208" s="74" t="s">
        <v>456</v>
      </c>
      <c r="T208" s="74" t="s">
        <v>141</v>
      </c>
      <c r="U208" s="74" t="s">
        <v>146</v>
      </c>
      <c r="V208" s="77">
        <v>45078.45920243056</v>
      </c>
      <c r="W208" s="74" t="s">
        <v>146</v>
      </c>
      <c r="X208" s="77">
        <v>45078.459204247687</v>
      </c>
      <c r="Y208" s="77">
        <v>45047</v>
      </c>
      <c r="Z208" s="77">
        <v>45078</v>
      </c>
      <c r="AA208" s="77">
        <v>45078.810977118053</v>
      </c>
      <c r="AB208" s="74" t="s">
        <v>118</v>
      </c>
      <c r="AC208" s="74" t="s">
        <v>116</v>
      </c>
    </row>
    <row r="209" spans="1:29" s="113" customFormat="1" hidden="1" outlineLevel="6" collapsed="1" x14ac:dyDescent="0.25">
      <c r="A209" s="121" t="s">
        <v>457</v>
      </c>
      <c r="B209" s="109">
        <v>27079.75</v>
      </c>
      <c r="C209" s="109">
        <v>2393024.346742</v>
      </c>
      <c r="D209" s="109">
        <v>0</v>
      </c>
      <c r="E209" s="109">
        <v>0</v>
      </c>
      <c r="F209" s="109">
        <v>27079.75</v>
      </c>
      <c r="G209" s="109">
        <v>2393024.346742</v>
      </c>
      <c r="H209" s="110" t="s">
        <v>307</v>
      </c>
      <c r="I209" s="110" t="s">
        <v>180</v>
      </c>
      <c r="J209" s="110" t="s">
        <v>457</v>
      </c>
      <c r="K209" s="109">
        <v>88.369514000018498</v>
      </c>
      <c r="L209" s="109">
        <v>0</v>
      </c>
      <c r="M209" s="110" t="s">
        <v>122</v>
      </c>
      <c r="N209" s="110" t="s">
        <v>135</v>
      </c>
      <c r="O209" s="110" t="s">
        <v>191</v>
      </c>
      <c r="P209" s="111">
        <v>45055</v>
      </c>
      <c r="Q209" s="111">
        <v>45055.000694444447</v>
      </c>
      <c r="R209" s="109">
        <v>0</v>
      </c>
      <c r="S209" s="110" t="s">
        <v>458</v>
      </c>
      <c r="T209" s="110" t="s">
        <v>141</v>
      </c>
      <c r="U209" s="110" t="s">
        <v>146</v>
      </c>
      <c r="V209" s="112">
        <v>45078.45920243056</v>
      </c>
      <c r="W209" s="110" t="s">
        <v>146</v>
      </c>
      <c r="X209" s="112">
        <v>45078.459204247687</v>
      </c>
      <c r="Y209" s="112">
        <v>45047</v>
      </c>
      <c r="Z209" s="112">
        <v>45078</v>
      </c>
      <c r="AA209" s="112">
        <v>45078.810977118053</v>
      </c>
      <c r="AB209" s="110" t="s">
        <v>118</v>
      </c>
      <c r="AC209" s="110" t="s">
        <v>116</v>
      </c>
    </row>
    <row r="210" spans="1:29" s="96" customFormat="1" hidden="1" outlineLevel="7" collapsed="1" x14ac:dyDescent="0.25">
      <c r="A210" s="100" t="s">
        <v>308</v>
      </c>
      <c r="B210" s="92">
        <v>27079.75</v>
      </c>
      <c r="C210" s="92">
        <v>2393024.346742</v>
      </c>
      <c r="D210" s="92">
        <v>0</v>
      </c>
      <c r="E210" s="92">
        <v>0</v>
      </c>
      <c r="F210" s="92">
        <v>27079.75</v>
      </c>
      <c r="G210" s="92">
        <v>2393024.346742</v>
      </c>
      <c r="H210" s="93" t="s">
        <v>307</v>
      </c>
      <c r="I210" s="93" t="s">
        <v>180</v>
      </c>
      <c r="J210" s="93" t="s">
        <v>457</v>
      </c>
      <c r="K210" s="92">
        <v>88.369514000018498</v>
      </c>
      <c r="L210" s="92">
        <v>0</v>
      </c>
      <c r="M210" s="93" t="s">
        <v>122</v>
      </c>
      <c r="N210" s="93" t="s">
        <v>135</v>
      </c>
      <c r="O210" s="93" t="s">
        <v>191</v>
      </c>
      <c r="P210" s="94">
        <v>45055</v>
      </c>
      <c r="Q210" s="94">
        <v>45055.000694444447</v>
      </c>
      <c r="R210" s="92">
        <v>0</v>
      </c>
      <c r="S210" s="93" t="s">
        <v>458</v>
      </c>
      <c r="T210" s="93" t="s">
        <v>141</v>
      </c>
      <c r="U210" s="93" t="s">
        <v>146</v>
      </c>
      <c r="V210" s="95">
        <v>45078.45920243056</v>
      </c>
      <c r="W210" s="93" t="s">
        <v>146</v>
      </c>
      <c r="X210" s="95">
        <v>45078.459204247687</v>
      </c>
      <c r="Y210" s="95">
        <v>45047</v>
      </c>
      <c r="Z210" s="95">
        <v>45078</v>
      </c>
      <c r="AA210" s="95">
        <v>45078.810977118053</v>
      </c>
      <c r="AB210" s="93" t="s">
        <v>118</v>
      </c>
      <c r="AC210" s="93" t="s">
        <v>116</v>
      </c>
    </row>
    <row r="211" spans="1:29" s="78" customFormat="1" hidden="1" outlineLevel="7" collapsed="1" x14ac:dyDescent="0.25">
      <c r="A211" s="101" t="s">
        <v>116</v>
      </c>
      <c r="B211" s="75">
        <v>27079.75</v>
      </c>
      <c r="C211" s="75">
        <v>2393024.346742</v>
      </c>
      <c r="D211" s="75">
        <v>0</v>
      </c>
      <c r="E211" s="75">
        <v>0</v>
      </c>
      <c r="F211" s="75">
        <v>27079.75</v>
      </c>
      <c r="G211" s="75">
        <v>2393024.346742</v>
      </c>
      <c r="H211" s="74" t="s">
        <v>307</v>
      </c>
      <c r="I211" s="74" t="s">
        <v>180</v>
      </c>
      <c r="J211" s="74" t="s">
        <v>457</v>
      </c>
      <c r="K211" s="75">
        <v>88.369514000018498</v>
      </c>
      <c r="L211" s="75">
        <v>0</v>
      </c>
      <c r="M211" s="74" t="s">
        <v>122</v>
      </c>
      <c r="N211" s="74" t="s">
        <v>135</v>
      </c>
      <c r="O211" s="74" t="s">
        <v>191</v>
      </c>
      <c r="P211" s="76">
        <v>45055</v>
      </c>
      <c r="Q211" s="76">
        <v>45055.000694444447</v>
      </c>
      <c r="R211" s="75">
        <v>0</v>
      </c>
      <c r="S211" s="74" t="s">
        <v>458</v>
      </c>
      <c r="T211" s="74" t="s">
        <v>141</v>
      </c>
      <c r="U211" s="74" t="s">
        <v>146</v>
      </c>
      <c r="V211" s="77">
        <v>45078.45920243056</v>
      </c>
      <c r="W211" s="74" t="s">
        <v>146</v>
      </c>
      <c r="X211" s="77">
        <v>45078.459204247687</v>
      </c>
      <c r="Y211" s="77">
        <v>45047</v>
      </c>
      <c r="Z211" s="77">
        <v>45078</v>
      </c>
      <c r="AA211" s="77">
        <v>45078.810977118053</v>
      </c>
      <c r="AB211" s="74" t="s">
        <v>118</v>
      </c>
      <c r="AC211" s="74" t="s">
        <v>116</v>
      </c>
    </row>
    <row r="212" spans="1:29" s="128" customFormat="1" hidden="1" outlineLevel="4" collapsed="1" x14ac:dyDescent="0.25">
      <c r="A212" s="129" t="s">
        <v>355</v>
      </c>
      <c r="B212" s="124">
        <v>0</v>
      </c>
      <c r="C212" s="124">
        <v>31567.25</v>
      </c>
      <c r="D212" s="124">
        <v>0</v>
      </c>
      <c r="E212" s="124">
        <v>0</v>
      </c>
      <c r="F212" s="124">
        <v>0</v>
      </c>
      <c r="G212" s="124">
        <v>31567.25</v>
      </c>
      <c r="H212" s="125" t="s">
        <v>355</v>
      </c>
      <c r="I212" s="125" t="s">
        <v>180</v>
      </c>
      <c r="J212" s="125" t="s">
        <v>116</v>
      </c>
      <c r="K212" s="124">
        <v>0</v>
      </c>
      <c r="L212" s="124">
        <v>0</v>
      </c>
      <c r="M212" s="125" t="s">
        <v>122</v>
      </c>
      <c r="N212" s="125" t="s">
        <v>135</v>
      </c>
      <c r="O212" s="125" t="s">
        <v>191</v>
      </c>
      <c r="P212" s="126" t="s">
        <v>116</v>
      </c>
      <c r="Q212" s="126" t="s">
        <v>116</v>
      </c>
      <c r="R212" s="124">
        <v>0</v>
      </c>
      <c r="S212" s="125" t="s">
        <v>116</v>
      </c>
      <c r="T212" s="125" t="s">
        <v>141</v>
      </c>
      <c r="U212" s="125" t="s">
        <v>146</v>
      </c>
      <c r="V212" s="127">
        <v>45078.45920243056</v>
      </c>
      <c r="W212" s="125" t="s">
        <v>146</v>
      </c>
      <c r="X212" s="127">
        <v>45078.459204247687</v>
      </c>
      <c r="Y212" s="127">
        <v>45047</v>
      </c>
      <c r="Z212" s="127">
        <v>45078</v>
      </c>
      <c r="AA212" s="127">
        <v>45078.810977118053</v>
      </c>
      <c r="AB212" s="125" t="s">
        <v>118</v>
      </c>
      <c r="AC212" s="125" t="s">
        <v>355</v>
      </c>
    </row>
    <row r="213" spans="1:29" s="84" customFormat="1" hidden="1" outlineLevel="5" collapsed="1" x14ac:dyDescent="0.25">
      <c r="A213" s="98" t="s">
        <v>122</v>
      </c>
      <c r="B213" s="80">
        <v>0</v>
      </c>
      <c r="C213" s="80">
        <v>31567.25</v>
      </c>
      <c r="D213" s="80">
        <v>0</v>
      </c>
      <c r="E213" s="80">
        <v>0</v>
      </c>
      <c r="F213" s="80">
        <v>0</v>
      </c>
      <c r="G213" s="80">
        <v>31567.25</v>
      </c>
      <c r="H213" s="81" t="s">
        <v>355</v>
      </c>
      <c r="I213" s="81" t="s">
        <v>180</v>
      </c>
      <c r="J213" s="81" t="s">
        <v>116</v>
      </c>
      <c r="K213" s="80">
        <v>0</v>
      </c>
      <c r="L213" s="80">
        <v>0</v>
      </c>
      <c r="M213" s="81" t="s">
        <v>122</v>
      </c>
      <c r="N213" s="81" t="s">
        <v>135</v>
      </c>
      <c r="O213" s="81" t="s">
        <v>191</v>
      </c>
      <c r="P213" s="82" t="s">
        <v>116</v>
      </c>
      <c r="Q213" s="82" t="s">
        <v>116</v>
      </c>
      <c r="R213" s="80">
        <v>0</v>
      </c>
      <c r="S213" s="81" t="s">
        <v>116</v>
      </c>
      <c r="T213" s="81" t="s">
        <v>141</v>
      </c>
      <c r="U213" s="81" t="s">
        <v>146</v>
      </c>
      <c r="V213" s="83">
        <v>45078.45920243056</v>
      </c>
      <c r="W213" s="81" t="s">
        <v>146</v>
      </c>
      <c r="X213" s="83">
        <v>45078.459204247687</v>
      </c>
      <c r="Y213" s="83">
        <v>45047</v>
      </c>
      <c r="Z213" s="83">
        <v>45078</v>
      </c>
      <c r="AA213" s="83">
        <v>45078.810977118053</v>
      </c>
      <c r="AB213" s="81" t="s">
        <v>118</v>
      </c>
      <c r="AC213" s="81" t="s">
        <v>355</v>
      </c>
    </row>
    <row r="214" spans="1:29" s="90" customFormat="1" hidden="1" outlineLevel="6" collapsed="1" x14ac:dyDescent="0.25">
      <c r="A214" s="99" t="s">
        <v>455</v>
      </c>
      <c r="B214" s="86">
        <v>0</v>
      </c>
      <c r="C214" s="86">
        <v>8275.66</v>
      </c>
      <c r="D214" s="86">
        <v>0</v>
      </c>
      <c r="E214" s="86">
        <v>0</v>
      </c>
      <c r="F214" s="86">
        <v>0</v>
      </c>
      <c r="G214" s="86">
        <v>8275.66</v>
      </c>
      <c r="H214" s="87" t="s">
        <v>355</v>
      </c>
      <c r="I214" s="87" t="s">
        <v>180</v>
      </c>
      <c r="J214" s="87" t="s">
        <v>455</v>
      </c>
      <c r="K214" s="86">
        <v>0</v>
      </c>
      <c r="L214" s="86">
        <v>0</v>
      </c>
      <c r="M214" s="87" t="s">
        <v>122</v>
      </c>
      <c r="N214" s="87" t="s">
        <v>135</v>
      </c>
      <c r="O214" s="87" t="s">
        <v>191</v>
      </c>
      <c r="P214" s="88">
        <v>45051</v>
      </c>
      <c r="Q214" s="88">
        <v>45051.000694444447</v>
      </c>
      <c r="R214" s="86">
        <v>0</v>
      </c>
      <c r="S214" s="87" t="s">
        <v>456</v>
      </c>
      <c r="T214" s="87" t="s">
        <v>141</v>
      </c>
      <c r="U214" s="87" t="s">
        <v>146</v>
      </c>
      <c r="V214" s="89">
        <v>45078.45920243056</v>
      </c>
      <c r="W214" s="87" t="s">
        <v>146</v>
      </c>
      <c r="X214" s="89">
        <v>45078.459204247687</v>
      </c>
      <c r="Y214" s="89">
        <v>45047</v>
      </c>
      <c r="Z214" s="89">
        <v>45078</v>
      </c>
      <c r="AA214" s="89">
        <v>45078.810977118053</v>
      </c>
      <c r="AB214" s="87" t="s">
        <v>118</v>
      </c>
      <c r="AC214" s="87" t="s">
        <v>355</v>
      </c>
    </row>
    <row r="215" spans="1:29" s="96" customFormat="1" hidden="1" outlineLevel="7" collapsed="1" x14ac:dyDescent="0.25">
      <c r="A215" s="100" t="s">
        <v>459</v>
      </c>
      <c r="B215" s="92">
        <v>0</v>
      </c>
      <c r="C215" s="92">
        <v>8275.66</v>
      </c>
      <c r="D215" s="92">
        <v>0</v>
      </c>
      <c r="E215" s="92">
        <v>0</v>
      </c>
      <c r="F215" s="92">
        <v>0</v>
      </c>
      <c r="G215" s="92">
        <v>8275.66</v>
      </c>
      <c r="H215" s="93" t="s">
        <v>355</v>
      </c>
      <c r="I215" s="93" t="s">
        <v>180</v>
      </c>
      <c r="J215" s="93" t="s">
        <v>455</v>
      </c>
      <c r="K215" s="92">
        <v>0</v>
      </c>
      <c r="L215" s="92">
        <v>0</v>
      </c>
      <c r="M215" s="93" t="s">
        <v>122</v>
      </c>
      <c r="N215" s="93" t="s">
        <v>135</v>
      </c>
      <c r="O215" s="93" t="s">
        <v>191</v>
      </c>
      <c r="P215" s="94">
        <v>45051</v>
      </c>
      <c r="Q215" s="94">
        <v>45051.000694444447</v>
      </c>
      <c r="R215" s="92">
        <v>0</v>
      </c>
      <c r="S215" s="93" t="s">
        <v>456</v>
      </c>
      <c r="T215" s="93" t="s">
        <v>141</v>
      </c>
      <c r="U215" s="93" t="s">
        <v>146</v>
      </c>
      <c r="V215" s="95">
        <v>45078.45920243056</v>
      </c>
      <c r="W215" s="93" t="s">
        <v>146</v>
      </c>
      <c r="X215" s="95">
        <v>45078.459204247687</v>
      </c>
      <c r="Y215" s="95">
        <v>45047</v>
      </c>
      <c r="Z215" s="95">
        <v>45078</v>
      </c>
      <c r="AA215" s="95">
        <v>45078.810977118053</v>
      </c>
      <c r="AB215" s="93" t="s">
        <v>118</v>
      </c>
      <c r="AC215" s="93" t="s">
        <v>355</v>
      </c>
    </row>
    <row r="216" spans="1:29" s="78" customFormat="1" hidden="1" outlineLevel="7" collapsed="1" x14ac:dyDescent="0.25">
      <c r="A216" s="101" t="s">
        <v>116</v>
      </c>
      <c r="B216" s="75">
        <v>0</v>
      </c>
      <c r="C216" s="75">
        <v>8275.66</v>
      </c>
      <c r="D216" s="75">
        <v>0</v>
      </c>
      <c r="E216" s="75">
        <v>0</v>
      </c>
      <c r="F216" s="75">
        <v>0</v>
      </c>
      <c r="G216" s="75">
        <v>8275.66</v>
      </c>
      <c r="H216" s="74" t="s">
        <v>355</v>
      </c>
      <c r="I216" s="74" t="s">
        <v>180</v>
      </c>
      <c r="J216" s="74" t="s">
        <v>455</v>
      </c>
      <c r="K216" s="75">
        <v>0</v>
      </c>
      <c r="L216" s="75">
        <v>0</v>
      </c>
      <c r="M216" s="74" t="s">
        <v>122</v>
      </c>
      <c r="N216" s="74" t="s">
        <v>135</v>
      </c>
      <c r="O216" s="74" t="s">
        <v>191</v>
      </c>
      <c r="P216" s="76">
        <v>45051</v>
      </c>
      <c r="Q216" s="76">
        <v>45051.000694444447</v>
      </c>
      <c r="R216" s="75">
        <v>0</v>
      </c>
      <c r="S216" s="74" t="s">
        <v>456</v>
      </c>
      <c r="T216" s="74" t="s">
        <v>141</v>
      </c>
      <c r="U216" s="74" t="s">
        <v>146</v>
      </c>
      <c r="V216" s="77">
        <v>45078.45920243056</v>
      </c>
      <c r="W216" s="74" t="s">
        <v>146</v>
      </c>
      <c r="X216" s="77">
        <v>45078.459204247687</v>
      </c>
      <c r="Y216" s="77">
        <v>45047</v>
      </c>
      <c r="Z216" s="77">
        <v>45078</v>
      </c>
      <c r="AA216" s="77">
        <v>45078.810977118053</v>
      </c>
      <c r="AB216" s="74" t="s">
        <v>118</v>
      </c>
      <c r="AC216" s="74" t="s">
        <v>355</v>
      </c>
    </row>
    <row r="217" spans="1:29" s="113" customFormat="1" hidden="1" outlineLevel="6" collapsed="1" x14ac:dyDescent="0.25">
      <c r="A217" s="121" t="s">
        <v>457</v>
      </c>
      <c r="B217" s="109">
        <v>0</v>
      </c>
      <c r="C217" s="109">
        <v>23291.59</v>
      </c>
      <c r="D217" s="109">
        <v>0</v>
      </c>
      <c r="E217" s="109">
        <v>0</v>
      </c>
      <c r="F217" s="109">
        <v>0</v>
      </c>
      <c r="G217" s="109">
        <v>23291.59</v>
      </c>
      <c r="H217" s="110" t="s">
        <v>355</v>
      </c>
      <c r="I217" s="110" t="s">
        <v>180</v>
      </c>
      <c r="J217" s="110" t="s">
        <v>457</v>
      </c>
      <c r="K217" s="109">
        <v>0</v>
      </c>
      <c r="L217" s="109">
        <v>0</v>
      </c>
      <c r="M217" s="110" t="s">
        <v>122</v>
      </c>
      <c r="N217" s="110" t="s">
        <v>135</v>
      </c>
      <c r="O217" s="110" t="s">
        <v>191</v>
      </c>
      <c r="P217" s="111">
        <v>45055</v>
      </c>
      <c r="Q217" s="111">
        <v>45055.000694444447</v>
      </c>
      <c r="R217" s="109">
        <v>0</v>
      </c>
      <c r="S217" s="110" t="s">
        <v>458</v>
      </c>
      <c r="T217" s="110" t="s">
        <v>141</v>
      </c>
      <c r="U217" s="110" t="s">
        <v>146</v>
      </c>
      <c r="V217" s="112">
        <v>45078.45920243056</v>
      </c>
      <c r="W217" s="110" t="s">
        <v>146</v>
      </c>
      <c r="X217" s="112">
        <v>45078.459204247687</v>
      </c>
      <c r="Y217" s="112">
        <v>45047</v>
      </c>
      <c r="Z217" s="112">
        <v>45078</v>
      </c>
      <c r="AA217" s="112">
        <v>45078.810977118053</v>
      </c>
      <c r="AB217" s="110" t="s">
        <v>118</v>
      </c>
      <c r="AC217" s="110" t="s">
        <v>355</v>
      </c>
    </row>
    <row r="218" spans="1:29" s="96" customFormat="1" hidden="1" outlineLevel="7" collapsed="1" x14ac:dyDescent="0.25">
      <c r="A218" s="100" t="s">
        <v>460</v>
      </c>
      <c r="B218" s="92">
        <v>0</v>
      </c>
      <c r="C218" s="92">
        <v>23291.59</v>
      </c>
      <c r="D218" s="92">
        <v>0</v>
      </c>
      <c r="E218" s="92">
        <v>0</v>
      </c>
      <c r="F218" s="92">
        <v>0</v>
      </c>
      <c r="G218" s="92">
        <v>23291.59</v>
      </c>
      <c r="H218" s="93" t="s">
        <v>355</v>
      </c>
      <c r="I218" s="93" t="s">
        <v>180</v>
      </c>
      <c r="J218" s="93" t="s">
        <v>457</v>
      </c>
      <c r="K218" s="92">
        <v>0</v>
      </c>
      <c r="L218" s="92">
        <v>0</v>
      </c>
      <c r="M218" s="93" t="s">
        <v>122</v>
      </c>
      <c r="N218" s="93" t="s">
        <v>135</v>
      </c>
      <c r="O218" s="93" t="s">
        <v>191</v>
      </c>
      <c r="P218" s="94">
        <v>45055</v>
      </c>
      <c r="Q218" s="94">
        <v>45055.000694444447</v>
      </c>
      <c r="R218" s="92">
        <v>0</v>
      </c>
      <c r="S218" s="93" t="s">
        <v>458</v>
      </c>
      <c r="T218" s="93" t="s">
        <v>141</v>
      </c>
      <c r="U218" s="93" t="s">
        <v>146</v>
      </c>
      <c r="V218" s="95">
        <v>45078.45920243056</v>
      </c>
      <c r="W218" s="93" t="s">
        <v>146</v>
      </c>
      <c r="X218" s="95">
        <v>45078.459204247687</v>
      </c>
      <c r="Y218" s="95">
        <v>45047</v>
      </c>
      <c r="Z218" s="95">
        <v>45078</v>
      </c>
      <c r="AA218" s="95">
        <v>45078.810977118053</v>
      </c>
      <c r="AB218" s="93" t="s">
        <v>118</v>
      </c>
      <c r="AC218" s="93" t="s">
        <v>355</v>
      </c>
    </row>
    <row r="219" spans="1:29" s="78" customFormat="1" hidden="1" outlineLevel="7" collapsed="1" x14ac:dyDescent="0.25">
      <c r="A219" s="101" t="s">
        <v>116</v>
      </c>
      <c r="B219" s="75">
        <v>0</v>
      </c>
      <c r="C219" s="75">
        <v>23291.59</v>
      </c>
      <c r="D219" s="75">
        <v>0</v>
      </c>
      <c r="E219" s="75">
        <v>0</v>
      </c>
      <c r="F219" s="75">
        <v>0</v>
      </c>
      <c r="G219" s="75">
        <v>23291.59</v>
      </c>
      <c r="H219" s="74" t="s">
        <v>355</v>
      </c>
      <c r="I219" s="74" t="s">
        <v>180</v>
      </c>
      <c r="J219" s="74" t="s">
        <v>457</v>
      </c>
      <c r="K219" s="75">
        <v>0</v>
      </c>
      <c r="L219" s="75">
        <v>0</v>
      </c>
      <c r="M219" s="74" t="s">
        <v>122</v>
      </c>
      <c r="N219" s="74" t="s">
        <v>135</v>
      </c>
      <c r="O219" s="74" t="s">
        <v>191</v>
      </c>
      <c r="P219" s="76">
        <v>45055</v>
      </c>
      <c r="Q219" s="76">
        <v>45055.000694444447</v>
      </c>
      <c r="R219" s="75">
        <v>0</v>
      </c>
      <c r="S219" s="74" t="s">
        <v>458</v>
      </c>
      <c r="T219" s="74" t="s">
        <v>141</v>
      </c>
      <c r="U219" s="74" t="s">
        <v>146</v>
      </c>
      <c r="V219" s="77">
        <v>45078.45920243056</v>
      </c>
      <c r="W219" s="74" t="s">
        <v>146</v>
      </c>
      <c r="X219" s="77">
        <v>45078.459204247687</v>
      </c>
      <c r="Y219" s="77">
        <v>45047</v>
      </c>
      <c r="Z219" s="77">
        <v>45078</v>
      </c>
      <c r="AA219" s="77">
        <v>45078.810977118053</v>
      </c>
      <c r="AB219" s="74" t="s">
        <v>118</v>
      </c>
      <c r="AC219" s="74" t="s">
        <v>355</v>
      </c>
    </row>
    <row r="220" spans="1:29" s="78" customFormat="1" hidden="1" outlineLevel="4" collapsed="1" x14ac:dyDescent="0.25">
      <c r="A220" s="97" t="s">
        <v>304</v>
      </c>
      <c r="B220" s="75">
        <v>0</v>
      </c>
      <c r="C220" s="75">
        <v>4585.1833200000001</v>
      </c>
      <c r="D220" s="75">
        <v>0</v>
      </c>
      <c r="E220" s="75">
        <v>0</v>
      </c>
      <c r="F220" s="75">
        <v>0</v>
      </c>
      <c r="G220" s="75">
        <v>4585.1833200000001</v>
      </c>
      <c r="H220" s="74" t="s">
        <v>304</v>
      </c>
      <c r="I220" s="74" t="s">
        <v>180</v>
      </c>
      <c r="J220" s="74" t="s">
        <v>116</v>
      </c>
      <c r="K220" s="75">
        <v>0</v>
      </c>
      <c r="L220" s="75">
        <v>0</v>
      </c>
      <c r="M220" s="74" t="s">
        <v>122</v>
      </c>
      <c r="N220" s="74" t="s">
        <v>135</v>
      </c>
      <c r="O220" s="74" t="s">
        <v>191</v>
      </c>
      <c r="P220" s="76" t="s">
        <v>116</v>
      </c>
      <c r="Q220" s="76" t="s">
        <v>116</v>
      </c>
      <c r="R220" s="75">
        <v>0</v>
      </c>
      <c r="S220" s="74" t="s">
        <v>116</v>
      </c>
      <c r="T220" s="74" t="s">
        <v>141</v>
      </c>
      <c r="U220" s="74" t="s">
        <v>146</v>
      </c>
      <c r="V220" s="77">
        <v>45078.45920243056</v>
      </c>
      <c r="W220" s="74" t="s">
        <v>146</v>
      </c>
      <c r="X220" s="77">
        <v>45078.459204247687</v>
      </c>
      <c r="Y220" s="77">
        <v>45047</v>
      </c>
      <c r="Z220" s="77">
        <v>45078</v>
      </c>
      <c r="AA220" s="77">
        <v>45078.810977118053</v>
      </c>
      <c r="AB220" s="74" t="s">
        <v>118</v>
      </c>
      <c r="AC220" s="74" t="s">
        <v>304</v>
      </c>
    </row>
    <row r="221" spans="1:29" s="84" customFormat="1" hidden="1" outlineLevel="5" collapsed="1" x14ac:dyDescent="0.25">
      <c r="A221" s="98" t="s">
        <v>122</v>
      </c>
      <c r="B221" s="80">
        <v>0</v>
      </c>
      <c r="C221" s="80">
        <v>4585.1833200000001</v>
      </c>
      <c r="D221" s="80">
        <v>0</v>
      </c>
      <c r="E221" s="80">
        <v>0</v>
      </c>
      <c r="F221" s="80">
        <v>0</v>
      </c>
      <c r="G221" s="80">
        <v>4585.1833200000001</v>
      </c>
      <c r="H221" s="81" t="s">
        <v>304</v>
      </c>
      <c r="I221" s="81" t="s">
        <v>180</v>
      </c>
      <c r="J221" s="81" t="s">
        <v>116</v>
      </c>
      <c r="K221" s="80">
        <v>0</v>
      </c>
      <c r="L221" s="80">
        <v>0</v>
      </c>
      <c r="M221" s="81" t="s">
        <v>122</v>
      </c>
      <c r="N221" s="81" t="s">
        <v>135</v>
      </c>
      <c r="O221" s="81" t="s">
        <v>191</v>
      </c>
      <c r="P221" s="82" t="s">
        <v>116</v>
      </c>
      <c r="Q221" s="82" t="s">
        <v>116</v>
      </c>
      <c r="R221" s="80">
        <v>0</v>
      </c>
      <c r="S221" s="81" t="s">
        <v>116</v>
      </c>
      <c r="T221" s="81" t="s">
        <v>141</v>
      </c>
      <c r="U221" s="81" t="s">
        <v>146</v>
      </c>
      <c r="V221" s="83">
        <v>45078.45920243056</v>
      </c>
      <c r="W221" s="81" t="s">
        <v>146</v>
      </c>
      <c r="X221" s="83">
        <v>45078.459204247687</v>
      </c>
      <c r="Y221" s="83">
        <v>45047</v>
      </c>
      <c r="Z221" s="83">
        <v>45078</v>
      </c>
      <c r="AA221" s="83">
        <v>45078.810977118053</v>
      </c>
      <c r="AB221" s="81" t="s">
        <v>118</v>
      </c>
      <c r="AC221" s="81" t="s">
        <v>304</v>
      </c>
    </row>
    <row r="222" spans="1:29" s="90" customFormat="1" hidden="1" outlineLevel="6" collapsed="1" x14ac:dyDescent="0.25">
      <c r="A222" s="99" t="s">
        <v>455</v>
      </c>
      <c r="B222" s="86">
        <v>0</v>
      </c>
      <c r="C222" s="86">
        <v>1593.90291</v>
      </c>
      <c r="D222" s="86">
        <v>0</v>
      </c>
      <c r="E222" s="86">
        <v>0</v>
      </c>
      <c r="F222" s="86">
        <v>0</v>
      </c>
      <c r="G222" s="86">
        <v>1593.90291</v>
      </c>
      <c r="H222" s="87" t="s">
        <v>304</v>
      </c>
      <c r="I222" s="87" t="s">
        <v>180</v>
      </c>
      <c r="J222" s="87" t="s">
        <v>455</v>
      </c>
      <c r="K222" s="86">
        <v>0</v>
      </c>
      <c r="L222" s="86">
        <v>0</v>
      </c>
      <c r="M222" s="87" t="s">
        <v>122</v>
      </c>
      <c r="N222" s="87" t="s">
        <v>135</v>
      </c>
      <c r="O222" s="87" t="s">
        <v>191</v>
      </c>
      <c r="P222" s="88">
        <v>45051</v>
      </c>
      <c r="Q222" s="88">
        <v>45051.000694444447</v>
      </c>
      <c r="R222" s="86">
        <v>0</v>
      </c>
      <c r="S222" s="87" t="s">
        <v>456</v>
      </c>
      <c r="T222" s="87" t="s">
        <v>141</v>
      </c>
      <c r="U222" s="87" t="s">
        <v>146</v>
      </c>
      <c r="V222" s="89">
        <v>45078.45920243056</v>
      </c>
      <c r="W222" s="87" t="s">
        <v>146</v>
      </c>
      <c r="X222" s="89">
        <v>45078.459204247687</v>
      </c>
      <c r="Y222" s="89">
        <v>45047</v>
      </c>
      <c r="Z222" s="89">
        <v>45078</v>
      </c>
      <c r="AA222" s="89">
        <v>45078.810977118053</v>
      </c>
      <c r="AB222" s="87" t="s">
        <v>118</v>
      </c>
      <c r="AC222" s="87" t="s">
        <v>304</v>
      </c>
    </row>
    <row r="223" spans="1:29" s="96" customFormat="1" hidden="1" outlineLevel="7" collapsed="1" x14ac:dyDescent="0.25">
      <c r="A223" s="100" t="s">
        <v>461</v>
      </c>
      <c r="B223" s="92">
        <v>0</v>
      </c>
      <c r="C223" s="92">
        <v>1593.90291</v>
      </c>
      <c r="D223" s="92">
        <v>0</v>
      </c>
      <c r="E223" s="92">
        <v>0</v>
      </c>
      <c r="F223" s="92">
        <v>0</v>
      </c>
      <c r="G223" s="92">
        <v>1593.90291</v>
      </c>
      <c r="H223" s="93" t="s">
        <v>304</v>
      </c>
      <c r="I223" s="93" t="s">
        <v>180</v>
      </c>
      <c r="J223" s="93" t="s">
        <v>455</v>
      </c>
      <c r="K223" s="92">
        <v>0</v>
      </c>
      <c r="L223" s="92">
        <v>0</v>
      </c>
      <c r="M223" s="93" t="s">
        <v>122</v>
      </c>
      <c r="N223" s="93" t="s">
        <v>135</v>
      </c>
      <c r="O223" s="93" t="s">
        <v>191</v>
      </c>
      <c r="P223" s="94">
        <v>45051</v>
      </c>
      <c r="Q223" s="94">
        <v>45051.000694444447</v>
      </c>
      <c r="R223" s="92">
        <v>0</v>
      </c>
      <c r="S223" s="93" t="s">
        <v>456</v>
      </c>
      <c r="T223" s="93" t="s">
        <v>141</v>
      </c>
      <c r="U223" s="93" t="s">
        <v>146</v>
      </c>
      <c r="V223" s="95">
        <v>45078.45920243056</v>
      </c>
      <c r="W223" s="93" t="s">
        <v>146</v>
      </c>
      <c r="X223" s="95">
        <v>45078.459204247687</v>
      </c>
      <c r="Y223" s="95">
        <v>45047</v>
      </c>
      <c r="Z223" s="95">
        <v>45078</v>
      </c>
      <c r="AA223" s="95">
        <v>45078.810977118053</v>
      </c>
      <c r="AB223" s="93" t="s">
        <v>118</v>
      </c>
      <c r="AC223" s="93" t="s">
        <v>304</v>
      </c>
    </row>
    <row r="224" spans="1:29" s="78" customFormat="1" hidden="1" outlineLevel="7" collapsed="1" x14ac:dyDescent="0.25">
      <c r="A224" s="101" t="s">
        <v>116</v>
      </c>
      <c r="B224" s="75">
        <v>0</v>
      </c>
      <c r="C224" s="75">
        <v>1593.90291</v>
      </c>
      <c r="D224" s="75">
        <v>0</v>
      </c>
      <c r="E224" s="75">
        <v>0</v>
      </c>
      <c r="F224" s="75">
        <v>0</v>
      </c>
      <c r="G224" s="75">
        <v>1593.90291</v>
      </c>
      <c r="H224" s="74" t="s">
        <v>304</v>
      </c>
      <c r="I224" s="74" t="s">
        <v>180</v>
      </c>
      <c r="J224" s="74" t="s">
        <v>455</v>
      </c>
      <c r="K224" s="75">
        <v>0</v>
      </c>
      <c r="L224" s="75">
        <v>0</v>
      </c>
      <c r="M224" s="74" t="s">
        <v>122</v>
      </c>
      <c r="N224" s="74" t="s">
        <v>135</v>
      </c>
      <c r="O224" s="74" t="s">
        <v>191</v>
      </c>
      <c r="P224" s="76">
        <v>45051</v>
      </c>
      <c r="Q224" s="76">
        <v>45051.000694444447</v>
      </c>
      <c r="R224" s="75">
        <v>0</v>
      </c>
      <c r="S224" s="74" t="s">
        <v>456</v>
      </c>
      <c r="T224" s="74" t="s">
        <v>141</v>
      </c>
      <c r="U224" s="74" t="s">
        <v>146</v>
      </c>
      <c r="V224" s="77">
        <v>45078.45920243056</v>
      </c>
      <c r="W224" s="74" t="s">
        <v>146</v>
      </c>
      <c r="X224" s="77">
        <v>45078.459204247687</v>
      </c>
      <c r="Y224" s="77">
        <v>45047</v>
      </c>
      <c r="Z224" s="77">
        <v>45078</v>
      </c>
      <c r="AA224" s="77">
        <v>45078.810977118053</v>
      </c>
      <c r="AB224" s="74" t="s">
        <v>118</v>
      </c>
      <c r="AC224" s="74" t="s">
        <v>304</v>
      </c>
    </row>
    <row r="225" spans="1:29" s="113" customFormat="1" hidden="1" outlineLevel="6" collapsed="1" x14ac:dyDescent="0.25">
      <c r="A225" s="121" t="s">
        <v>457</v>
      </c>
      <c r="B225" s="109">
        <v>0</v>
      </c>
      <c r="C225" s="109">
        <v>2991.2804099999998</v>
      </c>
      <c r="D225" s="109">
        <v>0</v>
      </c>
      <c r="E225" s="109">
        <v>0</v>
      </c>
      <c r="F225" s="109">
        <v>0</v>
      </c>
      <c r="G225" s="109">
        <v>2991.2804099999998</v>
      </c>
      <c r="H225" s="110" t="s">
        <v>304</v>
      </c>
      <c r="I225" s="110" t="s">
        <v>180</v>
      </c>
      <c r="J225" s="110" t="s">
        <v>457</v>
      </c>
      <c r="K225" s="109">
        <v>0</v>
      </c>
      <c r="L225" s="109">
        <v>0</v>
      </c>
      <c r="M225" s="110" t="s">
        <v>122</v>
      </c>
      <c r="N225" s="110" t="s">
        <v>135</v>
      </c>
      <c r="O225" s="110" t="s">
        <v>191</v>
      </c>
      <c r="P225" s="111">
        <v>45055</v>
      </c>
      <c r="Q225" s="111">
        <v>45055.000694444447</v>
      </c>
      <c r="R225" s="109">
        <v>0</v>
      </c>
      <c r="S225" s="110" t="s">
        <v>458</v>
      </c>
      <c r="T225" s="110" t="s">
        <v>141</v>
      </c>
      <c r="U225" s="110" t="s">
        <v>146</v>
      </c>
      <c r="V225" s="112">
        <v>45078.45920243056</v>
      </c>
      <c r="W225" s="110" t="s">
        <v>146</v>
      </c>
      <c r="X225" s="112">
        <v>45078.459204247687</v>
      </c>
      <c r="Y225" s="112">
        <v>45047</v>
      </c>
      <c r="Z225" s="112">
        <v>45078</v>
      </c>
      <c r="AA225" s="112">
        <v>45078.810977118053</v>
      </c>
      <c r="AB225" s="110" t="s">
        <v>118</v>
      </c>
      <c r="AC225" s="110" t="s">
        <v>304</v>
      </c>
    </row>
    <row r="226" spans="1:29" s="96" customFormat="1" hidden="1" outlineLevel="7" collapsed="1" x14ac:dyDescent="0.25">
      <c r="A226" s="100" t="s">
        <v>462</v>
      </c>
      <c r="B226" s="92">
        <v>0</v>
      </c>
      <c r="C226" s="92">
        <v>2991.2804099999998</v>
      </c>
      <c r="D226" s="92">
        <v>0</v>
      </c>
      <c r="E226" s="92">
        <v>0</v>
      </c>
      <c r="F226" s="92">
        <v>0</v>
      </c>
      <c r="G226" s="92">
        <v>2991.2804099999998</v>
      </c>
      <c r="H226" s="93" t="s">
        <v>304</v>
      </c>
      <c r="I226" s="93" t="s">
        <v>180</v>
      </c>
      <c r="J226" s="93" t="s">
        <v>457</v>
      </c>
      <c r="K226" s="92">
        <v>0</v>
      </c>
      <c r="L226" s="92">
        <v>0</v>
      </c>
      <c r="M226" s="93" t="s">
        <v>122</v>
      </c>
      <c r="N226" s="93" t="s">
        <v>135</v>
      </c>
      <c r="O226" s="93" t="s">
        <v>191</v>
      </c>
      <c r="P226" s="94">
        <v>45055</v>
      </c>
      <c r="Q226" s="94">
        <v>45055.000694444447</v>
      </c>
      <c r="R226" s="92">
        <v>0</v>
      </c>
      <c r="S226" s="93" t="s">
        <v>458</v>
      </c>
      <c r="T226" s="93" t="s">
        <v>141</v>
      </c>
      <c r="U226" s="93" t="s">
        <v>146</v>
      </c>
      <c r="V226" s="95">
        <v>45078.45920243056</v>
      </c>
      <c r="W226" s="93" t="s">
        <v>146</v>
      </c>
      <c r="X226" s="95">
        <v>45078.459204247687</v>
      </c>
      <c r="Y226" s="95">
        <v>45047</v>
      </c>
      <c r="Z226" s="95">
        <v>45078</v>
      </c>
      <c r="AA226" s="95">
        <v>45078.810977118053</v>
      </c>
      <c r="AB226" s="93" t="s">
        <v>118</v>
      </c>
      <c r="AC226" s="93" t="s">
        <v>304</v>
      </c>
    </row>
    <row r="227" spans="1:29" s="78" customFormat="1" hidden="1" outlineLevel="7" collapsed="1" x14ac:dyDescent="0.25">
      <c r="A227" s="101" t="s">
        <v>116</v>
      </c>
      <c r="B227" s="75">
        <v>0</v>
      </c>
      <c r="C227" s="75">
        <v>2991.2804099999998</v>
      </c>
      <c r="D227" s="75">
        <v>0</v>
      </c>
      <c r="E227" s="75">
        <v>0</v>
      </c>
      <c r="F227" s="75">
        <v>0</v>
      </c>
      <c r="G227" s="75">
        <v>2991.2804099999998</v>
      </c>
      <c r="H227" s="74" t="s">
        <v>304</v>
      </c>
      <c r="I227" s="74" t="s">
        <v>180</v>
      </c>
      <c r="J227" s="74" t="s">
        <v>457</v>
      </c>
      <c r="K227" s="75">
        <v>0</v>
      </c>
      <c r="L227" s="75">
        <v>0</v>
      </c>
      <c r="M227" s="74" t="s">
        <v>122</v>
      </c>
      <c r="N227" s="74" t="s">
        <v>135</v>
      </c>
      <c r="O227" s="74" t="s">
        <v>191</v>
      </c>
      <c r="P227" s="76">
        <v>45055</v>
      </c>
      <c r="Q227" s="76">
        <v>45055.000694444447</v>
      </c>
      <c r="R227" s="75">
        <v>0</v>
      </c>
      <c r="S227" s="74" t="s">
        <v>458</v>
      </c>
      <c r="T227" s="74" t="s">
        <v>141</v>
      </c>
      <c r="U227" s="74" t="s">
        <v>146</v>
      </c>
      <c r="V227" s="77">
        <v>45078.45920243056</v>
      </c>
      <c r="W227" s="74" t="s">
        <v>146</v>
      </c>
      <c r="X227" s="77">
        <v>45078.459204247687</v>
      </c>
      <c r="Y227" s="77">
        <v>45047</v>
      </c>
      <c r="Z227" s="77">
        <v>45078</v>
      </c>
      <c r="AA227" s="77">
        <v>45078.810977118053</v>
      </c>
      <c r="AB227" s="74" t="s">
        <v>118</v>
      </c>
      <c r="AC227" s="74" t="s">
        <v>304</v>
      </c>
    </row>
    <row r="228" spans="1:29" s="128" customFormat="1" hidden="1" outlineLevel="4" collapsed="1" x14ac:dyDescent="0.25">
      <c r="A228" s="129" t="s">
        <v>299</v>
      </c>
      <c r="B228" s="124">
        <v>0</v>
      </c>
      <c r="C228" s="124">
        <v>73091.751600000003</v>
      </c>
      <c r="D228" s="124">
        <v>0</v>
      </c>
      <c r="E228" s="124">
        <v>0</v>
      </c>
      <c r="F228" s="124">
        <v>0</v>
      </c>
      <c r="G228" s="124">
        <v>73091.751600000003</v>
      </c>
      <c r="H228" s="125" t="s">
        <v>299</v>
      </c>
      <c r="I228" s="125" t="s">
        <v>180</v>
      </c>
      <c r="J228" s="125" t="s">
        <v>116</v>
      </c>
      <c r="K228" s="124">
        <v>0</v>
      </c>
      <c r="L228" s="124">
        <v>0</v>
      </c>
      <c r="M228" s="125" t="s">
        <v>122</v>
      </c>
      <c r="N228" s="125" t="s">
        <v>135</v>
      </c>
      <c r="O228" s="125" t="s">
        <v>191</v>
      </c>
      <c r="P228" s="126" t="s">
        <v>116</v>
      </c>
      <c r="Q228" s="126" t="s">
        <v>116</v>
      </c>
      <c r="R228" s="124">
        <v>0</v>
      </c>
      <c r="S228" s="125" t="s">
        <v>300</v>
      </c>
      <c r="T228" s="125" t="s">
        <v>141</v>
      </c>
      <c r="U228" s="125" t="s">
        <v>146</v>
      </c>
      <c r="V228" s="127">
        <v>45078.45920243056</v>
      </c>
      <c r="W228" s="125" t="s">
        <v>146</v>
      </c>
      <c r="X228" s="127">
        <v>45078.459204247687</v>
      </c>
      <c r="Y228" s="127">
        <v>45047</v>
      </c>
      <c r="Z228" s="127">
        <v>45078</v>
      </c>
      <c r="AA228" s="127">
        <v>45078.810977118053</v>
      </c>
      <c r="AB228" s="125" t="s">
        <v>118</v>
      </c>
      <c r="AC228" s="125" t="s">
        <v>299</v>
      </c>
    </row>
    <row r="229" spans="1:29" s="84" customFormat="1" hidden="1" outlineLevel="5" collapsed="1" x14ac:dyDescent="0.25">
      <c r="A229" s="98" t="s">
        <v>122</v>
      </c>
      <c r="B229" s="80">
        <v>0</v>
      </c>
      <c r="C229" s="80">
        <v>73091.751600000003</v>
      </c>
      <c r="D229" s="80">
        <v>0</v>
      </c>
      <c r="E229" s="80">
        <v>0</v>
      </c>
      <c r="F229" s="80">
        <v>0</v>
      </c>
      <c r="G229" s="80">
        <v>73091.751600000003</v>
      </c>
      <c r="H229" s="81" t="s">
        <v>299</v>
      </c>
      <c r="I229" s="81" t="s">
        <v>180</v>
      </c>
      <c r="J229" s="81" t="s">
        <v>116</v>
      </c>
      <c r="K229" s="80">
        <v>0</v>
      </c>
      <c r="L229" s="80">
        <v>0</v>
      </c>
      <c r="M229" s="81" t="s">
        <v>122</v>
      </c>
      <c r="N229" s="81" t="s">
        <v>135</v>
      </c>
      <c r="O229" s="81" t="s">
        <v>191</v>
      </c>
      <c r="P229" s="82" t="s">
        <v>116</v>
      </c>
      <c r="Q229" s="82" t="s">
        <v>116</v>
      </c>
      <c r="R229" s="80">
        <v>0</v>
      </c>
      <c r="S229" s="81" t="s">
        <v>300</v>
      </c>
      <c r="T229" s="81" t="s">
        <v>141</v>
      </c>
      <c r="U229" s="81" t="s">
        <v>146</v>
      </c>
      <c r="V229" s="83">
        <v>45078.45920243056</v>
      </c>
      <c r="W229" s="81" t="s">
        <v>146</v>
      </c>
      <c r="X229" s="83">
        <v>45078.459204247687</v>
      </c>
      <c r="Y229" s="83">
        <v>45047</v>
      </c>
      <c r="Z229" s="83">
        <v>45078</v>
      </c>
      <c r="AA229" s="83">
        <v>45078.810977118053</v>
      </c>
      <c r="AB229" s="81" t="s">
        <v>118</v>
      </c>
      <c r="AC229" s="81" t="s">
        <v>299</v>
      </c>
    </row>
    <row r="230" spans="1:29" s="90" customFormat="1" hidden="1" outlineLevel="6" collapsed="1" x14ac:dyDescent="0.25">
      <c r="A230" s="99" t="s">
        <v>455</v>
      </c>
      <c r="B230" s="86">
        <v>0</v>
      </c>
      <c r="C230" s="86">
        <v>25972.9866</v>
      </c>
      <c r="D230" s="86">
        <v>0</v>
      </c>
      <c r="E230" s="86">
        <v>0</v>
      </c>
      <c r="F230" s="86">
        <v>0</v>
      </c>
      <c r="G230" s="86">
        <v>25972.9866</v>
      </c>
      <c r="H230" s="87" t="s">
        <v>299</v>
      </c>
      <c r="I230" s="87" t="s">
        <v>180</v>
      </c>
      <c r="J230" s="87" t="s">
        <v>455</v>
      </c>
      <c r="K230" s="86">
        <v>0</v>
      </c>
      <c r="L230" s="86">
        <v>0</v>
      </c>
      <c r="M230" s="87" t="s">
        <v>122</v>
      </c>
      <c r="N230" s="87" t="s">
        <v>135</v>
      </c>
      <c r="O230" s="87" t="s">
        <v>191</v>
      </c>
      <c r="P230" s="88">
        <v>45051</v>
      </c>
      <c r="Q230" s="88">
        <v>45051.000694444447</v>
      </c>
      <c r="R230" s="86">
        <v>0</v>
      </c>
      <c r="S230" s="87" t="s">
        <v>300</v>
      </c>
      <c r="T230" s="87" t="s">
        <v>141</v>
      </c>
      <c r="U230" s="87" t="s">
        <v>146</v>
      </c>
      <c r="V230" s="89">
        <v>45078.45920243056</v>
      </c>
      <c r="W230" s="87" t="s">
        <v>146</v>
      </c>
      <c r="X230" s="89">
        <v>45078.459204247687</v>
      </c>
      <c r="Y230" s="89">
        <v>45047</v>
      </c>
      <c r="Z230" s="89">
        <v>45078</v>
      </c>
      <c r="AA230" s="89">
        <v>45078.810977118053</v>
      </c>
      <c r="AB230" s="87" t="s">
        <v>118</v>
      </c>
      <c r="AC230" s="87" t="s">
        <v>299</v>
      </c>
    </row>
    <row r="231" spans="1:29" s="96" customFormat="1" hidden="1" outlineLevel="7" collapsed="1" x14ac:dyDescent="0.25">
      <c r="A231" s="100" t="s">
        <v>390</v>
      </c>
      <c r="B231" s="92">
        <v>0</v>
      </c>
      <c r="C231" s="92">
        <v>-33620.588210000002</v>
      </c>
      <c r="D231" s="92">
        <v>0</v>
      </c>
      <c r="E231" s="92">
        <v>0</v>
      </c>
      <c r="F231" s="92">
        <v>0</v>
      </c>
      <c r="G231" s="92">
        <v>-33620.588210000002</v>
      </c>
      <c r="H231" s="93" t="s">
        <v>299</v>
      </c>
      <c r="I231" s="93" t="s">
        <v>180</v>
      </c>
      <c r="J231" s="93" t="s">
        <v>455</v>
      </c>
      <c r="K231" s="92">
        <v>0</v>
      </c>
      <c r="L231" s="92">
        <v>0</v>
      </c>
      <c r="M231" s="93" t="s">
        <v>122</v>
      </c>
      <c r="N231" s="93" t="s">
        <v>135</v>
      </c>
      <c r="O231" s="93" t="s">
        <v>191</v>
      </c>
      <c r="P231" s="94">
        <v>45051</v>
      </c>
      <c r="Q231" s="94">
        <v>45051.000694444447</v>
      </c>
      <c r="R231" s="92">
        <v>0</v>
      </c>
      <c r="S231" s="93" t="s">
        <v>300</v>
      </c>
      <c r="T231" s="93" t="s">
        <v>141</v>
      </c>
      <c r="U231" s="93" t="s">
        <v>146</v>
      </c>
      <c r="V231" s="95">
        <v>45078.45920243056</v>
      </c>
      <c r="W231" s="93" t="s">
        <v>146</v>
      </c>
      <c r="X231" s="95">
        <v>45078.459204247687</v>
      </c>
      <c r="Y231" s="95">
        <v>45047</v>
      </c>
      <c r="Z231" s="95">
        <v>45078</v>
      </c>
      <c r="AA231" s="95">
        <v>45078.810977118053</v>
      </c>
      <c r="AB231" s="93" t="s">
        <v>118</v>
      </c>
      <c r="AC231" s="93" t="s">
        <v>299</v>
      </c>
    </row>
    <row r="232" spans="1:29" s="78" customFormat="1" hidden="1" outlineLevel="7" collapsed="1" x14ac:dyDescent="0.25">
      <c r="A232" s="101" t="s">
        <v>116</v>
      </c>
      <c r="B232" s="75">
        <v>0</v>
      </c>
      <c r="C232" s="75">
        <v>-33620.588210000002</v>
      </c>
      <c r="D232" s="75">
        <v>0</v>
      </c>
      <c r="E232" s="75">
        <v>0</v>
      </c>
      <c r="F232" s="75">
        <v>0</v>
      </c>
      <c r="G232" s="75">
        <v>-33620.588210000002</v>
      </c>
      <c r="H232" s="74" t="s">
        <v>299</v>
      </c>
      <c r="I232" s="74" t="s">
        <v>180</v>
      </c>
      <c r="J232" s="74" t="s">
        <v>455</v>
      </c>
      <c r="K232" s="75">
        <v>0</v>
      </c>
      <c r="L232" s="75">
        <v>0</v>
      </c>
      <c r="M232" s="74" t="s">
        <v>122</v>
      </c>
      <c r="N232" s="74" t="s">
        <v>135</v>
      </c>
      <c r="O232" s="74" t="s">
        <v>191</v>
      </c>
      <c r="P232" s="76">
        <v>45051</v>
      </c>
      <c r="Q232" s="76">
        <v>45051.000694444447</v>
      </c>
      <c r="R232" s="75">
        <v>0</v>
      </c>
      <c r="S232" s="74" t="s">
        <v>300</v>
      </c>
      <c r="T232" s="74" t="s">
        <v>141</v>
      </c>
      <c r="U232" s="74" t="s">
        <v>146</v>
      </c>
      <c r="V232" s="77">
        <v>45078.45920243056</v>
      </c>
      <c r="W232" s="74" t="s">
        <v>146</v>
      </c>
      <c r="X232" s="77">
        <v>45078.459204247687</v>
      </c>
      <c r="Y232" s="77">
        <v>45047</v>
      </c>
      <c r="Z232" s="77">
        <v>45078</v>
      </c>
      <c r="AA232" s="77">
        <v>45078.810977118053</v>
      </c>
      <c r="AB232" s="74" t="s">
        <v>118</v>
      </c>
      <c r="AC232" s="74" t="s">
        <v>299</v>
      </c>
    </row>
    <row r="233" spans="1:29" s="107" customFormat="1" hidden="1" outlineLevel="7" collapsed="1" x14ac:dyDescent="0.25">
      <c r="A233" s="102" t="s">
        <v>463</v>
      </c>
      <c r="B233" s="103">
        <v>0</v>
      </c>
      <c r="C233" s="103">
        <v>22509.921719999998</v>
      </c>
      <c r="D233" s="103">
        <v>0</v>
      </c>
      <c r="E233" s="103">
        <v>0</v>
      </c>
      <c r="F233" s="103">
        <v>0</v>
      </c>
      <c r="G233" s="103">
        <v>22509.921719999998</v>
      </c>
      <c r="H233" s="104" t="s">
        <v>299</v>
      </c>
      <c r="I233" s="104" t="s">
        <v>180</v>
      </c>
      <c r="J233" s="104" t="s">
        <v>455</v>
      </c>
      <c r="K233" s="103">
        <v>0</v>
      </c>
      <c r="L233" s="103">
        <v>0</v>
      </c>
      <c r="M233" s="104" t="s">
        <v>122</v>
      </c>
      <c r="N233" s="104" t="s">
        <v>135</v>
      </c>
      <c r="O233" s="104" t="s">
        <v>191</v>
      </c>
      <c r="P233" s="105">
        <v>45051</v>
      </c>
      <c r="Q233" s="105">
        <v>45051.000694444447</v>
      </c>
      <c r="R233" s="103">
        <v>0</v>
      </c>
      <c r="S233" s="104" t="s">
        <v>300</v>
      </c>
      <c r="T233" s="104" t="s">
        <v>141</v>
      </c>
      <c r="U233" s="104" t="s">
        <v>146</v>
      </c>
      <c r="V233" s="106">
        <v>45078.45920243056</v>
      </c>
      <c r="W233" s="104" t="s">
        <v>146</v>
      </c>
      <c r="X233" s="106">
        <v>45078.459204247687</v>
      </c>
      <c r="Y233" s="106">
        <v>45047</v>
      </c>
      <c r="Z233" s="106">
        <v>45078</v>
      </c>
      <c r="AA233" s="106">
        <v>45078.810977118053</v>
      </c>
      <c r="AB233" s="104" t="s">
        <v>118</v>
      </c>
      <c r="AC233" s="104" t="s">
        <v>299</v>
      </c>
    </row>
    <row r="234" spans="1:29" s="78" customFormat="1" hidden="1" outlineLevel="7" collapsed="1" x14ac:dyDescent="0.25">
      <c r="A234" s="101" t="s">
        <v>116</v>
      </c>
      <c r="B234" s="75">
        <v>0</v>
      </c>
      <c r="C234" s="75">
        <v>22509.921719999998</v>
      </c>
      <c r="D234" s="75">
        <v>0</v>
      </c>
      <c r="E234" s="75">
        <v>0</v>
      </c>
      <c r="F234" s="75">
        <v>0</v>
      </c>
      <c r="G234" s="75">
        <v>22509.921719999998</v>
      </c>
      <c r="H234" s="74" t="s">
        <v>299</v>
      </c>
      <c r="I234" s="74" t="s">
        <v>180</v>
      </c>
      <c r="J234" s="74" t="s">
        <v>455</v>
      </c>
      <c r="K234" s="75">
        <v>0</v>
      </c>
      <c r="L234" s="75">
        <v>0</v>
      </c>
      <c r="M234" s="74" t="s">
        <v>122</v>
      </c>
      <c r="N234" s="74" t="s">
        <v>135</v>
      </c>
      <c r="O234" s="74" t="s">
        <v>191</v>
      </c>
      <c r="P234" s="76">
        <v>45051</v>
      </c>
      <c r="Q234" s="76">
        <v>45051.000694444447</v>
      </c>
      <c r="R234" s="75">
        <v>0</v>
      </c>
      <c r="S234" s="74" t="s">
        <v>300</v>
      </c>
      <c r="T234" s="74" t="s">
        <v>141</v>
      </c>
      <c r="U234" s="74" t="s">
        <v>146</v>
      </c>
      <c r="V234" s="77">
        <v>45078.45920243056</v>
      </c>
      <c r="W234" s="74" t="s">
        <v>146</v>
      </c>
      <c r="X234" s="77">
        <v>45078.459204247687</v>
      </c>
      <c r="Y234" s="77">
        <v>45047</v>
      </c>
      <c r="Z234" s="77">
        <v>45078</v>
      </c>
      <c r="AA234" s="77">
        <v>45078.810977118053</v>
      </c>
      <c r="AB234" s="74" t="s">
        <v>118</v>
      </c>
      <c r="AC234" s="74" t="s">
        <v>299</v>
      </c>
    </row>
    <row r="235" spans="1:29" s="96" customFormat="1" hidden="1" outlineLevel="7" collapsed="1" x14ac:dyDescent="0.25">
      <c r="A235" s="100" t="s">
        <v>433</v>
      </c>
      <c r="B235" s="92">
        <v>0</v>
      </c>
      <c r="C235" s="92">
        <v>37083.65309</v>
      </c>
      <c r="D235" s="92">
        <v>0</v>
      </c>
      <c r="E235" s="92">
        <v>0</v>
      </c>
      <c r="F235" s="92">
        <v>0</v>
      </c>
      <c r="G235" s="92">
        <v>37083.65309</v>
      </c>
      <c r="H235" s="93" t="s">
        <v>299</v>
      </c>
      <c r="I235" s="93" t="s">
        <v>180</v>
      </c>
      <c r="J235" s="93" t="s">
        <v>455</v>
      </c>
      <c r="K235" s="92">
        <v>0</v>
      </c>
      <c r="L235" s="92">
        <v>0</v>
      </c>
      <c r="M235" s="93" t="s">
        <v>122</v>
      </c>
      <c r="N235" s="93" t="s">
        <v>135</v>
      </c>
      <c r="O235" s="93" t="s">
        <v>191</v>
      </c>
      <c r="P235" s="94">
        <v>45051</v>
      </c>
      <c r="Q235" s="94">
        <v>45051.000694444447</v>
      </c>
      <c r="R235" s="92">
        <v>0</v>
      </c>
      <c r="S235" s="93" t="s">
        <v>300</v>
      </c>
      <c r="T235" s="93" t="s">
        <v>141</v>
      </c>
      <c r="U235" s="93" t="s">
        <v>146</v>
      </c>
      <c r="V235" s="95">
        <v>45078.45920243056</v>
      </c>
      <c r="W235" s="93" t="s">
        <v>146</v>
      </c>
      <c r="X235" s="95">
        <v>45078.459204247687</v>
      </c>
      <c r="Y235" s="95">
        <v>45047</v>
      </c>
      <c r="Z235" s="95">
        <v>45078</v>
      </c>
      <c r="AA235" s="95">
        <v>45078.810977118053</v>
      </c>
      <c r="AB235" s="93" t="s">
        <v>118</v>
      </c>
      <c r="AC235" s="93" t="s">
        <v>299</v>
      </c>
    </row>
    <row r="236" spans="1:29" s="78" customFormat="1" hidden="1" outlineLevel="7" collapsed="1" x14ac:dyDescent="0.25">
      <c r="A236" s="101" t="s">
        <v>116</v>
      </c>
      <c r="B236" s="75">
        <v>0</v>
      </c>
      <c r="C236" s="75">
        <v>37083.65309</v>
      </c>
      <c r="D236" s="75">
        <v>0</v>
      </c>
      <c r="E236" s="75">
        <v>0</v>
      </c>
      <c r="F236" s="75">
        <v>0</v>
      </c>
      <c r="G236" s="75">
        <v>37083.65309</v>
      </c>
      <c r="H236" s="74" t="s">
        <v>299</v>
      </c>
      <c r="I236" s="74" t="s">
        <v>180</v>
      </c>
      <c r="J236" s="74" t="s">
        <v>455</v>
      </c>
      <c r="K236" s="75">
        <v>0</v>
      </c>
      <c r="L236" s="75">
        <v>0</v>
      </c>
      <c r="M236" s="74" t="s">
        <v>122</v>
      </c>
      <c r="N236" s="74" t="s">
        <v>135</v>
      </c>
      <c r="O236" s="74" t="s">
        <v>191</v>
      </c>
      <c r="P236" s="76">
        <v>45051</v>
      </c>
      <c r="Q236" s="76">
        <v>45051.000694444447</v>
      </c>
      <c r="R236" s="75">
        <v>0</v>
      </c>
      <c r="S236" s="74" t="s">
        <v>300</v>
      </c>
      <c r="T236" s="74" t="s">
        <v>141</v>
      </c>
      <c r="U236" s="74" t="s">
        <v>146</v>
      </c>
      <c r="V236" s="77">
        <v>45078.45920243056</v>
      </c>
      <c r="W236" s="74" t="s">
        <v>146</v>
      </c>
      <c r="X236" s="77">
        <v>45078.459204247687</v>
      </c>
      <c r="Y236" s="77">
        <v>45047</v>
      </c>
      <c r="Z236" s="77">
        <v>45078</v>
      </c>
      <c r="AA236" s="77">
        <v>45078.810977118053</v>
      </c>
      <c r="AB236" s="74" t="s">
        <v>118</v>
      </c>
      <c r="AC236" s="74" t="s">
        <v>299</v>
      </c>
    </row>
    <row r="237" spans="1:29" s="113" customFormat="1" hidden="1" outlineLevel="6" collapsed="1" x14ac:dyDescent="0.25">
      <c r="A237" s="121" t="s">
        <v>457</v>
      </c>
      <c r="B237" s="109">
        <v>0</v>
      </c>
      <c r="C237" s="109">
        <v>47118.764999999999</v>
      </c>
      <c r="D237" s="109">
        <v>0</v>
      </c>
      <c r="E237" s="109">
        <v>0</v>
      </c>
      <c r="F237" s="109">
        <v>0</v>
      </c>
      <c r="G237" s="109">
        <v>47118.764999999999</v>
      </c>
      <c r="H237" s="110" t="s">
        <v>299</v>
      </c>
      <c r="I237" s="110" t="s">
        <v>180</v>
      </c>
      <c r="J237" s="110" t="s">
        <v>457</v>
      </c>
      <c r="K237" s="109">
        <v>0</v>
      </c>
      <c r="L237" s="109">
        <v>0</v>
      </c>
      <c r="M237" s="110" t="s">
        <v>122</v>
      </c>
      <c r="N237" s="110" t="s">
        <v>135</v>
      </c>
      <c r="O237" s="110" t="s">
        <v>191</v>
      </c>
      <c r="P237" s="111">
        <v>45055</v>
      </c>
      <c r="Q237" s="111">
        <v>45055.000694444447</v>
      </c>
      <c r="R237" s="109">
        <v>0</v>
      </c>
      <c r="S237" s="110" t="s">
        <v>300</v>
      </c>
      <c r="T237" s="110" t="s">
        <v>141</v>
      </c>
      <c r="U237" s="110" t="s">
        <v>146</v>
      </c>
      <c r="V237" s="112">
        <v>45078.45920243056</v>
      </c>
      <c r="W237" s="110" t="s">
        <v>146</v>
      </c>
      <c r="X237" s="112">
        <v>45078.459204247687</v>
      </c>
      <c r="Y237" s="112">
        <v>45047</v>
      </c>
      <c r="Z237" s="112">
        <v>45078</v>
      </c>
      <c r="AA237" s="112">
        <v>45078.810977118053</v>
      </c>
      <c r="AB237" s="110" t="s">
        <v>118</v>
      </c>
      <c r="AC237" s="110" t="s">
        <v>299</v>
      </c>
    </row>
    <row r="238" spans="1:29" s="96" customFormat="1" hidden="1" outlineLevel="7" collapsed="1" x14ac:dyDescent="0.25">
      <c r="A238" s="100" t="s">
        <v>390</v>
      </c>
      <c r="B238" s="92">
        <v>0</v>
      </c>
      <c r="C238" s="92">
        <v>-63095.817499999997</v>
      </c>
      <c r="D238" s="92">
        <v>0</v>
      </c>
      <c r="E238" s="92">
        <v>0</v>
      </c>
      <c r="F238" s="92">
        <v>0</v>
      </c>
      <c r="G238" s="92">
        <v>-63095.817499999997</v>
      </c>
      <c r="H238" s="93" t="s">
        <v>299</v>
      </c>
      <c r="I238" s="93" t="s">
        <v>180</v>
      </c>
      <c r="J238" s="93" t="s">
        <v>457</v>
      </c>
      <c r="K238" s="92">
        <v>0</v>
      </c>
      <c r="L238" s="92">
        <v>0</v>
      </c>
      <c r="M238" s="93" t="s">
        <v>122</v>
      </c>
      <c r="N238" s="93" t="s">
        <v>135</v>
      </c>
      <c r="O238" s="93" t="s">
        <v>191</v>
      </c>
      <c r="P238" s="94">
        <v>45055</v>
      </c>
      <c r="Q238" s="94">
        <v>45055.000694444447</v>
      </c>
      <c r="R238" s="92">
        <v>0</v>
      </c>
      <c r="S238" s="93" t="s">
        <v>300</v>
      </c>
      <c r="T238" s="93" t="s">
        <v>141</v>
      </c>
      <c r="U238" s="93" t="s">
        <v>146</v>
      </c>
      <c r="V238" s="95">
        <v>45078.45920243056</v>
      </c>
      <c r="W238" s="93" t="s">
        <v>146</v>
      </c>
      <c r="X238" s="95">
        <v>45078.459204247687</v>
      </c>
      <c r="Y238" s="95">
        <v>45047</v>
      </c>
      <c r="Z238" s="95">
        <v>45078</v>
      </c>
      <c r="AA238" s="95">
        <v>45078.810977118053</v>
      </c>
      <c r="AB238" s="93" t="s">
        <v>118</v>
      </c>
      <c r="AC238" s="93" t="s">
        <v>299</v>
      </c>
    </row>
    <row r="239" spans="1:29" s="78" customFormat="1" hidden="1" outlineLevel="7" collapsed="1" x14ac:dyDescent="0.25">
      <c r="A239" s="101" t="s">
        <v>116</v>
      </c>
      <c r="B239" s="75">
        <v>0</v>
      </c>
      <c r="C239" s="75">
        <v>-63095.817499999997</v>
      </c>
      <c r="D239" s="75">
        <v>0</v>
      </c>
      <c r="E239" s="75">
        <v>0</v>
      </c>
      <c r="F239" s="75">
        <v>0</v>
      </c>
      <c r="G239" s="75">
        <v>-63095.817499999997</v>
      </c>
      <c r="H239" s="74" t="s">
        <v>299</v>
      </c>
      <c r="I239" s="74" t="s">
        <v>180</v>
      </c>
      <c r="J239" s="74" t="s">
        <v>457</v>
      </c>
      <c r="K239" s="75">
        <v>0</v>
      </c>
      <c r="L239" s="75">
        <v>0</v>
      </c>
      <c r="M239" s="74" t="s">
        <v>122</v>
      </c>
      <c r="N239" s="74" t="s">
        <v>135</v>
      </c>
      <c r="O239" s="74" t="s">
        <v>191</v>
      </c>
      <c r="P239" s="76">
        <v>45055</v>
      </c>
      <c r="Q239" s="76">
        <v>45055.000694444447</v>
      </c>
      <c r="R239" s="75">
        <v>0</v>
      </c>
      <c r="S239" s="74" t="s">
        <v>300</v>
      </c>
      <c r="T239" s="74" t="s">
        <v>141</v>
      </c>
      <c r="U239" s="74" t="s">
        <v>146</v>
      </c>
      <c r="V239" s="77">
        <v>45078.45920243056</v>
      </c>
      <c r="W239" s="74" t="s">
        <v>146</v>
      </c>
      <c r="X239" s="77">
        <v>45078.459204247687</v>
      </c>
      <c r="Y239" s="77">
        <v>45047</v>
      </c>
      <c r="Z239" s="77">
        <v>45078</v>
      </c>
      <c r="AA239" s="77">
        <v>45078.810977118053</v>
      </c>
      <c r="AB239" s="74" t="s">
        <v>118</v>
      </c>
      <c r="AC239" s="74" t="s">
        <v>299</v>
      </c>
    </row>
    <row r="240" spans="1:29" s="107" customFormat="1" hidden="1" outlineLevel="7" collapsed="1" x14ac:dyDescent="0.25">
      <c r="A240" s="102" t="s">
        <v>464</v>
      </c>
      <c r="B240" s="103">
        <v>0</v>
      </c>
      <c r="C240" s="103">
        <v>40619.625</v>
      </c>
      <c r="D240" s="103">
        <v>0</v>
      </c>
      <c r="E240" s="103">
        <v>0</v>
      </c>
      <c r="F240" s="103">
        <v>0</v>
      </c>
      <c r="G240" s="103">
        <v>40619.625</v>
      </c>
      <c r="H240" s="104" t="s">
        <v>299</v>
      </c>
      <c r="I240" s="104" t="s">
        <v>180</v>
      </c>
      <c r="J240" s="104" t="s">
        <v>457</v>
      </c>
      <c r="K240" s="103">
        <v>0</v>
      </c>
      <c r="L240" s="103">
        <v>0</v>
      </c>
      <c r="M240" s="104" t="s">
        <v>122</v>
      </c>
      <c r="N240" s="104" t="s">
        <v>135</v>
      </c>
      <c r="O240" s="104" t="s">
        <v>191</v>
      </c>
      <c r="P240" s="105">
        <v>45055</v>
      </c>
      <c r="Q240" s="105">
        <v>45055.000694444447</v>
      </c>
      <c r="R240" s="103">
        <v>0</v>
      </c>
      <c r="S240" s="104" t="s">
        <v>300</v>
      </c>
      <c r="T240" s="104" t="s">
        <v>141</v>
      </c>
      <c r="U240" s="104" t="s">
        <v>146</v>
      </c>
      <c r="V240" s="106">
        <v>45078.45920243056</v>
      </c>
      <c r="W240" s="104" t="s">
        <v>146</v>
      </c>
      <c r="X240" s="106">
        <v>45078.459204247687</v>
      </c>
      <c r="Y240" s="106">
        <v>45047</v>
      </c>
      <c r="Z240" s="106">
        <v>45078</v>
      </c>
      <c r="AA240" s="106">
        <v>45078.810977118053</v>
      </c>
      <c r="AB240" s="104" t="s">
        <v>118</v>
      </c>
      <c r="AC240" s="104" t="s">
        <v>299</v>
      </c>
    </row>
    <row r="241" spans="1:29" s="78" customFormat="1" hidden="1" outlineLevel="7" collapsed="1" x14ac:dyDescent="0.25">
      <c r="A241" s="101" t="s">
        <v>116</v>
      </c>
      <c r="B241" s="75">
        <v>0</v>
      </c>
      <c r="C241" s="75">
        <v>40619.625</v>
      </c>
      <c r="D241" s="75">
        <v>0</v>
      </c>
      <c r="E241" s="75">
        <v>0</v>
      </c>
      <c r="F241" s="75">
        <v>0</v>
      </c>
      <c r="G241" s="75">
        <v>40619.625</v>
      </c>
      <c r="H241" s="74" t="s">
        <v>299</v>
      </c>
      <c r="I241" s="74" t="s">
        <v>180</v>
      </c>
      <c r="J241" s="74" t="s">
        <v>457</v>
      </c>
      <c r="K241" s="75">
        <v>0</v>
      </c>
      <c r="L241" s="75">
        <v>0</v>
      </c>
      <c r="M241" s="74" t="s">
        <v>122</v>
      </c>
      <c r="N241" s="74" t="s">
        <v>135</v>
      </c>
      <c r="O241" s="74" t="s">
        <v>191</v>
      </c>
      <c r="P241" s="76">
        <v>45055</v>
      </c>
      <c r="Q241" s="76">
        <v>45055.000694444447</v>
      </c>
      <c r="R241" s="75">
        <v>0</v>
      </c>
      <c r="S241" s="74" t="s">
        <v>300</v>
      </c>
      <c r="T241" s="74" t="s">
        <v>141</v>
      </c>
      <c r="U241" s="74" t="s">
        <v>146</v>
      </c>
      <c r="V241" s="77">
        <v>45078.45920243056</v>
      </c>
      <c r="W241" s="74" t="s">
        <v>146</v>
      </c>
      <c r="X241" s="77">
        <v>45078.459204247687</v>
      </c>
      <c r="Y241" s="77">
        <v>45047</v>
      </c>
      <c r="Z241" s="77">
        <v>45078</v>
      </c>
      <c r="AA241" s="77">
        <v>45078.810977118053</v>
      </c>
      <c r="AB241" s="74" t="s">
        <v>118</v>
      </c>
      <c r="AC241" s="74" t="s">
        <v>299</v>
      </c>
    </row>
    <row r="242" spans="1:29" s="96" customFormat="1" hidden="1" outlineLevel="7" collapsed="1" x14ac:dyDescent="0.25">
      <c r="A242" s="100" t="s">
        <v>433</v>
      </c>
      <c r="B242" s="92">
        <v>0</v>
      </c>
      <c r="C242" s="92">
        <v>69594.957500000004</v>
      </c>
      <c r="D242" s="92">
        <v>0</v>
      </c>
      <c r="E242" s="92">
        <v>0</v>
      </c>
      <c r="F242" s="92">
        <v>0</v>
      </c>
      <c r="G242" s="92">
        <v>69594.957500000004</v>
      </c>
      <c r="H242" s="93" t="s">
        <v>299</v>
      </c>
      <c r="I242" s="93" t="s">
        <v>180</v>
      </c>
      <c r="J242" s="93" t="s">
        <v>457</v>
      </c>
      <c r="K242" s="92">
        <v>0</v>
      </c>
      <c r="L242" s="92">
        <v>0</v>
      </c>
      <c r="M242" s="93" t="s">
        <v>122</v>
      </c>
      <c r="N242" s="93" t="s">
        <v>135</v>
      </c>
      <c r="O242" s="93" t="s">
        <v>191</v>
      </c>
      <c r="P242" s="94">
        <v>45055</v>
      </c>
      <c r="Q242" s="94">
        <v>45055.000694444447</v>
      </c>
      <c r="R242" s="92">
        <v>0</v>
      </c>
      <c r="S242" s="93" t="s">
        <v>300</v>
      </c>
      <c r="T242" s="93" t="s">
        <v>141</v>
      </c>
      <c r="U242" s="93" t="s">
        <v>146</v>
      </c>
      <c r="V242" s="95">
        <v>45078.45920243056</v>
      </c>
      <c r="W242" s="93" t="s">
        <v>146</v>
      </c>
      <c r="X242" s="95">
        <v>45078.459204247687</v>
      </c>
      <c r="Y242" s="95">
        <v>45047</v>
      </c>
      <c r="Z242" s="95">
        <v>45078</v>
      </c>
      <c r="AA242" s="95">
        <v>45078.810977118053</v>
      </c>
      <c r="AB242" s="93" t="s">
        <v>118</v>
      </c>
      <c r="AC242" s="93" t="s">
        <v>299</v>
      </c>
    </row>
    <row r="243" spans="1:29" s="78" customFormat="1" hidden="1" outlineLevel="7" collapsed="1" x14ac:dyDescent="0.25">
      <c r="A243" s="101" t="s">
        <v>116</v>
      </c>
      <c r="B243" s="75">
        <v>0</v>
      </c>
      <c r="C243" s="75">
        <v>69594.957500000004</v>
      </c>
      <c r="D243" s="75">
        <v>0</v>
      </c>
      <c r="E243" s="75">
        <v>0</v>
      </c>
      <c r="F243" s="75">
        <v>0</v>
      </c>
      <c r="G243" s="75">
        <v>69594.957500000004</v>
      </c>
      <c r="H243" s="74" t="s">
        <v>299</v>
      </c>
      <c r="I243" s="74" t="s">
        <v>180</v>
      </c>
      <c r="J243" s="74" t="s">
        <v>457</v>
      </c>
      <c r="K243" s="75">
        <v>0</v>
      </c>
      <c r="L243" s="75">
        <v>0</v>
      </c>
      <c r="M243" s="74" t="s">
        <v>122</v>
      </c>
      <c r="N243" s="74" t="s">
        <v>135</v>
      </c>
      <c r="O243" s="74" t="s">
        <v>191</v>
      </c>
      <c r="P243" s="76">
        <v>45055</v>
      </c>
      <c r="Q243" s="76">
        <v>45055.000694444447</v>
      </c>
      <c r="R243" s="75">
        <v>0</v>
      </c>
      <c r="S243" s="74" t="s">
        <v>300</v>
      </c>
      <c r="T243" s="74" t="s">
        <v>141</v>
      </c>
      <c r="U243" s="74" t="s">
        <v>146</v>
      </c>
      <c r="V243" s="77">
        <v>45078.45920243056</v>
      </c>
      <c r="W243" s="74" t="s">
        <v>146</v>
      </c>
      <c r="X243" s="77">
        <v>45078.459204247687</v>
      </c>
      <c r="Y243" s="77">
        <v>45047</v>
      </c>
      <c r="Z243" s="77">
        <v>45078</v>
      </c>
      <c r="AA243" s="77">
        <v>45078.810977118053</v>
      </c>
      <c r="AB243" s="74" t="s">
        <v>118</v>
      </c>
      <c r="AC243" s="74" t="s">
        <v>299</v>
      </c>
    </row>
    <row r="244" spans="1:29" s="113" customFormat="1" hidden="1" outlineLevel="2" collapsed="1" x14ac:dyDescent="0.25">
      <c r="A244" s="108" t="s">
        <v>187</v>
      </c>
      <c r="B244" s="109">
        <v>0</v>
      </c>
      <c r="C244" s="109">
        <v>0</v>
      </c>
      <c r="D244" s="109">
        <v>0</v>
      </c>
      <c r="E244" s="109">
        <v>0</v>
      </c>
      <c r="F244" s="109">
        <v>0</v>
      </c>
      <c r="G244" s="109">
        <v>0</v>
      </c>
      <c r="H244" s="110" t="s">
        <v>120</v>
      </c>
      <c r="I244" s="110" t="s">
        <v>187</v>
      </c>
      <c r="J244" s="110" t="s">
        <v>116</v>
      </c>
      <c r="K244" s="109">
        <v>0</v>
      </c>
      <c r="L244" s="109">
        <v>0</v>
      </c>
      <c r="M244" s="110" t="s">
        <v>122</v>
      </c>
      <c r="N244" s="110" t="s">
        <v>135</v>
      </c>
      <c r="O244" s="110" t="s">
        <v>121</v>
      </c>
      <c r="P244" s="111">
        <v>45047</v>
      </c>
      <c r="Q244" s="111">
        <v>45048</v>
      </c>
      <c r="R244" s="109">
        <v>0</v>
      </c>
      <c r="S244" s="110" t="s">
        <v>116</v>
      </c>
      <c r="T244" s="110" t="s">
        <v>116</v>
      </c>
      <c r="U244" s="110" t="s">
        <v>142</v>
      </c>
      <c r="V244" s="112">
        <v>45017.153467476855</v>
      </c>
      <c r="W244" s="110" t="s">
        <v>116</v>
      </c>
      <c r="X244" s="110" t="s">
        <v>116</v>
      </c>
      <c r="Y244" s="112">
        <v>45047</v>
      </c>
      <c r="Z244" s="112">
        <v>45078</v>
      </c>
      <c r="AA244" s="112">
        <v>45078.810977118053</v>
      </c>
      <c r="AB244" s="110" t="s">
        <v>118</v>
      </c>
      <c r="AC244" s="110" t="s">
        <v>116</v>
      </c>
    </row>
    <row r="245" spans="1:29" s="96" customFormat="1" hidden="1" outlineLevel="3" collapsed="1" x14ac:dyDescent="0.25">
      <c r="A245" s="91" t="s">
        <v>121</v>
      </c>
      <c r="B245" s="92">
        <v>0</v>
      </c>
      <c r="C245" s="92">
        <v>0</v>
      </c>
      <c r="D245" s="92">
        <v>0</v>
      </c>
      <c r="E245" s="92">
        <v>0</v>
      </c>
      <c r="F245" s="92">
        <v>0</v>
      </c>
      <c r="G245" s="92">
        <v>0</v>
      </c>
      <c r="H245" s="93" t="s">
        <v>120</v>
      </c>
      <c r="I245" s="93" t="s">
        <v>187</v>
      </c>
      <c r="J245" s="93" t="s">
        <v>116</v>
      </c>
      <c r="K245" s="92">
        <v>0</v>
      </c>
      <c r="L245" s="92">
        <v>0</v>
      </c>
      <c r="M245" s="93" t="s">
        <v>122</v>
      </c>
      <c r="N245" s="93" t="s">
        <v>135</v>
      </c>
      <c r="O245" s="93" t="s">
        <v>121</v>
      </c>
      <c r="P245" s="94">
        <v>45047</v>
      </c>
      <c r="Q245" s="94">
        <v>45048</v>
      </c>
      <c r="R245" s="92">
        <v>0</v>
      </c>
      <c r="S245" s="93" t="s">
        <v>116</v>
      </c>
      <c r="T245" s="93" t="s">
        <v>116</v>
      </c>
      <c r="U245" s="93" t="s">
        <v>142</v>
      </c>
      <c r="V245" s="95">
        <v>45017.153467476855</v>
      </c>
      <c r="W245" s="93" t="s">
        <v>116</v>
      </c>
      <c r="X245" s="93" t="s">
        <v>116</v>
      </c>
      <c r="Y245" s="95">
        <v>45047</v>
      </c>
      <c r="Z245" s="95">
        <v>45078</v>
      </c>
      <c r="AA245" s="95">
        <v>45078.810977118053</v>
      </c>
      <c r="AB245" s="93" t="s">
        <v>118</v>
      </c>
      <c r="AC245" s="93" t="s">
        <v>116</v>
      </c>
    </row>
    <row r="246" spans="1:29" s="78" customFormat="1" hidden="1" outlineLevel="4" collapsed="1" x14ac:dyDescent="0.25">
      <c r="A246" s="97" t="s">
        <v>116</v>
      </c>
      <c r="B246" s="75">
        <v>0</v>
      </c>
      <c r="C246" s="75">
        <v>0</v>
      </c>
      <c r="D246" s="75">
        <v>0</v>
      </c>
      <c r="E246" s="75">
        <v>0</v>
      </c>
      <c r="F246" s="75">
        <v>0</v>
      </c>
      <c r="G246" s="75">
        <v>0</v>
      </c>
      <c r="H246" s="74" t="s">
        <v>120</v>
      </c>
      <c r="I246" s="74" t="s">
        <v>187</v>
      </c>
      <c r="J246" s="74" t="s">
        <v>116</v>
      </c>
      <c r="K246" s="75">
        <v>0</v>
      </c>
      <c r="L246" s="75">
        <v>0</v>
      </c>
      <c r="M246" s="74" t="s">
        <v>122</v>
      </c>
      <c r="N246" s="74" t="s">
        <v>135</v>
      </c>
      <c r="O246" s="74" t="s">
        <v>121</v>
      </c>
      <c r="P246" s="76">
        <v>45047</v>
      </c>
      <c r="Q246" s="76">
        <v>45048</v>
      </c>
      <c r="R246" s="75">
        <v>0</v>
      </c>
      <c r="S246" s="74" t="s">
        <v>116</v>
      </c>
      <c r="T246" s="74" t="s">
        <v>116</v>
      </c>
      <c r="U246" s="74" t="s">
        <v>142</v>
      </c>
      <c r="V246" s="77">
        <v>45017.153467476855</v>
      </c>
      <c r="W246" s="74" t="s">
        <v>116</v>
      </c>
      <c r="X246" s="74" t="s">
        <v>116</v>
      </c>
      <c r="Y246" s="77">
        <v>45047</v>
      </c>
      <c r="Z246" s="77">
        <v>45078</v>
      </c>
      <c r="AA246" s="77">
        <v>45078.810977118053</v>
      </c>
      <c r="AB246" s="74" t="s">
        <v>118</v>
      </c>
      <c r="AC246" s="74" t="s">
        <v>116</v>
      </c>
    </row>
    <row r="247" spans="1:29" s="84" customFormat="1" hidden="1" outlineLevel="5" collapsed="1" x14ac:dyDescent="0.25">
      <c r="A247" s="98" t="s">
        <v>122</v>
      </c>
      <c r="B247" s="80">
        <v>0</v>
      </c>
      <c r="C247" s="80">
        <v>0</v>
      </c>
      <c r="D247" s="80">
        <v>0</v>
      </c>
      <c r="E247" s="80">
        <v>0</v>
      </c>
      <c r="F247" s="80">
        <v>0</v>
      </c>
      <c r="G247" s="80">
        <v>0</v>
      </c>
      <c r="H247" s="81" t="s">
        <v>120</v>
      </c>
      <c r="I247" s="81" t="s">
        <v>187</v>
      </c>
      <c r="J247" s="81" t="s">
        <v>116</v>
      </c>
      <c r="K247" s="80">
        <v>0</v>
      </c>
      <c r="L247" s="80">
        <v>0</v>
      </c>
      <c r="M247" s="81" t="s">
        <v>122</v>
      </c>
      <c r="N247" s="81" t="s">
        <v>135</v>
      </c>
      <c r="O247" s="81" t="s">
        <v>121</v>
      </c>
      <c r="P247" s="82">
        <v>45047</v>
      </c>
      <c r="Q247" s="82">
        <v>45048</v>
      </c>
      <c r="R247" s="80">
        <v>0</v>
      </c>
      <c r="S247" s="81" t="s">
        <v>116</v>
      </c>
      <c r="T247" s="81" t="s">
        <v>116</v>
      </c>
      <c r="U247" s="81" t="s">
        <v>142</v>
      </c>
      <c r="V247" s="83">
        <v>45017.153467476855</v>
      </c>
      <c r="W247" s="81" t="s">
        <v>116</v>
      </c>
      <c r="X247" s="81" t="s">
        <v>116</v>
      </c>
      <c r="Y247" s="83">
        <v>45047</v>
      </c>
      <c r="Z247" s="83">
        <v>45078</v>
      </c>
      <c r="AA247" s="83">
        <v>45078.810977118053</v>
      </c>
      <c r="AB247" s="81" t="s">
        <v>118</v>
      </c>
      <c r="AC247" s="81" t="s">
        <v>116</v>
      </c>
    </row>
    <row r="248" spans="1:29" s="90" customFormat="1" hidden="1" outlineLevel="6" collapsed="1" x14ac:dyDescent="0.25">
      <c r="A248" s="99" t="s">
        <v>116</v>
      </c>
      <c r="B248" s="86">
        <v>0</v>
      </c>
      <c r="C248" s="86">
        <v>0</v>
      </c>
      <c r="D248" s="86">
        <v>0</v>
      </c>
      <c r="E248" s="86">
        <v>0</v>
      </c>
      <c r="F248" s="86">
        <v>0</v>
      </c>
      <c r="G248" s="86">
        <v>0</v>
      </c>
      <c r="H248" s="87" t="s">
        <v>120</v>
      </c>
      <c r="I248" s="87" t="s">
        <v>187</v>
      </c>
      <c r="J248" s="87" t="s">
        <v>116</v>
      </c>
      <c r="K248" s="86">
        <v>0</v>
      </c>
      <c r="L248" s="86">
        <v>0</v>
      </c>
      <c r="M248" s="87" t="s">
        <v>122</v>
      </c>
      <c r="N248" s="87" t="s">
        <v>135</v>
      </c>
      <c r="O248" s="87" t="s">
        <v>121</v>
      </c>
      <c r="P248" s="88">
        <v>45047</v>
      </c>
      <c r="Q248" s="88">
        <v>45048</v>
      </c>
      <c r="R248" s="86">
        <v>0</v>
      </c>
      <c r="S248" s="87" t="s">
        <v>116</v>
      </c>
      <c r="T248" s="87" t="s">
        <v>116</v>
      </c>
      <c r="U248" s="87" t="s">
        <v>142</v>
      </c>
      <c r="V248" s="89">
        <v>45017.153467476855</v>
      </c>
      <c r="W248" s="87" t="s">
        <v>116</v>
      </c>
      <c r="X248" s="87" t="s">
        <v>116</v>
      </c>
      <c r="Y248" s="89">
        <v>45047</v>
      </c>
      <c r="Z248" s="89">
        <v>45078</v>
      </c>
      <c r="AA248" s="89">
        <v>45078.810977118053</v>
      </c>
      <c r="AB248" s="87" t="s">
        <v>118</v>
      </c>
      <c r="AC248" s="87" t="s">
        <v>116</v>
      </c>
    </row>
    <row r="249" spans="1:29" s="96" customFormat="1" hidden="1" outlineLevel="7" collapsed="1" x14ac:dyDescent="0.25">
      <c r="A249" s="100" t="s">
        <v>190</v>
      </c>
      <c r="B249" s="92">
        <v>127456.073</v>
      </c>
      <c r="C249" s="92">
        <v>8742445.2033500001</v>
      </c>
      <c r="D249" s="92">
        <v>0</v>
      </c>
      <c r="E249" s="92">
        <v>0</v>
      </c>
      <c r="F249" s="92">
        <v>127456.073</v>
      </c>
      <c r="G249" s="92">
        <v>8742445.2033500001</v>
      </c>
      <c r="H249" s="93" t="s">
        <v>120</v>
      </c>
      <c r="I249" s="93" t="s">
        <v>187</v>
      </c>
      <c r="J249" s="93" t="s">
        <v>116</v>
      </c>
      <c r="K249" s="92">
        <v>68.591829306948796</v>
      </c>
      <c r="L249" s="92">
        <v>0</v>
      </c>
      <c r="M249" s="93" t="s">
        <v>122</v>
      </c>
      <c r="N249" s="93" t="s">
        <v>135</v>
      </c>
      <c r="O249" s="93" t="s">
        <v>121</v>
      </c>
      <c r="P249" s="94">
        <v>45047</v>
      </c>
      <c r="Q249" s="94">
        <v>45048</v>
      </c>
      <c r="R249" s="92">
        <v>0</v>
      </c>
      <c r="S249" s="93" t="s">
        <v>116</v>
      </c>
      <c r="T249" s="93" t="s">
        <v>116</v>
      </c>
      <c r="U249" s="93" t="s">
        <v>142</v>
      </c>
      <c r="V249" s="95">
        <v>45017.153467476855</v>
      </c>
      <c r="W249" s="93" t="s">
        <v>116</v>
      </c>
      <c r="X249" s="93" t="s">
        <v>116</v>
      </c>
      <c r="Y249" s="95">
        <v>45047</v>
      </c>
      <c r="Z249" s="95">
        <v>45078</v>
      </c>
      <c r="AA249" s="95">
        <v>45078.810977118053</v>
      </c>
      <c r="AB249" s="93" t="s">
        <v>118</v>
      </c>
      <c r="AC249" s="93" t="s">
        <v>116</v>
      </c>
    </row>
    <row r="250" spans="1:29" s="78" customFormat="1" hidden="1" outlineLevel="7" collapsed="1" x14ac:dyDescent="0.25">
      <c r="A250" s="101" t="s">
        <v>116</v>
      </c>
      <c r="B250" s="75">
        <v>127456.073</v>
      </c>
      <c r="C250" s="75">
        <v>8742445.2033500001</v>
      </c>
      <c r="D250" s="75">
        <v>0</v>
      </c>
      <c r="E250" s="75">
        <v>0</v>
      </c>
      <c r="F250" s="75">
        <v>127456.073</v>
      </c>
      <c r="G250" s="75">
        <v>8742445.2033500001</v>
      </c>
      <c r="H250" s="74" t="s">
        <v>120</v>
      </c>
      <c r="I250" s="74" t="s">
        <v>187</v>
      </c>
      <c r="J250" s="74" t="s">
        <v>116</v>
      </c>
      <c r="K250" s="75">
        <v>68.591829306948796</v>
      </c>
      <c r="L250" s="75">
        <v>0</v>
      </c>
      <c r="M250" s="74" t="s">
        <v>122</v>
      </c>
      <c r="N250" s="74" t="s">
        <v>135</v>
      </c>
      <c r="O250" s="74" t="s">
        <v>121</v>
      </c>
      <c r="P250" s="76">
        <v>45047</v>
      </c>
      <c r="Q250" s="76">
        <v>45048</v>
      </c>
      <c r="R250" s="75">
        <v>0</v>
      </c>
      <c r="S250" s="74" t="s">
        <v>116</v>
      </c>
      <c r="T250" s="74" t="s">
        <v>116</v>
      </c>
      <c r="U250" s="74" t="s">
        <v>142</v>
      </c>
      <c r="V250" s="77">
        <v>45017.153467476855</v>
      </c>
      <c r="W250" s="74" t="s">
        <v>116</v>
      </c>
      <c r="X250" s="74" t="s">
        <v>116</v>
      </c>
      <c r="Y250" s="77">
        <v>45047</v>
      </c>
      <c r="Z250" s="77">
        <v>45078</v>
      </c>
      <c r="AA250" s="77">
        <v>45078.810977118053</v>
      </c>
      <c r="AB250" s="74" t="s">
        <v>118</v>
      </c>
      <c r="AC250" s="74" t="s">
        <v>116</v>
      </c>
    </row>
    <row r="251" spans="1:29" s="107" customFormat="1" hidden="1" outlineLevel="7" collapsed="1" x14ac:dyDescent="0.25">
      <c r="A251" s="102" t="s">
        <v>188</v>
      </c>
      <c r="B251" s="103">
        <v>-212057.56899999999</v>
      </c>
      <c r="C251" s="103">
        <v>-14637270.957040001</v>
      </c>
      <c r="D251" s="103">
        <v>0</v>
      </c>
      <c r="E251" s="103">
        <v>0</v>
      </c>
      <c r="F251" s="103">
        <v>-212057.56899999999</v>
      </c>
      <c r="G251" s="103">
        <v>-14637270.957040001</v>
      </c>
      <c r="H251" s="104" t="s">
        <v>120</v>
      </c>
      <c r="I251" s="104" t="s">
        <v>187</v>
      </c>
      <c r="J251" s="104" t="s">
        <v>116</v>
      </c>
      <c r="K251" s="103">
        <v>69.024987063960893</v>
      </c>
      <c r="L251" s="103">
        <v>0</v>
      </c>
      <c r="M251" s="104" t="s">
        <v>122</v>
      </c>
      <c r="N251" s="104" t="s">
        <v>135</v>
      </c>
      <c r="O251" s="104" t="s">
        <v>121</v>
      </c>
      <c r="P251" s="105">
        <v>45047</v>
      </c>
      <c r="Q251" s="105">
        <v>45048</v>
      </c>
      <c r="R251" s="103">
        <v>0</v>
      </c>
      <c r="S251" s="104" t="s">
        <v>116</v>
      </c>
      <c r="T251" s="104" t="s">
        <v>116</v>
      </c>
      <c r="U251" s="104" t="s">
        <v>142</v>
      </c>
      <c r="V251" s="106">
        <v>45017.153467476855</v>
      </c>
      <c r="W251" s="104" t="s">
        <v>116</v>
      </c>
      <c r="X251" s="104" t="s">
        <v>116</v>
      </c>
      <c r="Y251" s="106">
        <v>45047</v>
      </c>
      <c r="Z251" s="106">
        <v>45078</v>
      </c>
      <c r="AA251" s="106">
        <v>45078.810977118053</v>
      </c>
      <c r="AB251" s="104" t="s">
        <v>118</v>
      </c>
      <c r="AC251" s="104" t="s">
        <v>116</v>
      </c>
    </row>
    <row r="252" spans="1:29" s="78" customFormat="1" hidden="1" outlineLevel="7" collapsed="1" x14ac:dyDescent="0.25">
      <c r="A252" s="101" t="s">
        <v>116</v>
      </c>
      <c r="B252" s="75">
        <v>-212057.56899999999</v>
      </c>
      <c r="C252" s="75">
        <v>-14637270.957040001</v>
      </c>
      <c r="D252" s="75">
        <v>0</v>
      </c>
      <c r="E252" s="75">
        <v>0</v>
      </c>
      <c r="F252" s="75">
        <v>-212057.56899999999</v>
      </c>
      <c r="G252" s="75">
        <v>-14637270.957040001</v>
      </c>
      <c r="H252" s="74" t="s">
        <v>120</v>
      </c>
      <c r="I252" s="74" t="s">
        <v>187</v>
      </c>
      <c r="J252" s="74" t="s">
        <v>116</v>
      </c>
      <c r="K252" s="75">
        <v>69.024987063960893</v>
      </c>
      <c r="L252" s="75">
        <v>0</v>
      </c>
      <c r="M252" s="74" t="s">
        <v>122</v>
      </c>
      <c r="N252" s="74" t="s">
        <v>135</v>
      </c>
      <c r="O252" s="74" t="s">
        <v>121</v>
      </c>
      <c r="P252" s="76">
        <v>45047</v>
      </c>
      <c r="Q252" s="76">
        <v>45048</v>
      </c>
      <c r="R252" s="75">
        <v>0</v>
      </c>
      <c r="S252" s="74" t="s">
        <v>116</v>
      </c>
      <c r="T252" s="74" t="s">
        <v>116</v>
      </c>
      <c r="U252" s="74" t="s">
        <v>142</v>
      </c>
      <c r="V252" s="77">
        <v>45017.153467476855</v>
      </c>
      <c r="W252" s="74" t="s">
        <v>116</v>
      </c>
      <c r="X252" s="74" t="s">
        <v>116</v>
      </c>
      <c r="Y252" s="77">
        <v>45047</v>
      </c>
      <c r="Z252" s="77">
        <v>45078</v>
      </c>
      <c r="AA252" s="77">
        <v>45078.810977118053</v>
      </c>
      <c r="AB252" s="74" t="s">
        <v>118</v>
      </c>
      <c r="AC252" s="74" t="s">
        <v>116</v>
      </c>
    </row>
    <row r="253" spans="1:29" s="96" customFormat="1" hidden="1" outlineLevel="7" collapsed="1" x14ac:dyDescent="0.25">
      <c r="A253" s="100" t="s">
        <v>189</v>
      </c>
      <c r="B253" s="92">
        <v>84601.495999999999</v>
      </c>
      <c r="C253" s="92">
        <v>5894825.7536899997</v>
      </c>
      <c r="D253" s="92">
        <v>0</v>
      </c>
      <c r="E253" s="92">
        <v>0</v>
      </c>
      <c r="F253" s="92">
        <v>84601.495999999999</v>
      </c>
      <c r="G253" s="92">
        <v>5894825.7536899997</v>
      </c>
      <c r="H253" s="93" t="s">
        <v>120</v>
      </c>
      <c r="I253" s="93" t="s">
        <v>187</v>
      </c>
      <c r="J253" s="93" t="s">
        <v>116</v>
      </c>
      <c r="K253" s="92">
        <v>69.677559291504707</v>
      </c>
      <c r="L253" s="92">
        <v>0</v>
      </c>
      <c r="M253" s="93" t="s">
        <v>122</v>
      </c>
      <c r="N253" s="93" t="s">
        <v>135</v>
      </c>
      <c r="O253" s="93" t="s">
        <v>121</v>
      </c>
      <c r="P253" s="94">
        <v>45047</v>
      </c>
      <c r="Q253" s="94">
        <v>45048</v>
      </c>
      <c r="R253" s="92">
        <v>0</v>
      </c>
      <c r="S253" s="93" t="s">
        <v>116</v>
      </c>
      <c r="T253" s="93" t="s">
        <v>116</v>
      </c>
      <c r="U253" s="93" t="s">
        <v>142</v>
      </c>
      <c r="V253" s="95">
        <v>45017.153467476855</v>
      </c>
      <c r="W253" s="93" t="s">
        <v>116</v>
      </c>
      <c r="X253" s="93" t="s">
        <v>116</v>
      </c>
      <c r="Y253" s="95">
        <v>45047</v>
      </c>
      <c r="Z253" s="95">
        <v>45078</v>
      </c>
      <c r="AA253" s="95">
        <v>45078.810977118053</v>
      </c>
      <c r="AB253" s="93" t="s">
        <v>118</v>
      </c>
      <c r="AC253" s="93" t="s">
        <v>116</v>
      </c>
    </row>
    <row r="254" spans="1:29" s="78" customFormat="1" hidden="1" outlineLevel="7" collapsed="1" x14ac:dyDescent="0.25">
      <c r="A254" s="101" t="s">
        <v>116</v>
      </c>
      <c r="B254" s="75">
        <v>84601.495999999999</v>
      </c>
      <c r="C254" s="75">
        <v>5894825.7536899997</v>
      </c>
      <c r="D254" s="75">
        <v>0</v>
      </c>
      <c r="E254" s="75">
        <v>0</v>
      </c>
      <c r="F254" s="75">
        <v>84601.495999999999</v>
      </c>
      <c r="G254" s="75">
        <v>5894825.7536899997</v>
      </c>
      <c r="H254" s="74" t="s">
        <v>120</v>
      </c>
      <c r="I254" s="74" t="s">
        <v>187</v>
      </c>
      <c r="J254" s="74" t="s">
        <v>116</v>
      </c>
      <c r="K254" s="75">
        <v>69.677559291504707</v>
      </c>
      <c r="L254" s="75">
        <v>0</v>
      </c>
      <c r="M254" s="74" t="s">
        <v>122</v>
      </c>
      <c r="N254" s="74" t="s">
        <v>135</v>
      </c>
      <c r="O254" s="74" t="s">
        <v>121</v>
      </c>
      <c r="P254" s="76">
        <v>45047</v>
      </c>
      <c r="Q254" s="76">
        <v>45048</v>
      </c>
      <c r="R254" s="75">
        <v>0</v>
      </c>
      <c r="S254" s="74" t="s">
        <v>116</v>
      </c>
      <c r="T254" s="74" t="s">
        <v>116</v>
      </c>
      <c r="U254" s="74" t="s">
        <v>142</v>
      </c>
      <c r="V254" s="77">
        <v>45017.153467476855</v>
      </c>
      <c r="W254" s="74" t="s">
        <v>116</v>
      </c>
      <c r="X254" s="74" t="s">
        <v>116</v>
      </c>
      <c r="Y254" s="77">
        <v>45047</v>
      </c>
      <c r="Z254" s="77">
        <v>45078</v>
      </c>
      <c r="AA254" s="77">
        <v>45078.810977118053</v>
      </c>
      <c r="AB254" s="74" t="s">
        <v>118</v>
      </c>
      <c r="AC254" s="74" t="s">
        <v>116</v>
      </c>
    </row>
    <row r="255" spans="1:29" s="84" customFormat="1" outlineLevel="1" collapsed="1" x14ac:dyDescent="0.25">
      <c r="A255" s="79" t="s">
        <v>216</v>
      </c>
      <c r="B255" s="80">
        <v>0</v>
      </c>
      <c r="C255" s="80">
        <v>0</v>
      </c>
      <c r="D255" s="80">
        <v>0</v>
      </c>
      <c r="E255" s="80">
        <v>0</v>
      </c>
      <c r="F255" s="80">
        <v>0</v>
      </c>
      <c r="G255" s="80">
        <v>0</v>
      </c>
      <c r="H255" s="81" t="s">
        <v>120</v>
      </c>
      <c r="I255" s="81" t="s">
        <v>217</v>
      </c>
      <c r="J255" s="81" t="s">
        <v>116</v>
      </c>
      <c r="K255" s="80">
        <v>0</v>
      </c>
      <c r="L255" s="80">
        <v>0</v>
      </c>
      <c r="M255" s="81" t="s">
        <v>122</v>
      </c>
      <c r="N255" s="81" t="s">
        <v>216</v>
      </c>
      <c r="O255" s="81" t="s">
        <v>121</v>
      </c>
      <c r="P255" s="82">
        <v>45047</v>
      </c>
      <c r="Q255" s="82">
        <v>45048</v>
      </c>
      <c r="R255" s="80">
        <v>0</v>
      </c>
      <c r="S255" s="81" t="s">
        <v>116</v>
      </c>
      <c r="T255" s="81" t="s">
        <v>116</v>
      </c>
      <c r="U255" s="81" t="s">
        <v>142</v>
      </c>
      <c r="V255" s="83">
        <v>45017.153467476855</v>
      </c>
      <c r="W255" s="81" t="s">
        <v>116</v>
      </c>
      <c r="X255" s="81" t="s">
        <v>116</v>
      </c>
      <c r="Y255" s="83">
        <v>45047</v>
      </c>
      <c r="Z255" s="83">
        <v>45078</v>
      </c>
      <c r="AA255" s="83">
        <v>45078.810977118053</v>
      </c>
      <c r="AB255" s="81" t="s">
        <v>118</v>
      </c>
      <c r="AC255" s="81" t="s">
        <v>116</v>
      </c>
    </row>
    <row r="256" spans="1:29" s="90" customFormat="1" hidden="1" outlineLevel="2" collapsed="1" x14ac:dyDescent="0.25">
      <c r="A256" s="85" t="s">
        <v>217</v>
      </c>
      <c r="B256" s="86">
        <v>0</v>
      </c>
      <c r="C256" s="86">
        <v>0</v>
      </c>
      <c r="D256" s="86">
        <v>0</v>
      </c>
      <c r="E256" s="86">
        <v>0</v>
      </c>
      <c r="F256" s="86">
        <v>0</v>
      </c>
      <c r="G256" s="86">
        <v>0</v>
      </c>
      <c r="H256" s="87" t="s">
        <v>120</v>
      </c>
      <c r="I256" s="87" t="s">
        <v>217</v>
      </c>
      <c r="J256" s="87" t="s">
        <v>116</v>
      </c>
      <c r="K256" s="86">
        <v>0</v>
      </c>
      <c r="L256" s="86">
        <v>0</v>
      </c>
      <c r="M256" s="87" t="s">
        <v>122</v>
      </c>
      <c r="N256" s="87" t="s">
        <v>216</v>
      </c>
      <c r="O256" s="87" t="s">
        <v>121</v>
      </c>
      <c r="P256" s="88">
        <v>45047</v>
      </c>
      <c r="Q256" s="88">
        <v>45048</v>
      </c>
      <c r="R256" s="86">
        <v>0</v>
      </c>
      <c r="S256" s="87" t="s">
        <v>116</v>
      </c>
      <c r="T256" s="87" t="s">
        <v>116</v>
      </c>
      <c r="U256" s="87" t="s">
        <v>142</v>
      </c>
      <c r="V256" s="89">
        <v>45017.153467476855</v>
      </c>
      <c r="W256" s="87" t="s">
        <v>116</v>
      </c>
      <c r="X256" s="87" t="s">
        <v>116</v>
      </c>
      <c r="Y256" s="89">
        <v>45047</v>
      </c>
      <c r="Z256" s="89">
        <v>45078</v>
      </c>
      <c r="AA256" s="89">
        <v>45078.810977118053</v>
      </c>
      <c r="AB256" s="87" t="s">
        <v>118</v>
      </c>
      <c r="AC256" s="87" t="s">
        <v>116</v>
      </c>
    </row>
    <row r="257" spans="1:29" s="96" customFormat="1" hidden="1" outlineLevel="3" collapsed="1" x14ac:dyDescent="0.25">
      <c r="A257" s="91" t="s">
        <v>121</v>
      </c>
      <c r="B257" s="92">
        <v>0</v>
      </c>
      <c r="C257" s="92">
        <v>0</v>
      </c>
      <c r="D257" s="92">
        <v>0</v>
      </c>
      <c r="E257" s="92">
        <v>0</v>
      </c>
      <c r="F257" s="92">
        <v>0</v>
      </c>
      <c r="G257" s="92">
        <v>0</v>
      </c>
      <c r="H257" s="93" t="s">
        <v>120</v>
      </c>
      <c r="I257" s="93" t="s">
        <v>217</v>
      </c>
      <c r="J257" s="93" t="s">
        <v>116</v>
      </c>
      <c r="K257" s="92">
        <v>0</v>
      </c>
      <c r="L257" s="92">
        <v>0</v>
      </c>
      <c r="M257" s="93" t="s">
        <v>122</v>
      </c>
      <c r="N257" s="93" t="s">
        <v>216</v>
      </c>
      <c r="O257" s="93" t="s">
        <v>121</v>
      </c>
      <c r="P257" s="94">
        <v>45047</v>
      </c>
      <c r="Q257" s="94">
        <v>45048</v>
      </c>
      <c r="R257" s="92">
        <v>0</v>
      </c>
      <c r="S257" s="93" t="s">
        <v>116</v>
      </c>
      <c r="T257" s="93" t="s">
        <v>116</v>
      </c>
      <c r="U257" s="93" t="s">
        <v>142</v>
      </c>
      <c r="V257" s="95">
        <v>45017.153467476855</v>
      </c>
      <c r="W257" s="93" t="s">
        <v>116</v>
      </c>
      <c r="X257" s="93" t="s">
        <v>116</v>
      </c>
      <c r="Y257" s="95">
        <v>45047</v>
      </c>
      <c r="Z257" s="95">
        <v>45078</v>
      </c>
      <c r="AA257" s="95">
        <v>45078.810977118053</v>
      </c>
      <c r="AB257" s="93" t="s">
        <v>118</v>
      </c>
      <c r="AC257" s="93" t="s">
        <v>116</v>
      </c>
    </row>
    <row r="258" spans="1:29" s="78" customFormat="1" hidden="1" outlineLevel="4" collapsed="1" x14ac:dyDescent="0.25">
      <c r="A258" s="97" t="s">
        <v>116</v>
      </c>
      <c r="B258" s="75">
        <v>0</v>
      </c>
      <c r="C258" s="75">
        <v>0</v>
      </c>
      <c r="D258" s="75">
        <v>0</v>
      </c>
      <c r="E258" s="75">
        <v>0</v>
      </c>
      <c r="F258" s="75">
        <v>0</v>
      </c>
      <c r="G258" s="75">
        <v>0</v>
      </c>
      <c r="H258" s="74" t="s">
        <v>120</v>
      </c>
      <c r="I258" s="74" t="s">
        <v>217</v>
      </c>
      <c r="J258" s="74" t="s">
        <v>116</v>
      </c>
      <c r="K258" s="75">
        <v>0</v>
      </c>
      <c r="L258" s="75">
        <v>0</v>
      </c>
      <c r="M258" s="74" t="s">
        <v>122</v>
      </c>
      <c r="N258" s="74" t="s">
        <v>216</v>
      </c>
      <c r="O258" s="74" t="s">
        <v>121</v>
      </c>
      <c r="P258" s="76">
        <v>45047</v>
      </c>
      <c r="Q258" s="76">
        <v>45048</v>
      </c>
      <c r="R258" s="75">
        <v>0</v>
      </c>
      <c r="S258" s="74" t="s">
        <v>116</v>
      </c>
      <c r="T258" s="74" t="s">
        <v>116</v>
      </c>
      <c r="U258" s="74" t="s">
        <v>142</v>
      </c>
      <c r="V258" s="77">
        <v>45017.153467476855</v>
      </c>
      <c r="W258" s="74" t="s">
        <v>116</v>
      </c>
      <c r="X258" s="74" t="s">
        <v>116</v>
      </c>
      <c r="Y258" s="77">
        <v>45047</v>
      </c>
      <c r="Z258" s="77">
        <v>45078</v>
      </c>
      <c r="AA258" s="77">
        <v>45078.810977118053</v>
      </c>
      <c r="AB258" s="74" t="s">
        <v>118</v>
      </c>
      <c r="AC258" s="74" t="s">
        <v>116</v>
      </c>
    </row>
    <row r="259" spans="1:29" s="84" customFormat="1" hidden="1" outlineLevel="5" collapsed="1" x14ac:dyDescent="0.25">
      <c r="A259" s="98" t="s">
        <v>122</v>
      </c>
      <c r="B259" s="80">
        <v>0</v>
      </c>
      <c r="C259" s="80">
        <v>0</v>
      </c>
      <c r="D259" s="80">
        <v>0</v>
      </c>
      <c r="E259" s="80">
        <v>0</v>
      </c>
      <c r="F259" s="80">
        <v>0</v>
      </c>
      <c r="G259" s="80">
        <v>0</v>
      </c>
      <c r="H259" s="81" t="s">
        <v>120</v>
      </c>
      <c r="I259" s="81" t="s">
        <v>217</v>
      </c>
      <c r="J259" s="81" t="s">
        <v>116</v>
      </c>
      <c r="K259" s="80">
        <v>0</v>
      </c>
      <c r="L259" s="80">
        <v>0</v>
      </c>
      <c r="M259" s="81" t="s">
        <v>122</v>
      </c>
      <c r="N259" s="81" t="s">
        <v>216</v>
      </c>
      <c r="O259" s="81" t="s">
        <v>121</v>
      </c>
      <c r="P259" s="82">
        <v>45047</v>
      </c>
      <c r="Q259" s="82">
        <v>45048</v>
      </c>
      <c r="R259" s="80">
        <v>0</v>
      </c>
      <c r="S259" s="81" t="s">
        <v>116</v>
      </c>
      <c r="T259" s="81" t="s">
        <v>116</v>
      </c>
      <c r="U259" s="81" t="s">
        <v>142</v>
      </c>
      <c r="V259" s="83">
        <v>45017.153467476855</v>
      </c>
      <c r="W259" s="81" t="s">
        <v>116</v>
      </c>
      <c r="X259" s="81" t="s">
        <v>116</v>
      </c>
      <c r="Y259" s="83">
        <v>45047</v>
      </c>
      <c r="Z259" s="83">
        <v>45078</v>
      </c>
      <c r="AA259" s="83">
        <v>45078.810977118053</v>
      </c>
      <c r="AB259" s="81" t="s">
        <v>118</v>
      </c>
      <c r="AC259" s="81" t="s">
        <v>116</v>
      </c>
    </row>
    <row r="260" spans="1:29" s="90" customFormat="1" hidden="1" outlineLevel="6" collapsed="1" x14ac:dyDescent="0.25">
      <c r="A260" s="99" t="s">
        <v>116</v>
      </c>
      <c r="B260" s="86">
        <v>0</v>
      </c>
      <c r="C260" s="86">
        <v>0</v>
      </c>
      <c r="D260" s="86">
        <v>0</v>
      </c>
      <c r="E260" s="86">
        <v>0</v>
      </c>
      <c r="F260" s="86">
        <v>0</v>
      </c>
      <c r="G260" s="86">
        <v>0</v>
      </c>
      <c r="H260" s="87" t="s">
        <v>120</v>
      </c>
      <c r="I260" s="87" t="s">
        <v>217</v>
      </c>
      <c r="J260" s="87" t="s">
        <v>116</v>
      </c>
      <c r="K260" s="86">
        <v>0</v>
      </c>
      <c r="L260" s="86">
        <v>0</v>
      </c>
      <c r="M260" s="87" t="s">
        <v>122</v>
      </c>
      <c r="N260" s="87" t="s">
        <v>216</v>
      </c>
      <c r="O260" s="87" t="s">
        <v>121</v>
      </c>
      <c r="P260" s="88">
        <v>45047</v>
      </c>
      <c r="Q260" s="88">
        <v>45048</v>
      </c>
      <c r="R260" s="86">
        <v>0</v>
      </c>
      <c r="S260" s="87" t="s">
        <v>116</v>
      </c>
      <c r="T260" s="87" t="s">
        <v>116</v>
      </c>
      <c r="U260" s="87" t="s">
        <v>142</v>
      </c>
      <c r="V260" s="89">
        <v>45017.153467476855</v>
      </c>
      <c r="W260" s="87" t="s">
        <v>116</v>
      </c>
      <c r="X260" s="87" t="s">
        <v>116</v>
      </c>
      <c r="Y260" s="89">
        <v>45047</v>
      </c>
      <c r="Z260" s="89">
        <v>45078</v>
      </c>
      <c r="AA260" s="89">
        <v>45078.810977118053</v>
      </c>
      <c r="AB260" s="87" t="s">
        <v>118</v>
      </c>
      <c r="AC260" s="87" t="s">
        <v>116</v>
      </c>
    </row>
    <row r="261" spans="1:29" s="96" customFormat="1" hidden="1" outlineLevel="7" collapsed="1" x14ac:dyDescent="0.25">
      <c r="A261" s="100" t="s">
        <v>152</v>
      </c>
      <c r="B261" s="92">
        <v>0</v>
      </c>
      <c r="C261" s="92">
        <v>0</v>
      </c>
      <c r="D261" s="92">
        <v>0</v>
      </c>
      <c r="E261" s="92">
        <v>0</v>
      </c>
      <c r="F261" s="92">
        <v>0</v>
      </c>
      <c r="G261" s="92">
        <v>0</v>
      </c>
      <c r="H261" s="93" t="s">
        <v>120</v>
      </c>
      <c r="I261" s="93" t="s">
        <v>217</v>
      </c>
      <c r="J261" s="93" t="s">
        <v>116</v>
      </c>
      <c r="K261" s="92">
        <v>0</v>
      </c>
      <c r="L261" s="92">
        <v>0</v>
      </c>
      <c r="M261" s="93" t="s">
        <v>122</v>
      </c>
      <c r="N261" s="93" t="s">
        <v>216</v>
      </c>
      <c r="O261" s="93" t="s">
        <v>121</v>
      </c>
      <c r="P261" s="94">
        <v>45047</v>
      </c>
      <c r="Q261" s="94">
        <v>45048</v>
      </c>
      <c r="R261" s="92">
        <v>0</v>
      </c>
      <c r="S261" s="93" t="s">
        <v>116</v>
      </c>
      <c r="T261" s="93" t="s">
        <v>116</v>
      </c>
      <c r="U261" s="93" t="s">
        <v>142</v>
      </c>
      <c r="V261" s="95">
        <v>45017.153467476855</v>
      </c>
      <c r="W261" s="93" t="s">
        <v>116</v>
      </c>
      <c r="X261" s="93" t="s">
        <v>116</v>
      </c>
      <c r="Y261" s="95">
        <v>45047</v>
      </c>
      <c r="Z261" s="95">
        <v>45078</v>
      </c>
      <c r="AA261" s="95">
        <v>45078.810977118053</v>
      </c>
      <c r="AB261" s="93" t="s">
        <v>118</v>
      </c>
      <c r="AC261" s="93" t="s">
        <v>116</v>
      </c>
    </row>
    <row r="262" spans="1:29" s="78" customFormat="1" hidden="1" outlineLevel="7" collapsed="1" x14ac:dyDescent="0.25">
      <c r="A262" s="101" t="s">
        <v>116</v>
      </c>
      <c r="B262" s="75">
        <v>0</v>
      </c>
      <c r="C262" s="75">
        <v>0</v>
      </c>
      <c r="D262" s="75">
        <v>0</v>
      </c>
      <c r="E262" s="75">
        <v>0</v>
      </c>
      <c r="F262" s="75">
        <v>0</v>
      </c>
      <c r="G262" s="75">
        <v>0</v>
      </c>
      <c r="H262" s="74" t="s">
        <v>120</v>
      </c>
      <c r="I262" s="74" t="s">
        <v>217</v>
      </c>
      <c r="J262" s="74" t="s">
        <v>116</v>
      </c>
      <c r="K262" s="75">
        <v>0</v>
      </c>
      <c r="L262" s="75">
        <v>0</v>
      </c>
      <c r="M262" s="74" t="s">
        <v>122</v>
      </c>
      <c r="N262" s="74" t="s">
        <v>216</v>
      </c>
      <c r="O262" s="74" t="s">
        <v>121</v>
      </c>
      <c r="P262" s="76">
        <v>45047</v>
      </c>
      <c r="Q262" s="76">
        <v>45048</v>
      </c>
      <c r="R262" s="75">
        <v>0</v>
      </c>
      <c r="S262" s="74" t="s">
        <v>116</v>
      </c>
      <c r="T262" s="74" t="s">
        <v>116</v>
      </c>
      <c r="U262" s="74" t="s">
        <v>142</v>
      </c>
      <c r="V262" s="77">
        <v>45017.153467476855</v>
      </c>
      <c r="W262" s="74" t="s">
        <v>116</v>
      </c>
      <c r="X262" s="74" t="s">
        <v>116</v>
      </c>
      <c r="Y262" s="77">
        <v>45047</v>
      </c>
      <c r="Z262" s="77">
        <v>45078</v>
      </c>
      <c r="AA262" s="77">
        <v>45078.810977118053</v>
      </c>
      <c r="AB262" s="74" t="s">
        <v>118</v>
      </c>
      <c r="AC262" s="74" t="s">
        <v>116</v>
      </c>
    </row>
    <row r="263" spans="1:29" s="119" customFormat="1" outlineLevel="1" collapsed="1" x14ac:dyDescent="0.25">
      <c r="A263" s="114" t="s">
        <v>218</v>
      </c>
      <c r="B263" s="115">
        <v>0</v>
      </c>
      <c r="C263" s="115">
        <v>0</v>
      </c>
      <c r="D263" s="115">
        <v>0</v>
      </c>
      <c r="E263" s="115">
        <v>0</v>
      </c>
      <c r="F263" s="115">
        <v>0</v>
      </c>
      <c r="G263" s="115">
        <v>0</v>
      </c>
      <c r="H263" s="116" t="s">
        <v>120</v>
      </c>
      <c r="I263" s="116" t="s">
        <v>219</v>
      </c>
      <c r="J263" s="116" t="s">
        <v>116</v>
      </c>
      <c r="K263" s="115">
        <v>0</v>
      </c>
      <c r="L263" s="115">
        <v>0</v>
      </c>
      <c r="M263" s="116" t="s">
        <v>122</v>
      </c>
      <c r="N263" s="116" t="s">
        <v>218</v>
      </c>
      <c r="O263" s="116" t="s">
        <v>121</v>
      </c>
      <c r="P263" s="117">
        <v>45047</v>
      </c>
      <c r="Q263" s="117">
        <v>45048</v>
      </c>
      <c r="R263" s="115">
        <v>0</v>
      </c>
      <c r="S263" s="116" t="s">
        <v>116</v>
      </c>
      <c r="T263" s="116" t="s">
        <v>116</v>
      </c>
      <c r="U263" s="116" t="s">
        <v>142</v>
      </c>
      <c r="V263" s="118">
        <v>45017.153467476855</v>
      </c>
      <c r="W263" s="116" t="s">
        <v>116</v>
      </c>
      <c r="X263" s="116" t="s">
        <v>116</v>
      </c>
      <c r="Y263" s="118">
        <v>45047</v>
      </c>
      <c r="Z263" s="118">
        <v>45078</v>
      </c>
      <c r="AA263" s="118">
        <v>45078.810977118053</v>
      </c>
      <c r="AB263" s="116" t="s">
        <v>118</v>
      </c>
      <c r="AC263" s="116" t="s">
        <v>116</v>
      </c>
    </row>
    <row r="264" spans="1:29" s="90" customFormat="1" hidden="1" outlineLevel="2" collapsed="1" x14ac:dyDescent="0.25">
      <c r="A264" s="85" t="s">
        <v>219</v>
      </c>
      <c r="B264" s="86">
        <v>0</v>
      </c>
      <c r="C264" s="86">
        <v>0</v>
      </c>
      <c r="D264" s="86">
        <v>0</v>
      </c>
      <c r="E264" s="86">
        <v>0</v>
      </c>
      <c r="F264" s="86">
        <v>0</v>
      </c>
      <c r="G264" s="86">
        <v>0</v>
      </c>
      <c r="H264" s="87" t="s">
        <v>120</v>
      </c>
      <c r="I264" s="87" t="s">
        <v>219</v>
      </c>
      <c r="J264" s="87" t="s">
        <v>116</v>
      </c>
      <c r="K264" s="86">
        <v>0</v>
      </c>
      <c r="L264" s="86">
        <v>0</v>
      </c>
      <c r="M264" s="87" t="s">
        <v>122</v>
      </c>
      <c r="N264" s="87" t="s">
        <v>218</v>
      </c>
      <c r="O264" s="87" t="s">
        <v>121</v>
      </c>
      <c r="P264" s="88">
        <v>45047</v>
      </c>
      <c r="Q264" s="88">
        <v>45048</v>
      </c>
      <c r="R264" s="86">
        <v>0</v>
      </c>
      <c r="S264" s="87" t="s">
        <v>116</v>
      </c>
      <c r="T264" s="87" t="s">
        <v>116</v>
      </c>
      <c r="U264" s="87" t="s">
        <v>142</v>
      </c>
      <c r="V264" s="89">
        <v>45017.153467476855</v>
      </c>
      <c r="W264" s="87" t="s">
        <v>116</v>
      </c>
      <c r="X264" s="87" t="s">
        <v>116</v>
      </c>
      <c r="Y264" s="89">
        <v>45047</v>
      </c>
      <c r="Z264" s="89">
        <v>45078</v>
      </c>
      <c r="AA264" s="89">
        <v>45078.810977118053</v>
      </c>
      <c r="AB264" s="87" t="s">
        <v>118</v>
      </c>
      <c r="AC264" s="87" t="s">
        <v>116</v>
      </c>
    </row>
    <row r="265" spans="1:29" s="96" customFormat="1" hidden="1" outlineLevel="3" collapsed="1" x14ac:dyDescent="0.25">
      <c r="A265" s="91" t="s">
        <v>121</v>
      </c>
      <c r="B265" s="92">
        <v>0</v>
      </c>
      <c r="C265" s="92">
        <v>0</v>
      </c>
      <c r="D265" s="92">
        <v>0</v>
      </c>
      <c r="E265" s="92">
        <v>0</v>
      </c>
      <c r="F265" s="92">
        <v>0</v>
      </c>
      <c r="G265" s="92">
        <v>0</v>
      </c>
      <c r="H265" s="93" t="s">
        <v>120</v>
      </c>
      <c r="I265" s="93" t="s">
        <v>219</v>
      </c>
      <c r="J265" s="93" t="s">
        <v>116</v>
      </c>
      <c r="K265" s="92">
        <v>0</v>
      </c>
      <c r="L265" s="92">
        <v>0</v>
      </c>
      <c r="M265" s="93" t="s">
        <v>122</v>
      </c>
      <c r="N265" s="93" t="s">
        <v>218</v>
      </c>
      <c r="O265" s="93" t="s">
        <v>121</v>
      </c>
      <c r="P265" s="94">
        <v>45047</v>
      </c>
      <c r="Q265" s="94">
        <v>45048</v>
      </c>
      <c r="R265" s="92">
        <v>0</v>
      </c>
      <c r="S265" s="93" t="s">
        <v>116</v>
      </c>
      <c r="T265" s="93" t="s">
        <v>116</v>
      </c>
      <c r="U265" s="93" t="s">
        <v>142</v>
      </c>
      <c r="V265" s="95">
        <v>45017.153467476855</v>
      </c>
      <c r="W265" s="93" t="s">
        <v>116</v>
      </c>
      <c r="X265" s="93" t="s">
        <v>116</v>
      </c>
      <c r="Y265" s="95">
        <v>45047</v>
      </c>
      <c r="Z265" s="95">
        <v>45078</v>
      </c>
      <c r="AA265" s="95">
        <v>45078.810977118053</v>
      </c>
      <c r="AB265" s="93" t="s">
        <v>118</v>
      </c>
      <c r="AC265" s="93" t="s">
        <v>116</v>
      </c>
    </row>
    <row r="266" spans="1:29" s="78" customFormat="1" hidden="1" outlineLevel="4" collapsed="1" x14ac:dyDescent="0.25">
      <c r="A266" s="97" t="s">
        <v>116</v>
      </c>
      <c r="B266" s="75">
        <v>0</v>
      </c>
      <c r="C266" s="75">
        <v>0</v>
      </c>
      <c r="D266" s="75">
        <v>0</v>
      </c>
      <c r="E266" s="75">
        <v>0</v>
      </c>
      <c r="F266" s="75">
        <v>0</v>
      </c>
      <c r="G266" s="75">
        <v>0</v>
      </c>
      <c r="H266" s="74" t="s">
        <v>120</v>
      </c>
      <c r="I266" s="74" t="s">
        <v>219</v>
      </c>
      <c r="J266" s="74" t="s">
        <v>116</v>
      </c>
      <c r="K266" s="75">
        <v>0</v>
      </c>
      <c r="L266" s="75">
        <v>0</v>
      </c>
      <c r="M266" s="74" t="s">
        <v>122</v>
      </c>
      <c r="N266" s="74" t="s">
        <v>218</v>
      </c>
      <c r="O266" s="74" t="s">
        <v>121</v>
      </c>
      <c r="P266" s="76">
        <v>45047</v>
      </c>
      <c r="Q266" s="76">
        <v>45048</v>
      </c>
      <c r="R266" s="75">
        <v>0</v>
      </c>
      <c r="S266" s="74" t="s">
        <v>116</v>
      </c>
      <c r="T266" s="74" t="s">
        <v>116</v>
      </c>
      <c r="U266" s="74" t="s">
        <v>142</v>
      </c>
      <c r="V266" s="77">
        <v>45017.153467476855</v>
      </c>
      <c r="W266" s="74" t="s">
        <v>116</v>
      </c>
      <c r="X266" s="74" t="s">
        <v>116</v>
      </c>
      <c r="Y266" s="77">
        <v>45047</v>
      </c>
      <c r="Z266" s="77">
        <v>45078</v>
      </c>
      <c r="AA266" s="77">
        <v>45078.810977118053</v>
      </c>
      <c r="AB266" s="74" t="s">
        <v>118</v>
      </c>
      <c r="AC266" s="74" t="s">
        <v>116</v>
      </c>
    </row>
    <row r="267" spans="1:29" s="84" customFormat="1" hidden="1" outlineLevel="5" collapsed="1" x14ac:dyDescent="0.25">
      <c r="A267" s="98" t="s">
        <v>122</v>
      </c>
      <c r="B267" s="80">
        <v>0</v>
      </c>
      <c r="C267" s="80">
        <v>0</v>
      </c>
      <c r="D267" s="80">
        <v>0</v>
      </c>
      <c r="E267" s="80">
        <v>0</v>
      </c>
      <c r="F267" s="80">
        <v>0</v>
      </c>
      <c r="G267" s="80">
        <v>0</v>
      </c>
      <c r="H267" s="81" t="s">
        <v>120</v>
      </c>
      <c r="I267" s="81" t="s">
        <v>219</v>
      </c>
      <c r="J267" s="81" t="s">
        <v>116</v>
      </c>
      <c r="K267" s="80">
        <v>0</v>
      </c>
      <c r="L267" s="80">
        <v>0</v>
      </c>
      <c r="M267" s="81" t="s">
        <v>122</v>
      </c>
      <c r="N267" s="81" t="s">
        <v>218</v>
      </c>
      <c r="O267" s="81" t="s">
        <v>121</v>
      </c>
      <c r="P267" s="82">
        <v>45047</v>
      </c>
      <c r="Q267" s="82">
        <v>45048</v>
      </c>
      <c r="R267" s="80">
        <v>0</v>
      </c>
      <c r="S267" s="81" t="s">
        <v>116</v>
      </c>
      <c r="T267" s="81" t="s">
        <v>116</v>
      </c>
      <c r="U267" s="81" t="s">
        <v>142</v>
      </c>
      <c r="V267" s="83">
        <v>45017.153467476855</v>
      </c>
      <c r="W267" s="81" t="s">
        <v>116</v>
      </c>
      <c r="X267" s="81" t="s">
        <v>116</v>
      </c>
      <c r="Y267" s="83">
        <v>45047</v>
      </c>
      <c r="Z267" s="83">
        <v>45078</v>
      </c>
      <c r="AA267" s="83">
        <v>45078.810977118053</v>
      </c>
      <c r="AB267" s="81" t="s">
        <v>118</v>
      </c>
      <c r="AC267" s="81" t="s">
        <v>116</v>
      </c>
    </row>
    <row r="268" spans="1:29" s="90" customFormat="1" hidden="1" outlineLevel="6" collapsed="1" x14ac:dyDescent="0.25">
      <c r="A268" s="99" t="s">
        <v>116</v>
      </c>
      <c r="B268" s="86">
        <v>0</v>
      </c>
      <c r="C268" s="86">
        <v>0</v>
      </c>
      <c r="D268" s="86">
        <v>0</v>
      </c>
      <c r="E268" s="86">
        <v>0</v>
      </c>
      <c r="F268" s="86">
        <v>0</v>
      </c>
      <c r="G268" s="86">
        <v>0</v>
      </c>
      <c r="H268" s="87" t="s">
        <v>120</v>
      </c>
      <c r="I268" s="87" t="s">
        <v>219</v>
      </c>
      <c r="J268" s="87" t="s">
        <v>116</v>
      </c>
      <c r="K268" s="86">
        <v>0</v>
      </c>
      <c r="L268" s="86">
        <v>0</v>
      </c>
      <c r="M268" s="87" t="s">
        <v>122</v>
      </c>
      <c r="N268" s="87" t="s">
        <v>218</v>
      </c>
      <c r="O268" s="87" t="s">
        <v>121</v>
      </c>
      <c r="P268" s="88">
        <v>45047</v>
      </c>
      <c r="Q268" s="88">
        <v>45048</v>
      </c>
      <c r="R268" s="86">
        <v>0</v>
      </c>
      <c r="S268" s="87" t="s">
        <v>116</v>
      </c>
      <c r="T268" s="87" t="s">
        <v>116</v>
      </c>
      <c r="U268" s="87" t="s">
        <v>142</v>
      </c>
      <c r="V268" s="89">
        <v>45017.153467476855</v>
      </c>
      <c r="W268" s="87" t="s">
        <v>116</v>
      </c>
      <c r="X268" s="87" t="s">
        <v>116</v>
      </c>
      <c r="Y268" s="89">
        <v>45047</v>
      </c>
      <c r="Z268" s="89">
        <v>45078</v>
      </c>
      <c r="AA268" s="89">
        <v>45078.810977118053</v>
      </c>
      <c r="AB268" s="87" t="s">
        <v>118</v>
      </c>
      <c r="AC268" s="87" t="s">
        <v>116</v>
      </c>
    </row>
    <row r="269" spans="1:29" s="96" customFormat="1" hidden="1" outlineLevel="7" collapsed="1" x14ac:dyDescent="0.25">
      <c r="A269" s="100" t="s">
        <v>152</v>
      </c>
      <c r="B269" s="92">
        <v>-2195.8339999999998</v>
      </c>
      <c r="C269" s="92">
        <v>0</v>
      </c>
      <c r="D269" s="92">
        <v>0</v>
      </c>
      <c r="E269" s="92">
        <v>0</v>
      </c>
      <c r="F269" s="92">
        <v>-2195.8339999999998</v>
      </c>
      <c r="G269" s="92">
        <v>0</v>
      </c>
      <c r="H269" s="93" t="s">
        <v>120</v>
      </c>
      <c r="I269" s="93" t="s">
        <v>219</v>
      </c>
      <c r="J269" s="93" t="s">
        <v>116</v>
      </c>
      <c r="K269" s="92">
        <v>0</v>
      </c>
      <c r="L269" s="92">
        <v>0</v>
      </c>
      <c r="M269" s="93" t="s">
        <v>122</v>
      </c>
      <c r="N269" s="93" t="s">
        <v>218</v>
      </c>
      <c r="O269" s="93" t="s">
        <v>121</v>
      </c>
      <c r="P269" s="94">
        <v>45047</v>
      </c>
      <c r="Q269" s="94">
        <v>45048</v>
      </c>
      <c r="R269" s="92">
        <v>0</v>
      </c>
      <c r="S269" s="93" t="s">
        <v>116</v>
      </c>
      <c r="T269" s="93" t="s">
        <v>116</v>
      </c>
      <c r="U269" s="93" t="s">
        <v>142</v>
      </c>
      <c r="V269" s="95">
        <v>45017.153467476855</v>
      </c>
      <c r="W269" s="93" t="s">
        <v>116</v>
      </c>
      <c r="X269" s="93" t="s">
        <v>116</v>
      </c>
      <c r="Y269" s="95">
        <v>45047</v>
      </c>
      <c r="Z269" s="95">
        <v>45078</v>
      </c>
      <c r="AA269" s="95">
        <v>45078.810977118053</v>
      </c>
      <c r="AB269" s="93" t="s">
        <v>118</v>
      </c>
      <c r="AC269" s="93" t="s">
        <v>116</v>
      </c>
    </row>
    <row r="270" spans="1:29" s="78" customFormat="1" hidden="1" outlineLevel="7" collapsed="1" x14ac:dyDescent="0.25">
      <c r="A270" s="101" t="s">
        <v>116</v>
      </c>
      <c r="B270" s="75">
        <v>-2195.8339999999998</v>
      </c>
      <c r="C270" s="75">
        <v>0</v>
      </c>
      <c r="D270" s="75">
        <v>0</v>
      </c>
      <c r="E270" s="75">
        <v>0</v>
      </c>
      <c r="F270" s="75">
        <v>-2195.8339999999998</v>
      </c>
      <c r="G270" s="75">
        <v>0</v>
      </c>
      <c r="H270" s="74" t="s">
        <v>120</v>
      </c>
      <c r="I270" s="74" t="s">
        <v>219</v>
      </c>
      <c r="J270" s="74" t="s">
        <v>116</v>
      </c>
      <c r="K270" s="75">
        <v>0</v>
      </c>
      <c r="L270" s="75">
        <v>0</v>
      </c>
      <c r="M270" s="74" t="s">
        <v>122</v>
      </c>
      <c r="N270" s="74" t="s">
        <v>218</v>
      </c>
      <c r="O270" s="74" t="s">
        <v>121</v>
      </c>
      <c r="P270" s="76">
        <v>45047</v>
      </c>
      <c r="Q270" s="76">
        <v>45048</v>
      </c>
      <c r="R270" s="75">
        <v>0</v>
      </c>
      <c r="S270" s="74" t="s">
        <v>116</v>
      </c>
      <c r="T270" s="74" t="s">
        <v>116</v>
      </c>
      <c r="U270" s="74" t="s">
        <v>142</v>
      </c>
      <c r="V270" s="77">
        <v>45017.153467476855</v>
      </c>
      <c r="W270" s="74" t="s">
        <v>116</v>
      </c>
      <c r="X270" s="74" t="s">
        <v>116</v>
      </c>
      <c r="Y270" s="77">
        <v>45047</v>
      </c>
      <c r="Z270" s="77">
        <v>45078</v>
      </c>
      <c r="AA270" s="77">
        <v>45078.810977118053</v>
      </c>
      <c r="AB270" s="74" t="s">
        <v>118</v>
      </c>
      <c r="AC270" s="74" t="s">
        <v>116</v>
      </c>
    </row>
    <row r="271" spans="1:29" s="107" customFormat="1" hidden="1" outlineLevel="7" collapsed="1" x14ac:dyDescent="0.25">
      <c r="A271" s="102" t="s">
        <v>222</v>
      </c>
      <c r="B271" s="103">
        <v>3301.7950000000001</v>
      </c>
      <c r="C271" s="103">
        <v>71596.570000000007</v>
      </c>
      <c r="D271" s="103">
        <v>0</v>
      </c>
      <c r="E271" s="103">
        <v>0</v>
      </c>
      <c r="F271" s="103">
        <v>3301.7950000000001</v>
      </c>
      <c r="G271" s="103">
        <v>71596.570000000007</v>
      </c>
      <c r="H271" s="104" t="s">
        <v>120</v>
      </c>
      <c r="I271" s="104" t="s">
        <v>219</v>
      </c>
      <c r="J271" s="104" t="s">
        <v>116</v>
      </c>
      <c r="K271" s="103">
        <v>21.684135447536899</v>
      </c>
      <c r="L271" s="103">
        <v>0</v>
      </c>
      <c r="M271" s="104" t="s">
        <v>122</v>
      </c>
      <c r="N271" s="104" t="s">
        <v>218</v>
      </c>
      <c r="O271" s="104" t="s">
        <v>121</v>
      </c>
      <c r="P271" s="105">
        <v>45047</v>
      </c>
      <c r="Q271" s="105">
        <v>45048</v>
      </c>
      <c r="R271" s="103">
        <v>0</v>
      </c>
      <c r="S271" s="104" t="s">
        <v>116</v>
      </c>
      <c r="T271" s="104" t="s">
        <v>116</v>
      </c>
      <c r="U271" s="104" t="s">
        <v>142</v>
      </c>
      <c r="V271" s="106">
        <v>45017.153467476855</v>
      </c>
      <c r="W271" s="104" t="s">
        <v>116</v>
      </c>
      <c r="X271" s="104" t="s">
        <v>116</v>
      </c>
      <c r="Y271" s="106">
        <v>45047</v>
      </c>
      <c r="Z271" s="106">
        <v>45078</v>
      </c>
      <c r="AA271" s="106">
        <v>45078.810977118053</v>
      </c>
      <c r="AB271" s="104" t="s">
        <v>118</v>
      </c>
      <c r="AC271" s="104" t="s">
        <v>116</v>
      </c>
    </row>
    <row r="272" spans="1:29" s="78" customFormat="1" hidden="1" outlineLevel="7" collapsed="1" x14ac:dyDescent="0.25">
      <c r="A272" s="101" t="s">
        <v>116</v>
      </c>
      <c r="B272" s="75">
        <v>3301.7950000000001</v>
      </c>
      <c r="C272" s="75">
        <v>71596.570000000007</v>
      </c>
      <c r="D272" s="75">
        <v>0</v>
      </c>
      <c r="E272" s="75">
        <v>0</v>
      </c>
      <c r="F272" s="75">
        <v>3301.7950000000001</v>
      </c>
      <c r="G272" s="75">
        <v>71596.570000000007</v>
      </c>
      <c r="H272" s="74" t="s">
        <v>120</v>
      </c>
      <c r="I272" s="74" t="s">
        <v>219</v>
      </c>
      <c r="J272" s="74" t="s">
        <v>116</v>
      </c>
      <c r="K272" s="75">
        <v>21.684135447536899</v>
      </c>
      <c r="L272" s="75">
        <v>0</v>
      </c>
      <c r="M272" s="74" t="s">
        <v>122</v>
      </c>
      <c r="N272" s="74" t="s">
        <v>218</v>
      </c>
      <c r="O272" s="74" t="s">
        <v>121</v>
      </c>
      <c r="P272" s="76">
        <v>45047</v>
      </c>
      <c r="Q272" s="76">
        <v>45048</v>
      </c>
      <c r="R272" s="75">
        <v>0</v>
      </c>
      <c r="S272" s="74" t="s">
        <v>116</v>
      </c>
      <c r="T272" s="74" t="s">
        <v>116</v>
      </c>
      <c r="U272" s="74" t="s">
        <v>142</v>
      </c>
      <c r="V272" s="77">
        <v>45017.153467476855</v>
      </c>
      <c r="W272" s="74" t="s">
        <v>116</v>
      </c>
      <c r="X272" s="74" t="s">
        <v>116</v>
      </c>
      <c r="Y272" s="77">
        <v>45047</v>
      </c>
      <c r="Z272" s="77">
        <v>45078</v>
      </c>
      <c r="AA272" s="77">
        <v>45078.810977118053</v>
      </c>
      <c r="AB272" s="74" t="s">
        <v>118</v>
      </c>
      <c r="AC272" s="74" t="s">
        <v>116</v>
      </c>
    </row>
    <row r="273" spans="1:29" s="96" customFormat="1" hidden="1" outlineLevel="7" collapsed="1" x14ac:dyDescent="0.25">
      <c r="A273" s="100" t="s">
        <v>221</v>
      </c>
      <c r="B273" s="92">
        <v>-104430.91499999999</v>
      </c>
      <c r="C273" s="92">
        <v>-6397875.5281499997</v>
      </c>
      <c r="D273" s="92">
        <v>0</v>
      </c>
      <c r="E273" s="92">
        <v>0</v>
      </c>
      <c r="F273" s="92">
        <v>-104430.91499999999</v>
      </c>
      <c r="G273" s="92">
        <v>-6397875.5281499997</v>
      </c>
      <c r="H273" s="93" t="s">
        <v>120</v>
      </c>
      <c r="I273" s="93" t="s">
        <v>219</v>
      </c>
      <c r="J273" s="93" t="s">
        <v>116</v>
      </c>
      <c r="K273" s="92">
        <v>61.264191050609902</v>
      </c>
      <c r="L273" s="92">
        <v>0</v>
      </c>
      <c r="M273" s="93" t="s">
        <v>122</v>
      </c>
      <c r="N273" s="93" t="s">
        <v>218</v>
      </c>
      <c r="O273" s="93" t="s">
        <v>121</v>
      </c>
      <c r="P273" s="94">
        <v>45047</v>
      </c>
      <c r="Q273" s="94">
        <v>45048</v>
      </c>
      <c r="R273" s="92">
        <v>0</v>
      </c>
      <c r="S273" s="93" t="s">
        <v>116</v>
      </c>
      <c r="T273" s="93" t="s">
        <v>116</v>
      </c>
      <c r="U273" s="93" t="s">
        <v>142</v>
      </c>
      <c r="V273" s="95">
        <v>45017.153467476855</v>
      </c>
      <c r="W273" s="93" t="s">
        <v>116</v>
      </c>
      <c r="X273" s="93" t="s">
        <v>116</v>
      </c>
      <c r="Y273" s="95">
        <v>45047</v>
      </c>
      <c r="Z273" s="95">
        <v>45078</v>
      </c>
      <c r="AA273" s="95">
        <v>45078.810977118053</v>
      </c>
      <c r="AB273" s="93" t="s">
        <v>118</v>
      </c>
      <c r="AC273" s="93" t="s">
        <v>116</v>
      </c>
    </row>
    <row r="274" spans="1:29" s="78" customFormat="1" hidden="1" outlineLevel="7" collapsed="1" x14ac:dyDescent="0.25">
      <c r="A274" s="101" t="s">
        <v>116</v>
      </c>
      <c r="B274" s="75">
        <v>-104430.91499999999</v>
      </c>
      <c r="C274" s="75">
        <v>-6397875.5281499997</v>
      </c>
      <c r="D274" s="75">
        <v>0</v>
      </c>
      <c r="E274" s="75">
        <v>0</v>
      </c>
      <c r="F274" s="75">
        <v>-104430.91499999999</v>
      </c>
      <c r="G274" s="75">
        <v>-6397875.5281499997</v>
      </c>
      <c r="H274" s="74" t="s">
        <v>120</v>
      </c>
      <c r="I274" s="74" t="s">
        <v>219</v>
      </c>
      <c r="J274" s="74" t="s">
        <v>116</v>
      </c>
      <c r="K274" s="75">
        <v>61.264191050609902</v>
      </c>
      <c r="L274" s="75">
        <v>0</v>
      </c>
      <c r="M274" s="74" t="s">
        <v>122</v>
      </c>
      <c r="N274" s="74" t="s">
        <v>218</v>
      </c>
      <c r="O274" s="74" t="s">
        <v>121</v>
      </c>
      <c r="P274" s="76">
        <v>45047</v>
      </c>
      <c r="Q274" s="76">
        <v>45048</v>
      </c>
      <c r="R274" s="75">
        <v>0</v>
      </c>
      <c r="S274" s="74" t="s">
        <v>116</v>
      </c>
      <c r="T274" s="74" t="s">
        <v>116</v>
      </c>
      <c r="U274" s="74" t="s">
        <v>142</v>
      </c>
      <c r="V274" s="77">
        <v>45017.153467476855</v>
      </c>
      <c r="W274" s="74" t="s">
        <v>116</v>
      </c>
      <c r="X274" s="74" t="s">
        <v>116</v>
      </c>
      <c r="Y274" s="77">
        <v>45047</v>
      </c>
      <c r="Z274" s="77">
        <v>45078</v>
      </c>
      <c r="AA274" s="77">
        <v>45078.810977118053</v>
      </c>
      <c r="AB274" s="74" t="s">
        <v>118</v>
      </c>
      <c r="AC274" s="74" t="s">
        <v>116</v>
      </c>
    </row>
    <row r="275" spans="1:29" s="107" customFormat="1" hidden="1" outlineLevel="7" collapsed="1" x14ac:dyDescent="0.25">
      <c r="A275" s="102" t="s">
        <v>223</v>
      </c>
      <c r="B275" s="103">
        <v>61036</v>
      </c>
      <c r="C275" s="103">
        <v>3757988.2900399999</v>
      </c>
      <c r="D275" s="103">
        <v>0</v>
      </c>
      <c r="E275" s="103">
        <v>0</v>
      </c>
      <c r="F275" s="103">
        <v>61036</v>
      </c>
      <c r="G275" s="103">
        <v>3757988.2900399999</v>
      </c>
      <c r="H275" s="104" t="s">
        <v>120</v>
      </c>
      <c r="I275" s="104" t="s">
        <v>219</v>
      </c>
      <c r="J275" s="104" t="s">
        <v>116</v>
      </c>
      <c r="K275" s="103">
        <v>61.5700289999345</v>
      </c>
      <c r="L275" s="103">
        <v>0</v>
      </c>
      <c r="M275" s="104" t="s">
        <v>122</v>
      </c>
      <c r="N275" s="104" t="s">
        <v>218</v>
      </c>
      <c r="O275" s="104" t="s">
        <v>121</v>
      </c>
      <c r="P275" s="105">
        <v>45047</v>
      </c>
      <c r="Q275" s="105">
        <v>45048</v>
      </c>
      <c r="R275" s="103">
        <v>0</v>
      </c>
      <c r="S275" s="104" t="s">
        <v>116</v>
      </c>
      <c r="T275" s="104" t="s">
        <v>116</v>
      </c>
      <c r="U275" s="104" t="s">
        <v>142</v>
      </c>
      <c r="V275" s="106">
        <v>45017.153467476855</v>
      </c>
      <c r="W275" s="104" t="s">
        <v>116</v>
      </c>
      <c r="X275" s="104" t="s">
        <v>116</v>
      </c>
      <c r="Y275" s="106">
        <v>45047</v>
      </c>
      <c r="Z275" s="106">
        <v>45078</v>
      </c>
      <c r="AA275" s="106">
        <v>45078.810977118053</v>
      </c>
      <c r="AB275" s="104" t="s">
        <v>118</v>
      </c>
      <c r="AC275" s="104" t="s">
        <v>116</v>
      </c>
    </row>
    <row r="276" spans="1:29" s="78" customFormat="1" hidden="1" outlineLevel="7" collapsed="1" x14ac:dyDescent="0.25">
      <c r="A276" s="101" t="s">
        <v>116</v>
      </c>
      <c r="B276" s="75">
        <v>61036</v>
      </c>
      <c r="C276" s="75">
        <v>3757988.2900399999</v>
      </c>
      <c r="D276" s="75">
        <v>0</v>
      </c>
      <c r="E276" s="75">
        <v>0</v>
      </c>
      <c r="F276" s="75">
        <v>61036</v>
      </c>
      <c r="G276" s="75">
        <v>3757988.2900399999</v>
      </c>
      <c r="H276" s="74" t="s">
        <v>120</v>
      </c>
      <c r="I276" s="74" t="s">
        <v>219</v>
      </c>
      <c r="J276" s="74" t="s">
        <v>116</v>
      </c>
      <c r="K276" s="75">
        <v>61.5700289999345</v>
      </c>
      <c r="L276" s="75">
        <v>0</v>
      </c>
      <c r="M276" s="74" t="s">
        <v>122</v>
      </c>
      <c r="N276" s="74" t="s">
        <v>218</v>
      </c>
      <c r="O276" s="74" t="s">
        <v>121</v>
      </c>
      <c r="P276" s="76">
        <v>45047</v>
      </c>
      <c r="Q276" s="76">
        <v>45048</v>
      </c>
      <c r="R276" s="75">
        <v>0</v>
      </c>
      <c r="S276" s="74" t="s">
        <v>116</v>
      </c>
      <c r="T276" s="74" t="s">
        <v>116</v>
      </c>
      <c r="U276" s="74" t="s">
        <v>142</v>
      </c>
      <c r="V276" s="77">
        <v>45017.153467476855</v>
      </c>
      <c r="W276" s="74" t="s">
        <v>116</v>
      </c>
      <c r="X276" s="74" t="s">
        <v>116</v>
      </c>
      <c r="Y276" s="77">
        <v>45047</v>
      </c>
      <c r="Z276" s="77">
        <v>45078</v>
      </c>
      <c r="AA276" s="77">
        <v>45078.810977118053</v>
      </c>
      <c r="AB276" s="74" t="s">
        <v>118</v>
      </c>
      <c r="AC276" s="74" t="s">
        <v>116</v>
      </c>
    </row>
    <row r="277" spans="1:29" s="96" customFormat="1" hidden="1" outlineLevel="7" collapsed="1" x14ac:dyDescent="0.25">
      <c r="A277" s="100" t="s">
        <v>224</v>
      </c>
      <c r="B277" s="92">
        <v>146976</v>
      </c>
      <c r="C277" s="92">
        <v>9053984.4145599995</v>
      </c>
      <c r="D277" s="92">
        <v>0</v>
      </c>
      <c r="E277" s="92">
        <v>0</v>
      </c>
      <c r="F277" s="92">
        <v>146976</v>
      </c>
      <c r="G277" s="92">
        <v>9053984.4145599995</v>
      </c>
      <c r="H277" s="93" t="s">
        <v>120</v>
      </c>
      <c r="I277" s="93" t="s">
        <v>219</v>
      </c>
      <c r="J277" s="93" t="s">
        <v>116</v>
      </c>
      <c r="K277" s="92">
        <v>61.601788146091899</v>
      </c>
      <c r="L277" s="92">
        <v>0</v>
      </c>
      <c r="M277" s="93" t="s">
        <v>122</v>
      </c>
      <c r="N277" s="93" t="s">
        <v>218</v>
      </c>
      <c r="O277" s="93" t="s">
        <v>121</v>
      </c>
      <c r="P277" s="94">
        <v>45047</v>
      </c>
      <c r="Q277" s="94">
        <v>45048</v>
      </c>
      <c r="R277" s="92">
        <v>0</v>
      </c>
      <c r="S277" s="93" t="s">
        <v>116</v>
      </c>
      <c r="T277" s="93" t="s">
        <v>116</v>
      </c>
      <c r="U277" s="93" t="s">
        <v>142</v>
      </c>
      <c r="V277" s="95">
        <v>45017.153467476855</v>
      </c>
      <c r="W277" s="93" t="s">
        <v>116</v>
      </c>
      <c r="X277" s="93" t="s">
        <v>116</v>
      </c>
      <c r="Y277" s="95">
        <v>45047</v>
      </c>
      <c r="Z277" s="95">
        <v>45078</v>
      </c>
      <c r="AA277" s="95">
        <v>45078.810977118053</v>
      </c>
      <c r="AB277" s="93" t="s">
        <v>118</v>
      </c>
      <c r="AC277" s="93" t="s">
        <v>116</v>
      </c>
    </row>
    <row r="278" spans="1:29" s="78" customFormat="1" hidden="1" outlineLevel="7" collapsed="1" x14ac:dyDescent="0.25">
      <c r="A278" s="101" t="s">
        <v>116</v>
      </c>
      <c r="B278" s="75">
        <v>146976</v>
      </c>
      <c r="C278" s="75">
        <v>9053984.4145599995</v>
      </c>
      <c r="D278" s="75">
        <v>0</v>
      </c>
      <c r="E278" s="75">
        <v>0</v>
      </c>
      <c r="F278" s="75">
        <v>146976</v>
      </c>
      <c r="G278" s="75">
        <v>9053984.4145599995</v>
      </c>
      <c r="H278" s="74" t="s">
        <v>120</v>
      </c>
      <c r="I278" s="74" t="s">
        <v>219</v>
      </c>
      <c r="J278" s="74" t="s">
        <v>116</v>
      </c>
      <c r="K278" s="75">
        <v>61.601788146091899</v>
      </c>
      <c r="L278" s="75">
        <v>0</v>
      </c>
      <c r="M278" s="74" t="s">
        <v>122</v>
      </c>
      <c r="N278" s="74" t="s">
        <v>218</v>
      </c>
      <c r="O278" s="74" t="s">
        <v>121</v>
      </c>
      <c r="P278" s="76">
        <v>45047</v>
      </c>
      <c r="Q278" s="76">
        <v>45048</v>
      </c>
      <c r="R278" s="75">
        <v>0</v>
      </c>
      <c r="S278" s="74" t="s">
        <v>116</v>
      </c>
      <c r="T278" s="74" t="s">
        <v>116</v>
      </c>
      <c r="U278" s="74" t="s">
        <v>142</v>
      </c>
      <c r="V278" s="77">
        <v>45017.153467476855</v>
      </c>
      <c r="W278" s="74" t="s">
        <v>116</v>
      </c>
      <c r="X278" s="74" t="s">
        <v>116</v>
      </c>
      <c r="Y278" s="77">
        <v>45047</v>
      </c>
      <c r="Z278" s="77">
        <v>45078</v>
      </c>
      <c r="AA278" s="77">
        <v>45078.810977118053</v>
      </c>
      <c r="AB278" s="74" t="s">
        <v>118</v>
      </c>
      <c r="AC278" s="74" t="s">
        <v>116</v>
      </c>
    </row>
    <row r="279" spans="1:29" s="107" customFormat="1" hidden="1" outlineLevel="7" collapsed="1" x14ac:dyDescent="0.25">
      <c r="A279" s="102" t="s">
        <v>220</v>
      </c>
      <c r="B279" s="103">
        <v>-104687.046</v>
      </c>
      <c r="C279" s="103">
        <v>-6485693.7464500004</v>
      </c>
      <c r="D279" s="103">
        <v>0</v>
      </c>
      <c r="E279" s="103">
        <v>0</v>
      </c>
      <c r="F279" s="103">
        <v>-104687.046</v>
      </c>
      <c r="G279" s="103">
        <v>-6485693.7464500004</v>
      </c>
      <c r="H279" s="104" t="s">
        <v>120</v>
      </c>
      <c r="I279" s="104" t="s">
        <v>219</v>
      </c>
      <c r="J279" s="104" t="s">
        <v>116</v>
      </c>
      <c r="K279" s="103">
        <v>61.9531641617818</v>
      </c>
      <c r="L279" s="103">
        <v>0</v>
      </c>
      <c r="M279" s="104" t="s">
        <v>122</v>
      </c>
      <c r="N279" s="104" t="s">
        <v>218</v>
      </c>
      <c r="O279" s="104" t="s">
        <v>121</v>
      </c>
      <c r="P279" s="105">
        <v>45047</v>
      </c>
      <c r="Q279" s="105">
        <v>45048</v>
      </c>
      <c r="R279" s="103">
        <v>0</v>
      </c>
      <c r="S279" s="104" t="s">
        <v>116</v>
      </c>
      <c r="T279" s="104" t="s">
        <v>116</v>
      </c>
      <c r="U279" s="104" t="s">
        <v>142</v>
      </c>
      <c r="V279" s="106">
        <v>45017.153467476855</v>
      </c>
      <c r="W279" s="104" t="s">
        <v>116</v>
      </c>
      <c r="X279" s="104" t="s">
        <v>116</v>
      </c>
      <c r="Y279" s="106">
        <v>45047</v>
      </c>
      <c r="Z279" s="106">
        <v>45078</v>
      </c>
      <c r="AA279" s="106">
        <v>45078.810977118053</v>
      </c>
      <c r="AB279" s="104" t="s">
        <v>118</v>
      </c>
      <c r="AC279" s="104" t="s">
        <v>116</v>
      </c>
    </row>
    <row r="280" spans="1:29" s="78" customFormat="1" hidden="1" outlineLevel="7" collapsed="1" x14ac:dyDescent="0.25">
      <c r="A280" s="101" t="s">
        <v>116</v>
      </c>
      <c r="B280" s="75">
        <v>-70293.695999999996</v>
      </c>
      <c r="C280" s="75">
        <v>-4354916.8878300004</v>
      </c>
      <c r="D280" s="75">
        <v>0</v>
      </c>
      <c r="E280" s="75">
        <v>0</v>
      </c>
      <c r="F280" s="75">
        <v>-70293.695999999996</v>
      </c>
      <c r="G280" s="75">
        <v>-4354916.8878300004</v>
      </c>
      <c r="H280" s="74" t="s">
        <v>120</v>
      </c>
      <c r="I280" s="74" t="s">
        <v>219</v>
      </c>
      <c r="J280" s="74" t="s">
        <v>116</v>
      </c>
      <c r="K280" s="75">
        <v>61.9531641618332</v>
      </c>
      <c r="L280" s="75">
        <v>0</v>
      </c>
      <c r="M280" s="74" t="s">
        <v>122</v>
      </c>
      <c r="N280" s="74" t="s">
        <v>218</v>
      </c>
      <c r="O280" s="74" t="s">
        <v>121</v>
      </c>
      <c r="P280" s="76">
        <v>45047</v>
      </c>
      <c r="Q280" s="76">
        <v>45048</v>
      </c>
      <c r="R280" s="75">
        <v>0</v>
      </c>
      <c r="S280" s="74" t="s">
        <v>116</v>
      </c>
      <c r="T280" s="74" t="s">
        <v>116</v>
      </c>
      <c r="U280" s="74" t="s">
        <v>142</v>
      </c>
      <c r="V280" s="77">
        <v>45017.153467476855</v>
      </c>
      <c r="W280" s="74" t="s">
        <v>116</v>
      </c>
      <c r="X280" s="74" t="s">
        <v>116</v>
      </c>
      <c r="Y280" s="77">
        <v>45047</v>
      </c>
      <c r="Z280" s="77">
        <v>45078</v>
      </c>
      <c r="AA280" s="77">
        <v>45078.810977118053</v>
      </c>
      <c r="AB280" s="74" t="s">
        <v>118</v>
      </c>
      <c r="AC280" s="74" t="s">
        <v>116</v>
      </c>
    </row>
    <row r="281" spans="1:29" s="128" customFormat="1" hidden="1" outlineLevel="7" collapsed="1" x14ac:dyDescent="0.25">
      <c r="A281" s="123" t="s">
        <v>116</v>
      </c>
      <c r="B281" s="124">
        <v>-34393.35</v>
      </c>
      <c r="C281" s="124">
        <v>-2130776.8586200001</v>
      </c>
      <c r="D281" s="124">
        <v>0</v>
      </c>
      <c r="E281" s="124">
        <v>0</v>
      </c>
      <c r="F281" s="124">
        <v>-34393.35</v>
      </c>
      <c r="G281" s="124">
        <v>-2130776.8586200001</v>
      </c>
      <c r="H281" s="125" t="s">
        <v>120</v>
      </c>
      <c r="I281" s="125" t="s">
        <v>219</v>
      </c>
      <c r="J281" s="125" t="s">
        <v>116</v>
      </c>
      <c r="K281" s="124">
        <v>61.953164161676597</v>
      </c>
      <c r="L281" s="124">
        <v>0</v>
      </c>
      <c r="M281" s="125" t="s">
        <v>122</v>
      </c>
      <c r="N281" s="125" t="s">
        <v>218</v>
      </c>
      <c r="O281" s="125" t="s">
        <v>121</v>
      </c>
      <c r="P281" s="126">
        <v>45047</v>
      </c>
      <c r="Q281" s="126">
        <v>45048</v>
      </c>
      <c r="R281" s="124">
        <v>0</v>
      </c>
      <c r="S281" s="125" t="s">
        <v>116</v>
      </c>
      <c r="T281" s="125" t="s">
        <v>116</v>
      </c>
      <c r="U281" s="125" t="s">
        <v>142</v>
      </c>
      <c r="V281" s="127">
        <v>45017.153467476855</v>
      </c>
      <c r="W281" s="125" t="s">
        <v>116</v>
      </c>
      <c r="X281" s="125" t="s">
        <v>116</v>
      </c>
      <c r="Y281" s="127">
        <v>45047</v>
      </c>
      <c r="Z281" s="127">
        <v>45078</v>
      </c>
      <c r="AA281" s="127">
        <v>45078.810977118053</v>
      </c>
      <c r="AB281" s="125" t="s">
        <v>118</v>
      </c>
      <c r="AC281" s="125" t="s">
        <v>116</v>
      </c>
    </row>
    <row r="282" spans="1:29" s="84" customFormat="1" outlineLevel="1" collapsed="1" x14ac:dyDescent="0.25">
      <c r="A282" s="79" t="s">
        <v>110</v>
      </c>
      <c r="B282" s="80">
        <v>0</v>
      </c>
      <c r="C282" s="80">
        <v>0</v>
      </c>
      <c r="D282" s="80">
        <v>0</v>
      </c>
      <c r="E282" s="80">
        <v>0</v>
      </c>
      <c r="F282" s="80">
        <v>0</v>
      </c>
      <c r="G282" s="80">
        <v>0</v>
      </c>
      <c r="H282" s="81" t="s">
        <v>120</v>
      </c>
      <c r="I282" s="81" t="s">
        <v>225</v>
      </c>
      <c r="J282" s="81" t="s">
        <v>116</v>
      </c>
      <c r="K282" s="80">
        <v>0</v>
      </c>
      <c r="L282" s="80">
        <v>0</v>
      </c>
      <c r="M282" s="81" t="s">
        <v>127</v>
      </c>
      <c r="N282" s="81" t="s">
        <v>110</v>
      </c>
      <c r="O282" s="81" t="s">
        <v>121</v>
      </c>
      <c r="P282" s="82">
        <v>45047</v>
      </c>
      <c r="Q282" s="82">
        <v>45048</v>
      </c>
      <c r="R282" s="80">
        <v>0</v>
      </c>
      <c r="S282" s="81" t="s">
        <v>116</v>
      </c>
      <c r="T282" s="81" t="s">
        <v>116</v>
      </c>
      <c r="U282" s="81" t="s">
        <v>142</v>
      </c>
      <c r="V282" s="83">
        <v>45017.153467476855</v>
      </c>
      <c r="W282" s="81" t="s">
        <v>116</v>
      </c>
      <c r="X282" s="81" t="s">
        <v>116</v>
      </c>
      <c r="Y282" s="83">
        <v>45047</v>
      </c>
      <c r="Z282" s="83">
        <v>45078</v>
      </c>
      <c r="AA282" s="83">
        <v>45078.810977118053</v>
      </c>
      <c r="AB282" s="81" t="s">
        <v>118</v>
      </c>
      <c r="AC282" s="81" t="s">
        <v>116</v>
      </c>
    </row>
    <row r="283" spans="1:29" s="90" customFormat="1" hidden="1" outlineLevel="2" collapsed="1" x14ac:dyDescent="0.25">
      <c r="A283" s="85" t="s">
        <v>225</v>
      </c>
      <c r="B283" s="86">
        <v>0</v>
      </c>
      <c r="C283" s="86">
        <v>0</v>
      </c>
      <c r="D283" s="86">
        <v>0</v>
      </c>
      <c r="E283" s="86">
        <v>0</v>
      </c>
      <c r="F283" s="86">
        <v>0</v>
      </c>
      <c r="G283" s="86">
        <v>0</v>
      </c>
      <c r="H283" s="87" t="s">
        <v>120</v>
      </c>
      <c r="I283" s="87" t="s">
        <v>225</v>
      </c>
      <c r="J283" s="87" t="s">
        <v>116</v>
      </c>
      <c r="K283" s="86">
        <v>0</v>
      </c>
      <c r="L283" s="86">
        <v>0</v>
      </c>
      <c r="M283" s="87" t="s">
        <v>127</v>
      </c>
      <c r="N283" s="87" t="s">
        <v>110</v>
      </c>
      <c r="O283" s="87" t="s">
        <v>121</v>
      </c>
      <c r="P283" s="88">
        <v>45047</v>
      </c>
      <c r="Q283" s="88">
        <v>45048</v>
      </c>
      <c r="R283" s="86">
        <v>0</v>
      </c>
      <c r="S283" s="87" t="s">
        <v>116</v>
      </c>
      <c r="T283" s="87" t="s">
        <v>116</v>
      </c>
      <c r="U283" s="87" t="s">
        <v>142</v>
      </c>
      <c r="V283" s="89">
        <v>45017.153467476855</v>
      </c>
      <c r="W283" s="87" t="s">
        <v>116</v>
      </c>
      <c r="X283" s="87" t="s">
        <v>116</v>
      </c>
      <c r="Y283" s="89">
        <v>45047</v>
      </c>
      <c r="Z283" s="89">
        <v>45078</v>
      </c>
      <c r="AA283" s="89">
        <v>45078.810977118053</v>
      </c>
      <c r="AB283" s="87" t="s">
        <v>118</v>
      </c>
      <c r="AC283" s="87" t="s">
        <v>116</v>
      </c>
    </row>
    <row r="284" spans="1:29" s="96" customFormat="1" hidden="1" outlineLevel="3" collapsed="1" x14ac:dyDescent="0.25">
      <c r="A284" s="91" t="s">
        <v>121</v>
      </c>
      <c r="B284" s="92">
        <v>0</v>
      </c>
      <c r="C284" s="92">
        <v>0</v>
      </c>
      <c r="D284" s="92">
        <v>0</v>
      </c>
      <c r="E284" s="92">
        <v>0</v>
      </c>
      <c r="F284" s="92">
        <v>0</v>
      </c>
      <c r="G284" s="92">
        <v>0</v>
      </c>
      <c r="H284" s="93" t="s">
        <v>120</v>
      </c>
      <c r="I284" s="93" t="s">
        <v>225</v>
      </c>
      <c r="J284" s="93" t="s">
        <v>116</v>
      </c>
      <c r="K284" s="92">
        <v>0</v>
      </c>
      <c r="L284" s="92">
        <v>0</v>
      </c>
      <c r="M284" s="93" t="s">
        <v>127</v>
      </c>
      <c r="N284" s="93" t="s">
        <v>110</v>
      </c>
      <c r="O284" s="93" t="s">
        <v>121</v>
      </c>
      <c r="P284" s="94">
        <v>45047</v>
      </c>
      <c r="Q284" s="94">
        <v>45048</v>
      </c>
      <c r="R284" s="92">
        <v>0</v>
      </c>
      <c r="S284" s="93" t="s">
        <v>116</v>
      </c>
      <c r="T284" s="93" t="s">
        <v>116</v>
      </c>
      <c r="U284" s="93" t="s">
        <v>142</v>
      </c>
      <c r="V284" s="95">
        <v>45017.153467476855</v>
      </c>
      <c r="W284" s="93" t="s">
        <v>116</v>
      </c>
      <c r="X284" s="93" t="s">
        <v>116</v>
      </c>
      <c r="Y284" s="95">
        <v>45047</v>
      </c>
      <c r="Z284" s="95">
        <v>45078</v>
      </c>
      <c r="AA284" s="95">
        <v>45078.810977118053</v>
      </c>
      <c r="AB284" s="93" t="s">
        <v>118</v>
      </c>
      <c r="AC284" s="93" t="s">
        <v>116</v>
      </c>
    </row>
    <row r="285" spans="1:29" s="78" customFormat="1" hidden="1" outlineLevel="4" collapsed="1" x14ac:dyDescent="0.25">
      <c r="A285" s="97" t="s">
        <v>116</v>
      </c>
      <c r="B285" s="75">
        <v>0</v>
      </c>
      <c r="C285" s="75">
        <v>0</v>
      </c>
      <c r="D285" s="75">
        <v>0</v>
      </c>
      <c r="E285" s="75">
        <v>0</v>
      </c>
      <c r="F285" s="75">
        <v>0</v>
      </c>
      <c r="G285" s="75">
        <v>0</v>
      </c>
      <c r="H285" s="74" t="s">
        <v>120</v>
      </c>
      <c r="I285" s="74" t="s">
        <v>225</v>
      </c>
      <c r="J285" s="74" t="s">
        <v>116</v>
      </c>
      <c r="K285" s="75">
        <v>0</v>
      </c>
      <c r="L285" s="75">
        <v>0</v>
      </c>
      <c r="M285" s="74" t="s">
        <v>127</v>
      </c>
      <c r="N285" s="74" t="s">
        <v>110</v>
      </c>
      <c r="O285" s="74" t="s">
        <v>121</v>
      </c>
      <c r="P285" s="76">
        <v>45047</v>
      </c>
      <c r="Q285" s="76">
        <v>45048</v>
      </c>
      <c r="R285" s="75">
        <v>0</v>
      </c>
      <c r="S285" s="74" t="s">
        <v>116</v>
      </c>
      <c r="T285" s="74" t="s">
        <v>116</v>
      </c>
      <c r="U285" s="74" t="s">
        <v>142</v>
      </c>
      <c r="V285" s="77">
        <v>45017.153467476855</v>
      </c>
      <c r="W285" s="74" t="s">
        <v>116</v>
      </c>
      <c r="X285" s="74" t="s">
        <v>116</v>
      </c>
      <c r="Y285" s="77">
        <v>45047</v>
      </c>
      <c r="Z285" s="77">
        <v>45078</v>
      </c>
      <c r="AA285" s="77">
        <v>45078.810977118053</v>
      </c>
      <c r="AB285" s="74" t="s">
        <v>118</v>
      </c>
      <c r="AC285" s="74" t="s">
        <v>116</v>
      </c>
    </row>
    <row r="286" spans="1:29" s="84" customFormat="1" hidden="1" outlineLevel="5" collapsed="1" x14ac:dyDescent="0.25">
      <c r="A286" s="98" t="s">
        <v>127</v>
      </c>
      <c r="B286" s="80">
        <v>0</v>
      </c>
      <c r="C286" s="80">
        <v>0</v>
      </c>
      <c r="D286" s="80">
        <v>0</v>
      </c>
      <c r="E286" s="80">
        <v>0</v>
      </c>
      <c r="F286" s="80">
        <v>0</v>
      </c>
      <c r="G286" s="80">
        <v>0</v>
      </c>
      <c r="H286" s="81" t="s">
        <v>120</v>
      </c>
      <c r="I286" s="81" t="s">
        <v>225</v>
      </c>
      <c r="J286" s="81" t="s">
        <v>116</v>
      </c>
      <c r="K286" s="80">
        <v>0</v>
      </c>
      <c r="L286" s="80">
        <v>0</v>
      </c>
      <c r="M286" s="81" t="s">
        <v>127</v>
      </c>
      <c r="N286" s="81" t="s">
        <v>110</v>
      </c>
      <c r="O286" s="81" t="s">
        <v>121</v>
      </c>
      <c r="P286" s="82">
        <v>45047</v>
      </c>
      <c r="Q286" s="82">
        <v>45048</v>
      </c>
      <c r="R286" s="80">
        <v>0</v>
      </c>
      <c r="S286" s="81" t="s">
        <v>116</v>
      </c>
      <c r="T286" s="81" t="s">
        <v>116</v>
      </c>
      <c r="U286" s="81" t="s">
        <v>142</v>
      </c>
      <c r="V286" s="83">
        <v>45017.153467476855</v>
      </c>
      <c r="W286" s="81" t="s">
        <v>116</v>
      </c>
      <c r="X286" s="81" t="s">
        <v>116</v>
      </c>
      <c r="Y286" s="83">
        <v>45047</v>
      </c>
      <c r="Z286" s="83">
        <v>45078</v>
      </c>
      <c r="AA286" s="83">
        <v>45078.810977118053</v>
      </c>
      <c r="AB286" s="81" t="s">
        <v>118</v>
      </c>
      <c r="AC286" s="81" t="s">
        <v>116</v>
      </c>
    </row>
    <row r="287" spans="1:29" s="90" customFormat="1" hidden="1" outlineLevel="6" collapsed="1" x14ac:dyDescent="0.25">
      <c r="A287" s="99" t="s">
        <v>116</v>
      </c>
      <c r="B287" s="86">
        <v>0</v>
      </c>
      <c r="C287" s="86">
        <v>0</v>
      </c>
      <c r="D287" s="86">
        <v>0</v>
      </c>
      <c r="E287" s="86">
        <v>0</v>
      </c>
      <c r="F287" s="86">
        <v>0</v>
      </c>
      <c r="G287" s="86">
        <v>0</v>
      </c>
      <c r="H287" s="87" t="s">
        <v>120</v>
      </c>
      <c r="I287" s="87" t="s">
        <v>225</v>
      </c>
      <c r="J287" s="87" t="s">
        <v>116</v>
      </c>
      <c r="K287" s="86">
        <v>0</v>
      </c>
      <c r="L287" s="86">
        <v>0</v>
      </c>
      <c r="M287" s="87" t="s">
        <v>127</v>
      </c>
      <c r="N287" s="87" t="s">
        <v>110</v>
      </c>
      <c r="O287" s="87" t="s">
        <v>121</v>
      </c>
      <c r="P287" s="88">
        <v>45047</v>
      </c>
      <c r="Q287" s="88">
        <v>45048</v>
      </c>
      <c r="R287" s="86">
        <v>0</v>
      </c>
      <c r="S287" s="87" t="s">
        <v>116</v>
      </c>
      <c r="T287" s="87" t="s">
        <v>116</v>
      </c>
      <c r="U287" s="87" t="s">
        <v>142</v>
      </c>
      <c r="V287" s="89">
        <v>45017.153467476855</v>
      </c>
      <c r="W287" s="87" t="s">
        <v>116</v>
      </c>
      <c r="X287" s="87" t="s">
        <v>116</v>
      </c>
      <c r="Y287" s="89">
        <v>45047</v>
      </c>
      <c r="Z287" s="89">
        <v>45078</v>
      </c>
      <c r="AA287" s="89">
        <v>45078.810977118053</v>
      </c>
      <c r="AB287" s="87" t="s">
        <v>118</v>
      </c>
      <c r="AC287" s="87" t="s">
        <v>116</v>
      </c>
    </row>
    <row r="288" spans="1:29" s="96" customFormat="1" hidden="1" outlineLevel="7" collapsed="1" x14ac:dyDescent="0.25">
      <c r="A288" s="100" t="s">
        <v>152</v>
      </c>
      <c r="B288" s="92">
        <v>0</v>
      </c>
      <c r="C288" s="92">
        <v>-279725.36</v>
      </c>
      <c r="D288" s="92">
        <v>0</v>
      </c>
      <c r="E288" s="92">
        <v>0</v>
      </c>
      <c r="F288" s="92">
        <v>0</v>
      </c>
      <c r="G288" s="92">
        <v>-279725.36</v>
      </c>
      <c r="H288" s="93" t="s">
        <v>120</v>
      </c>
      <c r="I288" s="93" t="s">
        <v>225</v>
      </c>
      <c r="J288" s="93" t="s">
        <v>116</v>
      </c>
      <c r="K288" s="92">
        <v>0</v>
      </c>
      <c r="L288" s="92">
        <v>0</v>
      </c>
      <c r="M288" s="93" t="s">
        <v>127</v>
      </c>
      <c r="N288" s="93" t="s">
        <v>110</v>
      </c>
      <c r="O288" s="93" t="s">
        <v>121</v>
      </c>
      <c r="P288" s="94">
        <v>45047</v>
      </c>
      <c r="Q288" s="94">
        <v>45048</v>
      </c>
      <c r="R288" s="92">
        <v>0</v>
      </c>
      <c r="S288" s="93" t="s">
        <v>116</v>
      </c>
      <c r="T288" s="93" t="s">
        <v>116</v>
      </c>
      <c r="U288" s="93" t="s">
        <v>142</v>
      </c>
      <c r="V288" s="95">
        <v>45017.153467476855</v>
      </c>
      <c r="W288" s="93" t="s">
        <v>116</v>
      </c>
      <c r="X288" s="93" t="s">
        <v>116</v>
      </c>
      <c r="Y288" s="95">
        <v>45047</v>
      </c>
      <c r="Z288" s="95">
        <v>45078</v>
      </c>
      <c r="AA288" s="95">
        <v>45078.810977118053</v>
      </c>
      <c r="AB288" s="93" t="s">
        <v>118</v>
      </c>
      <c r="AC288" s="93" t="s">
        <v>116</v>
      </c>
    </row>
    <row r="289" spans="1:29" s="78" customFormat="1" hidden="1" outlineLevel="7" collapsed="1" x14ac:dyDescent="0.25">
      <c r="A289" s="101" t="s">
        <v>116</v>
      </c>
      <c r="B289" s="75">
        <v>0</v>
      </c>
      <c r="C289" s="75">
        <v>-279725.36</v>
      </c>
      <c r="D289" s="75">
        <v>0</v>
      </c>
      <c r="E289" s="75">
        <v>0</v>
      </c>
      <c r="F289" s="75">
        <v>0</v>
      </c>
      <c r="G289" s="75">
        <v>-279725.36</v>
      </c>
      <c r="H289" s="74" t="s">
        <v>120</v>
      </c>
      <c r="I289" s="74" t="s">
        <v>225</v>
      </c>
      <c r="J289" s="74" t="s">
        <v>116</v>
      </c>
      <c r="K289" s="75">
        <v>0</v>
      </c>
      <c r="L289" s="75">
        <v>0</v>
      </c>
      <c r="M289" s="74" t="s">
        <v>127</v>
      </c>
      <c r="N289" s="74" t="s">
        <v>110</v>
      </c>
      <c r="O289" s="74" t="s">
        <v>121</v>
      </c>
      <c r="P289" s="76">
        <v>45047</v>
      </c>
      <c r="Q289" s="76">
        <v>45048</v>
      </c>
      <c r="R289" s="75">
        <v>0</v>
      </c>
      <c r="S289" s="74" t="s">
        <v>116</v>
      </c>
      <c r="T289" s="74" t="s">
        <v>116</v>
      </c>
      <c r="U289" s="74" t="s">
        <v>142</v>
      </c>
      <c r="V289" s="77">
        <v>45017.153467476855</v>
      </c>
      <c r="W289" s="74" t="s">
        <v>116</v>
      </c>
      <c r="X289" s="74" t="s">
        <v>116</v>
      </c>
      <c r="Y289" s="77">
        <v>45047</v>
      </c>
      <c r="Z289" s="77">
        <v>45078</v>
      </c>
      <c r="AA289" s="77">
        <v>45078.810977118053</v>
      </c>
      <c r="AB289" s="74" t="s">
        <v>118</v>
      </c>
      <c r="AC289" s="74" t="s">
        <v>116</v>
      </c>
    </row>
    <row r="290" spans="1:29" s="107" customFormat="1" hidden="1" outlineLevel="7" collapsed="1" x14ac:dyDescent="0.25">
      <c r="A290" s="102" t="s">
        <v>228</v>
      </c>
      <c r="B290" s="103">
        <v>654733.24899999995</v>
      </c>
      <c r="C290" s="103">
        <v>42231875.412660003</v>
      </c>
      <c r="D290" s="103">
        <v>0</v>
      </c>
      <c r="E290" s="103">
        <v>0</v>
      </c>
      <c r="F290" s="103">
        <v>654733.24899999995</v>
      </c>
      <c r="G290" s="103">
        <v>42231875.412660003</v>
      </c>
      <c r="H290" s="104" t="s">
        <v>120</v>
      </c>
      <c r="I290" s="104" t="s">
        <v>225</v>
      </c>
      <c r="J290" s="104" t="s">
        <v>116</v>
      </c>
      <c r="K290" s="103">
        <v>64.502414498060702</v>
      </c>
      <c r="L290" s="103">
        <v>0</v>
      </c>
      <c r="M290" s="104" t="s">
        <v>127</v>
      </c>
      <c r="N290" s="104" t="s">
        <v>110</v>
      </c>
      <c r="O290" s="104" t="s">
        <v>121</v>
      </c>
      <c r="P290" s="105">
        <v>45047</v>
      </c>
      <c r="Q290" s="105">
        <v>45048</v>
      </c>
      <c r="R290" s="103">
        <v>0</v>
      </c>
      <c r="S290" s="104" t="s">
        <v>116</v>
      </c>
      <c r="T290" s="104" t="s">
        <v>116</v>
      </c>
      <c r="U290" s="104" t="s">
        <v>142</v>
      </c>
      <c r="V290" s="106">
        <v>45017.153467476855</v>
      </c>
      <c r="W290" s="104" t="s">
        <v>116</v>
      </c>
      <c r="X290" s="104" t="s">
        <v>116</v>
      </c>
      <c r="Y290" s="106">
        <v>45047</v>
      </c>
      <c r="Z290" s="106">
        <v>45078</v>
      </c>
      <c r="AA290" s="106">
        <v>45078.810977118053</v>
      </c>
      <c r="AB290" s="104" t="s">
        <v>118</v>
      </c>
      <c r="AC290" s="104" t="s">
        <v>116</v>
      </c>
    </row>
    <row r="291" spans="1:29" s="78" customFormat="1" hidden="1" outlineLevel="7" collapsed="1" x14ac:dyDescent="0.25">
      <c r="A291" s="101" t="s">
        <v>116</v>
      </c>
      <c r="B291" s="75">
        <v>654733.24899999995</v>
      </c>
      <c r="C291" s="75">
        <v>42231875.412660003</v>
      </c>
      <c r="D291" s="75">
        <v>0</v>
      </c>
      <c r="E291" s="75">
        <v>0</v>
      </c>
      <c r="F291" s="75">
        <v>654733.24899999995</v>
      </c>
      <c r="G291" s="75">
        <v>42231875.412660003</v>
      </c>
      <c r="H291" s="74" t="s">
        <v>120</v>
      </c>
      <c r="I291" s="74" t="s">
        <v>225</v>
      </c>
      <c r="J291" s="74" t="s">
        <v>116</v>
      </c>
      <c r="K291" s="75">
        <v>64.502414498060702</v>
      </c>
      <c r="L291" s="75">
        <v>0</v>
      </c>
      <c r="M291" s="74" t="s">
        <v>127</v>
      </c>
      <c r="N291" s="74" t="s">
        <v>110</v>
      </c>
      <c r="O291" s="74" t="s">
        <v>121</v>
      </c>
      <c r="P291" s="76">
        <v>45047</v>
      </c>
      <c r="Q291" s="76">
        <v>45048</v>
      </c>
      <c r="R291" s="75">
        <v>0</v>
      </c>
      <c r="S291" s="74" t="s">
        <v>116</v>
      </c>
      <c r="T291" s="74" t="s">
        <v>116</v>
      </c>
      <c r="U291" s="74" t="s">
        <v>142</v>
      </c>
      <c r="V291" s="77">
        <v>45017.153467476855</v>
      </c>
      <c r="W291" s="74" t="s">
        <v>116</v>
      </c>
      <c r="X291" s="74" t="s">
        <v>116</v>
      </c>
      <c r="Y291" s="77">
        <v>45047</v>
      </c>
      <c r="Z291" s="77">
        <v>45078</v>
      </c>
      <c r="AA291" s="77">
        <v>45078.810977118053</v>
      </c>
      <c r="AB291" s="74" t="s">
        <v>118</v>
      </c>
      <c r="AC291" s="74" t="s">
        <v>116</v>
      </c>
    </row>
    <row r="292" spans="1:29" s="96" customFormat="1" hidden="1" outlineLevel="7" collapsed="1" x14ac:dyDescent="0.25">
      <c r="A292" s="100" t="s">
        <v>226</v>
      </c>
      <c r="B292" s="92">
        <v>-888385.49199999997</v>
      </c>
      <c r="C292" s="92">
        <v>-61790289.02922</v>
      </c>
      <c r="D292" s="92">
        <v>0</v>
      </c>
      <c r="E292" s="92">
        <v>0</v>
      </c>
      <c r="F292" s="92">
        <v>-888385.49199999997</v>
      </c>
      <c r="G292" s="92">
        <v>-61790289.02922</v>
      </c>
      <c r="H292" s="93" t="s">
        <v>120</v>
      </c>
      <c r="I292" s="93" t="s">
        <v>225</v>
      </c>
      <c r="J292" s="93" t="s">
        <v>116</v>
      </c>
      <c r="K292" s="92">
        <v>69.553464780377098</v>
      </c>
      <c r="L292" s="92">
        <v>0</v>
      </c>
      <c r="M292" s="93" t="s">
        <v>127</v>
      </c>
      <c r="N292" s="93" t="s">
        <v>110</v>
      </c>
      <c r="O292" s="93" t="s">
        <v>121</v>
      </c>
      <c r="P292" s="94">
        <v>45047</v>
      </c>
      <c r="Q292" s="94">
        <v>45048</v>
      </c>
      <c r="R292" s="92">
        <v>0</v>
      </c>
      <c r="S292" s="93" t="s">
        <v>116</v>
      </c>
      <c r="T292" s="93" t="s">
        <v>116</v>
      </c>
      <c r="U292" s="93" t="s">
        <v>142</v>
      </c>
      <c r="V292" s="95">
        <v>45017.153467476855</v>
      </c>
      <c r="W292" s="93" t="s">
        <v>116</v>
      </c>
      <c r="X292" s="93" t="s">
        <v>116</v>
      </c>
      <c r="Y292" s="95">
        <v>45047</v>
      </c>
      <c r="Z292" s="95">
        <v>45078</v>
      </c>
      <c r="AA292" s="95">
        <v>45078.810977118053</v>
      </c>
      <c r="AB292" s="93" t="s">
        <v>118</v>
      </c>
      <c r="AC292" s="93" t="s">
        <v>116</v>
      </c>
    </row>
    <row r="293" spans="1:29" s="78" customFormat="1" hidden="1" outlineLevel="7" collapsed="1" x14ac:dyDescent="0.25">
      <c r="A293" s="101" t="s">
        <v>116</v>
      </c>
      <c r="B293" s="75">
        <v>-888385.49199999997</v>
      </c>
      <c r="C293" s="75">
        <v>-61790289.02922</v>
      </c>
      <c r="D293" s="75">
        <v>0</v>
      </c>
      <c r="E293" s="75">
        <v>0</v>
      </c>
      <c r="F293" s="75">
        <v>-888385.49199999997</v>
      </c>
      <c r="G293" s="75">
        <v>-61790289.02922</v>
      </c>
      <c r="H293" s="74" t="s">
        <v>120</v>
      </c>
      <c r="I293" s="74" t="s">
        <v>225</v>
      </c>
      <c r="J293" s="74" t="s">
        <v>116</v>
      </c>
      <c r="K293" s="75">
        <v>69.553464780377098</v>
      </c>
      <c r="L293" s="75">
        <v>0</v>
      </c>
      <c r="M293" s="74" t="s">
        <v>127</v>
      </c>
      <c r="N293" s="74" t="s">
        <v>110</v>
      </c>
      <c r="O293" s="74" t="s">
        <v>121</v>
      </c>
      <c r="P293" s="76">
        <v>45047</v>
      </c>
      <c r="Q293" s="76">
        <v>45048</v>
      </c>
      <c r="R293" s="75">
        <v>0</v>
      </c>
      <c r="S293" s="74" t="s">
        <v>116</v>
      </c>
      <c r="T293" s="74" t="s">
        <v>116</v>
      </c>
      <c r="U293" s="74" t="s">
        <v>142</v>
      </c>
      <c r="V293" s="77">
        <v>45017.153467476855</v>
      </c>
      <c r="W293" s="74" t="s">
        <v>116</v>
      </c>
      <c r="X293" s="74" t="s">
        <v>116</v>
      </c>
      <c r="Y293" s="77">
        <v>45047</v>
      </c>
      <c r="Z293" s="77">
        <v>45078</v>
      </c>
      <c r="AA293" s="77">
        <v>45078.810977118053</v>
      </c>
      <c r="AB293" s="74" t="s">
        <v>118</v>
      </c>
      <c r="AC293" s="74" t="s">
        <v>116</v>
      </c>
    </row>
    <row r="294" spans="1:29" s="107" customFormat="1" hidden="1" outlineLevel="7" collapsed="1" x14ac:dyDescent="0.25">
      <c r="A294" s="102" t="s">
        <v>227</v>
      </c>
      <c r="B294" s="103">
        <v>233652.24299999999</v>
      </c>
      <c r="C294" s="103">
        <v>19838138.97656</v>
      </c>
      <c r="D294" s="103">
        <v>0</v>
      </c>
      <c r="E294" s="103">
        <v>0</v>
      </c>
      <c r="F294" s="103">
        <v>233652.24299999999</v>
      </c>
      <c r="G294" s="103">
        <v>19838138.97656</v>
      </c>
      <c r="H294" s="104" t="s">
        <v>120</v>
      </c>
      <c r="I294" s="104" t="s">
        <v>225</v>
      </c>
      <c r="J294" s="104" t="s">
        <v>116</v>
      </c>
      <c r="K294" s="103">
        <v>84.904551832442706</v>
      </c>
      <c r="L294" s="103">
        <v>0</v>
      </c>
      <c r="M294" s="104" t="s">
        <v>127</v>
      </c>
      <c r="N294" s="104" t="s">
        <v>110</v>
      </c>
      <c r="O294" s="104" t="s">
        <v>121</v>
      </c>
      <c r="P294" s="105">
        <v>45047</v>
      </c>
      <c r="Q294" s="105">
        <v>45048</v>
      </c>
      <c r="R294" s="103">
        <v>0</v>
      </c>
      <c r="S294" s="104" t="s">
        <v>116</v>
      </c>
      <c r="T294" s="104" t="s">
        <v>116</v>
      </c>
      <c r="U294" s="104" t="s">
        <v>142</v>
      </c>
      <c r="V294" s="106">
        <v>45017.153467476855</v>
      </c>
      <c r="W294" s="104" t="s">
        <v>116</v>
      </c>
      <c r="X294" s="104" t="s">
        <v>116</v>
      </c>
      <c r="Y294" s="106">
        <v>45047</v>
      </c>
      <c r="Z294" s="106">
        <v>45078</v>
      </c>
      <c r="AA294" s="106">
        <v>45078.810977118053</v>
      </c>
      <c r="AB294" s="104" t="s">
        <v>118</v>
      </c>
      <c r="AC294" s="104" t="s">
        <v>116</v>
      </c>
    </row>
    <row r="295" spans="1:29" s="78" customFormat="1" hidden="1" outlineLevel="7" collapsed="1" x14ac:dyDescent="0.25">
      <c r="A295" s="101" t="s">
        <v>116</v>
      </c>
      <c r="B295" s="75">
        <v>233652.24299999999</v>
      </c>
      <c r="C295" s="75">
        <v>19838138.97656</v>
      </c>
      <c r="D295" s="75">
        <v>0</v>
      </c>
      <c r="E295" s="75">
        <v>0</v>
      </c>
      <c r="F295" s="75">
        <v>233652.24299999999</v>
      </c>
      <c r="G295" s="75">
        <v>19838138.97656</v>
      </c>
      <c r="H295" s="74" t="s">
        <v>120</v>
      </c>
      <c r="I295" s="74" t="s">
        <v>225</v>
      </c>
      <c r="J295" s="74" t="s">
        <v>116</v>
      </c>
      <c r="K295" s="75">
        <v>84.904551832442706</v>
      </c>
      <c r="L295" s="75">
        <v>0</v>
      </c>
      <c r="M295" s="74" t="s">
        <v>127</v>
      </c>
      <c r="N295" s="74" t="s">
        <v>110</v>
      </c>
      <c r="O295" s="74" t="s">
        <v>121</v>
      </c>
      <c r="P295" s="76">
        <v>45047</v>
      </c>
      <c r="Q295" s="76">
        <v>45048</v>
      </c>
      <c r="R295" s="75">
        <v>0</v>
      </c>
      <c r="S295" s="74" t="s">
        <v>116</v>
      </c>
      <c r="T295" s="74" t="s">
        <v>116</v>
      </c>
      <c r="U295" s="74" t="s">
        <v>142</v>
      </c>
      <c r="V295" s="77">
        <v>45017.153467476855</v>
      </c>
      <c r="W295" s="74" t="s">
        <v>116</v>
      </c>
      <c r="X295" s="74" t="s">
        <v>116</v>
      </c>
      <c r="Y295" s="77">
        <v>45047</v>
      </c>
      <c r="Z295" s="77">
        <v>45078</v>
      </c>
      <c r="AA295" s="77">
        <v>45078.810977118053</v>
      </c>
      <c r="AB295" s="74" t="s">
        <v>118</v>
      </c>
      <c r="AC295" s="74" t="s">
        <v>116</v>
      </c>
    </row>
    <row r="296" spans="1:29" s="119" customFormat="1" outlineLevel="1" collapsed="1" x14ac:dyDescent="0.25">
      <c r="A296" s="114" t="s">
        <v>229</v>
      </c>
      <c r="B296" s="115">
        <v>0</v>
      </c>
      <c r="C296" s="115">
        <v>0</v>
      </c>
      <c r="D296" s="115">
        <v>0</v>
      </c>
      <c r="E296" s="115">
        <v>0</v>
      </c>
      <c r="F296" s="115">
        <v>0</v>
      </c>
      <c r="G296" s="115">
        <v>0</v>
      </c>
      <c r="H296" s="116" t="s">
        <v>120</v>
      </c>
      <c r="I296" s="116" t="s">
        <v>116</v>
      </c>
      <c r="J296" s="116" t="s">
        <v>116</v>
      </c>
      <c r="K296" s="115">
        <v>0</v>
      </c>
      <c r="L296" s="115">
        <v>0</v>
      </c>
      <c r="M296" s="116" t="s">
        <v>116</v>
      </c>
      <c r="N296" s="116" t="s">
        <v>229</v>
      </c>
      <c r="O296" s="116" t="s">
        <v>121</v>
      </c>
      <c r="P296" s="117">
        <v>45047</v>
      </c>
      <c r="Q296" s="117">
        <v>45048</v>
      </c>
      <c r="R296" s="115">
        <v>0</v>
      </c>
      <c r="S296" s="116" t="s">
        <v>116</v>
      </c>
      <c r="T296" s="116" t="s">
        <v>116</v>
      </c>
      <c r="U296" s="116" t="s">
        <v>142</v>
      </c>
      <c r="V296" s="118">
        <v>45017.153467476855</v>
      </c>
      <c r="W296" s="116" t="s">
        <v>116</v>
      </c>
      <c r="X296" s="116" t="s">
        <v>116</v>
      </c>
      <c r="Y296" s="118">
        <v>45047</v>
      </c>
      <c r="Z296" s="118">
        <v>45078</v>
      </c>
      <c r="AA296" s="118">
        <v>45078.810977118053</v>
      </c>
      <c r="AB296" s="116" t="s">
        <v>118</v>
      </c>
      <c r="AC296" s="116" t="s">
        <v>116</v>
      </c>
    </row>
    <row r="297" spans="1:29" s="90" customFormat="1" hidden="1" outlineLevel="2" collapsed="1" x14ac:dyDescent="0.25">
      <c r="A297" s="85" t="s">
        <v>230</v>
      </c>
      <c r="B297" s="86">
        <v>0</v>
      </c>
      <c r="C297" s="86">
        <v>0</v>
      </c>
      <c r="D297" s="86">
        <v>0</v>
      </c>
      <c r="E297" s="86">
        <v>0</v>
      </c>
      <c r="F297" s="86">
        <v>0</v>
      </c>
      <c r="G297" s="86">
        <v>0</v>
      </c>
      <c r="H297" s="87" t="s">
        <v>120</v>
      </c>
      <c r="I297" s="87" t="s">
        <v>230</v>
      </c>
      <c r="J297" s="87" t="s">
        <v>116</v>
      </c>
      <c r="K297" s="86">
        <v>0</v>
      </c>
      <c r="L297" s="86">
        <v>0</v>
      </c>
      <c r="M297" s="87" t="s">
        <v>122</v>
      </c>
      <c r="N297" s="87" t="s">
        <v>229</v>
      </c>
      <c r="O297" s="87" t="s">
        <v>121</v>
      </c>
      <c r="P297" s="88">
        <v>45047</v>
      </c>
      <c r="Q297" s="88">
        <v>45048</v>
      </c>
      <c r="R297" s="86">
        <v>0</v>
      </c>
      <c r="S297" s="87" t="s">
        <v>116</v>
      </c>
      <c r="T297" s="87" t="s">
        <v>116</v>
      </c>
      <c r="U297" s="87" t="s">
        <v>142</v>
      </c>
      <c r="V297" s="89">
        <v>45017.153467476855</v>
      </c>
      <c r="W297" s="87" t="s">
        <v>116</v>
      </c>
      <c r="X297" s="87" t="s">
        <v>116</v>
      </c>
      <c r="Y297" s="89">
        <v>45047</v>
      </c>
      <c r="Z297" s="89">
        <v>45078</v>
      </c>
      <c r="AA297" s="89">
        <v>45078.810977118053</v>
      </c>
      <c r="AB297" s="87" t="s">
        <v>118</v>
      </c>
      <c r="AC297" s="87" t="s">
        <v>116</v>
      </c>
    </row>
    <row r="298" spans="1:29" s="96" customFormat="1" hidden="1" outlineLevel="3" collapsed="1" x14ac:dyDescent="0.25">
      <c r="A298" s="91" t="s">
        <v>121</v>
      </c>
      <c r="B298" s="92">
        <v>0</v>
      </c>
      <c r="C298" s="92">
        <v>0</v>
      </c>
      <c r="D298" s="92">
        <v>0</v>
      </c>
      <c r="E298" s="92">
        <v>0</v>
      </c>
      <c r="F298" s="92">
        <v>0</v>
      </c>
      <c r="G298" s="92">
        <v>0</v>
      </c>
      <c r="H298" s="93" t="s">
        <v>120</v>
      </c>
      <c r="I298" s="93" t="s">
        <v>230</v>
      </c>
      <c r="J298" s="93" t="s">
        <v>116</v>
      </c>
      <c r="K298" s="92">
        <v>0</v>
      </c>
      <c r="L298" s="92">
        <v>0</v>
      </c>
      <c r="M298" s="93" t="s">
        <v>122</v>
      </c>
      <c r="N298" s="93" t="s">
        <v>229</v>
      </c>
      <c r="O298" s="93" t="s">
        <v>121</v>
      </c>
      <c r="P298" s="94">
        <v>45047</v>
      </c>
      <c r="Q298" s="94">
        <v>45048</v>
      </c>
      <c r="R298" s="92">
        <v>0</v>
      </c>
      <c r="S298" s="93" t="s">
        <v>116</v>
      </c>
      <c r="T298" s="93" t="s">
        <v>116</v>
      </c>
      <c r="U298" s="93" t="s">
        <v>142</v>
      </c>
      <c r="V298" s="95">
        <v>45017.153467476855</v>
      </c>
      <c r="W298" s="93" t="s">
        <v>116</v>
      </c>
      <c r="X298" s="93" t="s">
        <v>116</v>
      </c>
      <c r="Y298" s="95">
        <v>45047</v>
      </c>
      <c r="Z298" s="95">
        <v>45078</v>
      </c>
      <c r="AA298" s="95">
        <v>45078.810977118053</v>
      </c>
      <c r="AB298" s="93" t="s">
        <v>118</v>
      </c>
      <c r="AC298" s="93" t="s">
        <v>116</v>
      </c>
    </row>
    <row r="299" spans="1:29" s="78" customFormat="1" hidden="1" outlineLevel="4" collapsed="1" x14ac:dyDescent="0.25">
      <c r="A299" s="97" t="s">
        <v>116</v>
      </c>
      <c r="B299" s="75">
        <v>0</v>
      </c>
      <c r="C299" s="75">
        <v>0</v>
      </c>
      <c r="D299" s="75">
        <v>0</v>
      </c>
      <c r="E299" s="75">
        <v>0</v>
      </c>
      <c r="F299" s="75">
        <v>0</v>
      </c>
      <c r="G299" s="75">
        <v>0</v>
      </c>
      <c r="H299" s="74" t="s">
        <v>120</v>
      </c>
      <c r="I299" s="74" t="s">
        <v>230</v>
      </c>
      <c r="J299" s="74" t="s">
        <v>116</v>
      </c>
      <c r="K299" s="75">
        <v>0</v>
      </c>
      <c r="L299" s="75">
        <v>0</v>
      </c>
      <c r="M299" s="74" t="s">
        <v>122</v>
      </c>
      <c r="N299" s="74" t="s">
        <v>229</v>
      </c>
      <c r="O299" s="74" t="s">
        <v>121</v>
      </c>
      <c r="P299" s="76">
        <v>45047</v>
      </c>
      <c r="Q299" s="76">
        <v>45048</v>
      </c>
      <c r="R299" s="75">
        <v>0</v>
      </c>
      <c r="S299" s="74" t="s">
        <v>116</v>
      </c>
      <c r="T299" s="74" t="s">
        <v>116</v>
      </c>
      <c r="U299" s="74" t="s">
        <v>142</v>
      </c>
      <c r="V299" s="77">
        <v>45017.153467476855</v>
      </c>
      <c r="W299" s="74" t="s">
        <v>116</v>
      </c>
      <c r="X299" s="74" t="s">
        <v>116</v>
      </c>
      <c r="Y299" s="77">
        <v>45047</v>
      </c>
      <c r="Z299" s="77">
        <v>45078</v>
      </c>
      <c r="AA299" s="77">
        <v>45078.810977118053</v>
      </c>
      <c r="AB299" s="74" t="s">
        <v>118</v>
      </c>
      <c r="AC299" s="74" t="s">
        <v>116</v>
      </c>
    </row>
    <row r="300" spans="1:29" s="84" customFormat="1" hidden="1" outlineLevel="5" collapsed="1" x14ac:dyDescent="0.25">
      <c r="A300" s="98" t="s">
        <v>122</v>
      </c>
      <c r="B300" s="80">
        <v>0</v>
      </c>
      <c r="C300" s="80">
        <v>0</v>
      </c>
      <c r="D300" s="80">
        <v>0</v>
      </c>
      <c r="E300" s="80">
        <v>0</v>
      </c>
      <c r="F300" s="80">
        <v>0</v>
      </c>
      <c r="G300" s="80">
        <v>0</v>
      </c>
      <c r="H300" s="81" t="s">
        <v>120</v>
      </c>
      <c r="I300" s="81" t="s">
        <v>230</v>
      </c>
      <c r="J300" s="81" t="s">
        <v>116</v>
      </c>
      <c r="K300" s="80">
        <v>0</v>
      </c>
      <c r="L300" s="80">
        <v>0</v>
      </c>
      <c r="M300" s="81" t="s">
        <v>122</v>
      </c>
      <c r="N300" s="81" t="s">
        <v>229</v>
      </c>
      <c r="O300" s="81" t="s">
        <v>121</v>
      </c>
      <c r="P300" s="82">
        <v>45047</v>
      </c>
      <c r="Q300" s="82">
        <v>45048</v>
      </c>
      <c r="R300" s="80">
        <v>0</v>
      </c>
      <c r="S300" s="81" t="s">
        <v>116</v>
      </c>
      <c r="T300" s="81" t="s">
        <v>116</v>
      </c>
      <c r="U300" s="81" t="s">
        <v>142</v>
      </c>
      <c r="V300" s="83">
        <v>45017.153467476855</v>
      </c>
      <c r="W300" s="81" t="s">
        <v>116</v>
      </c>
      <c r="X300" s="81" t="s">
        <v>116</v>
      </c>
      <c r="Y300" s="83">
        <v>45047</v>
      </c>
      <c r="Z300" s="83">
        <v>45078</v>
      </c>
      <c r="AA300" s="83">
        <v>45078.810977118053</v>
      </c>
      <c r="AB300" s="81" t="s">
        <v>118</v>
      </c>
      <c r="AC300" s="81" t="s">
        <v>116</v>
      </c>
    </row>
    <row r="301" spans="1:29" s="90" customFormat="1" hidden="1" outlineLevel="6" collapsed="1" x14ac:dyDescent="0.25">
      <c r="A301" s="99" t="s">
        <v>116</v>
      </c>
      <c r="B301" s="86">
        <v>0</v>
      </c>
      <c r="C301" s="86">
        <v>0</v>
      </c>
      <c r="D301" s="86">
        <v>0</v>
      </c>
      <c r="E301" s="86">
        <v>0</v>
      </c>
      <c r="F301" s="86">
        <v>0</v>
      </c>
      <c r="G301" s="86">
        <v>0</v>
      </c>
      <c r="H301" s="87" t="s">
        <v>120</v>
      </c>
      <c r="I301" s="87" t="s">
        <v>230</v>
      </c>
      <c r="J301" s="87" t="s">
        <v>116</v>
      </c>
      <c r="K301" s="86">
        <v>0</v>
      </c>
      <c r="L301" s="86">
        <v>0</v>
      </c>
      <c r="M301" s="87" t="s">
        <v>122</v>
      </c>
      <c r="N301" s="87" t="s">
        <v>229</v>
      </c>
      <c r="O301" s="87" t="s">
        <v>121</v>
      </c>
      <c r="P301" s="88">
        <v>45047</v>
      </c>
      <c r="Q301" s="88">
        <v>45048</v>
      </c>
      <c r="R301" s="86">
        <v>0</v>
      </c>
      <c r="S301" s="87" t="s">
        <v>116</v>
      </c>
      <c r="T301" s="87" t="s">
        <v>116</v>
      </c>
      <c r="U301" s="87" t="s">
        <v>142</v>
      </c>
      <c r="V301" s="89">
        <v>45017.153467476855</v>
      </c>
      <c r="W301" s="87" t="s">
        <v>116</v>
      </c>
      <c r="X301" s="87" t="s">
        <v>116</v>
      </c>
      <c r="Y301" s="89">
        <v>45047</v>
      </c>
      <c r="Z301" s="89">
        <v>45078</v>
      </c>
      <c r="AA301" s="89">
        <v>45078.810977118053</v>
      </c>
      <c r="AB301" s="87" t="s">
        <v>118</v>
      </c>
      <c r="AC301" s="87" t="s">
        <v>116</v>
      </c>
    </row>
    <row r="302" spans="1:29" s="96" customFormat="1" hidden="1" outlineLevel="7" collapsed="1" x14ac:dyDescent="0.25">
      <c r="A302" s="100" t="s">
        <v>152</v>
      </c>
      <c r="B302" s="92">
        <v>0</v>
      </c>
      <c r="C302" s="92">
        <v>0</v>
      </c>
      <c r="D302" s="92">
        <v>0</v>
      </c>
      <c r="E302" s="92">
        <v>0</v>
      </c>
      <c r="F302" s="92">
        <v>0</v>
      </c>
      <c r="G302" s="92">
        <v>0</v>
      </c>
      <c r="H302" s="93" t="s">
        <v>120</v>
      </c>
      <c r="I302" s="93" t="s">
        <v>230</v>
      </c>
      <c r="J302" s="93" t="s">
        <v>116</v>
      </c>
      <c r="K302" s="92">
        <v>0</v>
      </c>
      <c r="L302" s="92">
        <v>0</v>
      </c>
      <c r="M302" s="93" t="s">
        <v>122</v>
      </c>
      <c r="N302" s="93" t="s">
        <v>229</v>
      </c>
      <c r="O302" s="93" t="s">
        <v>121</v>
      </c>
      <c r="P302" s="94">
        <v>45047</v>
      </c>
      <c r="Q302" s="94">
        <v>45048</v>
      </c>
      <c r="R302" s="92">
        <v>0</v>
      </c>
      <c r="S302" s="93" t="s">
        <v>116</v>
      </c>
      <c r="T302" s="93" t="s">
        <v>116</v>
      </c>
      <c r="U302" s="93" t="s">
        <v>142</v>
      </c>
      <c r="V302" s="95">
        <v>45017.153467476855</v>
      </c>
      <c r="W302" s="93" t="s">
        <v>116</v>
      </c>
      <c r="X302" s="93" t="s">
        <v>116</v>
      </c>
      <c r="Y302" s="95">
        <v>45047</v>
      </c>
      <c r="Z302" s="95">
        <v>45078</v>
      </c>
      <c r="AA302" s="95">
        <v>45078.810977118053</v>
      </c>
      <c r="AB302" s="93" t="s">
        <v>118</v>
      </c>
      <c r="AC302" s="93" t="s">
        <v>116</v>
      </c>
    </row>
    <row r="303" spans="1:29" s="78" customFormat="1" hidden="1" outlineLevel="7" collapsed="1" x14ac:dyDescent="0.25">
      <c r="A303" s="101" t="s">
        <v>116</v>
      </c>
      <c r="B303" s="75">
        <v>0</v>
      </c>
      <c r="C303" s="75">
        <v>0</v>
      </c>
      <c r="D303" s="75">
        <v>0</v>
      </c>
      <c r="E303" s="75">
        <v>0</v>
      </c>
      <c r="F303" s="75">
        <v>0</v>
      </c>
      <c r="G303" s="75">
        <v>0</v>
      </c>
      <c r="H303" s="74" t="s">
        <v>120</v>
      </c>
      <c r="I303" s="74" t="s">
        <v>230</v>
      </c>
      <c r="J303" s="74" t="s">
        <v>116</v>
      </c>
      <c r="K303" s="75">
        <v>0</v>
      </c>
      <c r="L303" s="75">
        <v>0</v>
      </c>
      <c r="M303" s="74" t="s">
        <v>122</v>
      </c>
      <c r="N303" s="74" t="s">
        <v>229</v>
      </c>
      <c r="O303" s="74" t="s">
        <v>121</v>
      </c>
      <c r="P303" s="76">
        <v>45047</v>
      </c>
      <c r="Q303" s="76">
        <v>45048</v>
      </c>
      <c r="R303" s="75">
        <v>0</v>
      </c>
      <c r="S303" s="74" t="s">
        <v>116</v>
      </c>
      <c r="T303" s="74" t="s">
        <v>116</v>
      </c>
      <c r="U303" s="74" t="s">
        <v>142</v>
      </c>
      <c r="V303" s="77">
        <v>45017.153467476855</v>
      </c>
      <c r="W303" s="74" t="s">
        <v>116</v>
      </c>
      <c r="X303" s="74" t="s">
        <v>116</v>
      </c>
      <c r="Y303" s="77">
        <v>45047</v>
      </c>
      <c r="Z303" s="77">
        <v>45078</v>
      </c>
      <c r="AA303" s="77">
        <v>45078.810977118053</v>
      </c>
      <c r="AB303" s="74" t="s">
        <v>118</v>
      </c>
      <c r="AC303" s="74" t="s">
        <v>116</v>
      </c>
    </row>
    <row r="304" spans="1:29" s="113" customFormat="1" hidden="1" outlineLevel="2" collapsed="1" x14ac:dyDescent="0.25">
      <c r="A304" s="108" t="s">
        <v>229</v>
      </c>
      <c r="B304" s="109">
        <v>0</v>
      </c>
      <c r="C304" s="109">
        <v>0</v>
      </c>
      <c r="D304" s="109">
        <v>0</v>
      </c>
      <c r="E304" s="109">
        <v>0</v>
      </c>
      <c r="F304" s="109">
        <v>0</v>
      </c>
      <c r="G304" s="109">
        <v>0</v>
      </c>
      <c r="H304" s="110" t="s">
        <v>120</v>
      </c>
      <c r="I304" s="110" t="s">
        <v>229</v>
      </c>
      <c r="J304" s="110" t="s">
        <v>116</v>
      </c>
      <c r="K304" s="109">
        <v>0</v>
      </c>
      <c r="L304" s="109">
        <v>0</v>
      </c>
      <c r="M304" s="110" t="s">
        <v>116</v>
      </c>
      <c r="N304" s="110" t="s">
        <v>229</v>
      </c>
      <c r="O304" s="110" t="s">
        <v>121</v>
      </c>
      <c r="P304" s="111">
        <v>45047</v>
      </c>
      <c r="Q304" s="111">
        <v>45048</v>
      </c>
      <c r="R304" s="109">
        <v>0</v>
      </c>
      <c r="S304" s="110" t="s">
        <v>116</v>
      </c>
      <c r="T304" s="110" t="s">
        <v>116</v>
      </c>
      <c r="U304" s="110" t="s">
        <v>142</v>
      </c>
      <c r="V304" s="112">
        <v>45017.153467476855</v>
      </c>
      <c r="W304" s="110" t="s">
        <v>116</v>
      </c>
      <c r="X304" s="110" t="s">
        <v>116</v>
      </c>
      <c r="Y304" s="112">
        <v>45047</v>
      </c>
      <c r="Z304" s="112">
        <v>45078</v>
      </c>
      <c r="AA304" s="112">
        <v>45078.810977118053</v>
      </c>
      <c r="AB304" s="110" t="s">
        <v>118</v>
      </c>
      <c r="AC304" s="110" t="s">
        <v>116</v>
      </c>
    </row>
    <row r="305" spans="1:29" s="96" customFormat="1" hidden="1" outlineLevel="3" collapsed="1" x14ac:dyDescent="0.25">
      <c r="A305" s="91" t="s">
        <v>121</v>
      </c>
      <c r="B305" s="92">
        <v>0</v>
      </c>
      <c r="C305" s="92">
        <v>0</v>
      </c>
      <c r="D305" s="92">
        <v>0</v>
      </c>
      <c r="E305" s="92">
        <v>0</v>
      </c>
      <c r="F305" s="92">
        <v>0</v>
      </c>
      <c r="G305" s="92">
        <v>0</v>
      </c>
      <c r="H305" s="93" t="s">
        <v>120</v>
      </c>
      <c r="I305" s="93" t="s">
        <v>229</v>
      </c>
      <c r="J305" s="93" t="s">
        <v>116</v>
      </c>
      <c r="K305" s="92">
        <v>0</v>
      </c>
      <c r="L305" s="92">
        <v>0</v>
      </c>
      <c r="M305" s="93" t="s">
        <v>116</v>
      </c>
      <c r="N305" s="93" t="s">
        <v>229</v>
      </c>
      <c r="O305" s="93" t="s">
        <v>121</v>
      </c>
      <c r="P305" s="94">
        <v>45047</v>
      </c>
      <c r="Q305" s="94">
        <v>45048</v>
      </c>
      <c r="R305" s="92">
        <v>0</v>
      </c>
      <c r="S305" s="93" t="s">
        <v>116</v>
      </c>
      <c r="T305" s="93" t="s">
        <v>116</v>
      </c>
      <c r="U305" s="93" t="s">
        <v>142</v>
      </c>
      <c r="V305" s="95">
        <v>45017.153467476855</v>
      </c>
      <c r="W305" s="93" t="s">
        <v>116</v>
      </c>
      <c r="X305" s="93" t="s">
        <v>116</v>
      </c>
      <c r="Y305" s="95">
        <v>45047</v>
      </c>
      <c r="Z305" s="95">
        <v>45078</v>
      </c>
      <c r="AA305" s="95">
        <v>45078.810977118053</v>
      </c>
      <c r="AB305" s="93" t="s">
        <v>118</v>
      </c>
      <c r="AC305" s="93" t="s">
        <v>116</v>
      </c>
    </row>
    <row r="306" spans="1:29" s="78" customFormat="1" hidden="1" outlineLevel="4" collapsed="1" x14ac:dyDescent="0.25">
      <c r="A306" s="97" t="s">
        <v>116</v>
      </c>
      <c r="B306" s="75">
        <v>0</v>
      </c>
      <c r="C306" s="75">
        <v>0</v>
      </c>
      <c r="D306" s="75">
        <v>0</v>
      </c>
      <c r="E306" s="75">
        <v>0</v>
      </c>
      <c r="F306" s="75">
        <v>0</v>
      </c>
      <c r="G306" s="75">
        <v>0</v>
      </c>
      <c r="H306" s="74" t="s">
        <v>120</v>
      </c>
      <c r="I306" s="74" t="s">
        <v>229</v>
      </c>
      <c r="J306" s="74" t="s">
        <v>116</v>
      </c>
      <c r="K306" s="75">
        <v>0</v>
      </c>
      <c r="L306" s="75">
        <v>0</v>
      </c>
      <c r="M306" s="74" t="s">
        <v>116</v>
      </c>
      <c r="N306" s="74" t="s">
        <v>229</v>
      </c>
      <c r="O306" s="74" t="s">
        <v>121</v>
      </c>
      <c r="P306" s="76">
        <v>45047</v>
      </c>
      <c r="Q306" s="76">
        <v>45048</v>
      </c>
      <c r="R306" s="75">
        <v>0</v>
      </c>
      <c r="S306" s="74" t="s">
        <v>116</v>
      </c>
      <c r="T306" s="74" t="s">
        <v>116</v>
      </c>
      <c r="U306" s="74" t="s">
        <v>142</v>
      </c>
      <c r="V306" s="77">
        <v>45017.153467476855</v>
      </c>
      <c r="W306" s="74" t="s">
        <v>116</v>
      </c>
      <c r="X306" s="74" t="s">
        <v>116</v>
      </c>
      <c r="Y306" s="77">
        <v>45047</v>
      </c>
      <c r="Z306" s="77">
        <v>45078</v>
      </c>
      <c r="AA306" s="77">
        <v>45078.810977118053</v>
      </c>
      <c r="AB306" s="74" t="s">
        <v>118</v>
      </c>
      <c r="AC306" s="74" t="s">
        <v>116</v>
      </c>
    </row>
    <row r="307" spans="1:29" s="84" customFormat="1" hidden="1" outlineLevel="5" collapsed="1" x14ac:dyDescent="0.25">
      <c r="A307" s="98" t="s">
        <v>122</v>
      </c>
      <c r="B307" s="80">
        <v>0</v>
      </c>
      <c r="C307" s="80">
        <v>0</v>
      </c>
      <c r="D307" s="80">
        <v>0</v>
      </c>
      <c r="E307" s="80">
        <v>0</v>
      </c>
      <c r="F307" s="80">
        <v>0</v>
      </c>
      <c r="G307" s="80">
        <v>0</v>
      </c>
      <c r="H307" s="81" t="s">
        <v>120</v>
      </c>
      <c r="I307" s="81" t="s">
        <v>229</v>
      </c>
      <c r="J307" s="81" t="s">
        <v>116</v>
      </c>
      <c r="K307" s="80">
        <v>0</v>
      </c>
      <c r="L307" s="80">
        <v>0</v>
      </c>
      <c r="M307" s="81" t="s">
        <v>122</v>
      </c>
      <c r="N307" s="81" t="s">
        <v>229</v>
      </c>
      <c r="O307" s="81" t="s">
        <v>121</v>
      </c>
      <c r="P307" s="82">
        <v>45047</v>
      </c>
      <c r="Q307" s="82">
        <v>45048</v>
      </c>
      <c r="R307" s="80">
        <v>0</v>
      </c>
      <c r="S307" s="81" t="s">
        <v>116</v>
      </c>
      <c r="T307" s="81" t="s">
        <v>116</v>
      </c>
      <c r="U307" s="81" t="s">
        <v>142</v>
      </c>
      <c r="V307" s="83">
        <v>45017.153467476855</v>
      </c>
      <c r="W307" s="81" t="s">
        <v>116</v>
      </c>
      <c r="X307" s="81" t="s">
        <v>116</v>
      </c>
      <c r="Y307" s="83">
        <v>45047</v>
      </c>
      <c r="Z307" s="83">
        <v>45078</v>
      </c>
      <c r="AA307" s="83">
        <v>45078.810977118053</v>
      </c>
      <c r="AB307" s="81" t="s">
        <v>118</v>
      </c>
      <c r="AC307" s="81" t="s">
        <v>116</v>
      </c>
    </row>
    <row r="308" spans="1:29" s="90" customFormat="1" hidden="1" outlineLevel="6" collapsed="1" x14ac:dyDescent="0.25">
      <c r="A308" s="99" t="s">
        <v>116</v>
      </c>
      <c r="B308" s="86">
        <v>0</v>
      </c>
      <c r="C308" s="86">
        <v>0</v>
      </c>
      <c r="D308" s="86">
        <v>0</v>
      </c>
      <c r="E308" s="86">
        <v>0</v>
      </c>
      <c r="F308" s="86">
        <v>0</v>
      </c>
      <c r="G308" s="86">
        <v>0</v>
      </c>
      <c r="H308" s="87" t="s">
        <v>120</v>
      </c>
      <c r="I308" s="87" t="s">
        <v>229</v>
      </c>
      <c r="J308" s="87" t="s">
        <v>116</v>
      </c>
      <c r="K308" s="86">
        <v>0</v>
      </c>
      <c r="L308" s="86">
        <v>0</v>
      </c>
      <c r="M308" s="87" t="s">
        <v>122</v>
      </c>
      <c r="N308" s="87" t="s">
        <v>229</v>
      </c>
      <c r="O308" s="87" t="s">
        <v>121</v>
      </c>
      <c r="P308" s="88">
        <v>45047</v>
      </c>
      <c r="Q308" s="88">
        <v>45048</v>
      </c>
      <c r="R308" s="86">
        <v>0</v>
      </c>
      <c r="S308" s="87" t="s">
        <v>116</v>
      </c>
      <c r="T308" s="87" t="s">
        <v>116</v>
      </c>
      <c r="U308" s="87" t="s">
        <v>142</v>
      </c>
      <c r="V308" s="89">
        <v>45017.153467476855</v>
      </c>
      <c r="W308" s="87" t="s">
        <v>116</v>
      </c>
      <c r="X308" s="87" t="s">
        <v>116</v>
      </c>
      <c r="Y308" s="89">
        <v>45047</v>
      </c>
      <c r="Z308" s="89">
        <v>45078</v>
      </c>
      <c r="AA308" s="89">
        <v>45078.810977118053</v>
      </c>
      <c r="AB308" s="87" t="s">
        <v>118</v>
      </c>
      <c r="AC308" s="87" t="s">
        <v>116</v>
      </c>
    </row>
    <row r="309" spans="1:29" s="96" customFormat="1" hidden="1" outlineLevel="7" collapsed="1" x14ac:dyDescent="0.25">
      <c r="A309" s="100" t="s">
        <v>235</v>
      </c>
      <c r="B309" s="92">
        <v>298274.61</v>
      </c>
      <c r="C309" s="92">
        <v>16313324.89254</v>
      </c>
      <c r="D309" s="92">
        <v>0</v>
      </c>
      <c r="E309" s="92">
        <v>0</v>
      </c>
      <c r="F309" s="92">
        <v>298274.61</v>
      </c>
      <c r="G309" s="92">
        <v>16313324.89254</v>
      </c>
      <c r="H309" s="93" t="s">
        <v>120</v>
      </c>
      <c r="I309" s="93" t="s">
        <v>229</v>
      </c>
      <c r="J309" s="93" t="s">
        <v>116</v>
      </c>
      <c r="K309" s="92">
        <v>54.692301475274803</v>
      </c>
      <c r="L309" s="92">
        <v>0</v>
      </c>
      <c r="M309" s="93" t="s">
        <v>122</v>
      </c>
      <c r="N309" s="93" t="s">
        <v>229</v>
      </c>
      <c r="O309" s="93" t="s">
        <v>121</v>
      </c>
      <c r="P309" s="94">
        <v>45047</v>
      </c>
      <c r="Q309" s="94">
        <v>45048</v>
      </c>
      <c r="R309" s="92">
        <v>0</v>
      </c>
      <c r="S309" s="93" t="s">
        <v>116</v>
      </c>
      <c r="T309" s="93" t="s">
        <v>116</v>
      </c>
      <c r="U309" s="93" t="s">
        <v>142</v>
      </c>
      <c r="V309" s="95">
        <v>45017.153467476855</v>
      </c>
      <c r="W309" s="93" t="s">
        <v>116</v>
      </c>
      <c r="X309" s="93" t="s">
        <v>116</v>
      </c>
      <c r="Y309" s="95">
        <v>45047</v>
      </c>
      <c r="Z309" s="95">
        <v>45078</v>
      </c>
      <c r="AA309" s="95">
        <v>45078.810977118053</v>
      </c>
      <c r="AB309" s="93" t="s">
        <v>118</v>
      </c>
      <c r="AC309" s="93" t="s">
        <v>116</v>
      </c>
    </row>
    <row r="310" spans="1:29" s="78" customFormat="1" hidden="1" outlineLevel="7" collapsed="1" x14ac:dyDescent="0.25">
      <c r="A310" s="101" t="s">
        <v>116</v>
      </c>
      <c r="B310" s="75">
        <v>298274.61</v>
      </c>
      <c r="C310" s="75">
        <v>16313324.89254</v>
      </c>
      <c r="D310" s="75">
        <v>0</v>
      </c>
      <c r="E310" s="75">
        <v>0</v>
      </c>
      <c r="F310" s="75">
        <v>298274.61</v>
      </c>
      <c r="G310" s="75">
        <v>16313324.89254</v>
      </c>
      <c r="H310" s="74" t="s">
        <v>120</v>
      </c>
      <c r="I310" s="74" t="s">
        <v>229</v>
      </c>
      <c r="J310" s="74" t="s">
        <v>116</v>
      </c>
      <c r="K310" s="75">
        <v>54.692301475274803</v>
      </c>
      <c r="L310" s="75">
        <v>0</v>
      </c>
      <c r="M310" s="74" t="s">
        <v>122</v>
      </c>
      <c r="N310" s="74" t="s">
        <v>229</v>
      </c>
      <c r="O310" s="74" t="s">
        <v>121</v>
      </c>
      <c r="P310" s="76">
        <v>45047</v>
      </c>
      <c r="Q310" s="76">
        <v>45048</v>
      </c>
      <c r="R310" s="75">
        <v>0</v>
      </c>
      <c r="S310" s="74" t="s">
        <v>116</v>
      </c>
      <c r="T310" s="74" t="s">
        <v>116</v>
      </c>
      <c r="U310" s="74" t="s">
        <v>142</v>
      </c>
      <c r="V310" s="77">
        <v>45017.153467476855</v>
      </c>
      <c r="W310" s="74" t="s">
        <v>116</v>
      </c>
      <c r="X310" s="74" t="s">
        <v>116</v>
      </c>
      <c r="Y310" s="77">
        <v>45047</v>
      </c>
      <c r="Z310" s="77">
        <v>45078</v>
      </c>
      <c r="AA310" s="77">
        <v>45078.810977118053</v>
      </c>
      <c r="AB310" s="74" t="s">
        <v>118</v>
      </c>
      <c r="AC310" s="74" t="s">
        <v>116</v>
      </c>
    </row>
    <row r="311" spans="1:29" s="107" customFormat="1" hidden="1" outlineLevel="7" collapsed="1" x14ac:dyDescent="0.25">
      <c r="A311" s="102" t="s">
        <v>233</v>
      </c>
      <c r="B311" s="103">
        <v>-15059.303</v>
      </c>
      <c r="C311" s="103">
        <v>-835957.62474999996</v>
      </c>
      <c r="D311" s="103">
        <v>0</v>
      </c>
      <c r="E311" s="103">
        <v>0</v>
      </c>
      <c r="F311" s="103">
        <v>-15059.303</v>
      </c>
      <c r="G311" s="103">
        <v>-835957.62474999996</v>
      </c>
      <c r="H311" s="104" t="s">
        <v>120</v>
      </c>
      <c r="I311" s="104" t="s">
        <v>229</v>
      </c>
      <c r="J311" s="104" t="s">
        <v>116</v>
      </c>
      <c r="K311" s="103">
        <v>55.511043555601503</v>
      </c>
      <c r="L311" s="103">
        <v>0</v>
      </c>
      <c r="M311" s="104" t="s">
        <v>122</v>
      </c>
      <c r="N311" s="104" t="s">
        <v>229</v>
      </c>
      <c r="O311" s="104" t="s">
        <v>121</v>
      </c>
      <c r="P311" s="105">
        <v>45047</v>
      </c>
      <c r="Q311" s="105">
        <v>45048</v>
      </c>
      <c r="R311" s="103">
        <v>0</v>
      </c>
      <c r="S311" s="104" t="s">
        <v>116</v>
      </c>
      <c r="T311" s="104" t="s">
        <v>116</v>
      </c>
      <c r="U311" s="104" t="s">
        <v>142</v>
      </c>
      <c r="V311" s="106">
        <v>45017.153467476855</v>
      </c>
      <c r="W311" s="104" t="s">
        <v>116</v>
      </c>
      <c r="X311" s="104" t="s">
        <v>116</v>
      </c>
      <c r="Y311" s="106">
        <v>45047</v>
      </c>
      <c r="Z311" s="106">
        <v>45078</v>
      </c>
      <c r="AA311" s="106">
        <v>45078.810977118053</v>
      </c>
      <c r="AB311" s="104" t="s">
        <v>118</v>
      </c>
      <c r="AC311" s="104" t="s">
        <v>116</v>
      </c>
    </row>
    <row r="312" spans="1:29" s="78" customFormat="1" hidden="1" outlineLevel="7" collapsed="1" x14ac:dyDescent="0.25">
      <c r="A312" s="101" t="s">
        <v>116</v>
      </c>
      <c r="B312" s="75">
        <v>-15059.303</v>
      </c>
      <c r="C312" s="75">
        <v>-835957.62474999996</v>
      </c>
      <c r="D312" s="75">
        <v>0</v>
      </c>
      <c r="E312" s="75">
        <v>0</v>
      </c>
      <c r="F312" s="75">
        <v>-15059.303</v>
      </c>
      <c r="G312" s="75">
        <v>-835957.62474999996</v>
      </c>
      <c r="H312" s="74" t="s">
        <v>120</v>
      </c>
      <c r="I312" s="74" t="s">
        <v>229</v>
      </c>
      <c r="J312" s="74" t="s">
        <v>116</v>
      </c>
      <c r="K312" s="75">
        <v>55.511043555601503</v>
      </c>
      <c r="L312" s="75">
        <v>0</v>
      </c>
      <c r="M312" s="74" t="s">
        <v>122</v>
      </c>
      <c r="N312" s="74" t="s">
        <v>229</v>
      </c>
      <c r="O312" s="74" t="s">
        <v>121</v>
      </c>
      <c r="P312" s="76">
        <v>45047</v>
      </c>
      <c r="Q312" s="76">
        <v>45048</v>
      </c>
      <c r="R312" s="75">
        <v>0</v>
      </c>
      <c r="S312" s="74" t="s">
        <v>116</v>
      </c>
      <c r="T312" s="74" t="s">
        <v>116</v>
      </c>
      <c r="U312" s="74" t="s">
        <v>142</v>
      </c>
      <c r="V312" s="77">
        <v>45017.153467476855</v>
      </c>
      <c r="W312" s="74" t="s">
        <v>116</v>
      </c>
      <c r="X312" s="74" t="s">
        <v>116</v>
      </c>
      <c r="Y312" s="77">
        <v>45047</v>
      </c>
      <c r="Z312" s="77">
        <v>45078</v>
      </c>
      <c r="AA312" s="77">
        <v>45078.810977118053</v>
      </c>
      <c r="AB312" s="74" t="s">
        <v>118</v>
      </c>
      <c r="AC312" s="74" t="s">
        <v>116</v>
      </c>
    </row>
    <row r="313" spans="1:29" s="96" customFormat="1" hidden="1" outlineLevel="7" collapsed="1" x14ac:dyDescent="0.25">
      <c r="A313" s="100" t="s">
        <v>232</v>
      </c>
      <c r="B313" s="92">
        <v>-160178.32999999999</v>
      </c>
      <c r="C313" s="92">
        <v>-9056264.3785200007</v>
      </c>
      <c r="D313" s="92">
        <v>0</v>
      </c>
      <c r="E313" s="92">
        <v>0</v>
      </c>
      <c r="F313" s="92">
        <v>-160178.32999999999</v>
      </c>
      <c r="G313" s="92">
        <v>-9056264.3785200007</v>
      </c>
      <c r="H313" s="93" t="s">
        <v>120</v>
      </c>
      <c r="I313" s="93" t="s">
        <v>229</v>
      </c>
      <c r="J313" s="93" t="s">
        <v>116</v>
      </c>
      <c r="K313" s="92">
        <v>56.538636521681802</v>
      </c>
      <c r="L313" s="92">
        <v>0</v>
      </c>
      <c r="M313" s="93" t="s">
        <v>122</v>
      </c>
      <c r="N313" s="93" t="s">
        <v>229</v>
      </c>
      <c r="O313" s="93" t="s">
        <v>121</v>
      </c>
      <c r="P313" s="94">
        <v>45047</v>
      </c>
      <c r="Q313" s="94">
        <v>45048</v>
      </c>
      <c r="R313" s="92">
        <v>0</v>
      </c>
      <c r="S313" s="93" t="s">
        <v>116</v>
      </c>
      <c r="T313" s="93" t="s">
        <v>116</v>
      </c>
      <c r="U313" s="93" t="s">
        <v>142</v>
      </c>
      <c r="V313" s="95">
        <v>45017.153467476855</v>
      </c>
      <c r="W313" s="93" t="s">
        <v>116</v>
      </c>
      <c r="X313" s="93" t="s">
        <v>116</v>
      </c>
      <c r="Y313" s="95">
        <v>45047</v>
      </c>
      <c r="Z313" s="95">
        <v>45078</v>
      </c>
      <c r="AA313" s="95">
        <v>45078.810977118053</v>
      </c>
      <c r="AB313" s="93" t="s">
        <v>118</v>
      </c>
      <c r="AC313" s="93" t="s">
        <v>116</v>
      </c>
    </row>
    <row r="314" spans="1:29" s="78" customFormat="1" hidden="1" outlineLevel="7" collapsed="1" x14ac:dyDescent="0.25">
      <c r="A314" s="101" t="s">
        <v>116</v>
      </c>
      <c r="B314" s="75">
        <v>-160178.32999999999</v>
      </c>
      <c r="C314" s="75">
        <v>-9056264.3785200007</v>
      </c>
      <c r="D314" s="75">
        <v>0</v>
      </c>
      <c r="E314" s="75">
        <v>0</v>
      </c>
      <c r="F314" s="75">
        <v>-160178.32999999999</v>
      </c>
      <c r="G314" s="75">
        <v>-9056264.3785200007</v>
      </c>
      <c r="H314" s="74" t="s">
        <v>120</v>
      </c>
      <c r="I314" s="74" t="s">
        <v>229</v>
      </c>
      <c r="J314" s="74" t="s">
        <v>116</v>
      </c>
      <c r="K314" s="75">
        <v>56.538636521681802</v>
      </c>
      <c r="L314" s="75">
        <v>0</v>
      </c>
      <c r="M314" s="74" t="s">
        <v>122</v>
      </c>
      <c r="N314" s="74" t="s">
        <v>229</v>
      </c>
      <c r="O314" s="74" t="s">
        <v>121</v>
      </c>
      <c r="P314" s="76">
        <v>45047</v>
      </c>
      <c r="Q314" s="76">
        <v>45048</v>
      </c>
      <c r="R314" s="75">
        <v>0</v>
      </c>
      <c r="S314" s="74" t="s">
        <v>116</v>
      </c>
      <c r="T314" s="74" t="s">
        <v>116</v>
      </c>
      <c r="U314" s="74" t="s">
        <v>142</v>
      </c>
      <c r="V314" s="77">
        <v>45017.153467476855</v>
      </c>
      <c r="W314" s="74" t="s">
        <v>116</v>
      </c>
      <c r="X314" s="74" t="s">
        <v>116</v>
      </c>
      <c r="Y314" s="77">
        <v>45047</v>
      </c>
      <c r="Z314" s="77">
        <v>45078</v>
      </c>
      <c r="AA314" s="77">
        <v>45078.810977118053</v>
      </c>
      <c r="AB314" s="74" t="s">
        <v>118</v>
      </c>
      <c r="AC314" s="74" t="s">
        <v>116</v>
      </c>
    </row>
    <row r="315" spans="1:29" s="107" customFormat="1" hidden="1" outlineLevel="7" collapsed="1" x14ac:dyDescent="0.25">
      <c r="A315" s="102" t="s">
        <v>231</v>
      </c>
      <c r="B315" s="103">
        <v>-379542.94699999999</v>
      </c>
      <c r="C315" s="103">
        <v>-21632971.94796</v>
      </c>
      <c r="D315" s="103">
        <v>0</v>
      </c>
      <c r="E315" s="103">
        <v>0</v>
      </c>
      <c r="F315" s="103">
        <v>-379542.94699999999</v>
      </c>
      <c r="G315" s="103">
        <v>-21632971.94796</v>
      </c>
      <c r="H315" s="104" t="s">
        <v>120</v>
      </c>
      <c r="I315" s="104" t="s">
        <v>229</v>
      </c>
      <c r="J315" s="104" t="s">
        <v>116</v>
      </c>
      <c r="K315" s="103">
        <v>56.997428404222198</v>
      </c>
      <c r="L315" s="103">
        <v>0</v>
      </c>
      <c r="M315" s="104" t="s">
        <v>122</v>
      </c>
      <c r="N315" s="104" t="s">
        <v>229</v>
      </c>
      <c r="O315" s="104" t="s">
        <v>121</v>
      </c>
      <c r="P315" s="105">
        <v>45047</v>
      </c>
      <c r="Q315" s="105">
        <v>45048</v>
      </c>
      <c r="R315" s="103">
        <v>0</v>
      </c>
      <c r="S315" s="104" t="s">
        <v>116</v>
      </c>
      <c r="T315" s="104" t="s">
        <v>116</v>
      </c>
      <c r="U315" s="104" t="s">
        <v>142</v>
      </c>
      <c r="V315" s="106">
        <v>45017.153467476855</v>
      </c>
      <c r="W315" s="104" t="s">
        <v>116</v>
      </c>
      <c r="X315" s="104" t="s">
        <v>116</v>
      </c>
      <c r="Y315" s="106">
        <v>45047</v>
      </c>
      <c r="Z315" s="106">
        <v>45078</v>
      </c>
      <c r="AA315" s="106">
        <v>45078.810977118053</v>
      </c>
      <c r="AB315" s="104" t="s">
        <v>118</v>
      </c>
      <c r="AC315" s="104" t="s">
        <v>116</v>
      </c>
    </row>
    <row r="316" spans="1:29" s="78" customFormat="1" hidden="1" outlineLevel="7" collapsed="1" x14ac:dyDescent="0.25">
      <c r="A316" s="101" t="s">
        <v>116</v>
      </c>
      <c r="B316" s="75">
        <v>-379542.94699999999</v>
      </c>
      <c r="C316" s="75">
        <v>-21632971.94796</v>
      </c>
      <c r="D316" s="75">
        <v>0</v>
      </c>
      <c r="E316" s="75">
        <v>0</v>
      </c>
      <c r="F316" s="75">
        <v>-379542.94699999999</v>
      </c>
      <c r="G316" s="75">
        <v>-21632971.94796</v>
      </c>
      <c r="H316" s="74" t="s">
        <v>120</v>
      </c>
      <c r="I316" s="74" t="s">
        <v>229</v>
      </c>
      <c r="J316" s="74" t="s">
        <v>116</v>
      </c>
      <c r="K316" s="75">
        <v>56.997428404222198</v>
      </c>
      <c r="L316" s="75">
        <v>0</v>
      </c>
      <c r="M316" s="74" t="s">
        <v>122</v>
      </c>
      <c r="N316" s="74" t="s">
        <v>229</v>
      </c>
      <c r="O316" s="74" t="s">
        <v>121</v>
      </c>
      <c r="P316" s="76">
        <v>45047</v>
      </c>
      <c r="Q316" s="76">
        <v>45048</v>
      </c>
      <c r="R316" s="75">
        <v>0</v>
      </c>
      <c r="S316" s="74" t="s">
        <v>116</v>
      </c>
      <c r="T316" s="74" t="s">
        <v>116</v>
      </c>
      <c r="U316" s="74" t="s">
        <v>142</v>
      </c>
      <c r="V316" s="77">
        <v>45017.153467476855</v>
      </c>
      <c r="W316" s="74" t="s">
        <v>116</v>
      </c>
      <c r="X316" s="74" t="s">
        <v>116</v>
      </c>
      <c r="Y316" s="77">
        <v>45047</v>
      </c>
      <c r="Z316" s="77">
        <v>45078</v>
      </c>
      <c r="AA316" s="77">
        <v>45078.810977118053</v>
      </c>
      <c r="AB316" s="74" t="s">
        <v>118</v>
      </c>
      <c r="AC316" s="74" t="s">
        <v>116</v>
      </c>
    </row>
    <row r="317" spans="1:29" s="96" customFormat="1" hidden="1" outlineLevel="7" collapsed="1" x14ac:dyDescent="0.25">
      <c r="A317" s="100" t="s">
        <v>234</v>
      </c>
      <c r="B317" s="92">
        <v>256505.97</v>
      </c>
      <c r="C317" s="92">
        <v>15211869.05869</v>
      </c>
      <c r="D317" s="92">
        <v>0</v>
      </c>
      <c r="E317" s="92">
        <v>0</v>
      </c>
      <c r="F317" s="92">
        <v>256505.97</v>
      </c>
      <c r="G317" s="92">
        <v>15211869.05869</v>
      </c>
      <c r="H317" s="93" t="s">
        <v>120</v>
      </c>
      <c r="I317" s="93" t="s">
        <v>229</v>
      </c>
      <c r="J317" s="93" t="s">
        <v>116</v>
      </c>
      <c r="K317" s="92">
        <v>59.304152097083801</v>
      </c>
      <c r="L317" s="92">
        <v>0</v>
      </c>
      <c r="M317" s="93" t="s">
        <v>122</v>
      </c>
      <c r="N317" s="93" t="s">
        <v>229</v>
      </c>
      <c r="O317" s="93" t="s">
        <v>121</v>
      </c>
      <c r="P317" s="94">
        <v>45047</v>
      </c>
      <c r="Q317" s="94">
        <v>45048</v>
      </c>
      <c r="R317" s="92">
        <v>0</v>
      </c>
      <c r="S317" s="93" t="s">
        <v>116</v>
      </c>
      <c r="T317" s="93" t="s">
        <v>116</v>
      </c>
      <c r="U317" s="93" t="s">
        <v>142</v>
      </c>
      <c r="V317" s="95">
        <v>45017.153467476855</v>
      </c>
      <c r="W317" s="93" t="s">
        <v>116</v>
      </c>
      <c r="X317" s="93" t="s">
        <v>116</v>
      </c>
      <c r="Y317" s="95">
        <v>45047</v>
      </c>
      <c r="Z317" s="95">
        <v>45078</v>
      </c>
      <c r="AA317" s="95">
        <v>45078.810977118053</v>
      </c>
      <c r="AB317" s="93" t="s">
        <v>118</v>
      </c>
      <c r="AC317" s="93" t="s">
        <v>116</v>
      </c>
    </row>
    <row r="318" spans="1:29" s="78" customFormat="1" hidden="1" outlineLevel="7" collapsed="1" x14ac:dyDescent="0.25">
      <c r="A318" s="101" t="s">
        <v>116</v>
      </c>
      <c r="B318" s="75">
        <v>256505.97</v>
      </c>
      <c r="C318" s="75">
        <v>15211869.05869</v>
      </c>
      <c r="D318" s="75">
        <v>0</v>
      </c>
      <c r="E318" s="75">
        <v>0</v>
      </c>
      <c r="F318" s="75">
        <v>256505.97</v>
      </c>
      <c r="G318" s="75">
        <v>15211869.05869</v>
      </c>
      <c r="H318" s="74" t="s">
        <v>120</v>
      </c>
      <c r="I318" s="74" t="s">
        <v>229</v>
      </c>
      <c r="J318" s="74" t="s">
        <v>116</v>
      </c>
      <c r="K318" s="75">
        <v>59.304152097083801</v>
      </c>
      <c r="L318" s="75">
        <v>0</v>
      </c>
      <c r="M318" s="74" t="s">
        <v>122</v>
      </c>
      <c r="N318" s="74" t="s">
        <v>229</v>
      </c>
      <c r="O318" s="74" t="s">
        <v>121</v>
      </c>
      <c r="P318" s="76">
        <v>45047</v>
      </c>
      <c r="Q318" s="76">
        <v>45048</v>
      </c>
      <c r="R318" s="75">
        <v>0</v>
      </c>
      <c r="S318" s="74" t="s">
        <v>116</v>
      </c>
      <c r="T318" s="74" t="s">
        <v>116</v>
      </c>
      <c r="U318" s="74" t="s">
        <v>142</v>
      </c>
      <c r="V318" s="77">
        <v>45017.153467476855</v>
      </c>
      <c r="W318" s="74" t="s">
        <v>116</v>
      </c>
      <c r="X318" s="74" t="s">
        <v>116</v>
      </c>
      <c r="Y318" s="77">
        <v>45047</v>
      </c>
      <c r="Z318" s="77">
        <v>45078</v>
      </c>
      <c r="AA318" s="77">
        <v>45078.810977118053</v>
      </c>
      <c r="AB318" s="74" t="s">
        <v>118</v>
      </c>
      <c r="AC318" s="74" t="s">
        <v>116</v>
      </c>
    </row>
    <row r="319" spans="1:29" s="119" customFormat="1" hidden="1" outlineLevel="5" collapsed="1" x14ac:dyDescent="0.25">
      <c r="A319" s="120" t="s">
        <v>213</v>
      </c>
      <c r="B319" s="115">
        <v>0</v>
      </c>
      <c r="C319" s="115">
        <v>0</v>
      </c>
      <c r="D319" s="115">
        <v>0</v>
      </c>
      <c r="E319" s="115">
        <v>0</v>
      </c>
      <c r="F319" s="115">
        <v>0</v>
      </c>
      <c r="G319" s="115">
        <v>0</v>
      </c>
      <c r="H319" s="116" t="s">
        <v>120</v>
      </c>
      <c r="I319" s="116" t="s">
        <v>229</v>
      </c>
      <c r="J319" s="116" t="s">
        <v>116</v>
      </c>
      <c r="K319" s="115">
        <v>0</v>
      </c>
      <c r="L319" s="115">
        <v>0</v>
      </c>
      <c r="M319" s="116" t="s">
        <v>213</v>
      </c>
      <c r="N319" s="116" t="s">
        <v>229</v>
      </c>
      <c r="O319" s="116" t="s">
        <v>121</v>
      </c>
      <c r="P319" s="117">
        <v>45047</v>
      </c>
      <c r="Q319" s="117">
        <v>45048</v>
      </c>
      <c r="R319" s="115">
        <v>0</v>
      </c>
      <c r="S319" s="116" t="s">
        <v>116</v>
      </c>
      <c r="T319" s="116" t="s">
        <v>116</v>
      </c>
      <c r="U319" s="116" t="s">
        <v>142</v>
      </c>
      <c r="V319" s="118">
        <v>45017.153467476855</v>
      </c>
      <c r="W319" s="116" t="s">
        <v>116</v>
      </c>
      <c r="X319" s="116" t="s">
        <v>116</v>
      </c>
      <c r="Y319" s="118">
        <v>45047</v>
      </c>
      <c r="Z319" s="118">
        <v>45078</v>
      </c>
      <c r="AA319" s="118">
        <v>45078.810977118053</v>
      </c>
      <c r="AB319" s="116" t="s">
        <v>118</v>
      </c>
      <c r="AC319" s="116" t="s">
        <v>116</v>
      </c>
    </row>
    <row r="320" spans="1:29" s="90" customFormat="1" hidden="1" outlineLevel="6" collapsed="1" x14ac:dyDescent="0.25">
      <c r="A320" s="99" t="s">
        <v>116</v>
      </c>
      <c r="B320" s="86">
        <v>0</v>
      </c>
      <c r="C320" s="86">
        <v>0</v>
      </c>
      <c r="D320" s="86">
        <v>0</v>
      </c>
      <c r="E320" s="86">
        <v>0</v>
      </c>
      <c r="F320" s="86">
        <v>0</v>
      </c>
      <c r="G320" s="86">
        <v>0</v>
      </c>
      <c r="H320" s="87" t="s">
        <v>120</v>
      </c>
      <c r="I320" s="87" t="s">
        <v>229</v>
      </c>
      <c r="J320" s="87" t="s">
        <v>116</v>
      </c>
      <c r="K320" s="86">
        <v>0</v>
      </c>
      <c r="L320" s="86">
        <v>0</v>
      </c>
      <c r="M320" s="87" t="s">
        <v>213</v>
      </c>
      <c r="N320" s="87" t="s">
        <v>229</v>
      </c>
      <c r="O320" s="87" t="s">
        <v>121</v>
      </c>
      <c r="P320" s="88">
        <v>45047</v>
      </c>
      <c r="Q320" s="88">
        <v>45048</v>
      </c>
      <c r="R320" s="86">
        <v>0</v>
      </c>
      <c r="S320" s="87" t="s">
        <v>116</v>
      </c>
      <c r="T320" s="87" t="s">
        <v>116</v>
      </c>
      <c r="U320" s="87" t="s">
        <v>142</v>
      </c>
      <c r="V320" s="89">
        <v>45017.153467476855</v>
      </c>
      <c r="W320" s="87" t="s">
        <v>116</v>
      </c>
      <c r="X320" s="87" t="s">
        <v>116</v>
      </c>
      <c r="Y320" s="89">
        <v>45047</v>
      </c>
      <c r="Z320" s="89">
        <v>45078</v>
      </c>
      <c r="AA320" s="89">
        <v>45078.810977118053</v>
      </c>
      <c r="AB320" s="87" t="s">
        <v>118</v>
      </c>
      <c r="AC320" s="87" t="s">
        <v>116</v>
      </c>
    </row>
    <row r="321" spans="1:29" s="96" customFormat="1" hidden="1" outlineLevel="7" collapsed="1" x14ac:dyDescent="0.25">
      <c r="A321" s="100" t="s">
        <v>239</v>
      </c>
      <c r="B321" s="92">
        <v>28416.3</v>
      </c>
      <c r="C321" s="92">
        <v>592425.39800000004</v>
      </c>
      <c r="D321" s="92">
        <v>0</v>
      </c>
      <c r="E321" s="92">
        <v>0</v>
      </c>
      <c r="F321" s="92">
        <v>28416.3</v>
      </c>
      <c r="G321" s="92">
        <v>592425.39800000004</v>
      </c>
      <c r="H321" s="93" t="s">
        <v>120</v>
      </c>
      <c r="I321" s="93" t="s">
        <v>229</v>
      </c>
      <c r="J321" s="93" t="s">
        <v>116</v>
      </c>
      <c r="K321" s="92">
        <v>20.848083599905699</v>
      </c>
      <c r="L321" s="92">
        <v>0</v>
      </c>
      <c r="M321" s="93" t="s">
        <v>213</v>
      </c>
      <c r="N321" s="93" t="s">
        <v>229</v>
      </c>
      <c r="O321" s="93" t="s">
        <v>121</v>
      </c>
      <c r="P321" s="94">
        <v>45047</v>
      </c>
      <c r="Q321" s="94">
        <v>45048</v>
      </c>
      <c r="R321" s="92">
        <v>0</v>
      </c>
      <c r="S321" s="93" t="s">
        <v>116</v>
      </c>
      <c r="T321" s="93" t="s">
        <v>116</v>
      </c>
      <c r="U321" s="93" t="s">
        <v>142</v>
      </c>
      <c r="V321" s="95">
        <v>45017.153467476855</v>
      </c>
      <c r="W321" s="93" t="s">
        <v>116</v>
      </c>
      <c r="X321" s="93" t="s">
        <v>116</v>
      </c>
      <c r="Y321" s="95">
        <v>45047</v>
      </c>
      <c r="Z321" s="95">
        <v>45078</v>
      </c>
      <c r="AA321" s="95">
        <v>45078.810977118053</v>
      </c>
      <c r="AB321" s="93" t="s">
        <v>118</v>
      </c>
      <c r="AC321" s="93" t="s">
        <v>116</v>
      </c>
    </row>
    <row r="322" spans="1:29" s="78" customFormat="1" hidden="1" outlineLevel="7" collapsed="1" x14ac:dyDescent="0.25">
      <c r="A322" s="101" t="s">
        <v>116</v>
      </c>
      <c r="B322" s="75">
        <v>28416.3</v>
      </c>
      <c r="C322" s="75">
        <v>592425.39800000004</v>
      </c>
      <c r="D322" s="75">
        <v>0</v>
      </c>
      <c r="E322" s="75">
        <v>0</v>
      </c>
      <c r="F322" s="75">
        <v>28416.3</v>
      </c>
      <c r="G322" s="75">
        <v>592425.39800000004</v>
      </c>
      <c r="H322" s="74" t="s">
        <v>120</v>
      </c>
      <c r="I322" s="74" t="s">
        <v>229</v>
      </c>
      <c r="J322" s="74" t="s">
        <v>116</v>
      </c>
      <c r="K322" s="75">
        <v>20.848083599905699</v>
      </c>
      <c r="L322" s="75">
        <v>0</v>
      </c>
      <c r="M322" s="74" t="s">
        <v>213</v>
      </c>
      <c r="N322" s="74" t="s">
        <v>229</v>
      </c>
      <c r="O322" s="74" t="s">
        <v>121</v>
      </c>
      <c r="P322" s="76">
        <v>45047</v>
      </c>
      <c r="Q322" s="76">
        <v>45048</v>
      </c>
      <c r="R322" s="75">
        <v>0</v>
      </c>
      <c r="S322" s="74" t="s">
        <v>116</v>
      </c>
      <c r="T322" s="74" t="s">
        <v>116</v>
      </c>
      <c r="U322" s="74" t="s">
        <v>142</v>
      </c>
      <c r="V322" s="77">
        <v>45017.153467476855</v>
      </c>
      <c r="W322" s="74" t="s">
        <v>116</v>
      </c>
      <c r="X322" s="74" t="s">
        <v>116</v>
      </c>
      <c r="Y322" s="77">
        <v>45047</v>
      </c>
      <c r="Z322" s="77">
        <v>45078</v>
      </c>
      <c r="AA322" s="77">
        <v>45078.810977118053</v>
      </c>
      <c r="AB322" s="74" t="s">
        <v>118</v>
      </c>
      <c r="AC322" s="74" t="s">
        <v>116</v>
      </c>
    </row>
    <row r="323" spans="1:29" s="107" customFormat="1" hidden="1" outlineLevel="7" collapsed="1" x14ac:dyDescent="0.25">
      <c r="A323" s="102" t="s">
        <v>236</v>
      </c>
      <c r="B323" s="103">
        <v>-195335.94099999999</v>
      </c>
      <c r="C323" s="103">
        <v>-11148575.389590001</v>
      </c>
      <c r="D323" s="103">
        <v>0</v>
      </c>
      <c r="E323" s="103">
        <v>0</v>
      </c>
      <c r="F323" s="103">
        <v>-195335.94099999999</v>
      </c>
      <c r="G323" s="103">
        <v>-11148575.389590001</v>
      </c>
      <c r="H323" s="104" t="s">
        <v>120</v>
      </c>
      <c r="I323" s="104" t="s">
        <v>229</v>
      </c>
      <c r="J323" s="104" t="s">
        <v>116</v>
      </c>
      <c r="K323" s="103">
        <v>57.0738561092042</v>
      </c>
      <c r="L323" s="103">
        <v>0</v>
      </c>
      <c r="M323" s="104" t="s">
        <v>213</v>
      </c>
      <c r="N323" s="104" t="s">
        <v>229</v>
      </c>
      <c r="O323" s="104" t="s">
        <v>121</v>
      </c>
      <c r="P323" s="105">
        <v>45047</v>
      </c>
      <c r="Q323" s="105">
        <v>45048</v>
      </c>
      <c r="R323" s="103">
        <v>0</v>
      </c>
      <c r="S323" s="104" t="s">
        <v>116</v>
      </c>
      <c r="T323" s="104" t="s">
        <v>116</v>
      </c>
      <c r="U323" s="104" t="s">
        <v>142</v>
      </c>
      <c r="V323" s="106">
        <v>45017.153467476855</v>
      </c>
      <c r="W323" s="104" t="s">
        <v>116</v>
      </c>
      <c r="X323" s="104" t="s">
        <v>116</v>
      </c>
      <c r="Y323" s="106">
        <v>45047</v>
      </c>
      <c r="Z323" s="106">
        <v>45078</v>
      </c>
      <c r="AA323" s="106">
        <v>45078.810977118053</v>
      </c>
      <c r="AB323" s="104" t="s">
        <v>118</v>
      </c>
      <c r="AC323" s="104" t="s">
        <v>116</v>
      </c>
    </row>
    <row r="324" spans="1:29" s="78" customFormat="1" hidden="1" outlineLevel="7" collapsed="1" x14ac:dyDescent="0.25">
      <c r="A324" s="101" t="s">
        <v>116</v>
      </c>
      <c r="B324" s="75">
        <v>-195335.94099999999</v>
      </c>
      <c r="C324" s="75">
        <v>-11148575.389590001</v>
      </c>
      <c r="D324" s="75">
        <v>0</v>
      </c>
      <c r="E324" s="75">
        <v>0</v>
      </c>
      <c r="F324" s="75">
        <v>-195335.94099999999</v>
      </c>
      <c r="G324" s="75">
        <v>-11148575.389590001</v>
      </c>
      <c r="H324" s="74" t="s">
        <v>120</v>
      </c>
      <c r="I324" s="74" t="s">
        <v>229</v>
      </c>
      <c r="J324" s="74" t="s">
        <v>116</v>
      </c>
      <c r="K324" s="75">
        <v>57.0738561092042</v>
      </c>
      <c r="L324" s="75">
        <v>0</v>
      </c>
      <c r="M324" s="74" t="s">
        <v>213</v>
      </c>
      <c r="N324" s="74" t="s">
        <v>229</v>
      </c>
      <c r="O324" s="74" t="s">
        <v>121</v>
      </c>
      <c r="P324" s="76">
        <v>45047</v>
      </c>
      <c r="Q324" s="76">
        <v>45048</v>
      </c>
      <c r="R324" s="75">
        <v>0</v>
      </c>
      <c r="S324" s="74" t="s">
        <v>116</v>
      </c>
      <c r="T324" s="74" t="s">
        <v>116</v>
      </c>
      <c r="U324" s="74" t="s">
        <v>142</v>
      </c>
      <c r="V324" s="77">
        <v>45017.153467476855</v>
      </c>
      <c r="W324" s="74" t="s">
        <v>116</v>
      </c>
      <c r="X324" s="74" t="s">
        <v>116</v>
      </c>
      <c r="Y324" s="77">
        <v>45047</v>
      </c>
      <c r="Z324" s="77">
        <v>45078</v>
      </c>
      <c r="AA324" s="77">
        <v>45078.810977118053</v>
      </c>
      <c r="AB324" s="74" t="s">
        <v>118</v>
      </c>
      <c r="AC324" s="74" t="s">
        <v>116</v>
      </c>
    </row>
    <row r="325" spans="1:29" s="96" customFormat="1" hidden="1" outlineLevel="7" collapsed="1" x14ac:dyDescent="0.25">
      <c r="A325" s="100" t="s">
        <v>237</v>
      </c>
      <c r="B325" s="92">
        <v>-67410.009000000005</v>
      </c>
      <c r="C325" s="92">
        <v>-4281639.5318900002</v>
      </c>
      <c r="D325" s="92">
        <v>0</v>
      </c>
      <c r="E325" s="92">
        <v>0</v>
      </c>
      <c r="F325" s="92">
        <v>-67410.009000000005</v>
      </c>
      <c r="G325" s="92">
        <v>-4281639.5318900002</v>
      </c>
      <c r="H325" s="93" t="s">
        <v>120</v>
      </c>
      <c r="I325" s="93" t="s">
        <v>229</v>
      </c>
      <c r="J325" s="93" t="s">
        <v>116</v>
      </c>
      <c r="K325" s="92">
        <v>63.5163768022936</v>
      </c>
      <c r="L325" s="92">
        <v>0</v>
      </c>
      <c r="M325" s="93" t="s">
        <v>213</v>
      </c>
      <c r="N325" s="93" t="s">
        <v>229</v>
      </c>
      <c r="O325" s="93" t="s">
        <v>121</v>
      </c>
      <c r="P325" s="94">
        <v>45047</v>
      </c>
      <c r="Q325" s="94">
        <v>45048</v>
      </c>
      <c r="R325" s="92">
        <v>0</v>
      </c>
      <c r="S325" s="93" t="s">
        <v>116</v>
      </c>
      <c r="T325" s="93" t="s">
        <v>116</v>
      </c>
      <c r="U325" s="93" t="s">
        <v>142</v>
      </c>
      <c r="V325" s="95">
        <v>45017.153467476855</v>
      </c>
      <c r="W325" s="93" t="s">
        <v>116</v>
      </c>
      <c r="X325" s="93" t="s">
        <v>116</v>
      </c>
      <c r="Y325" s="95">
        <v>45047</v>
      </c>
      <c r="Z325" s="95">
        <v>45078</v>
      </c>
      <c r="AA325" s="95">
        <v>45078.810977118053</v>
      </c>
      <c r="AB325" s="93" t="s">
        <v>118</v>
      </c>
      <c r="AC325" s="93" t="s">
        <v>116</v>
      </c>
    </row>
    <row r="326" spans="1:29" s="78" customFormat="1" hidden="1" outlineLevel="7" collapsed="1" x14ac:dyDescent="0.25">
      <c r="A326" s="101" t="s">
        <v>116</v>
      </c>
      <c r="B326" s="75">
        <v>-67410.009000000005</v>
      </c>
      <c r="C326" s="75">
        <v>-4281639.5318900002</v>
      </c>
      <c r="D326" s="75">
        <v>0</v>
      </c>
      <c r="E326" s="75">
        <v>0</v>
      </c>
      <c r="F326" s="75">
        <v>-67410.009000000005</v>
      </c>
      <c r="G326" s="75">
        <v>-4281639.5318900002</v>
      </c>
      <c r="H326" s="74" t="s">
        <v>120</v>
      </c>
      <c r="I326" s="74" t="s">
        <v>229</v>
      </c>
      <c r="J326" s="74" t="s">
        <v>116</v>
      </c>
      <c r="K326" s="75">
        <v>63.5163768022936</v>
      </c>
      <c r="L326" s="75">
        <v>0</v>
      </c>
      <c r="M326" s="74" t="s">
        <v>213</v>
      </c>
      <c r="N326" s="74" t="s">
        <v>229</v>
      </c>
      <c r="O326" s="74" t="s">
        <v>121</v>
      </c>
      <c r="P326" s="76">
        <v>45047</v>
      </c>
      <c r="Q326" s="76">
        <v>45048</v>
      </c>
      <c r="R326" s="75">
        <v>0</v>
      </c>
      <c r="S326" s="74" t="s">
        <v>116</v>
      </c>
      <c r="T326" s="74" t="s">
        <v>116</v>
      </c>
      <c r="U326" s="74" t="s">
        <v>142</v>
      </c>
      <c r="V326" s="77">
        <v>45017.153467476855</v>
      </c>
      <c r="W326" s="74" t="s">
        <v>116</v>
      </c>
      <c r="X326" s="74" t="s">
        <v>116</v>
      </c>
      <c r="Y326" s="77">
        <v>45047</v>
      </c>
      <c r="Z326" s="77">
        <v>45078</v>
      </c>
      <c r="AA326" s="77">
        <v>45078.810977118053</v>
      </c>
      <c r="AB326" s="74" t="s">
        <v>118</v>
      </c>
      <c r="AC326" s="74" t="s">
        <v>116</v>
      </c>
    </row>
    <row r="327" spans="1:29" s="107" customFormat="1" hidden="1" outlineLevel="7" collapsed="1" x14ac:dyDescent="0.25">
      <c r="A327" s="102" t="s">
        <v>240</v>
      </c>
      <c r="B327" s="103">
        <v>237690.58100000001</v>
      </c>
      <c r="C327" s="103">
        <v>15424299.83422</v>
      </c>
      <c r="D327" s="103">
        <v>0</v>
      </c>
      <c r="E327" s="103">
        <v>0</v>
      </c>
      <c r="F327" s="103">
        <v>237690.58100000001</v>
      </c>
      <c r="G327" s="103">
        <v>15424299.83422</v>
      </c>
      <c r="H327" s="104" t="s">
        <v>120</v>
      </c>
      <c r="I327" s="104" t="s">
        <v>229</v>
      </c>
      <c r="J327" s="104" t="s">
        <v>116</v>
      </c>
      <c r="K327" s="103">
        <v>64.892347729252194</v>
      </c>
      <c r="L327" s="103">
        <v>0</v>
      </c>
      <c r="M327" s="104" t="s">
        <v>213</v>
      </c>
      <c r="N327" s="104" t="s">
        <v>229</v>
      </c>
      <c r="O327" s="104" t="s">
        <v>121</v>
      </c>
      <c r="P327" s="105">
        <v>45047</v>
      </c>
      <c r="Q327" s="105">
        <v>45048</v>
      </c>
      <c r="R327" s="103">
        <v>0</v>
      </c>
      <c r="S327" s="104" t="s">
        <v>116</v>
      </c>
      <c r="T327" s="104" t="s">
        <v>116</v>
      </c>
      <c r="U327" s="104" t="s">
        <v>142</v>
      </c>
      <c r="V327" s="106">
        <v>45017.153467476855</v>
      </c>
      <c r="W327" s="104" t="s">
        <v>116</v>
      </c>
      <c r="X327" s="104" t="s">
        <v>116</v>
      </c>
      <c r="Y327" s="106">
        <v>45047</v>
      </c>
      <c r="Z327" s="106">
        <v>45078</v>
      </c>
      <c r="AA327" s="106">
        <v>45078.810977118053</v>
      </c>
      <c r="AB327" s="104" t="s">
        <v>118</v>
      </c>
      <c r="AC327" s="104" t="s">
        <v>116</v>
      </c>
    </row>
    <row r="328" spans="1:29" s="78" customFormat="1" hidden="1" outlineLevel="7" collapsed="1" x14ac:dyDescent="0.25">
      <c r="A328" s="101" t="s">
        <v>116</v>
      </c>
      <c r="B328" s="75">
        <v>237690.58100000001</v>
      </c>
      <c r="C328" s="75">
        <v>15424299.83422</v>
      </c>
      <c r="D328" s="75">
        <v>0</v>
      </c>
      <c r="E328" s="75">
        <v>0</v>
      </c>
      <c r="F328" s="75">
        <v>237690.58100000001</v>
      </c>
      <c r="G328" s="75">
        <v>15424299.83422</v>
      </c>
      <c r="H328" s="74" t="s">
        <v>120</v>
      </c>
      <c r="I328" s="74" t="s">
        <v>229</v>
      </c>
      <c r="J328" s="74" t="s">
        <v>116</v>
      </c>
      <c r="K328" s="75">
        <v>64.892347729252194</v>
      </c>
      <c r="L328" s="75">
        <v>0</v>
      </c>
      <c r="M328" s="74" t="s">
        <v>213</v>
      </c>
      <c r="N328" s="74" t="s">
        <v>229</v>
      </c>
      <c r="O328" s="74" t="s">
        <v>121</v>
      </c>
      <c r="P328" s="76">
        <v>45047</v>
      </c>
      <c r="Q328" s="76">
        <v>45048</v>
      </c>
      <c r="R328" s="75">
        <v>0</v>
      </c>
      <c r="S328" s="74" t="s">
        <v>116</v>
      </c>
      <c r="T328" s="74" t="s">
        <v>116</v>
      </c>
      <c r="U328" s="74" t="s">
        <v>142</v>
      </c>
      <c r="V328" s="77">
        <v>45017.153467476855</v>
      </c>
      <c r="W328" s="74" t="s">
        <v>116</v>
      </c>
      <c r="X328" s="74" t="s">
        <v>116</v>
      </c>
      <c r="Y328" s="77">
        <v>45047</v>
      </c>
      <c r="Z328" s="77">
        <v>45078</v>
      </c>
      <c r="AA328" s="77">
        <v>45078.810977118053</v>
      </c>
      <c r="AB328" s="74" t="s">
        <v>118</v>
      </c>
      <c r="AC328" s="74" t="s">
        <v>116</v>
      </c>
    </row>
    <row r="329" spans="1:29" s="96" customFormat="1" hidden="1" outlineLevel="7" collapsed="1" x14ac:dyDescent="0.25">
      <c r="A329" s="100" t="s">
        <v>238</v>
      </c>
      <c r="B329" s="92">
        <v>-3360.931</v>
      </c>
      <c r="C329" s="92">
        <v>-586510.31073999999</v>
      </c>
      <c r="D329" s="92">
        <v>0</v>
      </c>
      <c r="E329" s="92">
        <v>0</v>
      </c>
      <c r="F329" s="92">
        <v>-3360.931</v>
      </c>
      <c r="G329" s="92">
        <v>-586510.31073999999</v>
      </c>
      <c r="H329" s="93" t="s">
        <v>120</v>
      </c>
      <c r="I329" s="93" t="s">
        <v>229</v>
      </c>
      <c r="J329" s="93" t="s">
        <v>116</v>
      </c>
      <c r="K329" s="92">
        <v>174.50828676340001</v>
      </c>
      <c r="L329" s="92">
        <v>0</v>
      </c>
      <c r="M329" s="93" t="s">
        <v>213</v>
      </c>
      <c r="N329" s="93" t="s">
        <v>229</v>
      </c>
      <c r="O329" s="93" t="s">
        <v>121</v>
      </c>
      <c r="P329" s="94">
        <v>45047</v>
      </c>
      <c r="Q329" s="94">
        <v>45048</v>
      </c>
      <c r="R329" s="92">
        <v>0</v>
      </c>
      <c r="S329" s="93" t="s">
        <v>116</v>
      </c>
      <c r="T329" s="93" t="s">
        <v>116</v>
      </c>
      <c r="U329" s="93" t="s">
        <v>142</v>
      </c>
      <c r="V329" s="95">
        <v>45017.153467476855</v>
      </c>
      <c r="W329" s="93" t="s">
        <v>116</v>
      </c>
      <c r="X329" s="93" t="s">
        <v>116</v>
      </c>
      <c r="Y329" s="95">
        <v>45047</v>
      </c>
      <c r="Z329" s="95">
        <v>45078</v>
      </c>
      <c r="AA329" s="95">
        <v>45078.810977118053</v>
      </c>
      <c r="AB329" s="93" t="s">
        <v>118</v>
      </c>
      <c r="AC329" s="93" t="s">
        <v>116</v>
      </c>
    </row>
    <row r="330" spans="1:29" s="78" customFormat="1" hidden="1" outlineLevel="7" collapsed="1" x14ac:dyDescent="0.25">
      <c r="A330" s="101" t="s">
        <v>116</v>
      </c>
      <c r="B330" s="75">
        <v>-3360.931</v>
      </c>
      <c r="C330" s="75">
        <v>-586510.31073999999</v>
      </c>
      <c r="D330" s="75">
        <v>0</v>
      </c>
      <c r="E330" s="75">
        <v>0</v>
      </c>
      <c r="F330" s="75">
        <v>-3360.931</v>
      </c>
      <c r="G330" s="75">
        <v>-586510.31073999999</v>
      </c>
      <c r="H330" s="74" t="s">
        <v>120</v>
      </c>
      <c r="I330" s="74" t="s">
        <v>229</v>
      </c>
      <c r="J330" s="74" t="s">
        <v>116</v>
      </c>
      <c r="K330" s="75">
        <v>174.50828676340001</v>
      </c>
      <c r="L330" s="75">
        <v>0</v>
      </c>
      <c r="M330" s="74" t="s">
        <v>213</v>
      </c>
      <c r="N330" s="74" t="s">
        <v>229</v>
      </c>
      <c r="O330" s="74" t="s">
        <v>121</v>
      </c>
      <c r="P330" s="76">
        <v>45047</v>
      </c>
      <c r="Q330" s="76">
        <v>45048</v>
      </c>
      <c r="R330" s="75">
        <v>0</v>
      </c>
      <c r="S330" s="74" t="s">
        <v>116</v>
      </c>
      <c r="T330" s="74" t="s">
        <v>116</v>
      </c>
      <c r="U330" s="74" t="s">
        <v>142</v>
      </c>
      <c r="V330" s="77">
        <v>45017.153467476855</v>
      </c>
      <c r="W330" s="74" t="s">
        <v>116</v>
      </c>
      <c r="X330" s="74" t="s">
        <v>116</v>
      </c>
      <c r="Y330" s="77">
        <v>45047</v>
      </c>
      <c r="Z330" s="77">
        <v>45078</v>
      </c>
      <c r="AA330" s="77">
        <v>45078.810977118053</v>
      </c>
      <c r="AB330" s="74" t="s">
        <v>118</v>
      </c>
      <c r="AC330" s="74" t="s">
        <v>116</v>
      </c>
    </row>
    <row r="331" spans="1:29" s="84" customFormat="1" outlineLevel="1" collapsed="1" x14ac:dyDescent="0.25">
      <c r="A331" s="79" t="s">
        <v>241</v>
      </c>
      <c r="B331" s="80">
        <v>0</v>
      </c>
      <c r="C331" s="80">
        <v>6.5799999999999999E-3</v>
      </c>
      <c r="D331" s="80">
        <v>0</v>
      </c>
      <c r="E331" s="80">
        <v>0</v>
      </c>
      <c r="F331" s="80">
        <v>0</v>
      </c>
      <c r="G331" s="80">
        <v>6.5799999999999999E-3</v>
      </c>
      <c r="H331" s="81" t="s">
        <v>120</v>
      </c>
      <c r="I331" s="81" t="s">
        <v>116</v>
      </c>
      <c r="J331" s="81" t="s">
        <v>116</v>
      </c>
      <c r="K331" s="80">
        <v>0</v>
      </c>
      <c r="L331" s="80">
        <v>0</v>
      </c>
      <c r="M331" s="81" t="s">
        <v>116</v>
      </c>
      <c r="N331" s="81" t="s">
        <v>241</v>
      </c>
      <c r="O331" s="81" t="s">
        <v>121</v>
      </c>
      <c r="P331" s="82">
        <v>45047</v>
      </c>
      <c r="Q331" s="82">
        <v>45048</v>
      </c>
      <c r="R331" s="80">
        <v>0</v>
      </c>
      <c r="S331" s="81" t="s">
        <v>116</v>
      </c>
      <c r="T331" s="81" t="s">
        <v>116</v>
      </c>
      <c r="U331" s="81" t="s">
        <v>142</v>
      </c>
      <c r="V331" s="83">
        <v>45017.153467476855</v>
      </c>
      <c r="W331" s="81" t="s">
        <v>116</v>
      </c>
      <c r="X331" s="81" t="s">
        <v>116</v>
      </c>
      <c r="Y331" s="83">
        <v>45047</v>
      </c>
      <c r="Z331" s="83">
        <v>45078</v>
      </c>
      <c r="AA331" s="83">
        <v>45078.810977118053</v>
      </c>
      <c r="AB331" s="81" t="s">
        <v>118</v>
      </c>
      <c r="AC331" s="81" t="s">
        <v>116</v>
      </c>
    </row>
    <row r="332" spans="1:29" s="90" customFormat="1" hidden="1" outlineLevel="2" collapsed="1" x14ac:dyDescent="0.25">
      <c r="A332" s="85" t="s">
        <v>242</v>
      </c>
      <c r="B332" s="86">
        <v>0</v>
      </c>
      <c r="C332" s="86">
        <v>0</v>
      </c>
      <c r="D332" s="86">
        <v>0</v>
      </c>
      <c r="E332" s="86">
        <v>0</v>
      </c>
      <c r="F332" s="86">
        <v>0</v>
      </c>
      <c r="G332" s="86">
        <v>0</v>
      </c>
      <c r="H332" s="87" t="s">
        <v>120</v>
      </c>
      <c r="I332" s="87" t="s">
        <v>242</v>
      </c>
      <c r="J332" s="87" t="s">
        <v>116</v>
      </c>
      <c r="K332" s="86">
        <v>0</v>
      </c>
      <c r="L332" s="86">
        <v>0</v>
      </c>
      <c r="M332" s="87" t="s">
        <v>122</v>
      </c>
      <c r="N332" s="87" t="s">
        <v>241</v>
      </c>
      <c r="O332" s="87" t="s">
        <v>121</v>
      </c>
      <c r="P332" s="88">
        <v>45047</v>
      </c>
      <c r="Q332" s="88">
        <v>45048</v>
      </c>
      <c r="R332" s="86">
        <v>0</v>
      </c>
      <c r="S332" s="87" t="s">
        <v>116</v>
      </c>
      <c r="T332" s="87" t="s">
        <v>116</v>
      </c>
      <c r="U332" s="87" t="s">
        <v>142</v>
      </c>
      <c r="V332" s="89">
        <v>45017.153467476855</v>
      </c>
      <c r="W332" s="87" t="s">
        <v>116</v>
      </c>
      <c r="X332" s="87" t="s">
        <v>116</v>
      </c>
      <c r="Y332" s="89">
        <v>45047</v>
      </c>
      <c r="Z332" s="89">
        <v>45078</v>
      </c>
      <c r="AA332" s="89">
        <v>45078.810977118053</v>
      </c>
      <c r="AB332" s="87" t="s">
        <v>118</v>
      </c>
      <c r="AC332" s="87" t="s">
        <v>116</v>
      </c>
    </row>
    <row r="333" spans="1:29" s="96" customFormat="1" hidden="1" outlineLevel="3" collapsed="1" x14ac:dyDescent="0.25">
      <c r="A333" s="91" t="s">
        <v>121</v>
      </c>
      <c r="B333" s="92">
        <v>0</v>
      </c>
      <c r="C333" s="92">
        <v>0</v>
      </c>
      <c r="D333" s="92">
        <v>0</v>
      </c>
      <c r="E333" s="92">
        <v>0</v>
      </c>
      <c r="F333" s="92">
        <v>0</v>
      </c>
      <c r="G333" s="92">
        <v>0</v>
      </c>
      <c r="H333" s="93" t="s">
        <v>120</v>
      </c>
      <c r="I333" s="93" t="s">
        <v>242</v>
      </c>
      <c r="J333" s="93" t="s">
        <v>116</v>
      </c>
      <c r="K333" s="92">
        <v>0</v>
      </c>
      <c r="L333" s="92">
        <v>0</v>
      </c>
      <c r="M333" s="93" t="s">
        <v>122</v>
      </c>
      <c r="N333" s="93" t="s">
        <v>241</v>
      </c>
      <c r="O333" s="93" t="s">
        <v>121</v>
      </c>
      <c r="P333" s="94">
        <v>45047</v>
      </c>
      <c r="Q333" s="94">
        <v>45048</v>
      </c>
      <c r="R333" s="92">
        <v>0</v>
      </c>
      <c r="S333" s="93" t="s">
        <v>116</v>
      </c>
      <c r="T333" s="93" t="s">
        <v>116</v>
      </c>
      <c r="U333" s="93" t="s">
        <v>142</v>
      </c>
      <c r="V333" s="95">
        <v>45017.153467476855</v>
      </c>
      <c r="W333" s="93" t="s">
        <v>116</v>
      </c>
      <c r="X333" s="93" t="s">
        <v>116</v>
      </c>
      <c r="Y333" s="95">
        <v>45047</v>
      </c>
      <c r="Z333" s="95">
        <v>45078</v>
      </c>
      <c r="AA333" s="95">
        <v>45078.810977118053</v>
      </c>
      <c r="AB333" s="93" t="s">
        <v>118</v>
      </c>
      <c r="AC333" s="93" t="s">
        <v>116</v>
      </c>
    </row>
    <row r="334" spans="1:29" s="78" customFormat="1" hidden="1" outlineLevel="4" collapsed="1" x14ac:dyDescent="0.25">
      <c r="A334" s="97" t="s">
        <v>116</v>
      </c>
      <c r="B334" s="75">
        <v>0</v>
      </c>
      <c r="C334" s="75">
        <v>0</v>
      </c>
      <c r="D334" s="75">
        <v>0</v>
      </c>
      <c r="E334" s="75">
        <v>0</v>
      </c>
      <c r="F334" s="75">
        <v>0</v>
      </c>
      <c r="G334" s="75">
        <v>0</v>
      </c>
      <c r="H334" s="74" t="s">
        <v>120</v>
      </c>
      <c r="I334" s="74" t="s">
        <v>242</v>
      </c>
      <c r="J334" s="74" t="s">
        <v>116</v>
      </c>
      <c r="K334" s="75">
        <v>0</v>
      </c>
      <c r="L334" s="75">
        <v>0</v>
      </c>
      <c r="M334" s="74" t="s">
        <v>122</v>
      </c>
      <c r="N334" s="74" t="s">
        <v>241</v>
      </c>
      <c r="O334" s="74" t="s">
        <v>121</v>
      </c>
      <c r="P334" s="76">
        <v>45047</v>
      </c>
      <c r="Q334" s="76">
        <v>45048</v>
      </c>
      <c r="R334" s="75">
        <v>0</v>
      </c>
      <c r="S334" s="74" t="s">
        <v>116</v>
      </c>
      <c r="T334" s="74" t="s">
        <v>116</v>
      </c>
      <c r="U334" s="74" t="s">
        <v>142</v>
      </c>
      <c r="V334" s="77">
        <v>45017.153467476855</v>
      </c>
      <c r="W334" s="74" t="s">
        <v>116</v>
      </c>
      <c r="X334" s="74" t="s">
        <v>116</v>
      </c>
      <c r="Y334" s="77">
        <v>45047</v>
      </c>
      <c r="Z334" s="77">
        <v>45078</v>
      </c>
      <c r="AA334" s="77">
        <v>45078.810977118053</v>
      </c>
      <c r="AB334" s="74" t="s">
        <v>118</v>
      </c>
      <c r="AC334" s="74" t="s">
        <v>116</v>
      </c>
    </row>
    <row r="335" spans="1:29" s="84" customFormat="1" hidden="1" outlineLevel="5" collapsed="1" x14ac:dyDescent="0.25">
      <c r="A335" s="98" t="s">
        <v>122</v>
      </c>
      <c r="B335" s="80">
        <v>0</v>
      </c>
      <c r="C335" s="80">
        <v>0</v>
      </c>
      <c r="D335" s="80">
        <v>0</v>
      </c>
      <c r="E335" s="80">
        <v>0</v>
      </c>
      <c r="F335" s="80">
        <v>0</v>
      </c>
      <c r="G335" s="80">
        <v>0</v>
      </c>
      <c r="H335" s="81" t="s">
        <v>120</v>
      </c>
      <c r="I335" s="81" t="s">
        <v>242</v>
      </c>
      <c r="J335" s="81" t="s">
        <v>116</v>
      </c>
      <c r="K335" s="80">
        <v>0</v>
      </c>
      <c r="L335" s="80">
        <v>0</v>
      </c>
      <c r="M335" s="81" t="s">
        <v>122</v>
      </c>
      <c r="N335" s="81" t="s">
        <v>241</v>
      </c>
      <c r="O335" s="81" t="s">
        <v>121</v>
      </c>
      <c r="P335" s="82">
        <v>45047</v>
      </c>
      <c r="Q335" s="82">
        <v>45048</v>
      </c>
      <c r="R335" s="80">
        <v>0</v>
      </c>
      <c r="S335" s="81" t="s">
        <v>116</v>
      </c>
      <c r="T335" s="81" t="s">
        <v>116</v>
      </c>
      <c r="U335" s="81" t="s">
        <v>142</v>
      </c>
      <c r="V335" s="83">
        <v>45017.153467476855</v>
      </c>
      <c r="W335" s="81" t="s">
        <v>116</v>
      </c>
      <c r="X335" s="81" t="s">
        <v>116</v>
      </c>
      <c r="Y335" s="83">
        <v>45047</v>
      </c>
      <c r="Z335" s="83">
        <v>45078</v>
      </c>
      <c r="AA335" s="83">
        <v>45078.810977118053</v>
      </c>
      <c r="AB335" s="81" t="s">
        <v>118</v>
      </c>
      <c r="AC335" s="81" t="s">
        <v>116</v>
      </c>
    </row>
    <row r="336" spans="1:29" s="90" customFormat="1" hidden="1" outlineLevel="6" collapsed="1" x14ac:dyDescent="0.25">
      <c r="A336" s="99" t="s">
        <v>116</v>
      </c>
      <c r="B336" s="86">
        <v>0</v>
      </c>
      <c r="C336" s="86">
        <v>0</v>
      </c>
      <c r="D336" s="86">
        <v>0</v>
      </c>
      <c r="E336" s="86">
        <v>0</v>
      </c>
      <c r="F336" s="86">
        <v>0</v>
      </c>
      <c r="G336" s="86">
        <v>0</v>
      </c>
      <c r="H336" s="87" t="s">
        <v>120</v>
      </c>
      <c r="I336" s="87" t="s">
        <v>242</v>
      </c>
      <c r="J336" s="87" t="s">
        <v>116</v>
      </c>
      <c r="K336" s="86">
        <v>0</v>
      </c>
      <c r="L336" s="86">
        <v>0</v>
      </c>
      <c r="M336" s="87" t="s">
        <v>122</v>
      </c>
      <c r="N336" s="87" t="s">
        <v>241</v>
      </c>
      <c r="O336" s="87" t="s">
        <v>121</v>
      </c>
      <c r="P336" s="88">
        <v>45047</v>
      </c>
      <c r="Q336" s="88">
        <v>45048</v>
      </c>
      <c r="R336" s="86">
        <v>0</v>
      </c>
      <c r="S336" s="87" t="s">
        <v>116</v>
      </c>
      <c r="T336" s="87" t="s">
        <v>116</v>
      </c>
      <c r="U336" s="87" t="s">
        <v>142</v>
      </c>
      <c r="V336" s="89">
        <v>45017.153467476855</v>
      </c>
      <c r="W336" s="87" t="s">
        <v>116</v>
      </c>
      <c r="X336" s="87" t="s">
        <v>116</v>
      </c>
      <c r="Y336" s="89">
        <v>45047</v>
      </c>
      <c r="Z336" s="89">
        <v>45078</v>
      </c>
      <c r="AA336" s="89">
        <v>45078.810977118053</v>
      </c>
      <c r="AB336" s="87" t="s">
        <v>118</v>
      </c>
      <c r="AC336" s="87" t="s">
        <v>116</v>
      </c>
    </row>
    <row r="337" spans="1:29" s="96" customFormat="1" hidden="1" outlineLevel="7" collapsed="1" x14ac:dyDescent="0.25">
      <c r="A337" s="100" t="s">
        <v>244</v>
      </c>
      <c r="B337" s="92">
        <v>942.46600000000001</v>
      </c>
      <c r="C337" s="92">
        <v>46299.59</v>
      </c>
      <c r="D337" s="92">
        <v>0</v>
      </c>
      <c r="E337" s="92">
        <v>0</v>
      </c>
      <c r="F337" s="92">
        <v>942.46600000000001</v>
      </c>
      <c r="G337" s="92">
        <v>46299.59</v>
      </c>
      <c r="H337" s="93" t="s">
        <v>120</v>
      </c>
      <c r="I337" s="93" t="s">
        <v>242</v>
      </c>
      <c r="J337" s="93" t="s">
        <v>116</v>
      </c>
      <c r="K337" s="92">
        <v>49.126005606568299</v>
      </c>
      <c r="L337" s="92">
        <v>0</v>
      </c>
      <c r="M337" s="93" t="s">
        <v>122</v>
      </c>
      <c r="N337" s="93" t="s">
        <v>241</v>
      </c>
      <c r="O337" s="93" t="s">
        <v>121</v>
      </c>
      <c r="P337" s="94">
        <v>45047</v>
      </c>
      <c r="Q337" s="94">
        <v>45048</v>
      </c>
      <c r="R337" s="92">
        <v>0</v>
      </c>
      <c r="S337" s="93" t="s">
        <v>116</v>
      </c>
      <c r="T337" s="93" t="s">
        <v>116</v>
      </c>
      <c r="U337" s="93" t="s">
        <v>142</v>
      </c>
      <c r="V337" s="95">
        <v>45017.153467476855</v>
      </c>
      <c r="W337" s="93" t="s">
        <v>116</v>
      </c>
      <c r="X337" s="93" t="s">
        <v>116</v>
      </c>
      <c r="Y337" s="95">
        <v>45047</v>
      </c>
      <c r="Z337" s="95">
        <v>45078</v>
      </c>
      <c r="AA337" s="95">
        <v>45078.810977118053</v>
      </c>
      <c r="AB337" s="93" t="s">
        <v>118</v>
      </c>
      <c r="AC337" s="93" t="s">
        <v>116</v>
      </c>
    </row>
    <row r="338" spans="1:29" s="78" customFormat="1" hidden="1" outlineLevel="7" collapsed="1" x14ac:dyDescent="0.25">
      <c r="A338" s="101" t="s">
        <v>116</v>
      </c>
      <c r="B338" s="75">
        <v>942.46600000000001</v>
      </c>
      <c r="C338" s="75">
        <v>46299.59</v>
      </c>
      <c r="D338" s="75">
        <v>0</v>
      </c>
      <c r="E338" s="75">
        <v>0</v>
      </c>
      <c r="F338" s="75">
        <v>942.46600000000001</v>
      </c>
      <c r="G338" s="75">
        <v>46299.59</v>
      </c>
      <c r="H338" s="74" t="s">
        <v>120</v>
      </c>
      <c r="I338" s="74" t="s">
        <v>242</v>
      </c>
      <c r="J338" s="74" t="s">
        <v>116</v>
      </c>
      <c r="K338" s="75">
        <v>49.126005606568299</v>
      </c>
      <c r="L338" s="75">
        <v>0</v>
      </c>
      <c r="M338" s="74" t="s">
        <v>122</v>
      </c>
      <c r="N338" s="74" t="s">
        <v>241</v>
      </c>
      <c r="O338" s="74" t="s">
        <v>121</v>
      </c>
      <c r="P338" s="76">
        <v>45047</v>
      </c>
      <c r="Q338" s="76">
        <v>45048</v>
      </c>
      <c r="R338" s="75">
        <v>0</v>
      </c>
      <c r="S338" s="74" t="s">
        <v>116</v>
      </c>
      <c r="T338" s="74" t="s">
        <v>116</v>
      </c>
      <c r="U338" s="74" t="s">
        <v>142</v>
      </c>
      <c r="V338" s="77">
        <v>45017.153467476855</v>
      </c>
      <c r="W338" s="74" t="s">
        <v>116</v>
      </c>
      <c r="X338" s="74" t="s">
        <v>116</v>
      </c>
      <c r="Y338" s="77">
        <v>45047</v>
      </c>
      <c r="Z338" s="77">
        <v>45078</v>
      </c>
      <c r="AA338" s="77">
        <v>45078.810977118053</v>
      </c>
      <c r="AB338" s="74" t="s">
        <v>118</v>
      </c>
      <c r="AC338" s="74" t="s">
        <v>116</v>
      </c>
    </row>
    <row r="339" spans="1:29" s="107" customFormat="1" hidden="1" outlineLevel="7" collapsed="1" x14ac:dyDescent="0.25">
      <c r="A339" s="102" t="s">
        <v>243</v>
      </c>
      <c r="B339" s="103">
        <v>-15325.51</v>
      </c>
      <c r="C339" s="103">
        <v>-1292686.80529</v>
      </c>
      <c r="D339" s="103">
        <v>0</v>
      </c>
      <c r="E339" s="103">
        <v>0</v>
      </c>
      <c r="F339" s="103">
        <v>-15325.51</v>
      </c>
      <c r="G339" s="103">
        <v>-1292686.80529</v>
      </c>
      <c r="H339" s="104" t="s">
        <v>120</v>
      </c>
      <c r="I339" s="104" t="s">
        <v>242</v>
      </c>
      <c r="J339" s="104" t="s">
        <v>116</v>
      </c>
      <c r="K339" s="103">
        <v>84.348697386905897</v>
      </c>
      <c r="L339" s="103">
        <v>0</v>
      </c>
      <c r="M339" s="104" t="s">
        <v>122</v>
      </c>
      <c r="N339" s="104" t="s">
        <v>241</v>
      </c>
      <c r="O339" s="104" t="s">
        <v>121</v>
      </c>
      <c r="P339" s="105">
        <v>45047</v>
      </c>
      <c r="Q339" s="105">
        <v>45048</v>
      </c>
      <c r="R339" s="103">
        <v>0</v>
      </c>
      <c r="S339" s="104" t="s">
        <v>116</v>
      </c>
      <c r="T339" s="104" t="s">
        <v>116</v>
      </c>
      <c r="U339" s="104" t="s">
        <v>142</v>
      </c>
      <c r="V339" s="106">
        <v>45017.153467476855</v>
      </c>
      <c r="W339" s="104" t="s">
        <v>116</v>
      </c>
      <c r="X339" s="104" t="s">
        <v>116</v>
      </c>
      <c r="Y339" s="106">
        <v>45047</v>
      </c>
      <c r="Z339" s="106">
        <v>45078</v>
      </c>
      <c r="AA339" s="106">
        <v>45078.810977118053</v>
      </c>
      <c r="AB339" s="104" t="s">
        <v>118</v>
      </c>
      <c r="AC339" s="104" t="s">
        <v>116</v>
      </c>
    </row>
    <row r="340" spans="1:29" s="78" customFormat="1" hidden="1" outlineLevel="7" collapsed="1" x14ac:dyDescent="0.25">
      <c r="A340" s="101" t="s">
        <v>116</v>
      </c>
      <c r="B340" s="75">
        <v>-15325.51</v>
      </c>
      <c r="C340" s="75">
        <v>-1292686.80529</v>
      </c>
      <c r="D340" s="75">
        <v>0</v>
      </c>
      <c r="E340" s="75">
        <v>0</v>
      </c>
      <c r="F340" s="75">
        <v>-15325.51</v>
      </c>
      <c r="G340" s="75">
        <v>-1292686.80529</v>
      </c>
      <c r="H340" s="74" t="s">
        <v>120</v>
      </c>
      <c r="I340" s="74" t="s">
        <v>242</v>
      </c>
      <c r="J340" s="74" t="s">
        <v>116</v>
      </c>
      <c r="K340" s="75">
        <v>84.348697386905897</v>
      </c>
      <c r="L340" s="75">
        <v>0</v>
      </c>
      <c r="M340" s="74" t="s">
        <v>122</v>
      </c>
      <c r="N340" s="74" t="s">
        <v>241</v>
      </c>
      <c r="O340" s="74" t="s">
        <v>121</v>
      </c>
      <c r="P340" s="76">
        <v>45047</v>
      </c>
      <c r="Q340" s="76">
        <v>45048</v>
      </c>
      <c r="R340" s="75">
        <v>0</v>
      </c>
      <c r="S340" s="74" t="s">
        <v>116</v>
      </c>
      <c r="T340" s="74" t="s">
        <v>116</v>
      </c>
      <c r="U340" s="74" t="s">
        <v>142</v>
      </c>
      <c r="V340" s="77">
        <v>45017.153467476855</v>
      </c>
      <c r="W340" s="74" t="s">
        <v>116</v>
      </c>
      <c r="X340" s="74" t="s">
        <v>116</v>
      </c>
      <c r="Y340" s="77">
        <v>45047</v>
      </c>
      <c r="Z340" s="77">
        <v>45078</v>
      </c>
      <c r="AA340" s="77">
        <v>45078.810977118053</v>
      </c>
      <c r="AB340" s="74" t="s">
        <v>118</v>
      </c>
      <c r="AC340" s="74" t="s">
        <v>116</v>
      </c>
    </row>
    <row r="341" spans="1:29" s="96" customFormat="1" hidden="1" outlineLevel="7" collapsed="1" x14ac:dyDescent="0.25">
      <c r="A341" s="100" t="s">
        <v>245</v>
      </c>
      <c r="B341" s="92">
        <v>14383.044</v>
      </c>
      <c r="C341" s="92">
        <v>1246387.21529</v>
      </c>
      <c r="D341" s="92">
        <v>0</v>
      </c>
      <c r="E341" s="92">
        <v>0</v>
      </c>
      <c r="F341" s="92">
        <v>14383.044</v>
      </c>
      <c r="G341" s="92">
        <v>1246387.21529</v>
      </c>
      <c r="H341" s="93" t="s">
        <v>120</v>
      </c>
      <c r="I341" s="93" t="s">
        <v>242</v>
      </c>
      <c r="J341" s="93" t="s">
        <v>116</v>
      </c>
      <c r="K341" s="92">
        <v>86.656705999786993</v>
      </c>
      <c r="L341" s="92">
        <v>0</v>
      </c>
      <c r="M341" s="93" t="s">
        <v>122</v>
      </c>
      <c r="N341" s="93" t="s">
        <v>241</v>
      </c>
      <c r="O341" s="93" t="s">
        <v>121</v>
      </c>
      <c r="P341" s="94">
        <v>45047</v>
      </c>
      <c r="Q341" s="94">
        <v>45048</v>
      </c>
      <c r="R341" s="92">
        <v>0</v>
      </c>
      <c r="S341" s="93" t="s">
        <v>116</v>
      </c>
      <c r="T341" s="93" t="s">
        <v>116</v>
      </c>
      <c r="U341" s="93" t="s">
        <v>142</v>
      </c>
      <c r="V341" s="95">
        <v>45017.153467476855</v>
      </c>
      <c r="W341" s="93" t="s">
        <v>116</v>
      </c>
      <c r="X341" s="93" t="s">
        <v>116</v>
      </c>
      <c r="Y341" s="95">
        <v>45047</v>
      </c>
      <c r="Z341" s="95">
        <v>45078</v>
      </c>
      <c r="AA341" s="95">
        <v>45078.810977118053</v>
      </c>
      <c r="AB341" s="93" t="s">
        <v>118</v>
      </c>
      <c r="AC341" s="93" t="s">
        <v>116</v>
      </c>
    </row>
    <row r="342" spans="1:29" s="78" customFormat="1" hidden="1" outlineLevel="7" collapsed="1" x14ac:dyDescent="0.25">
      <c r="A342" s="101" t="s">
        <v>116</v>
      </c>
      <c r="B342" s="75">
        <v>14383.044</v>
      </c>
      <c r="C342" s="75">
        <v>1246387.21529</v>
      </c>
      <c r="D342" s="75">
        <v>0</v>
      </c>
      <c r="E342" s="75">
        <v>0</v>
      </c>
      <c r="F342" s="75">
        <v>14383.044</v>
      </c>
      <c r="G342" s="75">
        <v>1246387.21529</v>
      </c>
      <c r="H342" s="74" t="s">
        <v>120</v>
      </c>
      <c r="I342" s="74" t="s">
        <v>242</v>
      </c>
      <c r="J342" s="74" t="s">
        <v>116</v>
      </c>
      <c r="K342" s="75">
        <v>86.656705999786993</v>
      </c>
      <c r="L342" s="75">
        <v>0</v>
      </c>
      <c r="M342" s="74" t="s">
        <v>122</v>
      </c>
      <c r="N342" s="74" t="s">
        <v>241</v>
      </c>
      <c r="O342" s="74" t="s">
        <v>121</v>
      </c>
      <c r="P342" s="76">
        <v>45047</v>
      </c>
      <c r="Q342" s="76">
        <v>45048</v>
      </c>
      <c r="R342" s="75">
        <v>0</v>
      </c>
      <c r="S342" s="74" t="s">
        <v>116</v>
      </c>
      <c r="T342" s="74" t="s">
        <v>116</v>
      </c>
      <c r="U342" s="74" t="s">
        <v>142</v>
      </c>
      <c r="V342" s="77">
        <v>45017.153467476855</v>
      </c>
      <c r="W342" s="74" t="s">
        <v>116</v>
      </c>
      <c r="X342" s="74" t="s">
        <v>116</v>
      </c>
      <c r="Y342" s="77">
        <v>45047</v>
      </c>
      <c r="Z342" s="77">
        <v>45078</v>
      </c>
      <c r="AA342" s="77">
        <v>45078.810977118053</v>
      </c>
      <c r="AB342" s="74" t="s">
        <v>118</v>
      </c>
      <c r="AC342" s="74" t="s">
        <v>116</v>
      </c>
    </row>
    <row r="343" spans="1:29" s="113" customFormat="1" hidden="1" outlineLevel="2" collapsed="1" x14ac:dyDescent="0.25">
      <c r="A343" s="108" t="s">
        <v>275</v>
      </c>
      <c r="B343" s="109">
        <v>0</v>
      </c>
      <c r="C343" s="109">
        <v>4.4999999999999997E-3</v>
      </c>
      <c r="D343" s="109">
        <v>0</v>
      </c>
      <c r="E343" s="109">
        <v>0</v>
      </c>
      <c r="F343" s="109">
        <v>0</v>
      </c>
      <c r="G343" s="109">
        <v>4.4999999999999997E-3</v>
      </c>
      <c r="H343" s="110" t="s">
        <v>120</v>
      </c>
      <c r="I343" s="110" t="s">
        <v>275</v>
      </c>
      <c r="J343" s="110" t="s">
        <v>116</v>
      </c>
      <c r="K343" s="109">
        <v>0</v>
      </c>
      <c r="L343" s="109">
        <v>0</v>
      </c>
      <c r="M343" s="110" t="s">
        <v>213</v>
      </c>
      <c r="N343" s="110" t="s">
        <v>241</v>
      </c>
      <c r="O343" s="110" t="s">
        <v>121</v>
      </c>
      <c r="P343" s="111">
        <v>45047</v>
      </c>
      <c r="Q343" s="111">
        <v>45048</v>
      </c>
      <c r="R343" s="109">
        <v>0</v>
      </c>
      <c r="S343" s="110" t="s">
        <v>116</v>
      </c>
      <c r="T343" s="110" t="s">
        <v>116</v>
      </c>
      <c r="U343" s="110" t="s">
        <v>142</v>
      </c>
      <c r="V343" s="112">
        <v>45017.153467476855</v>
      </c>
      <c r="W343" s="110" t="s">
        <v>116</v>
      </c>
      <c r="X343" s="110" t="s">
        <v>116</v>
      </c>
      <c r="Y343" s="112">
        <v>45047</v>
      </c>
      <c r="Z343" s="112">
        <v>45078</v>
      </c>
      <c r="AA343" s="112">
        <v>45078.810977118053</v>
      </c>
      <c r="AB343" s="110" t="s">
        <v>118</v>
      </c>
      <c r="AC343" s="110" t="s">
        <v>116</v>
      </c>
    </row>
    <row r="344" spans="1:29" s="96" customFormat="1" hidden="1" outlineLevel="3" collapsed="1" x14ac:dyDescent="0.25">
      <c r="A344" s="91" t="s">
        <v>121</v>
      </c>
      <c r="B344" s="92">
        <v>0</v>
      </c>
      <c r="C344" s="92">
        <v>4.4999999999999997E-3</v>
      </c>
      <c r="D344" s="92">
        <v>0</v>
      </c>
      <c r="E344" s="92">
        <v>0</v>
      </c>
      <c r="F344" s="92">
        <v>0</v>
      </c>
      <c r="G344" s="92">
        <v>4.4999999999999997E-3</v>
      </c>
      <c r="H344" s="93" t="s">
        <v>120</v>
      </c>
      <c r="I344" s="93" t="s">
        <v>275</v>
      </c>
      <c r="J344" s="93" t="s">
        <v>116</v>
      </c>
      <c r="K344" s="92">
        <v>0</v>
      </c>
      <c r="L344" s="92">
        <v>0</v>
      </c>
      <c r="M344" s="93" t="s">
        <v>213</v>
      </c>
      <c r="N344" s="93" t="s">
        <v>241</v>
      </c>
      <c r="O344" s="93" t="s">
        <v>121</v>
      </c>
      <c r="P344" s="94">
        <v>45047</v>
      </c>
      <c r="Q344" s="94">
        <v>45048</v>
      </c>
      <c r="R344" s="92">
        <v>0</v>
      </c>
      <c r="S344" s="93" t="s">
        <v>116</v>
      </c>
      <c r="T344" s="93" t="s">
        <v>116</v>
      </c>
      <c r="U344" s="93" t="s">
        <v>142</v>
      </c>
      <c r="V344" s="95">
        <v>45017.153467476855</v>
      </c>
      <c r="W344" s="93" t="s">
        <v>116</v>
      </c>
      <c r="X344" s="93" t="s">
        <v>116</v>
      </c>
      <c r="Y344" s="95">
        <v>45047</v>
      </c>
      <c r="Z344" s="95">
        <v>45078</v>
      </c>
      <c r="AA344" s="95">
        <v>45078.810977118053</v>
      </c>
      <c r="AB344" s="93" t="s">
        <v>118</v>
      </c>
      <c r="AC344" s="93" t="s">
        <v>116</v>
      </c>
    </row>
    <row r="345" spans="1:29" s="78" customFormat="1" hidden="1" outlineLevel="4" collapsed="1" x14ac:dyDescent="0.25">
      <c r="A345" s="97" t="s">
        <v>116</v>
      </c>
      <c r="B345" s="75">
        <v>0</v>
      </c>
      <c r="C345" s="75">
        <v>4.4999999999999997E-3</v>
      </c>
      <c r="D345" s="75">
        <v>0</v>
      </c>
      <c r="E345" s="75">
        <v>0</v>
      </c>
      <c r="F345" s="75">
        <v>0</v>
      </c>
      <c r="G345" s="75">
        <v>4.4999999999999997E-3</v>
      </c>
      <c r="H345" s="74" t="s">
        <v>120</v>
      </c>
      <c r="I345" s="74" t="s">
        <v>275</v>
      </c>
      <c r="J345" s="74" t="s">
        <v>116</v>
      </c>
      <c r="K345" s="75">
        <v>0</v>
      </c>
      <c r="L345" s="75">
        <v>0</v>
      </c>
      <c r="M345" s="74" t="s">
        <v>213</v>
      </c>
      <c r="N345" s="74" t="s">
        <v>241</v>
      </c>
      <c r="O345" s="74" t="s">
        <v>121</v>
      </c>
      <c r="P345" s="76">
        <v>45047</v>
      </c>
      <c r="Q345" s="76">
        <v>45048</v>
      </c>
      <c r="R345" s="75">
        <v>0</v>
      </c>
      <c r="S345" s="74" t="s">
        <v>116</v>
      </c>
      <c r="T345" s="74" t="s">
        <v>116</v>
      </c>
      <c r="U345" s="74" t="s">
        <v>142</v>
      </c>
      <c r="V345" s="77">
        <v>45017.153467476855</v>
      </c>
      <c r="W345" s="74" t="s">
        <v>116</v>
      </c>
      <c r="X345" s="74" t="s">
        <v>116</v>
      </c>
      <c r="Y345" s="77">
        <v>45047</v>
      </c>
      <c r="Z345" s="77">
        <v>45078</v>
      </c>
      <c r="AA345" s="77">
        <v>45078.810977118053</v>
      </c>
      <c r="AB345" s="74" t="s">
        <v>118</v>
      </c>
      <c r="AC345" s="74" t="s">
        <v>116</v>
      </c>
    </row>
    <row r="346" spans="1:29" s="84" customFormat="1" hidden="1" outlineLevel="5" collapsed="1" x14ac:dyDescent="0.25">
      <c r="A346" s="98" t="s">
        <v>213</v>
      </c>
      <c r="B346" s="80">
        <v>0</v>
      </c>
      <c r="C346" s="80">
        <v>4.4999999999999997E-3</v>
      </c>
      <c r="D346" s="80">
        <v>0</v>
      </c>
      <c r="E346" s="80">
        <v>0</v>
      </c>
      <c r="F346" s="80">
        <v>0</v>
      </c>
      <c r="G346" s="80">
        <v>4.4999999999999997E-3</v>
      </c>
      <c r="H346" s="81" t="s">
        <v>120</v>
      </c>
      <c r="I346" s="81" t="s">
        <v>275</v>
      </c>
      <c r="J346" s="81" t="s">
        <v>116</v>
      </c>
      <c r="K346" s="80">
        <v>0</v>
      </c>
      <c r="L346" s="80">
        <v>0</v>
      </c>
      <c r="M346" s="81" t="s">
        <v>213</v>
      </c>
      <c r="N346" s="81" t="s">
        <v>241</v>
      </c>
      <c r="O346" s="81" t="s">
        <v>121</v>
      </c>
      <c r="P346" s="82">
        <v>45047</v>
      </c>
      <c r="Q346" s="82">
        <v>45048</v>
      </c>
      <c r="R346" s="80">
        <v>0</v>
      </c>
      <c r="S346" s="81" t="s">
        <v>116</v>
      </c>
      <c r="T346" s="81" t="s">
        <v>116</v>
      </c>
      <c r="U346" s="81" t="s">
        <v>142</v>
      </c>
      <c r="V346" s="83">
        <v>45017.153467476855</v>
      </c>
      <c r="W346" s="81" t="s">
        <v>116</v>
      </c>
      <c r="X346" s="81" t="s">
        <v>116</v>
      </c>
      <c r="Y346" s="83">
        <v>45047</v>
      </c>
      <c r="Z346" s="83">
        <v>45078</v>
      </c>
      <c r="AA346" s="83">
        <v>45078.810977118053</v>
      </c>
      <c r="AB346" s="81" t="s">
        <v>118</v>
      </c>
      <c r="AC346" s="81" t="s">
        <v>116</v>
      </c>
    </row>
    <row r="347" spans="1:29" s="90" customFormat="1" hidden="1" outlineLevel="6" collapsed="1" x14ac:dyDescent="0.25">
      <c r="A347" s="99" t="s">
        <v>116</v>
      </c>
      <c r="B347" s="86">
        <v>0</v>
      </c>
      <c r="C347" s="86">
        <v>4.4999999999999997E-3</v>
      </c>
      <c r="D347" s="86">
        <v>0</v>
      </c>
      <c r="E347" s="86">
        <v>0</v>
      </c>
      <c r="F347" s="86">
        <v>0</v>
      </c>
      <c r="G347" s="86">
        <v>4.4999999999999997E-3</v>
      </c>
      <c r="H347" s="87" t="s">
        <v>120</v>
      </c>
      <c r="I347" s="87" t="s">
        <v>275</v>
      </c>
      <c r="J347" s="87" t="s">
        <v>116</v>
      </c>
      <c r="K347" s="86">
        <v>0</v>
      </c>
      <c r="L347" s="86">
        <v>0</v>
      </c>
      <c r="M347" s="87" t="s">
        <v>213</v>
      </c>
      <c r="N347" s="87" t="s">
        <v>241</v>
      </c>
      <c r="O347" s="87" t="s">
        <v>121</v>
      </c>
      <c r="P347" s="88">
        <v>45047</v>
      </c>
      <c r="Q347" s="88">
        <v>45048</v>
      </c>
      <c r="R347" s="86">
        <v>0</v>
      </c>
      <c r="S347" s="87" t="s">
        <v>116</v>
      </c>
      <c r="T347" s="87" t="s">
        <v>116</v>
      </c>
      <c r="U347" s="87" t="s">
        <v>142</v>
      </c>
      <c r="V347" s="89">
        <v>45017.153467476855</v>
      </c>
      <c r="W347" s="87" t="s">
        <v>116</v>
      </c>
      <c r="X347" s="87" t="s">
        <v>116</v>
      </c>
      <c r="Y347" s="89">
        <v>45047</v>
      </c>
      <c r="Z347" s="89">
        <v>45078</v>
      </c>
      <c r="AA347" s="89">
        <v>45078.810977118053</v>
      </c>
      <c r="AB347" s="87" t="s">
        <v>118</v>
      </c>
      <c r="AC347" s="87" t="s">
        <v>116</v>
      </c>
    </row>
    <row r="348" spans="1:29" s="96" customFormat="1" hidden="1" outlineLevel="7" collapsed="1" x14ac:dyDescent="0.25">
      <c r="A348" s="100" t="s">
        <v>279</v>
      </c>
      <c r="B348" s="92">
        <v>60300.258999999998</v>
      </c>
      <c r="C348" s="92">
        <v>1725665.99602</v>
      </c>
      <c r="D348" s="92">
        <v>0</v>
      </c>
      <c r="E348" s="92">
        <v>0</v>
      </c>
      <c r="F348" s="92">
        <v>60300.258999999998</v>
      </c>
      <c r="G348" s="92">
        <v>1725665.99602</v>
      </c>
      <c r="H348" s="93" t="s">
        <v>120</v>
      </c>
      <c r="I348" s="93" t="s">
        <v>275</v>
      </c>
      <c r="J348" s="93" t="s">
        <v>116</v>
      </c>
      <c r="K348" s="92">
        <v>28.617886964963098</v>
      </c>
      <c r="L348" s="92">
        <v>0</v>
      </c>
      <c r="M348" s="93" t="s">
        <v>213</v>
      </c>
      <c r="N348" s="93" t="s">
        <v>241</v>
      </c>
      <c r="O348" s="93" t="s">
        <v>121</v>
      </c>
      <c r="P348" s="94">
        <v>45047</v>
      </c>
      <c r="Q348" s="94">
        <v>45048</v>
      </c>
      <c r="R348" s="92">
        <v>0</v>
      </c>
      <c r="S348" s="93" t="s">
        <v>116</v>
      </c>
      <c r="T348" s="93" t="s">
        <v>116</v>
      </c>
      <c r="U348" s="93" t="s">
        <v>142</v>
      </c>
      <c r="V348" s="95">
        <v>45017.153467476855</v>
      </c>
      <c r="W348" s="93" t="s">
        <v>116</v>
      </c>
      <c r="X348" s="93" t="s">
        <v>116</v>
      </c>
      <c r="Y348" s="95">
        <v>45047</v>
      </c>
      <c r="Z348" s="95">
        <v>45078</v>
      </c>
      <c r="AA348" s="95">
        <v>45078.810977118053</v>
      </c>
      <c r="AB348" s="93" t="s">
        <v>118</v>
      </c>
      <c r="AC348" s="93" t="s">
        <v>116</v>
      </c>
    </row>
    <row r="349" spans="1:29" s="78" customFormat="1" hidden="1" outlineLevel="7" collapsed="1" x14ac:dyDescent="0.25">
      <c r="A349" s="101" t="s">
        <v>116</v>
      </c>
      <c r="B349" s="75">
        <v>60300.258999999998</v>
      </c>
      <c r="C349" s="75">
        <v>1725665.99602</v>
      </c>
      <c r="D349" s="75">
        <v>0</v>
      </c>
      <c r="E349" s="75">
        <v>0</v>
      </c>
      <c r="F349" s="75">
        <v>60300.258999999998</v>
      </c>
      <c r="G349" s="75">
        <v>1725665.99602</v>
      </c>
      <c r="H349" s="74" t="s">
        <v>120</v>
      </c>
      <c r="I349" s="74" t="s">
        <v>275</v>
      </c>
      <c r="J349" s="74" t="s">
        <v>116</v>
      </c>
      <c r="K349" s="75">
        <v>28.617886964963098</v>
      </c>
      <c r="L349" s="75">
        <v>0</v>
      </c>
      <c r="M349" s="74" t="s">
        <v>213</v>
      </c>
      <c r="N349" s="74" t="s">
        <v>241</v>
      </c>
      <c r="O349" s="74" t="s">
        <v>121</v>
      </c>
      <c r="P349" s="76">
        <v>45047</v>
      </c>
      <c r="Q349" s="76">
        <v>45048</v>
      </c>
      <c r="R349" s="75">
        <v>0</v>
      </c>
      <c r="S349" s="74" t="s">
        <v>116</v>
      </c>
      <c r="T349" s="74" t="s">
        <v>116</v>
      </c>
      <c r="U349" s="74" t="s">
        <v>142</v>
      </c>
      <c r="V349" s="77">
        <v>45017.153467476855</v>
      </c>
      <c r="W349" s="74" t="s">
        <v>116</v>
      </c>
      <c r="X349" s="74" t="s">
        <v>116</v>
      </c>
      <c r="Y349" s="77">
        <v>45047</v>
      </c>
      <c r="Z349" s="77">
        <v>45078</v>
      </c>
      <c r="AA349" s="77">
        <v>45078.810977118053</v>
      </c>
      <c r="AB349" s="74" t="s">
        <v>118</v>
      </c>
      <c r="AC349" s="74" t="s">
        <v>116</v>
      </c>
    </row>
    <row r="350" spans="1:29" s="107" customFormat="1" hidden="1" outlineLevel="7" collapsed="1" x14ac:dyDescent="0.25">
      <c r="A350" s="102" t="s">
        <v>277</v>
      </c>
      <c r="B350" s="103">
        <v>-58338.063000000002</v>
      </c>
      <c r="C350" s="103">
        <v>-3384703.55</v>
      </c>
      <c r="D350" s="103">
        <v>0</v>
      </c>
      <c r="E350" s="103">
        <v>0</v>
      </c>
      <c r="F350" s="103">
        <v>-58338.063000000002</v>
      </c>
      <c r="G350" s="103">
        <v>-3384703.55</v>
      </c>
      <c r="H350" s="104" t="s">
        <v>120</v>
      </c>
      <c r="I350" s="104" t="s">
        <v>275</v>
      </c>
      <c r="J350" s="104" t="s">
        <v>116</v>
      </c>
      <c r="K350" s="103">
        <v>58.0187852654621</v>
      </c>
      <c r="L350" s="103">
        <v>0</v>
      </c>
      <c r="M350" s="104" t="s">
        <v>213</v>
      </c>
      <c r="N350" s="104" t="s">
        <v>241</v>
      </c>
      <c r="O350" s="104" t="s">
        <v>121</v>
      </c>
      <c r="P350" s="105">
        <v>45047</v>
      </c>
      <c r="Q350" s="105">
        <v>45048</v>
      </c>
      <c r="R350" s="103">
        <v>0</v>
      </c>
      <c r="S350" s="104" t="s">
        <v>116</v>
      </c>
      <c r="T350" s="104" t="s">
        <v>116</v>
      </c>
      <c r="U350" s="104" t="s">
        <v>142</v>
      </c>
      <c r="V350" s="106">
        <v>45017.153467476855</v>
      </c>
      <c r="W350" s="104" t="s">
        <v>116</v>
      </c>
      <c r="X350" s="104" t="s">
        <v>116</v>
      </c>
      <c r="Y350" s="106">
        <v>45047</v>
      </c>
      <c r="Z350" s="106">
        <v>45078</v>
      </c>
      <c r="AA350" s="106">
        <v>45078.810977118053</v>
      </c>
      <c r="AB350" s="104" t="s">
        <v>118</v>
      </c>
      <c r="AC350" s="104" t="s">
        <v>116</v>
      </c>
    </row>
    <row r="351" spans="1:29" s="78" customFormat="1" hidden="1" outlineLevel="7" collapsed="1" x14ac:dyDescent="0.25">
      <c r="A351" s="101" t="s">
        <v>116</v>
      </c>
      <c r="B351" s="75">
        <v>-58338.063000000002</v>
      </c>
      <c r="C351" s="75">
        <v>-3384703.55</v>
      </c>
      <c r="D351" s="75">
        <v>0</v>
      </c>
      <c r="E351" s="75">
        <v>0</v>
      </c>
      <c r="F351" s="75">
        <v>-58338.063000000002</v>
      </c>
      <c r="G351" s="75">
        <v>-3384703.55</v>
      </c>
      <c r="H351" s="74" t="s">
        <v>120</v>
      </c>
      <c r="I351" s="74" t="s">
        <v>275</v>
      </c>
      <c r="J351" s="74" t="s">
        <v>116</v>
      </c>
      <c r="K351" s="75">
        <v>58.0187852654621</v>
      </c>
      <c r="L351" s="75">
        <v>0</v>
      </c>
      <c r="M351" s="74" t="s">
        <v>213</v>
      </c>
      <c r="N351" s="74" t="s">
        <v>241</v>
      </c>
      <c r="O351" s="74" t="s">
        <v>121</v>
      </c>
      <c r="P351" s="76">
        <v>45047</v>
      </c>
      <c r="Q351" s="76">
        <v>45048</v>
      </c>
      <c r="R351" s="75">
        <v>0</v>
      </c>
      <c r="S351" s="74" t="s">
        <v>116</v>
      </c>
      <c r="T351" s="74" t="s">
        <v>116</v>
      </c>
      <c r="U351" s="74" t="s">
        <v>142</v>
      </c>
      <c r="V351" s="77">
        <v>45017.153467476855</v>
      </c>
      <c r="W351" s="74" t="s">
        <v>116</v>
      </c>
      <c r="X351" s="74" t="s">
        <v>116</v>
      </c>
      <c r="Y351" s="77">
        <v>45047</v>
      </c>
      <c r="Z351" s="77">
        <v>45078</v>
      </c>
      <c r="AA351" s="77">
        <v>45078.810977118053</v>
      </c>
      <c r="AB351" s="74" t="s">
        <v>118</v>
      </c>
      <c r="AC351" s="74" t="s">
        <v>116</v>
      </c>
    </row>
    <row r="352" spans="1:29" s="96" customFormat="1" hidden="1" outlineLevel="7" collapsed="1" x14ac:dyDescent="0.25">
      <c r="A352" s="100" t="s">
        <v>276</v>
      </c>
      <c r="B352" s="92">
        <v>-295310.37599999999</v>
      </c>
      <c r="C352" s="92">
        <v>-17733734.981910001</v>
      </c>
      <c r="D352" s="92">
        <v>0</v>
      </c>
      <c r="E352" s="92">
        <v>0</v>
      </c>
      <c r="F352" s="92">
        <v>-295310.37599999999</v>
      </c>
      <c r="G352" s="92">
        <v>-17733734.981910001</v>
      </c>
      <c r="H352" s="93" t="s">
        <v>120</v>
      </c>
      <c r="I352" s="93" t="s">
        <v>275</v>
      </c>
      <c r="J352" s="93" t="s">
        <v>116</v>
      </c>
      <c r="K352" s="92">
        <v>60.051174706810798</v>
      </c>
      <c r="L352" s="92">
        <v>0</v>
      </c>
      <c r="M352" s="93" t="s">
        <v>213</v>
      </c>
      <c r="N352" s="93" t="s">
        <v>241</v>
      </c>
      <c r="O352" s="93" t="s">
        <v>121</v>
      </c>
      <c r="P352" s="94">
        <v>45047</v>
      </c>
      <c r="Q352" s="94">
        <v>45048</v>
      </c>
      <c r="R352" s="92">
        <v>0</v>
      </c>
      <c r="S352" s="93" t="s">
        <v>116</v>
      </c>
      <c r="T352" s="93" t="s">
        <v>116</v>
      </c>
      <c r="U352" s="93" t="s">
        <v>142</v>
      </c>
      <c r="V352" s="95">
        <v>45017.153467476855</v>
      </c>
      <c r="W352" s="93" t="s">
        <v>116</v>
      </c>
      <c r="X352" s="93" t="s">
        <v>116</v>
      </c>
      <c r="Y352" s="95">
        <v>45047</v>
      </c>
      <c r="Z352" s="95">
        <v>45078</v>
      </c>
      <c r="AA352" s="95">
        <v>45078.810977118053</v>
      </c>
      <c r="AB352" s="93" t="s">
        <v>118</v>
      </c>
      <c r="AC352" s="93" t="s">
        <v>116</v>
      </c>
    </row>
    <row r="353" spans="1:29" s="78" customFormat="1" hidden="1" outlineLevel="7" collapsed="1" x14ac:dyDescent="0.25">
      <c r="A353" s="101" t="s">
        <v>116</v>
      </c>
      <c r="B353" s="75">
        <v>-295310.37599999999</v>
      </c>
      <c r="C353" s="75">
        <v>-17733734.981910001</v>
      </c>
      <c r="D353" s="75">
        <v>0</v>
      </c>
      <c r="E353" s="75">
        <v>0</v>
      </c>
      <c r="F353" s="75">
        <v>-295310.37599999999</v>
      </c>
      <c r="G353" s="75">
        <v>-17733734.981910001</v>
      </c>
      <c r="H353" s="74" t="s">
        <v>120</v>
      </c>
      <c r="I353" s="74" t="s">
        <v>275</v>
      </c>
      <c r="J353" s="74" t="s">
        <v>116</v>
      </c>
      <c r="K353" s="75">
        <v>60.051174706810798</v>
      </c>
      <c r="L353" s="75">
        <v>0</v>
      </c>
      <c r="M353" s="74" t="s">
        <v>213</v>
      </c>
      <c r="N353" s="74" t="s">
        <v>241</v>
      </c>
      <c r="O353" s="74" t="s">
        <v>121</v>
      </c>
      <c r="P353" s="76">
        <v>45047</v>
      </c>
      <c r="Q353" s="76">
        <v>45048</v>
      </c>
      <c r="R353" s="75">
        <v>0</v>
      </c>
      <c r="S353" s="74" t="s">
        <v>116</v>
      </c>
      <c r="T353" s="74" t="s">
        <v>116</v>
      </c>
      <c r="U353" s="74" t="s">
        <v>142</v>
      </c>
      <c r="V353" s="77">
        <v>45017.153467476855</v>
      </c>
      <c r="W353" s="74" t="s">
        <v>116</v>
      </c>
      <c r="X353" s="74" t="s">
        <v>116</v>
      </c>
      <c r="Y353" s="77">
        <v>45047</v>
      </c>
      <c r="Z353" s="77">
        <v>45078</v>
      </c>
      <c r="AA353" s="77">
        <v>45078.810977118053</v>
      </c>
      <c r="AB353" s="74" t="s">
        <v>118</v>
      </c>
      <c r="AC353" s="74" t="s">
        <v>116</v>
      </c>
    </row>
    <row r="354" spans="1:29" s="107" customFormat="1" hidden="1" outlineLevel="7" collapsed="1" x14ac:dyDescent="0.25">
      <c r="A354" s="102" t="s">
        <v>280</v>
      </c>
      <c r="B354" s="103">
        <v>316777.31</v>
      </c>
      <c r="C354" s="103">
        <v>21238099.215769999</v>
      </c>
      <c r="D354" s="103">
        <v>0</v>
      </c>
      <c r="E354" s="103">
        <v>0</v>
      </c>
      <c r="F354" s="103">
        <v>316777.31</v>
      </c>
      <c r="G354" s="103">
        <v>21238099.215769999</v>
      </c>
      <c r="H354" s="104" t="s">
        <v>120</v>
      </c>
      <c r="I354" s="104" t="s">
        <v>275</v>
      </c>
      <c r="J354" s="104" t="s">
        <v>116</v>
      </c>
      <c r="K354" s="103">
        <v>67.044256470799596</v>
      </c>
      <c r="L354" s="103">
        <v>0</v>
      </c>
      <c r="M354" s="104" t="s">
        <v>213</v>
      </c>
      <c r="N354" s="104" t="s">
        <v>241</v>
      </c>
      <c r="O354" s="104" t="s">
        <v>121</v>
      </c>
      <c r="P354" s="105">
        <v>45047</v>
      </c>
      <c r="Q354" s="105">
        <v>45048</v>
      </c>
      <c r="R354" s="103">
        <v>0</v>
      </c>
      <c r="S354" s="104" t="s">
        <v>116</v>
      </c>
      <c r="T354" s="104" t="s">
        <v>116</v>
      </c>
      <c r="U354" s="104" t="s">
        <v>142</v>
      </c>
      <c r="V354" s="106">
        <v>45017.153467476855</v>
      </c>
      <c r="W354" s="104" t="s">
        <v>116</v>
      </c>
      <c r="X354" s="104" t="s">
        <v>116</v>
      </c>
      <c r="Y354" s="106">
        <v>45047</v>
      </c>
      <c r="Z354" s="106">
        <v>45078</v>
      </c>
      <c r="AA354" s="106">
        <v>45078.810977118053</v>
      </c>
      <c r="AB354" s="104" t="s">
        <v>118</v>
      </c>
      <c r="AC354" s="104" t="s">
        <v>116</v>
      </c>
    </row>
    <row r="355" spans="1:29" s="78" customFormat="1" hidden="1" outlineLevel="7" collapsed="1" x14ac:dyDescent="0.25">
      <c r="A355" s="101" t="s">
        <v>116</v>
      </c>
      <c r="B355" s="75">
        <v>316777.31</v>
      </c>
      <c r="C355" s="75">
        <v>21238099.215769999</v>
      </c>
      <c r="D355" s="75">
        <v>0</v>
      </c>
      <c r="E355" s="75">
        <v>0</v>
      </c>
      <c r="F355" s="75">
        <v>316777.31</v>
      </c>
      <c r="G355" s="75">
        <v>21238099.215769999</v>
      </c>
      <c r="H355" s="74" t="s">
        <v>120</v>
      </c>
      <c r="I355" s="74" t="s">
        <v>275</v>
      </c>
      <c r="J355" s="74" t="s">
        <v>116</v>
      </c>
      <c r="K355" s="75">
        <v>67.044256470799596</v>
      </c>
      <c r="L355" s="75">
        <v>0</v>
      </c>
      <c r="M355" s="74" t="s">
        <v>213</v>
      </c>
      <c r="N355" s="74" t="s">
        <v>241</v>
      </c>
      <c r="O355" s="74" t="s">
        <v>121</v>
      </c>
      <c r="P355" s="76">
        <v>45047</v>
      </c>
      <c r="Q355" s="76">
        <v>45048</v>
      </c>
      <c r="R355" s="75">
        <v>0</v>
      </c>
      <c r="S355" s="74" t="s">
        <v>116</v>
      </c>
      <c r="T355" s="74" t="s">
        <v>116</v>
      </c>
      <c r="U355" s="74" t="s">
        <v>142</v>
      </c>
      <c r="V355" s="77">
        <v>45017.153467476855</v>
      </c>
      <c r="W355" s="74" t="s">
        <v>116</v>
      </c>
      <c r="X355" s="74" t="s">
        <v>116</v>
      </c>
      <c r="Y355" s="77">
        <v>45047</v>
      </c>
      <c r="Z355" s="77">
        <v>45078</v>
      </c>
      <c r="AA355" s="77">
        <v>45078.810977118053</v>
      </c>
      <c r="AB355" s="74" t="s">
        <v>118</v>
      </c>
      <c r="AC355" s="74" t="s">
        <v>116</v>
      </c>
    </row>
    <row r="356" spans="1:29" s="96" customFormat="1" hidden="1" outlineLevel="7" collapsed="1" x14ac:dyDescent="0.25">
      <c r="A356" s="100" t="s">
        <v>278</v>
      </c>
      <c r="B356" s="92">
        <v>-23429.13</v>
      </c>
      <c r="C356" s="92">
        <v>-1845326.6753799999</v>
      </c>
      <c r="D356" s="92">
        <v>0</v>
      </c>
      <c r="E356" s="92">
        <v>0</v>
      </c>
      <c r="F356" s="92">
        <v>-23429.13</v>
      </c>
      <c r="G356" s="92">
        <v>-1845326.6753799999</v>
      </c>
      <c r="H356" s="93" t="s">
        <v>120</v>
      </c>
      <c r="I356" s="93" t="s">
        <v>275</v>
      </c>
      <c r="J356" s="93" t="s">
        <v>116</v>
      </c>
      <c r="K356" s="92">
        <v>78.762065658434594</v>
      </c>
      <c r="L356" s="92">
        <v>0</v>
      </c>
      <c r="M356" s="93" t="s">
        <v>213</v>
      </c>
      <c r="N356" s="93" t="s">
        <v>241</v>
      </c>
      <c r="O356" s="93" t="s">
        <v>121</v>
      </c>
      <c r="P356" s="94">
        <v>45047</v>
      </c>
      <c r="Q356" s="94">
        <v>45048</v>
      </c>
      <c r="R356" s="92">
        <v>0</v>
      </c>
      <c r="S356" s="93" t="s">
        <v>116</v>
      </c>
      <c r="T356" s="93" t="s">
        <v>116</v>
      </c>
      <c r="U356" s="93" t="s">
        <v>142</v>
      </c>
      <c r="V356" s="95">
        <v>45017.153467476855</v>
      </c>
      <c r="W356" s="93" t="s">
        <v>116</v>
      </c>
      <c r="X356" s="93" t="s">
        <v>116</v>
      </c>
      <c r="Y356" s="95">
        <v>45047</v>
      </c>
      <c r="Z356" s="95">
        <v>45078</v>
      </c>
      <c r="AA356" s="95">
        <v>45078.810977118053</v>
      </c>
      <c r="AB356" s="93" t="s">
        <v>118</v>
      </c>
      <c r="AC356" s="93" t="s">
        <v>116</v>
      </c>
    </row>
    <row r="357" spans="1:29" s="78" customFormat="1" hidden="1" outlineLevel="7" collapsed="1" x14ac:dyDescent="0.25">
      <c r="A357" s="101" t="s">
        <v>116</v>
      </c>
      <c r="B357" s="75">
        <v>-23429.13</v>
      </c>
      <c r="C357" s="75">
        <v>-1845326.6753799999</v>
      </c>
      <c r="D357" s="75">
        <v>0</v>
      </c>
      <c r="E357" s="75">
        <v>0</v>
      </c>
      <c r="F357" s="75">
        <v>-23429.13</v>
      </c>
      <c r="G357" s="75">
        <v>-1845326.6753799999</v>
      </c>
      <c r="H357" s="74" t="s">
        <v>120</v>
      </c>
      <c r="I357" s="74" t="s">
        <v>275</v>
      </c>
      <c r="J357" s="74" t="s">
        <v>116</v>
      </c>
      <c r="K357" s="75">
        <v>78.762065658434594</v>
      </c>
      <c r="L357" s="75">
        <v>0</v>
      </c>
      <c r="M357" s="74" t="s">
        <v>213</v>
      </c>
      <c r="N357" s="74" t="s">
        <v>241</v>
      </c>
      <c r="O357" s="74" t="s">
        <v>121</v>
      </c>
      <c r="P357" s="76">
        <v>45047</v>
      </c>
      <c r="Q357" s="76">
        <v>45048</v>
      </c>
      <c r="R357" s="75">
        <v>0</v>
      </c>
      <c r="S357" s="74" t="s">
        <v>116</v>
      </c>
      <c r="T357" s="74" t="s">
        <v>116</v>
      </c>
      <c r="U357" s="74" t="s">
        <v>142</v>
      </c>
      <c r="V357" s="77">
        <v>45017.153467476855</v>
      </c>
      <c r="W357" s="74" t="s">
        <v>116</v>
      </c>
      <c r="X357" s="74" t="s">
        <v>116</v>
      </c>
      <c r="Y357" s="77">
        <v>45047</v>
      </c>
      <c r="Z357" s="77">
        <v>45078</v>
      </c>
      <c r="AA357" s="77">
        <v>45078.810977118053</v>
      </c>
      <c r="AB357" s="74" t="s">
        <v>118</v>
      </c>
      <c r="AC357" s="74" t="s">
        <v>116</v>
      </c>
    </row>
    <row r="358" spans="1:29" s="90" customFormat="1" hidden="1" outlineLevel="2" collapsed="1" x14ac:dyDescent="0.25">
      <c r="A358" s="85" t="s">
        <v>281</v>
      </c>
      <c r="B358" s="86">
        <v>0</v>
      </c>
      <c r="C358" s="86">
        <v>2.0799999999999998E-3</v>
      </c>
      <c r="D358" s="86">
        <v>0</v>
      </c>
      <c r="E358" s="86">
        <v>0</v>
      </c>
      <c r="F358" s="86">
        <v>0</v>
      </c>
      <c r="G358" s="86">
        <v>2.0799999999999998E-3</v>
      </c>
      <c r="H358" s="87" t="s">
        <v>120</v>
      </c>
      <c r="I358" s="87" t="s">
        <v>281</v>
      </c>
      <c r="J358" s="87" t="s">
        <v>116</v>
      </c>
      <c r="K358" s="86">
        <v>0</v>
      </c>
      <c r="L358" s="86">
        <v>0</v>
      </c>
      <c r="M358" s="87" t="s">
        <v>213</v>
      </c>
      <c r="N358" s="87" t="s">
        <v>241</v>
      </c>
      <c r="O358" s="87" t="s">
        <v>121</v>
      </c>
      <c r="P358" s="88">
        <v>45047</v>
      </c>
      <c r="Q358" s="88">
        <v>45048</v>
      </c>
      <c r="R358" s="86">
        <v>0</v>
      </c>
      <c r="S358" s="87" t="s">
        <v>116</v>
      </c>
      <c r="T358" s="87" t="s">
        <v>116</v>
      </c>
      <c r="U358" s="87" t="s">
        <v>142</v>
      </c>
      <c r="V358" s="89">
        <v>45017.153467476855</v>
      </c>
      <c r="W358" s="87" t="s">
        <v>116</v>
      </c>
      <c r="X358" s="87" t="s">
        <v>116</v>
      </c>
      <c r="Y358" s="89">
        <v>45047</v>
      </c>
      <c r="Z358" s="89">
        <v>45078</v>
      </c>
      <c r="AA358" s="89">
        <v>45078.810977118053</v>
      </c>
      <c r="AB358" s="87" t="s">
        <v>118</v>
      </c>
      <c r="AC358" s="87" t="s">
        <v>116</v>
      </c>
    </row>
    <row r="359" spans="1:29" s="96" customFormat="1" hidden="1" outlineLevel="3" collapsed="1" x14ac:dyDescent="0.25">
      <c r="A359" s="91" t="s">
        <v>121</v>
      </c>
      <c r="B359" s="92">
        <v>0</v>
      </c>
      <c r="C359" s="92">
        <v>2.0799999999999998E-3</v>
      </c>
      <c r="D359" s="92">
        <v>0</v>
      </c>
      <c r="E359" s="92">
        <v>0</v>
      </c>
      <c r="F359" s="92">
        <v>0</v>
      </c>
      <c r="G359" s="92">
        <v>2.0799999999999998E-3</v>
      </c>
      <c r="H359" s="93" t="s">
        <v>120</v>
      </c>
      <c r="I359" s="93" t="s">
        <v>281</v>
      </c>
      <c r="J359" s="93" t="s">
        <v>116</v>
      </c>
      <c r="K359" s="92">
        <v>0</v>
      </c>
      <c r="L359" s="92">
        <v>0</v>
      </c>
      <c r="M359" s="93" t="s">
        <v>213</v>
      </c>
      <c r="N359" s="93" t="s">
        <v>241</v>
      </c>
      <c r="O359" s="93" t="s">
        <v>121</v>
      </c>
      <c r="P359" s="94">
        <v>45047</v>
      </c>
      <c r="Q359" s="94">
        <v>45048</v>
      </c>
      <c r="R359" s="92">
        <v>0</v>
      </c>
      <c r="S359" s="93" t="s">
        <v>116</v>
      </c>
      <c r="T359" s="93" t="s">
        <v>116</v>
      </c>
      <c r="U359" s="93" t="s">
        <v>142</v>
      </c>
      <c r="V359" s="95">
        <v>45017.153467476855</v>
      </c>
      <c r="W359" s="93" t="s">
        <v>116</v>
      </c>
      <c r="X359" s="93" t="s">
        <v>116</v>
      </c>
      <c r="Y359" s="95">
        <v>45047</v>
      </c>
      <c r="Z359" s="95">
        <v>45078</v>
      </c>
      <c r="AA359" s="95">
        <v>45078.810977118053</v>
      </c>
      <c r="AB359" s="93" t="s">
        <v>118</v>
      </c>
      <c r="AC359" s="93" t="s">
        <v>116</v>
      </c>
    </row>
    <row r="360" spans="1:29" s="78" customFormat="1" hidden="1" outlineLevel="4" collapsed="1" x14ac:dyDescent="0.25">
      <c r="A360" s="97" t="s">
        <v>116</v>
      </c>
      <c r="B360" s="75">
        <v>0</v>
      </c>
      <c r="C360" s="75">
        <v>2.0799999999999998E-3</v>
      </c>
      <c r="D360" s="75">
        <v>0</v>
      </c>
      <c r="E360" s="75">
        <v>0</v>
      </c>
      <c r="F360" s="75">
        <v>0</v>
      </c>
      <c r="G360" s="75">
        <v>2.0799999999999998E-3</v>
      </c>
      <c r="H360" s="74" t="s">
        <v>120</v>
      </c>
      <c r="I360" s="74" t="s">
        <v>281</v>
      </c>
      <c r="J360" s="74" t="s">
        <v>116</v>
      </c>
      <c r="K360" s="75">
        <v>0</v>
      </c>
      <c r="L360" s="75">
        <v>0</v>
      </c>
      <c r="M360" s="74" t="s">
        <v>213</v>
      </c>
      <c r="N360" s="74" t="s">
        <v>241</v>
      </c>
      <c r="O360" s="74" t="s">
        <v>121</v>
      </c>
      <c r="P360" s="76">
        <v>45047</v>
      </c>
      <c r="Q360" s="76">
        <v>45048</v>
      </c>
      <c r="R360" s="75">
        <v>0</v>
      </c>
      <c r="S360" s="74" t="s">
        <v>116</v>
      </c>
      <c r="T360" s="74" t="s">
        <v>116</v>
      </c>
      <c r="U360" s="74" t="s">
        <v>142</v>
      </c>
      <c r="V360" s="77">
        <v>45017.153467476855</v>
      </c>
      <c r="W360" s="74" t="s">
        <v>116</v>
      </c>
      <c r="X360" s="74" t="s">
        <v>116</v>
      </c>
      <c r="Y360" s="77">
        <v>45047</v>
      </c>
      <c r="Z360" s="77">
        <v>45078</v>
      </c>
      <c r="AA360" s="77">
        <v>45078.810977118053</v>
      </c>
      <c r="AB360" s="74" t="s">
        <v>118</v>
      </c>
      <c r="AC360" s="74" t="s">
        <v>116</v>
      </c>
    </row>
    <row r="361" spans="1:29" s="84" customFormat="1" hidden="1" outlineLevel="5" collapsed="1" x14ac:dyDescent="0.25">
      <c r="A361" s="98" t="s">
        <v>213</v>
      </c>
      <c r="B361" s="80">
        <v>0</v>
      </c>
      <c r="C361" s="80">
        <v>2.0799999999999998E-3</v>
      </c>
      <c r="D361" s="80">
        <v>0</v>
      </c>
      <c r="E361" s="80">
        <v>0</v>
      </c>
      <c r="F361" s="80">
        <v>0</v>
      </c>
      <c r="G361" s="80">
        <v>2.0799999999999998E-3</v>
      </c>
      <c r="H361" s="81" t="s">
        <v>120</v>
      </c>
      <c r="I361" s="81" t="s">
        <v>281</v>
      </c>
      <c r="J361" s="81" t="s">
        <v>116</v>
      </c>
      <c r="K361" s="80">
        <v>0</v>
      </c>
      <c r="L361" s="80">
        <v>0</v>
      </c>
      <c r="M361" s="81" t="s">
        <v>213</v>
      </c>
      <c r="N361" s="81" t="s">
        <v>241</v>
      </c>
      <c r="O361" s="81" t="s">
        <v>121</v>
      </c>
      <c r="P361" s="82">
        <v>45047</v>
      </c>
      <c r="Q361" s="82">
        <v>45048</v>
      </c>
      <c r="R361" s="80">
        <v>0</v>
      </c>
      <c r="S361" s="81" t="s">
        <v>116</v>
      </c>
      <c r="T361" s="81" t="s">
        <v>116</v>
      </c>
      <c r="U361" s="81" t="s">
        <v>142</v>
      </c>
      <c r="V361" s="83">
        <v>45017.153467476855</v>
      </c>
      <c r="W361" s="81" t="s">
        <v>116</v>
      </c>
      <c r="X361" s="81" t="s">
        <v>116</v>
      </c>
      <c r="Y361" s="83">
        <v>45047</v>
      </c>
      <c r="Z361" s="83">
        <v>45078</v>
      </c>
      <c r="AA361" s="83">
        <v>45078.810977118053</v>
      </c>
      <c r="AB361" s="81" t="s">
        <v>118</v>
      </c>
      <c r="AC361" s="81" t="s">
        <v>116</v>
      </c>
    </row>
    <row r="362" spans="1:29" s="90" customFormat="1" hidden="1" outlineLevel="6" collapsed="1" x14ac:dyDescent="0.25">
      <c r="A362" s="99" t="s">
        <v>116</v>
      </c>
      <c r="B362" s="86">
        <v>0</v>
      </c>
      <c r="C362" s="86">
        <v>2.0799999999999998E-3</v>
      </c>
      <c r="D362" s="86">
        <v>0</v>
      </c>
      <c r="E362" s="86">
        <v>0</v>
      </c>
      <c r="F362" s="86">
        <v>0</v>
      </c>
      <c r="G362" s="86">
        <v>2.0799999999999998E-3</v>
      </c>
      <c r="H362" s="87" t="s">
        <v>120</v>
      </c>
      <c r="I362" s="87" t="s">
        <v>281</v>
      </c>
      <c r="J362" s="87" t="s">
        <v>116</v>
      </c>
      <c r="K362" s="86">
        <v>0</v>
      </c>
      <c r="L362" s="86">
        <v>0</v>
      </c>
      <c r="M362" s="87" t="s">
        <v>213</v>
      </c>
      <c r="N362" s="87" t="s">
        <v>241</v>
      </c>
      <c r="O362" s="87" t="s">
        <v>121</v>
      </c>
      <c r="P362" s="88">
        <v>45047</v>
      </c>
      <c r="Q362" s="88">
        <v>45048</v>
      </c>
      <c r="R362" s="86">
        <v>0</v>
      </c>
      <c r="S362" s="87" t="s">
        <v>116</v>
      </c>
      <c r="T362" s="87" t="s">
        <v>116</v>
      </c>
      <c r="U362" s="87" t="s">
        <v>142</v>
      </c>
      <c r="V362" s="89">
        <v>45017.153467476855</v>
      </c>
      <c r="W362" s="87" t="s">
        <v>116</v>
      </c>
      <c r="X362" s="87" t="s">
        <v>116</v>
      </c>
      <c r="Y362" s="89">
        <v>45047</v>
      </c>
      <c r="Z362" s="89">
        <v>45078</v>
      </c>
      <c r="AA362" s="89">
        <v>45078.810977118053</v>
      </c>
      <c r="AB362" s="87" t="s">
        <v>118</v>
      </c>
      <c r="AC362" s="87" t="s">
        <v>116</v>
      </c>
    </row>
    <row r="363" spans="1:29" s="96" customFormat="1" hidden="1" outlineLevel="7" collapsed="1" x14ac:dyDescent="0.25">
      <c r="A363" s="100" t="s">
        <v>282</v>
      </c>
      <c r="B363" s="92">
        <v>-96911.19</v>
      </c>
      <c r="C363" s="92">
        <v>-2751585.0652999999</v>
      </c>
      <c r="D363" s="92">
        <v>0</v>
      </c>
      <c r="E363" s="92">
        <v>0</v>
      </c>
      <c r="F363" s="92">
        <v>-96911.19</v>
      </c>
      <c r="G363" s="92">
        <v>-2751585.0652999999</v>
      </c>
      <c r="H363" s="93" t="s">
        <v>120</v>
      </c>
      <c r="I363" s="93" t="s">
        <v>281</v>
      </c>
      <c r="J363" s="93" t="s">
        <v>116</v>
      </c>
      <c r="K363" s="92">
        <v>28.392851901828902</v>
      </c>
      <c r="L363" s="92">
        <v>0</v>
      </c>
      <c r="M363" s="93" t="s">
        <v>213</v>
      </c>
      <c r="N363" s="93" t="s">
        <v>241</v>
      </c>
      <c r="O363" s="93" t="s">
        <v>121</v>
      </c>
      <c r="P363" s="94">
        <v>45047</v>
      </c>
      <c r="Q363" s="94">
        <v>45048</v>
      </c>
      <c r="R363" s="92">
        <v>0</v>
      </c>
      <c r="S363" s="93" t="s">
        <v>116</v>
      </c>
      <c r="T363" s="93" t="s">
        <v>116</v>
      </c>
      <c r="U363" s="93" t="s">
        <v>142</v>
      </c>
      <c r="V363" s="95">
        <v>45017.153467476855</v>
      </c>
      <c r="W363" s="93" t="s">
        <v>116</v>
      </c>
      <c r="X363" s="93" t="s">
        <v>116</v>
      </c>
      <c r="Y363" s="95">
        <v>45047</v>
      </c>
      <c r="Z363" s="95">
        <v>45078</v>
      </c>
      <c r="AA363" s="95">
        <v>45078.810977118053</v>
      </c>
      <c r="AB363" s="93" t="s">
        <v>118</v>
      </c>
      <c r="AC363" s="93" t="s">
        <v>116</v>
      </c>
    </row>
    <row r="364" spans="1:29" s="78" customFormat="1" hidden="1" outlineLevel="7" collapsed="1" x14ac:dyDescent="0.25">
      <c r="A364" s="101" t="s">
        <v>116</v>
      </c>
      <c r="B364" s="75">
        <v>-96911.19</v>
      </c>
      <c r="C364" s="75">
        <v>-2751585.0652999999</v>
      </c>
      <c r="D364" s="75">
        <v>0</v>
      </c>
      <c r="E364" s="75">
        <v>0</v>
      </c>
      <c r="F364" s="75">
        <v>-96911.19</v>
      </c>
      <c r="G364" s="75">
        <v>-2751585.0652999999</v>
      </c>
      <c r="H364" s="74" t="s">
        <v>120</v>
      </c>
      <c r="I364" s="74" t="s">
        <v>281</v>
      </c>
      <c r="J364" s="74" t="s">
        <v>116</v>
      </c>
      <c r="K364" s="75">
        <v>28.392851901828902</v>
      </c>
      <c r="L364" s="75">
        <v>0</v>
      </c>
      <c r="M364" s="74" t="s">
        <v>213</v>
      </c>
      <c r="N364" s="74" t="s">
        <v>241</v>
      </c>
      <c r="O364" s="74" t="s">
        <v>121</v>
      </c>
      <c r="P364" s="76">
        <v>45047</v>
      </c>
      <c r="Q364" s="76">
        <v>45048</v>
      </c>
      <c r="R364" s="75">
        <v>0</v>
      </c>
      <c r="S364" s="74" t="s">
        <v>116</v>
      </c>
      <c r="T364" s="74" t="s">
        <v>116</v>
      </c>
      <c r="U364" s="74" t="s">
        <v>142</v>
      </c>
      <c r="V364" s="77">
        <v>45017.153467476855</v>
      </c>
      <c r="W364" s="74" t="s">
        <v>116</v>
      </c>
      <c r="X364" s="74" t="s">
        <v>116</v>
      </c>
      <c r="Y364" s="77">
        <v>45047</v>
      </c>
      <c r="Z364" s="77">
        <v>45078</v>
      </c>
      <c r="AA364" s="77">
        <v>45078.810977118053</v>
      </c>
      <c r="AB364" s="74" t="s">
        <v>118</v>
      </c>
      <c r="AC364" s="74" t="s">
        <v>116</v>
      </c>
    </row>
    <row r="365" spans="1:29" s="107" customFormat="1" hidden="1" outlineLevel="7" collapsed="1" x14ac:dyDescent="0.25">
      <c r="A365" s="102" t="s">
        <v>285</v>
      </c>
      <c r="B365" s="103">
        <v>23708.411</v>
      </c>
      <c r="C365" s="103">
        <v>951469.45284000004</v>
      </c>
      <c r="D365" s="103">
        <v>0</v>
      </c>
      <c r="E365" s="103">
        <v>0</v>
      </c>
      <c r="F365" s="103">
        <v>23708.411</v>
      </c>
      <c r="G365" s="103">
        <v>951469.45284000004</v>
      </c>
      <c r="H365" s="104" t="s">
        <v>120</v>
      </c>
      <c r="I365" s="104" t="s">
        <v>281</v>
      </c>
      <c r="J365" s="104" t="s">
        <v>116</v>
      </c>
      <c r="K365" s="103">
        <v>40.132147736092499</v>
      </c>
      <c r="L365" s="103">
        <v>0</v>
      </c>
      <c r="M365" s="104" t="s">
        <v>213</v>
      </c>
      <c r="N365" s="104" t="s">
        <v>241</v>
      </c>
      <c r="O365" s="104" t="s">
        <v>121</v>
      </c>
      <c r="P365" s="105">
        <v>45047</v>
      </c>
      <c r="Q365" s="105">
        <v>45048</v>
      </c>
      <c r="R365" s="103">
        <v>0</v>
      </c>
      <c r="S365" s="104" t="s">
        <v>116</v>
      </c>
      <c r="T365" s="104" t="s">
        <v>116</v>
      </c>
      <c r="U365" s="104" t="s">
        <v>142</v>
      </c>
      <c r="V365" s="106">
        <v>45017.153467476855</v>
      </c>
      <c r="W365" s="104" t="s">
        <v>116</v>
      </c>
      <c r="X365" s="104" t="s">
        <v>116</v>
      </c>
      <c r="Y365" s="106">
        <v>45047</v>
      </c>
      <c r="Z365" s="106">
        <v>45078</v>
      </c>
      <c r="AA365" s="106">
        <v>45078.810977118053</v>
      </c>
      <c r="AB365" s="104" t="s">
        <v>118</v>
      </c>
      <c r="AC365" s="104" t="s">
        <v>116</v>
      </c>
    </row>
    <row r="366" spans="1:29" s="78" customFormat="1" hidden="1" outlineLevel="7" collapsed="1" x14ac:dyDescent="0.25">
      <c r="A366" s="101" t="s">
        <v>116</v>
      </c>
      <c r="B366" s="75">
        <v>23708.411</v>
      </c>
      <c r="C366" s="75">
        <v>951469.45284000004</v>
      </c>
      <c r="D366" s="75">
        <v>0</v>
      </c>
      <c r="E366" s="75">
        <v>0</v>
      </c>
      <c r="F366" s="75">
        <v>23708.411</v>
      </c>
      <c r="G366" s="75">
        <v>951469.45284000004</v>
      </c>
      <c r="H366" s="74" t="s">
        <v>120</v>
      </c>
      <c r="I366" s="74" t="s">
        <v>281</v>
      </c>
      <c r="J366" s="74" t="s">
        <v>116</v>
      </c>
      <c r="K366" s="75">
        <v>40.132147736092499</v>
      </c>
      <c r="L366" s="75">
        <v>0</v>
      </c>
      <c r="M366" s="74" t="s">
        <v>213</v>
      </c>
      <c r="N366" s="74" t="s">
        <v>241</v>
      </c>
      <c r="O366" s="74" t="s">
        <v>121</v>
      </c>
      <c r="P366" s="76">
        <v>45047</v>
      </c>
      <c r="Q366" s="76">
        <v>45048</v>
      </c>
      <c r="R366" s="75">
        <v>0</v>
      </c>
      <c r="S366" s="74" t="s">
        <v>116</v>
      </c>
      <c r="T366" s="74" t="s">
        <v>116</v>
      </c>
      <c r="U366" s="74" t="s">
        <v>142</v>
      </c>
      <c r="V366" s="77">
        <v>45017.153467476855</v>
      </c>
      <c r="W366" s="74" t="s">
        <v>116</v>
      </c>
      <c r="X366" s="74" t="s">
        <v>116</v>
      </c>
      <c r="Y366" s="77">
        <v>45047</v>
      </c>
      <c r="Z366" s="77">
        <v>45078</v>
      </c>
      <c r="AA366" s="77">
        <v>45078.810977118053</v>
      </c>
      <c r="AB366" s="74" t="s">
        <v>118</v>
      </c>
      <c r="AC366" s="74" t="s">
        <v>116</v>
      </c>
    </row>
    <row r="367" spans="1:29" s="96" customFormat="1" hidden="1" outlineLevel="7" collapsed="1" x14ac:dyDescent="0.25">
      <c r="A367" s="100" t="s">
        <v>286</v>
      </c>
      <c r="B367" s="92">
        <v>135976.17000000001</v>
      </c>
      <c r="C367" s="92">
        <v>5877566.3205000004</v>
      </c>
      <c r="D367" s="92">
        <v>0</v>
      </c>
      <c r="E367" s="92">
        <v>0</v>
      </c>
      <c r="F367" s="92">
        <v>135976.17000000001</v>
      </c>
      <c r="G367" s="92">
        <v>5877566.3205000004</v>
      </c>
      <c r="H367" s="93" t="s">
        <v>120</v>
      </c>
      <c r="I367" s="93" t="s">
        <v>281</v>
      </c>
      <c r="J367" s="93" t="s">
        <v>116</v>
      </c>
      <c r="K367" s="92">
        <v>43.224973320692897</v>
      </c>
      <c r="L367" s="92">
        <v>0</v>
      </c>
      <c r="M367" s="93" t="s">
        <v>213</v>
      </c>
      <c r="N367" s="93" t="s">
        <v>241</v>
      </c>
      <c r="O367" s="93" t="s">
        <v>121</v>
      </c>
      <c r="P367" s="94">
        <v>45047</v>
      </c>
      <c r="Q367" s="94">
        <v>45048</v>
      </c>
      <c r="R367" s="92">
        <v>0</v>
      </c>
      <c r="S367" s="93" t="s">
        <v>116</v>
      </c>
      <c r="T367" s="93" t="s">
        <v>116</v>
      </c>
      <c r="U367" s="93" t="s">
        <v>142</v>
      </c>
      <c r="V367" s="95">
        <v>45017.153467476855</v>
      </c>
      <c r="W367" s="93" t="s">
        <v>116</v>
      </c>
      <c r="X367" s="93" t="s">
        <v>116</v>
      </c>
      <c r="Y367" s="95">
        <v>45047</v>
      </c>
      <c r="Z367" s="95">
        <v>45078</v>
      </c>
      <c r="AA367" s="95">
        <v>45078.810977118053</v>
      </c>
      <c r="AB367" s="93" t="s">
        <v>118</v>
      </c>
      <c r="AC367" s="93" t="s">
        <v>116</v>
      </c>
    </row>
    <row r="368" spans="1:29" s="78" customFormat="1" hidden="1" outlineLevel="7" collapsed="1" x14ac:dyDescent="0.25">
      <c r="A368" s="101" t="s">
        <v>116</v>
      </c>
      <c r="B368" s="75">
        <v>135976.17000000001</v>
      </c>
      <c r="C368" s="75">
        <v>5877566.3205000004</v>
      </c>
      <c r="D368" s="75">
        <v>0</v>
      </c>
      <c r="E368" s="75">
        <v>0</v>
      </c>
      <c r="F368" s="75">
        <v>135976.17000000001</v>
      </c>
      <c r="G368" s="75">
        <v>5877566.3205000004</v>
      </c>
      <c r="H368" s="74" t="s">
        <v>120</v>
      </c>
      <c r="I368" s="74" t="s">
        <v>281</v>
      </c>
      <c r="J368" s="74" t="s">
        <v>116</v>
      </c>
      <c r="K368" s="75">
        <v>43.224973320692897</v>
      </c>
      <c r="L368" s="75">
        <v>0</v>
      </c>
      <c r="M368" s="74" t="s">
        <v>213</v>
      </c>
      <c r="N368" s="74" t="s">
        <v>241</v>
      </c>
      <c r="O368" s="74" t="s">
        <v>121</v>
      </c>
      <c r="P368" s="76">
        <v>45047</v>
      </c>
      <c r="Q368" s="76">
        <v>45048</v>
      </c>
      <c r="R368" s="75">
        <v>0</v>
      </c>
      <c r="S368" s="74" t="s">
        <v>116</v>
      </c>
      <c r="T368" s="74" t="s">
        <v>116</v>
      </c>
      <c r="U368" s="74" t="s">
        <v>142</v>
      </c>
      <c r="V368" s="77">
        <v>45017.153467476855</v>
      </c>
      <c r="W368" s="74" t="s">
        <v>116</v>
      </c>
      <c r="X368" s="74" t="s">
        <v>116</v>
      </c>
      <c r="Y368" s="77">
        <v>45047</v>
      </c>
      <c r="Z368" s="77">
        <v>45078</v>
      </c>
      <c r="AA368" s="77">
        <v>45078.810977118053</v>
      </c>
      <c r="AB368" s="74" t="s">
        <v>118</v>
      </c>
      <c r="AC368" s="74" t="s">
        <v>116</v>
      </c>
    </row>
    <row r="369" spans="1:29" s="107" customFormat="1" hidden="1" outlineLevel="7" collapsed="1" x14ac:dyDescent="0.25">
      <c r="A369" s="102" t="s">
        <v>284</v>
      </c>
      <c r="B369" s="103">
        <v>-18507.946</v>
      </c>
      <c r="C369" s="103">
        <v>-1025246.94596</v>
      </c>
      <c r="D369" s="103">
        <v>0</v>
      </c>
      <c r="E369" s="103">
        <v>0</v>
      </c>
      <c r="F369" s="103">
        <v>-18507.946</v>
      </c>
      <c r="G369" s="103">
        <v>-1025246.94596</v>
      </c>
      <c r="H369" s="104" t="s">
        <v>120</v>
      </c>
      <c r="I369" s="104" t="s">
        <v>281</v>
      </c>
      <c r="J369" s="104" t="s">
        <v>116</v>
      </c>
      <c r="K369" s="103">
        <v>55.3949609513665</v>
      </c>
      <c r="L369" s="103">
        <v>0</v>
      </c>
      <c r="M369" s="104" t="s">
        <v>213</v>
      </c>
      <c r="N369" s="104" t="s">
        <v>241</v>
      </c>
      <c r="O369" s="104" t="s">
        <v>121</v>
      </c>
      <c r="P369" s="105">
        <v>45047</v>
      </c>
      <c r="Q369" s="105">
        <v>45048</v>
      </c>
      <c r="R369" s="103">
        <v>0</v>
      </c>
      <c r="S369" s="104" t="s">
        <v>116</v>
      </c>
      <c r="T369" s="104" t="s">
        <v>116</v>
      </c>
      <c r="U369" s="104" t="s">
        <v>142</v>
      </c>
      <c r="V369" s="106">
        <v>45017.153467476855</v>
      </c>
      <c r="W369" s="104" t="s">
        <v>116</v>
      </c>
      <c r="X369" s="104" t="s">
        <v>116</v>
      </c>
      <c r="Y369" s="106">
        <v>45047</v>
      </c>
      <c r="Z369" s="106">
        <v>45078</v>
      </c>
      <c r="AA369" s="106">
        <v>45078.810977118053</v>
      </c>
      <c r="AB369" s="104" t="s">
        <v>118</v>
      </c>
      <c r="AC369" s="104" t="s">
        <v>116</v>
      </c>
    </row>
    <row r="370" spans="1:29" s="78" customFormat="1" hidden="1" outlineLevel="7" collapsed="1" x14ac:dyDescent="0.25">
      <c r="A370" s="101" t="s">
        <v>116</v>
      </c>
      <c r="B370" s="75">
        <v>-18507.946</v>
      </c>
      <c r="C370" s="75">
        <v>-1025246.94596</v>
      </c>
      <c r="D370" s="75">
        <v>0</v>
      </c>
      <c r="E370" s="75">
        <v>0</v>
      </c>
      <c r="F370" s="75">
        <v>-18507.946</v>
      </c>
      <c r="G370" s="75">
        <v>-1025246.94596</v>
      </c>
      <c r="H370" s="74" t="s">
        <v>120</v>
      </c>
      <c r="I370" s="74" t="s">
        <v>281</v>
      </c>
      <c r="J370" s="74" t="s">
        <v>116</v>
      </c>
      <c r="K370" s="75">
        <v>55.3949609513665</v>
      </c>
      <c r="L370" s="75">
        <v>0</v>
      </c>
      <c r="M370" s="74" t="s">
        <v>213</v>
      </c>
      <c r="N370" s="74" t="s">
        <v>241</v>
      </c>
      <c r="O370" s="74" t="s">
        <v>121</v>
      </c>
      <c r="P370" s="76">
        <v>45047</v>
      </c>
      <c r="Q370" s="76">
        <v>45048</v>
      </c>
      <c r="R370" s="75">
        <v>0</v>
      </c>
      <c r="S370" s="74" t="s">
        <v>116</v>
      </c>
      <c r="T370" s="74" t="s">
        <v>116</v>
      </c>
      <c r="U370" s="74" t="s">
        <v>142</v>
      </c>
      <c r="V370" s="77">
        <v>45017.153467476855</v>
      </c>
      <c r="W370" s="74" t="s">
        <v>116</v>
      </c>
      <c r="X370" s="74" t="s">
        <v>116</v>
      </c>
      <c r="Y370" s="77">
        <v>45047</v>
      </c>
      <c r="Z370" s="77">
        <v>45078</v>
      </c>
      <c r="AA370" s="77">
        <v>45078.810977118053</v>
      </c>
      <c r="AB370" s="74" t="s">
        <v>118</v>
      </c>
      <c r="AC370" s="74" t="s">
        <v>116</v>
      </c>
    </row>
    <row r="371" spans="1:29" s="96" customFormat="1" hidden="1" outlineLevel="7" collapsed="1" x14ac:dyDescent="0.25">
      <c r="A371" s="100" t="s">
        <v>283</v>
      </c>
      <c r="B371" s="92">
        <v>-44265.445</v>
      </c>
      <c r="C371" s="92">
        <v>-3052203.76</v>
      </c>
      <c r="D371" s="92">
        <v>0</v>
      </c>
      <c r="E371" s="92">
        <v>0</v>
      </c>
      <c r="F371" s="92">
        <v>-44265.445</v>
      </c>
      <c r="G371" s="92">
        <v>-3052203.76</v>
      </c>
      <c r="H371" s="93" t="s">
        <v>120</v>
      </c>
      <c r="I371" s="93" t="s">
        <v>281</v>
      </c>
      <c r="J371" s="93" t="s">
        <v>116</v>
      </c>
      <c r="K371" s="92">
        <v>68.9522890823756</v>
      </c>
      <c r="L371" s="92">
        <v>0</v>
      </c>
      <c r="M371" s="93" t="s">
        <v>213</v>
      </c>
      <c r="N371" s="93" t="s">
        <v>241</v>
      </c>
      <c r="O371" s="93" t="s">
        <v>121</v>
      </c>
      <c r="P371" s="94">
        <v>45047</v>
      </c>
      <c r="Q371" s="94">
        <v>45048</v>
      </c>
      <c r="R371" s="92">
        <v>0</v>
      </c>
      <c r="S371" s="93" t="s">
        <v>116</v>
      </c>
      <c r="T371" s="93" t="s">
        <v>116</v>
      </c>
      <c r="U371" s="93" t="s">
        <v>142</v>
      </c>
      <c r="V371" s="95">
        <v>45017.153467476855</v>
      </c>
      <c r="W371" s="93" t="s">
        <v>116</v>
      </c>
      <c r="X371" s="93" t="s">
        <v>116</v>
      </c>
      <c r="Y371" s="95">
        <v>45047</v>
      </c>
      <c r="Z371" s="95">
        <v>45078</v>
      </c>
      <c r="AA371" s="95">
        <v>45078.810977118053</v>
      </c>
      <c r="AB371" s="93" t="s">
        <v>118</v>
      </c>
      <c r="AC371" s="93" t="s">
        <v>116</v>
      </c>
    </row>
    <row r="372" spans="1:29" s="78" customFormat="1" hidden="1" outlineLevel="7" collapsed="1" x14ac:dyDescent="0.25">
      <c r="A372" s="101" t="s">
        <v>116</v>
      </c>
      <c r="B372" s="75">
        <v>-44265.445</v>
      </c>
      <c r="C372" s="75">
        <v>-3052203.76</v>
      </c>
      <c r="D372" s="75">
        <v>0</v>
      </c>
      <c r="E372" s="75">
        <v>0</v>
      </c>
      <c r="F372" s="75">
        <v>-44265.445</v>
      </c>
      <c r="G372" s="75">
        <v>-3052203.76</v>
      </c>
      <c r="H372" s="74" t="s">
        <v>120</v>
      </c>
      <c r="I372" s="74" t="s">
        <v>281</v>
      </c>
      <c r="J372" s="74" t="s">
        <v>116</v>
      </c>
      <c r="K372" s="75">
        <v>68.9522890823756</v>
      </c>
      <c r="L372" s="75">
        <v>0</v>
      </c>
      <c r="M372" s="74" t="s">
        <v>213</v>
      </c>
      <c r="N372" s="74" t="s">
        <v>241</v>
      </c>
      <c r="O372" s="74" t="s">
        <v>121</v>
      </c>
      <c r="P372" s="76">
        <v>45047</v>
      </c>
      <c r="Q372" s="76">
        <v>45048</v>
      </c>
      <c r="R372" s="75">
        <v>0</v>
      </c>
      <c r="S372" s="74" t="s">
        <v>116</v>
      </c>
      <c r="T372" s="74" t="s">
        <v>116</v>
      </c>
      <c r="U372" s="74" t="s">
        <v>142</v>
      </c>
      <c r="V372" s="77">
        <v>45017.153467476855</v>
      </c>
      <c r="W372" s="74" t="s">
        <v>116</v>
      </c>
      <c r="X372" s="74" t="s">
        <v>116</v>
      </c>
      <c r="Y372" s="77">
        <v>45047</v>
      </c>
      <c r="Z372" s="77">
        <v>45078</v>
      </c>
      <c r="AA372" s="77">
        <v>45078.810977118053</v>
      </c>
      <c r="AB372" s="74" t="s">
        <v>118</v>
      </c>
      <c r="AC372" s="74" t="s">
        <v>116</v>
      </c>
    </row>
    <row r="373" spans="1:29" s="113" customFormat="1" hidden="1" outlineLevel="2" collapsed="1" x14ac:dyDescent="0.25">
      <c r="A373" s="108" t="s">
        <v>287</v>
      </c>
      <c r="B373" s="109">
        <v>0</v>
      </c>
      <c r="C373" s="109">
        <v>0</v>
      </c>
      <c r="D373" s="109">
        <v>0</v>
      </c>
      <c r="E373" s="109">
        <v>0</v>
      </c>
      <c r="F373" s="109">
        <v>0</v>
      </c>
      <c r="G373" s="109">
        <v>0</v>
      </c>
      <c r="H373" s="110" t="s">
        <v>120</v>
      </c>
      <c r="I373" s="110" t="s">
        <v>287</v>
      </c>
      <c r="J373" s="110" t="s">
        <v>116</v>
      </c>
      <c r="K373" s="109">
        <v>0</v>
      </c>
      <c r="L373" s="109">
        <v>0</v>
      </c>
      <c r="M373" s="110" t="s">
        <v>213</v>
      </c>
      <c r="N373" s="110" t="s">
        <v>241</v>
      </c>
      <c r="O373" s="110" t="s">
        <v>121</v>
      </c>
      <c r="P373" s="111">
        <v>45047</v>
      </c>
      <c r="Q373" s="111">
        <v>45048</v>
      </c>
      <c r="R373" s="109">
        <v>0</v>
      </c>
      <c r="S373" s="110" t="s">
        <v>116</v>
      </c>
      <c r="T373" s="110" t="s">
        <v>116</v>
      </c>
      <c r="U373" s="110" t="s">
        <v>142</v>
      </c>
      <c r="V373" s="112">
        <v>45017.153467476855</v>
      </c>
      <c r="W373" s="110" t="s">
        <v>116</v>
      </c>
      <c r="X373" s="110" t="s">
        <v>116</v>
      </c>
      <c r="Y373" s="112">
        <v>45047</v>
      </c>
      <c r="Z373" s="112">
        <v>45078</v>
      </c>
      <c r="AA373" s="112">
        <v>45078.810977118053</v>
      </c>
      <c r="AB373" s="110" t="s">
        <v>118</v>
      </c>
      <c r="AC373" s="110" t="s">
        <v>116</v>
      </c>
    </row>
    <row r="374" spans="1:29" s="96" customFormat="1" hidden="1" outlineLevel="3" collapsed="1" x14ac:dyDescent="0.25">
      <c r="A374" s="91" t="s">
        <v>121</v>
      </c>
      <c r="B374" s="92">
        <v>0</v>
      </c>
      <c r="C374" s="92">
        <v>0</v>
      </c>
      <c r="D374" s="92">
        <v>0</v>
      </c>
      <c r="E374" s="92">
        <v>0</v>
      </c>
      <c r="F374" s="92">
        <v>0</v>
      </c>
      <c r="G374" s="92">
        <v>0</v>
      </c>
      <c r="H374" s="93" t="s">
        <v>120</v>
      </c>
      <c r="I374" s="93" t="s">
        <v>287</v>
      </c>
      <c r="J374" s="93" t="s">
        <v>116</v>
      </c>
      <c r="K374" s="92">
        <v>0</v>
      </c>
      <c r="L374" s="92">
        <v>0</v>
      </c>
      <c r="M374" s="93" t="s">
        <v>213</v>
      </c>
      <c r="N374" s="93" t="s">
        <v>241</v>
      </c>
      <c r="O374" s="93" t="s">
        <v>121</v>
      </c>
      <c r="P374" s="94">
        <v>45047</v>
      </c>
      <c r="Q374" s="94">
        <v>45048</v>
      </c>
      <c r="R374" s="92">
        <v>0</v>
      </c>
      <c r="S374" s="93" t="s">
        <v>116</v>
      </c>
      <c r="T374" s="93" t="s">
        <v>116</v>
      </c>
      <c r="U374" s="93" t="s">
        <v>142</v>
      </c>
      <c r="V374" s="95">
        <v>45017.153467476855</v>
      </c>
      <c r="W374" s="93" t="s">
        <v>116</v>
      </c>
      <c r="X374" s="93" t="s">
        <v>116</v>
      </c>
      <c r="Y374" s="95">
        <v>45047</v>
      </c>
      <c r="Z374" s="95">
        <v>45078</v>
      </c>
      <c r="AA374" s="95">
        <v>45078.810977118053</v>
      </c>
      <c r="AB374" s="93" t="s">
        <v>118</v>
      </c>
      <c r="AC374" s="93" t="s">
        <v>116</v>
      </c>
    </row>
    <row r="375" spans="1:29" s="78" customFormat="1" hidden="1" outlineLevel="4" collapsed="1" x14ac:dyDescent="0.25">
      <c r="A375" s="97" t="s">
        <v>116</v>
      </c>
      <c r="B375" s="75">
        <v>0</v>
      </c>
      <c r="C375" s="75">
        <v>0</v>
      </c>
      <c r="D375" s="75">
        <v>0</v>
      </c>
      <c r="E375" s="75">
        <v>0</v>
      </c>
      <c r="F375" s="75">
        <v>0</v>
      </c>
      <c r="G375" s="75">
        <v>0</v>
      </c>
      <c r="H375" s="74" t="s">
        <v>120</v>
      </c>
      <c r="I375" s="74" t="s">
        <v>287</v>
      </c>
      <c r="J375" s="74" t="s">
        <v>116</v>
      </c>
      <c r="K375" s="75">
        <v>0</v>
      </c>
      <c r="L375" s="75">
        <v>0</v>
      </c>
      <c r="M375" s="74" t="s">
        <v>213</v>
      </c>
      <c r="N375" s="74" t="s">
        <v>241</v>
      </c>
      <c r="O375" s="74" t="s">
        <v>121</v>
      </c>
      <c r="P375" s="76">
        <v>45047</v>
      </c>
      <c r="Q375" s="76">
        <v>45048</v>
      </c>
      <c r="R375" s="75">
        <v>0</v>
      </c>
      <c r="S375" s="74" t="s">
        <v>116</v>
      </c>
      <c r="T375" s="74" t="s">
        <v>116</v>
      </c>
      <c r="U375" s="74" t="s">
        <v>142</v>
      </c>
      <c r="V375" s="77">
        <v>45017.153467476855</v>
      </c>
      <c r="W375" s="74" t="s">
        <v>116</v>
      </c>
      <c r="X375" s="74" t="s">
        <v>116</v>
      </c>
      <c r="Y375" s="77">
        <v>45047</v>
      </c>
      <c r="Z375" s="77">
        <v>45078</v>
      </c>
      <c r="AA375" s="77">
        <v>45078.810977118053</v>
      </c>
      <c r="AB375" s="74" t="s">
        <v>118</v>
      </c>
      <c r="AC375" s="74" t="s">
        <v>116</v>
      </c>
    </row>
    <row r="376" spans="1:29" s="84" customFormat="1" hidden="1" outlineLevel="5" collapsed="1" x14ac:dyDescent="0.25">
      <c r="A376" s="98" t="s">
        <v>213</v>
      </c>
      <c r="B376" s="80">
        <v>0</v>
      </c>
      <c r="C376" s="80">
        <v>0</v>
      </c>
      <c r="D376" s="80">
        <v>0</v>
      </c>
      <c r="E376" s="80">
        <v>0</v>
      </c>
      <c r="F376" s="80">
        <v>0</v>
      </c>
      <c r="G376" s="80">
        <v>0</v>
      </c>
      <c r="H376" s="81" t="s">
        <v>120</v>
      </c>
      <c r="I376" s="81" t="s">
        <v>287</v>
      </c>
      <c r="J376" s="81" t="s">
        <v>116</v>
      </c>
      <c r="K376" s="80">
        <v>0</v>
      </c>
      <c r="L376" s="80">
        <v>0</v>
      </c>
      <c r="M376" s="81" t="s">
        <v>213</v>
      </c>
      <c r="N376" s="81" t="s">
        <v>241</v>
      </c>
      <c r="O376" s="81" t="s">
        <v>121</v>
      </c>
      <c r="P376" s="82">
        <v>45047</v>
      </c>
      <c r="Q376" s="82">
        <v>45048</v>
      </c>
      <c r="R376" s="80">
        <v>0</v>
      </c>
      <c r="S376" s="81" t="s">
        <v>116</v>
      </c>
      <c r="T376" s="81" t="s">
        <v>116</v>
      </c>
      <c r="U376" s="81" t="s">
        <v>142</v>
      </c>
      <c r="V376" s="83">
        <v>45017.153467476855</v>
      </c>
      <c r="W376" s="81" t="s">
        <v>116</v>
      </c>
      <c r="X376" s="81" t="s">
        <v>116</v>
      </c>
      <c r="Y376" s="83">
        <v>45047</v>
      </c>
      <c r="Z376" s="83">
        <v>45078</v>
      </c>
      <c r="AA376" s="83">
        <v>45078.810977118053</v>
      </c>
      <c r="AB376" s="81" t="s">
        <v>118</v>
      </c>
      <c r="AC376" s="81" t="s">
        <v>116</v>
      </c>
    </row>
    <row r="377" spans="1:29" s="90" customFormat="1" hidden="1" outlineLevel="6" collapsed="1" x14ac:dyDescent="0.25">
      <c r="A377" s="99" t="s">
        <v>116</v>
      </c>
      <c r="B377" s="86">
        <v>0</v>
      </c>
      <c r="C377" s="86">
        <v>0</v>
      </c>
      <c r="D377" s="86">
        <v>0</v>
      </c>
      <c r="E377" s="86">
        <v>0</v>
      </c>
      <c r="F377" s="86">
        <v>0</v>
      </c>
      <c r="G377" s="86">
        <v>0</v>
      </c>
      <c r="H377" s="87" t="s">
        <v>120</v>
      </c>
      <c r="I377" s="87" t="s">
        <v>287</v>
      </c>
      <c r="J377" s="87" t="s">
        <v>116</v>
      </c>
      <c r="K377" s="86">
        <v>0</v>
      </c>
      <c r="L377" s="86">
        <v>0</v>
      </c>
      <c r="M377" s="87" t="s">
        <v>213</v>
      </c>
      <c r="N377" s="87" t="s">
        <v>241</v>
      </c>
      <c r="O377" s="87" t="s">
        <v>121</v>
      </c>
      <c r="P377" s="88">
        <v>45047</v>
      </c>
      <c r="Q377" s="88">
        <v>45048</v>
      </c>
      <c r="R377" s="86">
        <v>0</v>
      </c>
      <c r="S377" s="87" t="s">
        <v>116</v>
      </c>
      <c r="T377" s="87" t="s">
        <v>116</v>
      </c>
      <c r="U377" s="87" t="s">
        <v>142</v>
      </c>
      <c r="V377" s="89">
        <v>45017.153467476855</v>
      </c>
      <c r="W377" s="87" t="s">
        <v>116</v>
      </c>
      <c r="X377" s="87" t="s">
        <v>116</v>
      </c>
      <c r="Y377" s="89">
        <v>45047</v>
      </c>
      <c r="Z377" s="89">
        <v>45078</v>
      </c>
      <c r="AA377" s="89">
        <v>45078.810977118053</v>
      </c>
      <c r="AB377" s="87" t="s">
        <v>118</v>
      </c>
      <c r="AC377" s="87" t="s">
        <v>116</v>
      </c>
    </row>
    <row r="378" spans="1:29" s="96" customFormat="1" hidden="1" outlineLevel="7" collapsed="1" x14ac:dyDescent="0.25">
      <c r="A378" s="100" t="s">
        <v>152</v>
      </c>
      <c r="B378" s="92">
        <v>0</v>
      </c>
      <c r="C378" s="92">
        <v>0</v>
      </c>
      <c r="D378" s="92">
        <v>0</v>
      </c>
      <c r="E378" s="92">
        <v>0</v>
      </c>
      <c r="F378" s="92">
        <v>0</v>
      </c>
      <c r="G378" s="92">
        <v>0</v>
      </c>
      <c r="H378" s="93" t="s">
        <v>120</v>
      </c>
      <c r="I378" s="93" t="s">
        <v>287</v>
      </c>
      <c r="J378" s="93" t="s">
        <v>116</v>
      </c>
      <c r="K378" s="92">
        <v>0</v>
      </c>
      <c r="L378" s="92">
        <v>0</v>
      </c>
      <c r="M378" s="93" t="s">
        <v>213</v>
      </c>
      <c r="N378" s="93" t="s">
        <v>241</v>
      </c>
      <c r="O378" s="93" t="s">
        <v>121</v>
      </c>
      <c r="P378" s="94">
        <v>45047</v>
      </c>
      <c r="Q378" s="94">
        <v>45048</v>
      </c>
      <c r="R378" s="92">
        <v>0</v>
      </c>
      <c r="S378" s="93" t="s">
        <v>116</v>
      </c>
      <c r="T378" s="93" t="s">
        <v>116</v>
      </c>
      <c r="U378" s="93" t="s">
        <v>142</v>
      </c>
      <c r="V378" s="95">
        <v>45017.153467476855</v>
      </c>
      <c r="W378" s="93" t="s">
        <v>116</v>
      </c>
      <c r="X378" s="93" t="s">
        <v>116</v>
      </c>
      <c r="Y378" s="95">
        <v>45047</v>
      </c>
      <c r="Z378" s="95">
        <v>45078</v>
      </c>
      <c r="AA378" s="95">
        <v>45078.810977118053</v>
      </c>
      <c r="AB378" s="93" t="s">
        <v>118</v>
      </c>
      <c r="AC378" s="93" t="s">
        <v>116</v>
      </c>
    </row>
    <row r="379" spans="1:29" s="78" customFormat="1" hidden="1" outlineLevel="7" collapsed="1" x14ac:dyDescent="0.25">
      <c r="A379" s="101" t="s">
        <v>116</v>
      </c>
      <c r="B379" s="75">
        <v>0</v>
      </c>
      <c r="C379" s="75">
        <v>0</v>
      </c>
      <c r="D379" s="75">
        <v>0</v>
      </c>
      <c r="E379" s="75">
        <v>0</v>
      </c>
      <c r="F379" s="75">
        <v>0</v>
      </c>
      <c r="G379" s="75">
        <v>0</v>
      </c>
      <c r="H379" s="74" t="s">
        <v>120</v>
      </c>
      <c r="I379" s="74" t="s">
        <v>287</v>
      </c>
      <c r="J379" s="74" t="s">
        <v>116</v>
      </c>
      <c r="K379" s="75">
        <v>0</v>
      </c>
      <c r="L379" s="75">
        <v>0</v>
      </c>
      <c r="M379" s="74" t="s">
        <v>213</v>
      </c>
      <c r="N379" s="74" t="s">
        <v>241</v>
      </c>
      <c r="O379" s="74" t="s">
        <v>121</v>
      </c>
      <c r="P379" s="76">
        <v>45047</v>
      </c>
      <c r="Q379" s="76">
        <v>45048</v>
      </c>
      <c r="R379" s="75">
        <v>0</v>
      </c>
      <c r="S379" s="74" t="s">
        <v>116</v>
      </c>
      <c r="T379" s="74" t="s">
        <v>116</v>
      </c>
      <c r="U379" s="74" t="s">
        <v>142</v>
      </c>
      <c r="V379" s="77">
        <v>45017.153467476855</v>
      </c>
      <c r="W379" s="74" t="s">
        <v>116</v>
      </c>
      <c r="X379" s="74" t="s">
        <v>116</v>
      </c>
      <c r="Y379" s="77">
        <v>45047</v>
      </c>
      <c r="Z379" s="77">
        <v>45078</v>
      </c>
      <c r="AA379" s="77">
        <v>45078.810977118053</v>
      </c>
      <c r="AB379" s="74" t="s">
        <v>118</v>
      </c>
      <c r="AC379" s="74" t="s">
        <v>116</v>
      </c>
    </row>
    <row r="380" spans="1:29" s="90" customFormat="1" hidden="1" outlineLevel="2" collapsed="1" x14ac:dyDescent="0.25">
      <c r="A380" s="85" t="s">
        <v>246</v>
      </c>
      <c r="B380" s="86">
        <v>0</v>
      </c>
      <c r="C380" s="86">
        <v>0</v>
      </c>
      <c r="D380" s="86">
        <v>0</v>
      </c>
      <c r="E380" s="86">
        <v>0</v>
      </c>
      <c r="F380" s="86">
        <v>0</v>
      </c>
      <c r="G380" s="86">
        <v>0</v>
      </c>
      <c r="H380" s="87" t="s">
        <v>120</v>
      </c>
      <c r="I380" s="87" t="s">
        <v>246</v>
      </c>
      <c r="J380" s="87" t="s">
        <v>116</v>
      </c>
      <c r="K380" s="86">
        <v>0</v>
      </c>
      <c r="L380" s="86">
        <v>0</v>
      </c>
      <c r="M380" s="87" t="s">
        <v>122</v>
      </c>
      <c r="N380" s="87" t="s">
        <v>241</v>
      </c>
      <c r="O380" s="87" t="s">
        <v>121</v>
      </c>
      <c r="P380" s="88">
        <v>45047</v>
      </c>
      <c r="Q380" s="88">
        <v>45048</v>
      </c>
      <c r="R380" s="86">
        <v>0</v>
      </c>
      <c r="S380" s="87" t="s">
        <v>116</v>
      </c>
      <c r="T380" s="87" t="s">
        <v>116</v>
      </c>
      <c r="U380" s="87" t="s">
        <v>142</v>
      </c>
      <c r="V380" s="89">
        <v>45017.153467476855</v>
      </c>
      <c r="W380" s="87" t="s">
        <v>116</v>
      </c>
      <c r="X380" s="87" t="s">
        <v>116</v>
      </c>
      <c r="Y380" s="89">
        <v>45047</v>
      </c>
      <c r="Z380" s="89">
        <v>45078</v>
      </c>
      <c r="AA380" s="89">
        <v>45078.810977118053</v>
      </c>
      <c r="AB380" s="87" t="s">
        <v>118</v>
      </c>
      <c r="AC380" s="87" t="s">
        <v>116</v>
      </c>
    </row>
    <row r="381" spans="1:29" s="96" customFormat="1" hidden="1" outlineLevel="3" collapsed="1" x14ac:dyDescent="0.25">
      <c r="A381" s="91" t="s">
        <v>121</v>
      </c>
      <c r="B381" s="92">
        <v>0</v>
      </c>
      <c r="C381" s="92">
        <v>0</v>
      </c>
      <c r="D381" s="92">
        <v>0</v>
      </c>
      <c r="E381" s="92">
        <v>0</v>
      </c>
      <c r="F381" s="92">
        <v>0</v>
      </c>
      <c r="G381" s="92">
        <v>0</v>
      </c>
      <c r="H381" s="93" t="s">
        <v>120</v>
      </c>
      <c r="I381" s="93" t="s">
        <v>246</v>
      </c>
      <c r="J381" s="93" t="s">
        <v>116</v>
      </c>
      <c r="K381" s="92">
        <v>0</v>
      </c>
      <c r="L381" s="92">
        <v>0</v>
      </c>
      <c r="M381" s="93" t="s">
        <v>122</v>
      </c>
      <c r="N381" s="93" t="s">
        <v>241</v>
      </c>
      <c r="O381" s="93" t="s">
        <v>121</v>
      </c>
      <c r="P381" s="94">
        <v>45047</v>
      </c>
      <c r="Q381" s="94">
        <v>45048</v>
      </c>
      <c r="R381" s="92">
        <v>0</v>
      </c>
      <c r="S381" s="93" t="s">
        <v>116</v>
      </c>
      <c r="T381" s="93" t="s">
        <v>116</v>
      </c>
      <c r="U381" s="93" t="s">
        <v>142</v>
      </c>
      <c r="V381" s="95">
        <v>45017.153467476855</v>
      </c>
      <c r="W381" s="93" t="s">
        <v>116</v>
      </c>
      <c r="X381" s="93" t="s">
        <v>116</v>
      </c>
      <c r="Y381" s="95">
        <v>45047</v>
      </c>
      <c r="Z381" s="95">
        <v>45078</v>
      </c>
      <c r="AA381" s="95">
        <v>45078.810977118053</v>
      </c>
      <c r="AB381" s="93" t="s">
        <v>118</v>
      </c>
      <c r="AC381" s="93" t="s">
        <v>116</v>
      </c>
    </row>
    <row r="382" spans="1:29" s="78" customFormat="1" hidden="1" outlineLevel="4" collapsed="1" x14ac:dyDescent="0.25">
      <c r="A382" s="97" t="s">
        <v>116</v>
      </c>
      <c r="B382" s="75">
        <v>0</v>
      </c>
      <c r="C382" s="75">
        <v>0</v>
      </c>
      <c r="D382" s="75">
        <v>0</v>
      </c>
      <c r="E382" s="75">
        <v>0</v>
      </c>
      <c r="F382" s="75">
        <v>0</v>
      </c>
      <c r="G382" s="75">
        <v>0</v>
      </c>
      <c r="H382" s="74" t="s">
        <v>120</v>
      </c>
      <c r="I382" s="74" t="s">
        <v>246</v>
      </c>
      <c r="J382" s="74" t="s">
        <v>116</v>
      </c>
      <c r="K382" s="75">
        <v>0</v>
      </c>
      <c r="L382" s="75">
        <v>0</v>
      </c>
      <c r="M382" s="74" t="s">
        <v>122</v>
      </c>
      <c r="N382" s="74" t="s">
        <v>241</v>
      </c>
      <c r="O382" s="74" t="s">
        <v>121</v>
      </c>
      <c r="P382" s="76">
        <v>45047</v>
      </c>
      <c r="Q382" s="76">
        <v>45048</v>
      </c>
      <c r="R382" s="75">
        <v>0</v>
      </c>
      <c r="S382" s="74" t="s">
        <v>116</v>
      </c>
      <c r="T382" s="74" t="s">
        <v>116</v>
      </c>
      <c r="U382" s="74" t="s">
        <v>142</v>
      </c>
      <c r="V382" s="77">
        <v>45017.153467476855</v>
      </c>
      <c r="W382" s="74" t="s">
        <v>116</v>
      </c>
      <c r="X382" s="74" t="s">
        <v>116</v>
      </c>
      <c r="Y382" s="77">
        <v>45047</v>
      </c>
      <c r="Z382" s="77">
        <v>45078</v>
      </c>
      <c r="AA382" s="77">
        <v>45078.810977118053</v>
      </c>
      <c r="AB382" s="74" t="s">
        <v>118</v>
      </c>
      <c r="AC382" s="74" t="s">
        <v>116</v>
      </c>
    </row>
    <row r="383" spans="1:29" s="84" customFormat="1" hidden="1" outlineLevel="5" collapsed="1" x14ac:dyDescent="0.25">
      <c r="A383" s="98" t="s">
        <v>122</v>
      </c>
      <c r="B383" s="80">
        <v>0</v>
      </c>
      <c r="C383" s="80">
        <v>0</v>
      </c>
      <c r="D383" s="80">
        <v>0</v>
      </c>
      <c r="E383" s="80">
        <v>0</v>
      </c>
      <c r="F383" s="80">
        <v>0</v>
      </c>
      <c r="G383" s="80">
        <v>0</v>
      </c>
      <c r="H383" s="81" t="s">
        <v>120</v>
      </c>
      <c r="I383" s="81" t="s">
        <v>246</v>
      </c>
      <c r="J383" s="81" t="s">
        <v>116</v>
      </c>
      <c r="K383" s="80">
        <v>0</v>
      </c>
      <c r="L383" s="80">
        <v>0</v>
      </c>
      <c r="M383" s="81" t="s">
        <v>122</v>
      </c>
      <c r="N383" s="81" t="s">
        <v>241</v>
      </c>
      <c r="O383" s="81" t="s">
        <v>121</v>
      </c>
      <c r="P383" s="82">
        <v>45047</v>
      </c>
      <c r="Q383" s="82">
        <v>45048</v>
      </c>
      <c r="R383" s="80">
        <v>0</v>
      </c>
      <c r="S383" s="81" t="s">
        <v>116</v>
      </c>
      <c r="T383" s="81" t="s">
        <v>116</v>
      </c>
      <c r="U383" s="81" t="s">
        <v>142</v>
      </c>
      <c r="V383" s="83">
        <v>45017.153467476855</v>
      </c>
      <c r="W383" s="81" t="s">
        <v>116</v>
      </c>
      <c r="X383" s="81" t="s">
        <v>116</v>
      </c>
      <c r="Y383" s="83">
        <v>45047</v>
      </c>
      <c r="Z383" s="83">
        <v>45078</v>
      </c>
      <c r="AA383" s="83">
        <v>45078.810977118053</v>
      </c>
      <c r="AB383" s="81" t="s">
        <v>118</v>
      </c>
      <c r="AC383" s="81" t="s">
        <v>116</v>
      </c>
    </row>
    <row r="384" spans="1:29" s="90" customFormat="1" hidden="1" outlineLevel="6" collapsed="1" x14ac:dyDescent="0.25">
      <c r="A384" s="99" t="s">
        <v>116</v>
      </c>
      <c r="B384" s="86">
        <v>0</v>
      </c>
      <c r="C384" s="86">
        <v>0</v>
      </c>
      <c r="D384" s="86">
        <v>0</v>
      </c>
      <c r="E384" s="86">
        <v>0</v>
      </c>
      <c r="F384" s="86">
        <v>0</v>
      </c>
      <c r="G384" s="86">
        <v>0</v>
      </c>
      <c r="H384" s="87" t="s">
        <v>120</v>
      </c>
      <c r="I384" s="87" t="s">
        <v>246</v>
      </c>
      <c r="J384" s="87" t="s">
        <v>116</v>
      </c>
      <c r="K384" s="86">
        <v>0</v>
      </c>
      <c r="L384" s="86">
        <v>0</v>
      </c>
      <c r="M384" s="87" t="s">
        <v>122</v>
      </c>
      <c r="N384" s="87" t="s">
        <v>241</v>
      </c>
      <c r="O384" s="87" t="s">
        <v>121</v>
      </c>
      <c r="P384" s="88">
        <v>45047</v>
      </c>
      <c r="Q384" s="88">
        <v>45048</v>
      </c>
      <c r="R384" s="86">
        <v>0</v>
      </c>
      <c r="S384" s="87" t="s">
        <v>116</v>
      </c>
      <c r="T384" s="87" t="s">
        <v>116</v>
      </c>
      <c r="U384" s="87" t="s">
        <v>142</v>
      </c>
      <c r="V384" s="89">
        <v>45017.153467476855</v>
      </c>
      <c r="W384" s="87" t="s">
        <v>116</v>
      </c>
      <c r="X384" s="87" t="s">
        <v>116</v>
      </c>
      <c r="Y384" s="89">
        <v>45047</v>
      </c>
      <c r="Z384" s="89">
        <v>45078</v>
      </c>
      <c r="AA384" s="89">
        <v>45078.810977118053</v>
      </c>
      <c r="AB384" s="87" t="s">
        <v>118</v>
      </c>
      <c r="AC384" s="87" t="s">
        <v>116</v>
      </c>
    </row>
    <row r="385" spans="1:29" s="96" customFormat="1" hidden="1" outlineLevel="7" collapsed="1" x14ac:dyDescent="0.25">
      <c r="A385" s="100" t="s">
        <v>251</v>
      </c>
      <c r="B385" s="92">
        <v>152910.93700000001</v>
      </c>
      <c r="C385" s="92">
        <v>6981288.1213100003</v>
      </c>
      <c r="D385" s="92">
        <v>0</v>
      </c>
      <c r="E385" s="92">
        <v>0</v>
      </c>
      <c r="F385" s="92">
        <v>152910.93700000001</v>
      </c>
      <c r="G385" s="92">
        <v>6981288.1213100003</v>
      </c>
      <c r="H385" s="93" t="s">
        <v>120</v>
      </c>
      <c r="I385" s="93" t="s">
        <v>246</v>
      </c>
      <c r="J385" s="93" t="s">
        <v>116</v>
      </c>
      <c r="K385" s="92">
        <v>45.655910939254802</v>
      </c>
      <c r="L385" s="92">
        <v>0</v>
      </c>
      <c r="M385" s="93" t="s">
        <v>122</v>
      </c>
      <c r="N385" s="93" t="s">
        <v>241</v>
      </c>
      <c r="O385" s="93" t="s">
        <v>121</v>
      </c>
      <c r="P385" s="94">
        <v>45047</v>
      </c>
      <c r="Q385" s="94">
        <v>45048</v>
      </c>
      <c r="R385" s="92">
        <v>0</v>
      </c>
      <c r="S385" s="93" t="s">
        <v>116</v>
      </c>
      <c r="T385" s="93" t="s">
        <v>116</v>
      </c>
      <c r="U385" s="93" t="s">
        <v>142</v>
      </c>
      <c r="V385" s="95">
        <v>45017.153467476855</v>
      </c>
      <c r="W385" s="93" t="s">
        <v>116</v>
      </c>
      <c r="X385" s="93" t="s">
        <v>116</v>
      </c>
      <c r="Y385" s="95">
        <v>45047</v>
      </c>
      <c r="Z385" s="95">
        <v>45078</v>
      </c>
      <c r="AA385" s="95">
        <v>45078.810977118053</v>
      </c>
      <c r="AB385" s="93" t="s">
        <v>118</v>
      </c>
      <c r="AC385" s="93" t="s">
        <v>116</v>
      </c>
    </row>
    <row r="386" spans="1:29" s="78" customFormat="1" hidden="1" outlineLevel="7" collapsed="1" x14ac:dyDescent="0.25">
      <c r="A386" s="101" t="s">
        <v>116</v>
      </c>
      <c r="B386" s="75">
        <v>152910.93700000001</v>
      </c>
      <c r="C386" s="75">
        <v>6981288.1213100003</v>
      </c>
      <c r="D386" s="75">
        <v>0</v>
      </c>
      <c r="E386" s="75">
        <v>0</v>
      </c>
      <c r="F386" s="75">
        <v>152910.93700000001</v>
      </c>
      <c r="G386" s="75">
        <v>6981288.1213100003</v>
      </c>
      <c r="H386" s="74" t="s">
        <v>120</v>
      </c>
      <c r="I386" s="74" t="s">
        <v>246</v>
      </c>
      <c r="J386" s="74" t="s">
        <v>116</v>
      </c>
      <c r="K386" s="75">
        <v>45.655910939254802</v>
      </c>
      <c r="L386" s="75">
        <v>0</v>
      </c>
      <c r="M386" s="74" t="s">
        <v>122</v>
      </c>
      <c r="N386" s="74" t="s">
        <v>241</v>
      </c>
      <c r="O386" s="74" t="s">
        <v>121</v>
      </c>
      <c r="P386" s="76">
        <v>45047</v>
      </c>
      <c r="Q386" s="76">
        <v>45048</v>
      </c>
      <c r="R386" s="75">
        <v>0</v>
      </c>
      <c r="S386" s="74" t="s">
        <v>116</v>
      </c>
      <c r="T386" s="74" t="s">
        <v>116</v>
      </c>
      <c r="U386" s="74" t="s">
        <v>142</v>
      </c>
      <c r="V386" s="77">
        <v>45017.153467476855</v>
      </c>
      <c r="W386" s="74" t="s">
        <v>116</v>
      </c>
      <c r="X386" s="74" t="s">
        <v>116</v>
      </c>
      <c r="Y386" s="77">
        <v>45047</v>
      </c>
      <c r="Z386" s="77">
        <v>45078</v>
      </c>
      <c r="AA386" s="77">
        <v>45078.810977118053</v>
      </c>
      <c r="AB386" s="74" t="s">
        <v>118</v>
      </c>
      <c r="AC386" s="74" t="s">
        <v>116</v>
      </c>
    </row>
    <row r="387" spans="1:29" s="107" customFormat="1" hidden="1" outlineLevel="7" collapsed="1" x14ac:dyDescent="0.25">
      <c r="A387" s="102" t="s">
        <v>249</v>
      </c>
      <c r="B387" s="103">
        <v>-19839.11</v>
      </c>
      <c r="C387" s="103">
        <v>-994361.11747000006</v>
      </c>
      <c r="D387" s="103">
        <v>0</v>
      </c>
      <c r="E387" s="103">
        <v>0</v>
      </c>
      <c r="F387" s="103">
        <v>-19839.11</v>
      </c>
      <c r="G387" s="103">
        <v>-994361.11747000006</v>
      </c>
      <c r="H387" s="104" t="s">
        <v>120</v>
      </c>
      <c r="I387" s="104" t="s">
        <v>246</v>
      </c>
      <c r="J387" s="104" t="s">
        <v>116</v>
      </c>
      <c r="K387" s="103">
        <v>50.121256319966001</v>
      </c>
      <c r="L387" s="103">
        <v>0</v>
      </c>
      <c r="M387" s="104" t="s">
        <v>122</v>
      </c>
      <c r="N387" s="104" t="s">
        <v>241</v>
      </c>
      <c r="O387" s="104" t="s">
        <v>121</v>
      </c>
      <c r="P387" s="105">
        <v>45047</v>
      </c>
      <c r="Q387" s="105">
        <v>45048</v>
      </c>
      <c r="R387" s="103">
        <v>0</v>
      </c>
      <c r="S387" s="104" t="s">
        <v>116</v>
      </c>
      <c r="T387" s="104" t="s">
        <v>116</v>
      </c>
      <c r="U387" s="104" t="s">
        <v>142</v>
      </c>
      <c r="V387" s="106">
        <v>45017.153467476855</v>
      </c>
      <c r="W387" s="104" t="s">
        <v>116</v>
      </c>
      <c r="X387" s="104" t="s">
        <v>116</v>
      </c>
      <c r="Y387" s="106">
        <v>45047</v>
      </c>
      <c r="Z387" s="106">
        <v>45078</v>
      </c>
      <c r="AA387" s="106">
        <v>45078.810977118053</v>
      </c>
      <c r="AB387" s="104" t="s">
        <v>118</v>
      </c>
      <c r="AC387" s="104" t="s">
        <v>116</v>
      </c>
    </row>
    <row r="388" spans="1:29" s="78" customFormat="1" hidden="1" outlineLevel="7" collapsed="1" x14ac:dyDescent="0.25">
      <c r="A388" s="101" t="s">
        <v>116</v>
      </c>
      <c r="B388" s="75">
        <v>-19839.11</v>
      </c>
      <c r="C388" s="75">
        <v>-994361.11747000006</v>
      </c>
      <c r="D388" s="75">
        <v>0</v>
      </c>
      <c r="E388" s="75">
        <v>0</v>
      </c>
      <c r="F388" s="75">
        <v>-19839.11</v>
      </c>
      <c r="G388" s="75">
        <v>-994361.11747000006</v>
      </c>
      <c r="H388" s="74" t="s">
        <v>120</v>
      </c>
      <c r="I388" s="74" t="s">
        <v>246</v>
      </c>
      <c r="J388" s="74" t="s">
        <v>116</v>
      </c>
      <c r="K388" s="75">
        <v>50.121256319966001</v>
      </c>
      <c r="L388" s="75">
        <v>0</v>
      </c>
      <c r="M388" s="74" t="s">
        <v>122</v>
      </c>
      <c r="N388" s="74" t="s">
        <v>241</v>
      </c>
      <c r="O388" s="74" t="s">
        <v>121</v>
      </c>
      <c r="P388" s="76">
        <v>45047</v>
      </c>
      <c r="Q388" s="76">
        <v>45048</v>
      </c>
      <c r="R388" s="75">
        <v>0</v>
      </c>
      <c r="S388" s="74" t="s">
        <v>116</v>
      </c>
      <c r="T388" s="74" t="s">
        <v>116</v>
      </c>
      <c r="U388" s="74" t="s">
        <v>142</v>
      </c>
      <c r="V388" s="77">
        <v>45017.153467476855</v>
      </c>
      <c r="W388" s="74" t="s">
        <v>116</v>
      </c>
      <c r="X388" s="74" t="s">
        <v>116</v>
      </c>
      <c r="Y388" s="77">
        <v>45047</v>
      </c>
      <c r="Z388" s="77">
        <v>45078</v>
      </c>
      <c r="AA388" s="77">
        <v>45078.810977118053</v>
      </c>
      <c r="AB388" s="74" t="s">
        <v>118</v>
      </c>
      <c r="AC388" s="74" t="s">
        <v>116</v>
      </c>
    </row>
    <row r="389" spans="1:29" s="96" customFormat="1" hidden="1" outlineLevel="7" collapsed="1" x14ac:dyDescent="0.25">
      <c r="A389" s="100" t="s">
        <v>247</v>
      </c>
      <c r="B389" s="92">
        <v>-702585.46</v>
      </c>
      <c r="C389" s="92">
        <v>-36836452.234109998</v>
      </c>
      <c r="D389" s="92">
        <v>0</v>
      </c>
      <c r="E389" s="92">
        <v>0</v>
      </c>
      <c r="F389" s="92">
        <v>-702585.46</v>
      </c>
      <c r="G389" s="92">
        <v>-36836452.234109998</v>
      </c>
      <c r="H389" s="93" t="s">
        <v>120</v>
      </c>
      <c r="I389" s="93" t="s">
        <v>246</v>
      </c>
      <c r="J389" s="93" t="s">
        <v>116</v>
      </c>
      <c r="K389" s="92">
        <v>52.429852781339903</v>
      </c>
      <c r="L389" s="92">
        <v>0</v>
      </c>
      <c r="M389" s="93" t="s">
        <v>122</v>
      </c>
      <c r="N389" s="93" t="s">
        <v>241</v>
      </c>
      <c r="O389" s="93" t="s">
        <v>121</v>
      </c>
      <c r="P389" s="94">
        <v>45047</v>
      </c>
      <c r="Q389" s="94">
        <v>45048</v>
      </c>
      <c r="R389" s="92">
        <v>0</v>
      </c>
      <c r="S389" s="93" t="s">
        <v>116</v>
      </c>
      <c r="T389" s="93" t="s">
        <v>116</v>
      </c>
      <c r="U389" s="93" t="s">
        <v>142</v>
      </c>
      <c r="V389" s="95">
        <v>45017.153467476855</v>
      </c>
      <c r="W389" s="93" t="s">
        <v>116</v>
      </c>
      <c r="X389" s="93" t="s">
        <v>116</v>
      </c>
      <c r="Y389" s="95">
        <v>45047</v>
      </c>
      <c r="Z389" s="95">
        <v>45078</v>
      </c>
      <c r="AA389" s="95">
        <v>45078.810977118053</v>
      </c>
      <c r="AB389" s="93" t="s">
        <v>118</v>
      </c>
      <c r="AC389" s="93" t="s">
        <v>116</v>
      </c>
    </row>
    <row r="390" spans="1:29" s="78" customFormat="1" hidden="1" outlineLevel="7" collapsed="1" x14ac:dyDescent="0.25">
      <c r="A390" s="101" t="s">
        <v>116</v>
      </c>
      <c r="B390" s="75">
        <v>-702585.46</v>
      </c>
      <c r="C390" s="75">
        <v>-36836452.234109998</v>
      </c>
      <c r="D390" s="75">
        <v>0</v>
      </c>
      <c r="E390" s="75">
        <v>0</v>
      </c>
      <c r="F390" s="75">
        <v>-702585.46</v>
      </c>
      <c r="G390" s="75">
        <v>-36836452.234109998</v>
      </c>
      <c r="H390" s="74" t="s">
        <v>120</v>
      </c>
      <c r="I390" s="74" t="s">
        <v>246</v>
      </c>
      <c r="J390" s="74" t="s">
        <v>116</v>
      </c>
      <c r="K390" s="75">
        <v>52.429852781339903</v>
      </c>
      <c r="L390" s="75">
        <v>0</v>
      </c>
      <c r="M390" s="74" t="s">
        <v>122</v>
      </c>
      <c r="N390" s="74" t="s">
        <v>241</v>
      </c>
      <c r="O390" s="74" t="s">
        <v>121</v>
      </c>
      <c r="P390" s="76">
        <v>45047</v>
      </c>
      <c r="Q390" s="76">
        <v>45048</v>
      </c>
      <c r="R390" s="75">
        <v>0</v>
      </c>
      <c r="S390" s="74" t="s">
        <v>116</v>
      </c>
      <c r="T390" s="74" t="s">
        <v>116</v>
      </c>
      <c r="U390" s="74" t="s">
        <v>142</v>
      </c>
      <c r="V390" s="77">
        <v>45017.153467476855</v>
      </c>
      <c r="W390" s="74" t="s">
        <v>116</v>
      </c>
      <c r="X390" s="74" t="s">
        <v>116</v>
      </c>
      <c r="Y390" s="77">
        <v>45047</v>
      </c>
      <c r="Z390" s="77">
        <v>45078</v>
      </c>
      <c r="AA390" s="77">
        <v>45078.810977118053</v>
      </c>
      <c r="AB390" s="74" t="s">
        <v>118</v>
      </c>
      <c r="AC390" s="74" t="s">
        <v>116</v>
      </c>
    </row>
    <row r="391" spans="1:29" s="107" customFormat="1" hidden="1" outlineLevel="7" collapsed="1" x14ac:dyDescent="0.25">
      <c r="A391" s="102" t="s">
        <v>252</v>
      </c>
      <c r="B391" s="103">
        <v>437593.34499999997</v>
      </c>
      <c r="C391" s="103">
        <v>23806306.454190001</v>
      </c>
      <c r="D391" s="103">
        <v>0</v>
      </c>
      <c r="E391" s="103">
        <v>0</v>
      </c>
      <c r="F391" s="103">
        <v>437593.34499999997</v>
      </c>
      <c r="G391" s="103">
        <v>23806306.454190001</v>
      </c>
      <c r="H391" s="104" t="s">
        <v>120</v>
      </c>
      <c r="I391" s="104" t="s">
        <v>246</v>
      </c>
      <c r="J391" s="104" t="s">
        <v>116</v>
      </c>
      <c r="K391" s="103">
        <v>54.402807369453903</v>
      </c>
      <c r="L391" s="103">
        <v>0</v>
      </c>
      <c r="M391" s="104" t="s">
        <v>122</v>
      </c>
      <c r="N391" s="104" t="s">
        <v>241</v>
      </c>
      <c r="O391" s="104" t="s">
        <v>121</v>
      </c>
      <c r="P391" s="105">
        <v>45047</v>
      </c>
      <c r="Q391" s="105">
        <v>45048</v>
      </c>
      <c r="R391" s="103">
        <v>0</v>
      </c>
      <c r="S391" s="104" t="s">
        <v>116</v>
      </c>
      <c r="T391" s="104" t="s">
        <v>116</v>
      </c>
      <c r="U391" s="104" t="s">
        <v>142</v>
      </c>
      <c r="V391" s="106">
        <v>45017.153467476855</v>
      </c>
      <c r="W391" s="104" t="s">
        <v>116</v>
      </c>
      <c r="X391" s="104" t="s">
        <v>116</v>
      </c>
      <c r="Y391" s="106">
        <v>45047</v>
      </c>
      <c r="Z391" s="106">
        <v>45078</v>
      </c>
      <c r="AA391" s="106">
        <v>45078.810977118053</v>
      </c>
      <c r="AB391" s="104" t="s">
        <v>118</v>
      </c>
      <c r="AC391" s="104" t="s">
        <v>116</v>
      </c>
    </row>
    <row r="392" spans="1:29" s="78" customFormat="1" hidden="1" outlineLevel="7" collapsed="1" x14ac:dyDescent="0.25">
      <c r="A392" s="101" t="s">
        <v>116</v>
      </c>
      <c r="B392" s="75">
        <v>437593.34499999997</v>
      </c>
      <c r="C392" s="75">
        <v>23806306.454190001</v>
      </c>
      <c r="D392" s="75">
        <v>0</v>
      </c>
      <c r="E392" s="75">
        <v>0</v>
      </c>
      <c r="F392" s="75">
        <v>437593.34499999997</v>
      </c>
      <c r="G392" s="75">
        <v>23806306.454190001</v>
      </c>
      <c r="H392" s="74" t="s">
        <v>120</v>
      </c>
      <c r="I392" s="74" t="s">
        <v>246</v>
      </c>
      <c r="J392" s="74" t="s">
        <v>116</v>
      </c>
      <c r="K392" s="75">
        <v>54.402807369453903</v>
      </c>
      <c r="L392" s="75">
        <v>0</v>
      </c>
      <c r="M392" s="74" t="s">
        <v>122</v>
      </c>
      <c r="N392" s="74" t="s">
        <v>241</v>
      </c>
      <c r="O392" s="74" t="s">
        <v>121</v>
      </c>
      <c r="P392" s="76">
        <v>45047</v>
      </c>
      <c r="Q392" s="76">
        <v>45048</v>
      </c>
      <c r="R392" s="75">
        <v>0</v>
      </c>
      <c r="S392" s="74" t="s">
        <v>116</v>
      </c>
      <c r="T392" s="74" t="s">
        <v>116</v>
      </c>
      <c r="U392" s="74" t="s">
        <v>142</v>
      </c>
      <c r="V392" s="77">
        <v>45017.153467476855</v>
      </c>
      <c r="W392" s="74" t="s">
        <v>116</v>
      </c>
      <c r="X392" s="74" t="s">
        <v>116</v>
      </c>
      <c r="Y392" s="77">
        <v>45047</v>
      </c>
      <c r="Z392" s="77">
        <v>45078</v>
      </c>
      <c r="AA392" s="77">
        <v>45078.810977118053</v>
      </c>
      <c r="AB392" s="74" t="s">
        <v>118</v>
      </c>
      <c r="AC392" s="74" t="s">
        <v>116</v>
      </c>
    </row>
    <row r="393" spans="1:29" s="96" customFormat="1" hidden="1" outlineLevel="7" collapsed="1" x14ac:dyDescent="0.25">
      <c r="A393" s="100" t="s">
        <v>253</v>
      </c>
      <c r="B393" s="92">
        <v>699565.53</v>
      </c>
      <c r="C393" s="92">
        <v>38301197.717809997</v>
      </c>
      <c r="D393" s="92">
        <v>0</v>
      </c>
      <c r="E393" s="92">
        <v>0</v>
      </c>
      <c r="F393" s="92">
        <v>699565.53</v>
      </c>
      <c r="G393" s="92">
        <v>38301197.717809997</v>
      </c>
      <c r="H393" s="93" t="s">
        <v>120</v>
      </c>
      <c r="I393" s="93" t="s">
        <v>246</v>
      </c>
      <c r="J393" s="93" t="s">
        <v>116</v>
      </c>
      <c r="K393" s="92">
        <v>54.749978487090402</v>
      </c>
      <c r="L393" s="92">
        <v>0</v>
      </c>
      <c r="M393" s="93" t="s">
        <v>122</v>
      </c>
      <c r="N393" s="93" t="s">
        <v>241</v>
      </c>
      <c r="O393" s="93" t="s">
        <v>121</v>
      </c>
      <c r="P393" s="94">
        <v>45047</v>
      </c>
      <c r="Q393" s="94">
        <v>45048</v>
      </c>
      <c r="R393" s="92">
        <v>0</v>
      </c>
      <c r="S393" s="93" t="s">
        <v>116</v>
      </c>
      <c r="T393" s="93" t="s">
        <v>116</v>
      </c>
      <c r="U393" s="93" t="s">
        <v>142</v>
      </c>
      <c r="V393" s="95">
        <v>45017.153467476855</v>
      </c>
      <c r="W393" s="93" t="s">
        <v>116</v>
      </c>
      <c r="X393" s="93" t="s">
        <v>116</v>
      </c>
      <c r="Y393" s="95">
        <v>45047</v>
      </c>
      <c r="Z393" s="95">
        <v>45078</v>
      </c>
      <c r="AA393" s="95">
        <v>45078.810977118053</v>
      </c>
      <c r="AB393" s="93" t="s">
        <v>118</v>
      </c>
      <c r="AC393" s="93" t="s">
        <v>116</v>
      </c>
    </row>
    <row r="394" spans="1:29" s="78" customFormat="1" hidden="1" outlineLevel="7" collapsed="1" x14ac:dyDescent="0.25">
      <c r="A394" s="101" t="s">
        <v>116</v>
      </c>
      <c r="B394" s="75">
        <v>699565.53</v>
      </c>
      <c r="C394" s="75">
        <v>38301197.717809997</v>
      </c>
      <c r="D394" s="75">
        <v>0</v>
      </c>
      <c r="E394" s="75">
        <v>0</v>
      </c>
      <c r="F394" s="75">
        <v>699565.53</v>
      </c>
      <c r="G394" s="75">
        <v>38301197.717809997</v>
      </c>
      <c r="H394" s="74" t="s">
        <v>120</v>
      </c>
      <c r="I394" s="74" t="s">
        <v>246</v>
      </c>
      <c r="J394" s="74" t="s">
        <v>116</v>
      </c>
      <c r="K394" s="75">
        <v>54.749978487090402</v>
      </c>
      <c r="L394" s="75">
        <v>0</v>
      </c>
      <c r="M394" s="74" t="s">
        <v>122</v>
      </c>
      <c r="N394" s="74" t="s">
        <v>241</v>
      </c>
      <c r="O394" s="74" t="s">
        <v>121</v>
      </c>
      <c r="P394" s="76">
        <v>45047</v>
      </c>
      <c r="Q394" s="76">
        <v>45048</v>
      </c>
      <c r="R394" s="75">
        <v>0</v>
      </c>
      <c r="S394" s="74" t="s">
        <v>116</v>
      </c>
      <c r="T394" s="74" t="s">
        <v>116</v>
      </c>
      <c r="U394" s="74" t="s">
        <v>142</v>
      </c>
      <c r="V394" s="77">
        <v>45017.153467476855</v>
      </c>
      <c r="W394" s="74" t="s">
        <v>116</v>
      </c>
      <c r="X394" s="74" t="s">
        <v>116</v>
      </c>
      <c r="Y394" s="77">
        <v>45047</v>
      </c>
      <c r="Z394" s="77">
        <v>45078</v>
      </c>
      <c r="AA394" s="77">
        <v>45078.810977118053</v>
      </c>
      <c r="AB394" s="74" t="s">
        <v>118</v>
      </c>
      <c r="AC394" s="74" t="s">
        <v>116</v>
      </c>
    </row>
    <row r="395" spans="1:29" s="107" customFormat="1" hidden="1" outlineLevel="7" collapsed="1" x14ac:dyDescent="0.25">
      <c r="A395" s="102" t="s">
        <v>248</v>
      </c>
      <c r="B395" s="103">
        <v>-614146.64199999999</v>
      </c>
      <c r="C395" s="103">
        <v>-33855542.490350001</v>
      </c>
      <c r="D395" s="103">
        <v>0</v>
      </c>
      <c r="E395" s="103">
        <v>0</v>
      </c>
      <c r="F395" s="103">
        <v>-614146.64199999999</v>
      </c>
      <c r="G395" s="103">
        <v>-33855542.490350001</v>
      </c>
      <c r="H395" s="104" t="s">
        <v>120</v>
      </c>
      <c r="I395" s="104" t="s">
        <v>246</v>
      </c>
      <c r="J395" s="104" t="s">
        <v>116</v>
      </c>
      <c r="K395" s="103">
        <v>55.126154203331097</v>
      </c>
      <c r="L395" s="103">
        <v>0</v>
      </c>
      <c r="M395" s="104" t="s">
        <v>122</v>
      </c>
      <c r="N395" s="104" t="s">
        <v>241</v>
      </c>
      <c r="O395" s="104" t="s">
        <v>121</v>
      </c>
      <c r="P395" s="105">
        <v>45047</v>
      </c>
      <c r="Q395" s="105">
        <v>45048</v>
      </c>
      <c r="R395" s="103">
        <v>0</v>
      </c>
      <c r="S395" s="104" t="s">
        <v>116</v>
      </c>
      <c r="T395" s="104" t="s">
        <v>116</v>
      </c>
      <c r="U395" s="104" t="s">
        <v>142</v>
      </c>
      <c r="V395" s="106">
        <v>45017.153467476855</v>
      </c>
      <c r="W395" s="104" t="s">
        <v>116</v>
      </c>
      <c r="X395" s="104" t="s">
        <v>116</v>
      </c>
      <c r="Y395" s="106">
        <v>45047</v>
      </c>
      <c r="Z395" s="106">
        <v>45078</v>
      </c>
      <c r="AA395" s="106">
        <v>45078.810977118053</v>
      </c>
      <c r="AB395" s="104" t="s">
        <v>118</v>
      </c>
      <c r="AC395" s="104" t="s">
        <v>116</v>
      </c>
    </row>
    <row r="396" spans="1:29" s="78" customFormat="1" hidden="1" outlineLevel="7" collapsed="1" x14ac:dyDescent="0.25">
      <c r="A396" s="101" t="s">
        <v>116</v>
      </c>
      <c r="B396" s="75">
        <v>-614146.64199999999</v>
      </c>
      <c r="C396" s="75">
        <v>-33855542.490350001</v>
      </c>
      <c r="D396" s="75">
        <v>0</v>
      </c>
      <c r="E396" s="75">
        <v>0</v>
      </c>
      <c r="F396" s="75">
        <v>-614146.64199999999</v>
      </c>
      <c r="G396" s="75">
        <v>-33855542.490350001</v>
      </c>
      <c r="H396" s="74" t="s">
        <v>120</v>
      </c>
      <c r="I396" s="74" t="s">
        <v>246</v>
      </c>
      <c r="J396" s="74" t="s">
        <v>116</v>
      </c>
      <c r="K396" s="75">
        <v>55.126154203331097</v>
      </c>
      <c r="L396" s="75">
        <v>0</v>
      </c>
      <c r="M396" s="74" t="s">
        <v>122</v>
      </c>
      <c r="N396" s="74" t="s">
        <v>241</v>
      </c>
      <c r="O396" s="74" t="s">
        <v>121</v>
      </c>
      <c r="P396" s="76">
        <v>45047</v>
      </c>
      <c r="Q396" s="76">
        <v>45048</v>
      </c>
      <c r="R396" s="75">
        <v>0</v>
      </c>
      <c r="S396" s="74" t="s">
        <v>116</v>
      </c>
      <c r="T396" s="74" t="s">
        <v>116</v>
      </c>
      <c r="U396" s="74" t="s">
        <v>142</v>
      </c>
      <c r="V396" s="77">
        <v>45017.153467476855</v>
      </c>
      <c r="W396" s="74" t="s">
        <v>116</v>
      </c>
      <c r="X396" s="74" t="s">
        <v>116</v>
      </c>
      <c r="Y396" s="77">
        <v>45047</v>
      </c>
      <c r="Z396" s="77">
        <v>45078</v>
      </c>
      <c r="AA396" s="77">
        <v>45078.810977118053</v>
      </c>
      <c r="AB396" s="74" t="s">
        <v>118</v>
      </c>
      <c r="AC396" s="74" t="s">
        <v>116</v>
      </c>
    </row>
    <row r="397" spans="1:29" s="96" customFormat="1" hidden="1" outlineLevel="7" collapsed="1" x14ac:dyDescent="0.25">
      <c r="A397" s="100" t="s">
        <v>250</v>
      </c>
      <c r="B397" s="92">
        <v>46501.4</v>
      </c>
      <c r="C397" s="92">
        <v>2597563.54862</v>
      </c>
      <c r="D397" s="92">
        <v>0</v>
      </c>
      <c r="E397" s="92">
        <v>0</v>
      </c>
      <c r="F397" s="92">
        <v>46501.4</v>
      </c>
      <c r="G397" s="92">
        <v>2597563.54862</v>
      </c>
      <c r="H397" s="93" t="s">
        <v>120</v>
      </c>
      <c r="I397" s="93" t="s">
        <v>246</v>
      </c>
      <c r="J397" s="93" t="s">
        <v>116</v>
      </c>
      <c r="K397" s="92">
        <v>55.859899887315201</v>
      </c>
      <c r="L397" s="92">
        <v>0</v>
      </c>
      <c r="M397" s="93" t="s">
        <v>122</v>
      </c>
      <c r="N397" s="93" t="s">
        <v>241</v>
      </c>
      <c r="O397" s="93" t="s">
        <v>121</v>
      </c>
      <c r="P397" s="94">
        <v>45047</v>
      </c>
      <c r="Q397" s="94">
        <v>45048</v>
      </c>
      <c r="R397" s="92">
        <v>0</v>
      </c>
      <c r="S397" s="93" t="s">
        <v>116</v>
      </c>
      <c r="T397" s="93" t="s">
        <v>116</v>
      </c>
      <c r="U397" s="93" t="s">
        <v>142</v>
      </c>
      <c r="V397" s="95">
        <v>45017.153467476855</v>
      </c>
      <c r="W397" s="93" t="s">
        <v>116</v>
      </c>
      <c r="X397" s="93" t="s">
        <v>116</v>
      </c>
      <c r="Y397" s="95">
        <v>45047</v>
      </c>
      <c r="Z397" s="95">
        <v>45078</v>
      </c>
      <c r="AA397" s="95">
        <v>45078.810977118053</v>
      </c>
      <c r="AB397" s="93" t="s">
        <v>118</v>
      </c>
      <c r="AC397" s="93" t="s">
        <v>116</v>
      </c>
    </row>
    <row r="398" spans="1:29" s="78" customFormat="1" hidden="1" outlineLevel="7" collapsed="1" x14ac:dyDescent="0.25">
      <c r="A398" s="101" t="s">
        <v>116</v>
      </c>
      <c r="B398" s="75">
        <v>46501.4</v>
      </c>
      <c r="C398" s="75">
        <v>2597563.54862</v>
      </c>
      <c r="D398" s="75">
        <v>0</v>
      </c>
      <c r="E398" s="75">
        <v>0</v>
      </c>
      <c r="F398" s="75">
        <v>46501.4</v>
      </c>
      <c r="G398" s="75">
        <v>2597563.54862</v>
      </c>
      <c r="H398" s="74" t="s">
        <v>120</v>
      </c>
      <c r="I398" s="74" t="s">
        <v>246</v>
      </c>
      <c r="J398" s="74" t="s">
        <v>116</v>
      </c>
      <c r="K398" s="75">
        <v>55.859899887315201</v>
      </c>
      <c r="L398" s="75">
        <v>0</v>
      </c>
      <c r="M398" s="74" t="s">
        <v>122</v>
      </c>
      <c r="N398" s="74" t="s">
        <v>241</v>
      </c>
      <c r="O398" s="74" t="s">
        <v>121</v>
      </c>
      <c r="P398" s="76">
        <v>45047</v>
      </c>
      <c r="Q398" s="76">
        <v>45048</v>
      </c>
      <c r="R398" s="75">
        <v>0</v>
      </c>
      <c r="S398" s="74" t="s">
        <v>116</v>
      </c>
      <c r="T398" s="74" t="s">
        <v>116</v>
      </c>
      <c r="U398" s="74" t="s">
        <v>142</v>
      </c>
      <c r="V398" s="77">
        <v>45017.153467476855</v>
      </c>
      <c r="W398" s="74" t="s">
        <v>116</v>
      </c>
      <c r="X398" s="74" t="s">
        <v>116</v>
      </c>
      <c r="Y398" s="77">
        <v>45047</v>
      </c>
      <c r="Z398" s="77">
        <v>45078</v>
      </c>
      <c r="AA398" s="77">
        <v>45078.810977118053</v>
      </c>
      <c r="AB398" s="74" t="s">
        <v>118</v>
      </c>
      <c r="AC398" s="74" t="s">
        <v>116</v>
      </c>
    </row>
    <row r="399" spans="1:29" s="113" customFormat="1" hidden="1" outlineLevel="2" collapsed="1" x14ac:dyDescent="0.25">
      <c r="A399" s="108" t="s">
        <v>254</v>
      </c>
      <c r="B399" s="109">
        <v>0</v>
      </c>
      <c r="C399" s="109">
        <v>0</v>
      </c>
      <c r="D399" s="109">
        <v>0</v>
      </c>
      <c r="E399" s="109">
        <v>0</v>
      </c>
      <c r="F399" s="109">
        <v>0</v>
      </c>
      <c r="G399" s="109">
        <v>0</v>
      </c>
      <c r="H399" s="110" t="s">
        <v>120</v>
      </c>
      <c r="I399" s="110" t="s">
        <v>254</v>
      </c>
      <c r="J399" s="110" t="s">
        <v>116</v>
      </c>
      <c r="K399" s="109">
        <v>0</v>
      </c>
      <c r="L399" s="109">
        <v>0</v>
      </c>
      <c r="M399" s="110" t="s">
        <v>122</v>
      </c>
      <c r="N399" s="110" t="s">
        <v>241</v>
      </c>
      <c r="O399" s="110" t="s">
        <v>121</v>
      </c>
      <c r="P399" s="111">
        <v>45047</v>
      </c>
      <c r="Q399" s="111">
        <v>45048</v>
      </c>
      <c r="R399" s="109">
        <v>0</v>
      </c>
      <c r="S399" s="110" t="s">
        <v>116</v>
      </c>
      <c r="T399" s="110" t="s">
        <v>116</v>
      </c>
      <c r="U399" s="110" t="s">
        <v>142</v>
      </c>
      <c r="V399" s="112">
        <v>45017.153467476855</v>
      </c>
      <c r="W399" s="110" t="s">
        <v>116</v>
      </c>
      <c r="X399" s="110" t="s">
        <v>116</v>
      </c>
      <c r="Y399" s="112">
        <v>45047</v>
      </c>
      <c r="Z399" s="112">
        <v>45078</v>
      </c>
      <c r="AA399" s="112">
        <v>45078.810977118053</v>
      </c>
      <c r="AB399" s="110" t="s">
        <v>118</v>
      </c>
      <c r="AC399" s="110" t="s">
        <v>116</v>
      </c>
    </row>
    <row r="400" spans="1:29" s="96" customFormat="1" hidden="1" outlineLevel="3" collapsed="1" x14ac:dyDescent="0.25">
      <c r="A400" s="91" t="s">
        <v>121</v>
      </c>
      <c r="B400" s="92">
        <v>0</v>
      </c>
      <c r="C400" s="92">
        <v>0</v>
      </c>
      <c r="D400" s="92">
        <v>0</v>
      </c>
      <c r="E400" s="92">
        <v>0</v>
      </c>
      <c r="F400" s="92">
        <v>0</v>
      </c>
      <c r="G400" s="92">
        <v>0</v>
      </c>
      <c r="H400" s="93" t="s">
        <v>120</v>
      </c>
      <c r="I400" s="93" t="s">
        <v>254</v>
      </c>
      <c r="J400" s="93" t="s">
        <v>116</v>
      </c>
      <c r="K400" s="92">
        <v>0</v>
      </c>
      <c r="L400" s="92">
        <v>0</v>
      </c>
      <c r="M400" s="93" t="s">
        <v>122</v>
      </c>
      <c r="N400" s="93" t="s">
        <v>241</v>
      </c>
      <c r="O400" s="93" t="s">
        <v>121</v>
      </c>
      <c r="P400" s="94">
        <v>45047</v>
      </c>
      <c r="Q400" s="94">
        <v>45048</v>
      </c>
      <c r="R400" s="92">
        <v>0</v>
      </c>
      <c r="S400" s="93" t="s">
        <v>116</v>
      </c>
      <c r="T400" s="93" t="s">
        <v>116</v>
      </c>
      <c r="U400" s="93" t="s">
        <v>142</v>
      </c>
      <c r="V400" s="95">
        <v>45017.153467476855</v>
      </c>
      <c r="W400" s="93" t="s">
        <v>116</v>
      </c>
      <c r="X400" s="93" t="s">
        <v>116</v>
      </c>
      <c r="Y400" s="95">
        <v>45047</v>
      </c>
      <c r="Z400" s="95">
        <v>45078</v>
      </c>
      <c r="AA400" s="95">
        <v>45078.810977118053</v>
      </c>
      <c r="AB400" s="93" t="s">
        <v>118</v>
      </c>
      <c r="AC400" s="93" t="s">
        <v>116</v>
      </c>
    </row>
    <row r="401" spans="1:29" s="78" customFormat="1" hidden="1" outlineLevel="4" collapsed="1" x14ac:dyDescent="0.25">
      <c r="A401" s="97" t="s">
        <v>116</v>
      </c>
      <c r="B401" s="75">
        <v>0</v>
      </c>
      <c r="C401" s="75">
        <v>0</v>
      </c>
      <c r="D401" s="75">
        <v>0</v>
      </c>
      <c r="E401" s="75">
        <v>0</v>
      </c>
      <c r="F401" s="75">
        <v>0</v>
      </c>
      <c r="G401" s="75">
        <v>0</v>
      </c>
      <c r="H401" s="74" t="s">
        <v>120</v>
      </c>
      <c r="I401" s="74" t="s">
        <v>254</v>
      </c>
      <c r="J401" s="74" t="s">
        <v>116</v>
      </c>
      <c r="K401" s="75">
        <v>0</v>
      </c>
      <c r="L401" s="75">
        <v>0</v>
      </c>
      <c r="M401" s="74" t="s">
        <v>122</v>
      </c>
      <c r="N401" s="74" t="s">
        <v>241</v>
      </c>
      <c r="O401" s="74" t="s">
        <v>121</v>
      </c>
      <c r="P401" s="76">
        <v>45047</v>
      </c>
      <c r="Q401" s="76">
        <v>45048</v>
      </c>
      <c r="R401" s="75">
        <v>0</v>
      </c>
      <c r="S401" s="74" t="s">
        <v>116</v>
      </c>
      <c r="T401" s="74" t="s">
        <v>116</v>
      </c>
      <c r="U401" s="74" t="s">
        <v>142</v>
      </c>
      <c r="V401" s="77">
        <v>45017.153467476855</v>
      </c>
      <c r="W401" s="74" t="s">
        <v>116</v>
      </c>
      <c r="X401" s="74" t="s">
        <v>116</v>
      </c>
      <c r="Y401" s="77">
        <v>45047</v>
      </c>
      <c r="Z401" s="77">
        <v>45078</v>
      </c>
      <c r="AA401" s="77">
        <v>45078.810977118053</v>
      </c>
      <c r="AB401" s="74" t="s">
        <v>118</v>
      </c>
      <c r="AC401" s="74" t="s">
        <v>116</v>
      </c>
    </row>
    <row r="402" spans="1:29" s="84" customFormat="1" hidden="1" outlineLevel="5" collapsed="1" x14ac:dyDescent="0.25">
      <c r="A402" s="98" t="s">
        <v>122</v>
      </c>
      <c r="B402" s="80">
        <v>0</v>
      </c>
      <c r="C402" s="80">
        <v>0</v>
      </c>
      <c r="D402" s="80">
        <v>0</v>
      </c>
      <c r="E402" s="80">
        <v>0</v>
      </c>
      <c r="F402" s="80">
        <v>0</v>
      </c>
      <c r="G402" s="80">
        <v>0</v>
      </c>
      <c r="H402" s="81" t="s">
        <v>120</v>
      </c>
      <c r="I402" s="81" t="s">
        <v>254</v>
      </c>
      <c r="J402" s="81" t="s">
        <v>116</v>
      </c>
      <c r="K402" s="80">
        <v>0</v>
      </c>
      <c r="L402" s="80">
        <v>0</v>
      </c>
      <c r="M402" s="81" t="s">
        <v>122</v>
      </c>
      <c r="N402" s="81" t="s">
        <v>241</v>
      </c>
      <c r="O402" s="81" t="s">
        <v>121</v>
      </c>
      <c r="P402" s="82">
        <v>45047</v>
      </c>
      <c r="Q402" s="82">
        <v>45048</v>
      </c>
      <c r="R402" s="80">
        <v>0</v>
      </c>
      <c r="S402" s="81" t="s">
        <v>116</v>
      </c>
      <c r="T402" s="81" t="s">
        <v>116</v>
      </c>
      <c r="U402" s="81" t="s">
        <v>142</v>
      </c>
      <c r="V402" s="83">
        <v>45017.153467476855</v>
      </c>
      <c r="W402" s="81" t="s">
        <v>116</v>
      </c>
      <c r="X402" s="81" t="s">
        <v>116</v>
      </c>
      <c r="Y402" s="83">
        <v>45047</v>
      </c>
      <c r="Z402" s="83">
        <v>45078</v>
      </c>
      <c r="AA402" s="83">
        <v>45078.810977118053</v>
      </c>
      <c r="AB402" s="81" t="s">
        <v>118</v>
      </c>
      <c r="AC402" s="81" t="s">
        <v>116</v>
      </c>
    </row>
    <row r="403" spans="1:29" s="90" customFormat="1" hidden="1" outlineLevel="6" collapsed="1" x14ac:dyDescent="0.25">
      <c r="A403" s="99" t="s">
        <v>116</v>
      </c>
      <c r="B403" s="86">
        <v>0</v>
      </c>
      <c r="C403" s="86">
        <v>0</v>
      </c>
      <c r="D403" s="86">
        <v>0</v>
      </c>
      <c r="E403" s="86">
        <v>0</v>
      </c>
      <c r="F403" s="86">
        <v>0</v>
      </c>
      <c r="G403" s="86">
        <v>0</v>
      </c>
      <c r="H403" s="87" t="s">
        <v>120</v>
      </c>
      <c r="I403" s="87" t="s">
        <v>254</v>
      </c>
      <c r="J403" s="87" t="s">
        <v>116</v>
      </c>
      <c r="K403" s="86">
        <v>0</v>
      </c>
      <c r="L403" s="86">
        <v>0</v>
      </c>
      <c r="M403" s="87" t="s">
        <v>122</v>
      </c>
      <c r="N403" s="87" t="s">
        <v>241</v>
      </c>
      <c r="O403" s="87" t="s">
        <v>121</v>
      </c>
      <c r="P403" s="88">
        <v>45047</v>
      </c>
      <c r="Q403" s="88">
        <v>45048</v>
      </c>
      <c r="R403" s="86">
        <v>0</v>
      </c>
      <c r="S403" s="87" t="s">
        <v>116</v>
      </c>
      <c r="T403" s="87" t="s">
        <v>116</v>
      </c>
      <c r="U403" s="87" t="s">
        <v>142</v>
      </c>
      <c r="V403" s="89">
        <v>45017.153467476855</v>
      </c>
      <c r="W403" s="87" t="s">
        <v>116</v>
      </c>
      <c r="X403" s="87" t="s">
        <v>116</v>
      </c>
      <c r="Y403" s="89">
        <v>45047</v>
      </c>
      <c r="Z403" s="89">
        <v>45078</v>
      </c>
      <c r="AA403" s="89">
        <v>45078.810977118053</v>
      </c>
      <c r="AB403" s="87" t="s">
        <v>118</v>
      </c>
      <c r="AC403" s="87" t="s">
        <v>116</v>
      </c>
    </row>
    <row r="404" spans="1:29" s="96" customFormat="1" hidden="1" outlineLevel="7" collapsed="1" x14ac:dyDescent="0.25">
      <c r="A404" s="100" t="s">
        <v>257</v>
      </c>
      <c r="B404" s="92">
        <v>750.59</v>
      </c>
      <c r="C404" s="92">
        <v>29011.23</v>
      </c>
      <c r="D404" s="92">
        <v>0</v>
      </c>
      <c r="E404" s="92">
        <v>0</v>
      </c>
      <c r="F404" s="92">
        <v>750.59</v>
      </c>
      <c r="G404" s="92">
        <v>29011.23</v>
      </c>
      <c r="H404" s="93" t="s">
        <v>120</v>
      </c>
      <c r="I404" s="93" t="s">
        <v>254</v>
      </c>
      <c r="J404" s="93" t="s">
        <v>116</v>
      </c>
      <c r="K404" s="92">
        <v>38.651234362301601</v>
      </c>
      <c r="L404" s="92">
        <v>0</v>
      </c>
      <c r="M404" s="93" t="s">
        <v>122</v>
      </c>
      <c r="N404" s="93" t="s">
        <v>241</v>
      </c>
      <c r="O404" s="93" t="s">
        <v>121</v>
      </c>
      <c r="P404" s="94">
        <v>45047</v>
      </c>
      <c r="Q404" s="94">
        <v>45048</v>
      </c>
      <c r="R404" s="92">
        <v>0</v>
      </c>
      <c r="S404" s="93" t="s">
        <v>116</v>
      </c>
      <c r="T404" s="93" t="s">
        <v>116</v>
      </c>
      <c r="U404" s="93" t="s">
        <v>142</v>
      </c>
      <c r="V404" s="95">
        <v>45017.153467476855</v>
      </c>
      <c r="W404" s="93" t="s">
        <v>116</v>
      </c>
      <c r="X404" s="93" t="s">
        <v>116</v>
      </c>
      <c r="Y404" s="95">
        <v>45047</v>
      </c>
      <c r="Z404" s="95">
        <v>45078</v>
      </c>
      <c r="AA404" s="95">
        <v>45078.810977118053</v>
      </c>
      <c r="AB404" s="93" t="s">
        <v>118</v>
      </c>
      <c r="AC404" s="93" t="s">
        <v>116</v>
      </c>
    </row>
    <row r="405" spans="1:29" s="78" customFormat="1" hidden="1" outlineLevel="7" collapsed="1" x14ac:dyDescent="0.25">
      <c r="A405" s="101" t="s">
        <v>116</v>
      </c>
      <c r="B405" s="75">
        <v>750.59</v>
      </c>
      <c r="C405" s="75">
        <v>29011.23</v>
      </c>
      <c r="D405" s="75">
        <v>0</v>
      </c>
      <c r="E405" s="75">
        <v>0</v>
      </c>
      <c r="F405" s="75">
        <v>750.59</v>
      </c>
      <c r="G405" s="75">
        <v>29011.23</v>
      </c>
      <c r="H405" s="74" t="s">
        <v>120</v>
      </c>
      <c r="I405" s="74" t="s">
        <v>254</v>
      </c>
      <c r="J405" s="74" t="s">
        <v>116</v>
      </c>
      <c r="K405" s="75">
        <v>38.651234362301601</v>
      </c>
      <c r="L405" s="75">
        <v>0</v>
      </c>
      <c r="M405" s="74" t="s">
        <v>122</v>
      </c>
      <c r="N405" s="74" t="s">
        <v>241</v>
      </c>
      <c r="O405" s="74" t="s">
        <v>121</v>
      </c>
      <c r="P405" s="76">
        <v>45047</v>
      </c>
      <c r="Q405" s="76">
        <v>45048</v>
      </c>
      <c r="R405" s="75">
        <v>0</v>
      </c>
      <c r="S405" s="74" t="s">
        <v>116</v>
      </c>
      <c r="T405" s="74" t="s">
        <v>116</v>
      </c>
      <c r="U405" s="74" t="s">
        <v>142</v>
      </c>
      <c r="V405" s="77">
        <v>45017.153467476855</v>
      </c>
      <c r="W405" s="74" t="s">
        <v>116</v>
      </c>
      <c r="X405" s="74" t="s">
        <v>116</v>
      </c>
      <c r="Y405" s="77">
        <v>45047</v>
      </c>
      <c r="Z405" s="77">
        <v>45078</v>
      </c>
      <c r="AA405" s="77">
        <v>45078.810977118053</v>
      </c>
      <c r="AB405" s="74" t="s">
        <v>118</v>
      </c>
      <c r="AC405" s="74" t="s">
        <v>116</v>
      </c>
    </row>
    <row r="406" spans="1:29" s="107" customFormat="1" hidden="1" outlineLevel="7" collapsed="1" x14ac:dyDescent="0.25">
      <c r="A406" s="102" t="s">
        <v>258</v>
      </c>
      <c r="B406" s="103">
        <v>128439.048</v>
      </c>
      <c r="C406" s="103">
        <v>7099882.7032300001</v>
      </c>
      <c r="D406" s="103">
        <v>0</v>
      </c>
      <c r="E406" s="103">
        <v>0</v>
      </c>
      <c r="F406" s="103">
        <v>128439.048</v>
      </c>
      <c r="G406" s="103">
        <v>7099882.7032300001</v>
      </c>
      <c r="H406" s="104" t="s">
        <v>120</v>
      </c>
      <c r="I406" s="104" t="s">
        <v>254</v>
      </c>
      <c r="J406" s="104" t="s">
        <v>116</v>
      </c>
      <c r="K406" s="103">
        <v>55.278225849431699</v>
      </c>
      <c r="L406" s="103">
        <v>0</v>
      </c>
      <c r="M406" s="104" t="s">
        <v>122</v>
      </c>
      <c r="N406" s="104" t="s">
        <v>241</v>
      </c>
      <c r="O406" s="104" t="s">
        <v>121</v>
      </c>
      <c r="P406" s="105">
        <v>45047</v>
      </c>
      <c r="Q406" s="105">
        <v>45048</v>
      </c>
      <c r="R406" s="103">
        <v>0</v>
      </c>
      <c r="S406" s="104" t="s">
        <v>116</v>
      </c>
      <c r="T406" s="104" t="s">
        <v>116</v>
      </c>
      <c r="U406" s="104" t="s">
        <v>142</v>
      </c>
      <c r="V406" s="106">
        <v>45017.153467476855</v>
      </c>
      <c r="W406" s="104" t="s">
        <v>116</v>
      </c>
      <c r="X406" s="104" t="s">
        <v>116</v>
      </c>
      <c r="Y406" s="106">
        <v>45047</v>
      </c>
      <c r="Z406" s="106">
        <v>45078</v>
      </c>
      <c r="AA406" s="106">
        <v>45078.810977118053</v>
      </c>
      <c r="AB406" s="104" t="s">
        <v>118</v>
      </c>
      <c r="AC406" s="104" t="s">
        <v>116</v>
      </c>
    </row>
    <row r="407" spans="1:29" s="78" customFormat="1" hidden="1" outlineLevel="7" collapsed="1" x14ac:dyDescent="0.25">
      <c r="A407" s="101" t="s">
        <v>116</v>
      </c>
      <c r="B407" s="75">
        <v>128439.048</v>
      </c>
      <c r="C407" s="75">
        <v>7099882.7032300001</v>
      </c>
      <c r="D407" s="75">
        <v>0</v>
      </c>
      <c r="E407" s="75">
        <v>0</v>
      </c>
      <c r="F407" s="75">
        <v>128439.048</v>
      </c>
      <c r="G407" s="75">
        <v>7099882.7032300001</v>
      </c>
      <c r="H407" s="74" t="s">
        <v>120</v>
      </c>
      <c r="I407" s="74" t="s">
        <v>254</v>
      </c>
      <c r="J407" s="74" t="s">
        <v>116</v>
      </c>
      <c r="K407" s="75">
        <v>55.278225849431699</v>
      </c>
      <c r="L407" s="75">
        <v>0</v>
      </c>
      <c r="M407" s="74" t="s">
        <v>122</v>
      </c>
      <c r="N407" s="74" t="s">
        <v>241</v>
      </c>
      <c r="O407" s="74" t="s">
        <v>121</v>
      </c>
      <c r="P407" s="76">
        <v>45047</v>
      </c>
      <c r="Q407" s="76">
        <v>45048</v>
      </c>
      <c r="R407" s="75">
        <v>0</v>
      </c>
      <c r="S407" s="74" t="s">
        <v>116</v>
      </c>
      <c r="T407" s="74" t="s">
        <v>116</v>
      </c>
      <c r="U407" s="74" t="s">
        <v>142</v>
      </c>
      <c r="V407" s="77">
        <v>45017.153467476855</v>
      </c>
      <c r="W407" s="74" t="s">
        <v>116</v>
      </c>
      <c r="X407" s="74" t="s">
        <v>116</v>
      </c>
      <c r="Y407" s="77">
        <v>45047</v>
      </c>
      <c r="Z407" s="77">
        <v>45078</v>
      </c>
      <c r="AA407" s="77">
        <v>45078.810977118053</v>
      </c>
      <c r="AB407" s="74" t="s">
        <v>118</v>
      </c>
      <c r="AC407" s="74" t="s">
        <v>116</v>
      </c>
    </row>
    <row r="408" spans="1:29" s="96" customFormat="1" hidden="1" outlineLevel="7" collapsed="1" x14ac:dyDescent="0.25">
      <c r="A408" s="100" t="s">
        <v>256</v>
      </c>
      <c r="B408" s="92">
        <v>-38089.398000000001</v>
      </c>
      <c r="C408" s="92">
        <v>-2142262.3636099999</v>
      </c>
      <c r="D408" s="92">
        <v>0</v>
      </c>
      <c r="E408" s="92">
        <v>0</v>
      </c>
      <c r="F408" s="92">
        <v>-38089.398000000001</v>
      </c>
      <c r="G408" s="92">
        <v>-2142262.3636099999</v>
      </c>
      <c r="H408" s="93" t="s">
        <v>120</v>
      </c>
      <c r="I408" s="93" t="s">
        <v>254</v>
      </c>
      <c r="J408" s="93" t="s">
        <v>116</v>
      </c>
      <c r="K408" s="92">
        <v>56.243009238686298</v>
      </c>
      <c r="L408" s="92">
        <v>0</v>
      </c>
      <c r="M408" s="93" t="s">
        <v>122</v>
      </c>
      <c r="N408" s="93" t="s">
        <v>241</v>
      </c>
      <c r="O408" s="93" t="s">
        <v>121</v>
      </c>
      <c r="P408" s="94">
        <v>45047</v>
      </c>
      <c r="Q408" s="94">
        <v>45048</v>
      </c>
      <c r="R408" s="92">
        <v>0</v>
      </c>
      <c r="S408" s="93" t="s">
        <v>116</v>
      </c>
      <c r="T408" s="93" t="s">
        <v>116</v>
      </c>
      <c r="U408" s="93" t="s">
        <v>142</v>
      </c>
      <c r="V408" s="95">
        <v>45017.153467476855</v>
      </c>
      <c r="W408" s="93" t="s">
        <v>116</v>
      </c>
      <c r="X408" s="93" t="s">
        <v>116</v>
      </c>
      <c r="Y408" s="95">
        <v>45047</v>
      </c>
      <c r="Z408" s="95">
        <v>45078</v>
      </c>
      <c r="AA408" s="95">
        <v>45078.810977118053</v>
      </c>
      <c r="AB408" s="93" t="s">
        <v>118</v>
      </c>
      <c r="AC408" s="93" t="s">
        <v>116</v>
      </c>
    </row>
    <row r="409" spans="1:29" s="78" customFormat="1" hidden="1" outlineLevel="7" collapsed="1" x14ac:dyDescent="0.25">
      <c r="A409" s="101" t="s">
        <v>116</v>
      </c>
      <c r="B409" s="75">
        <v>-38089.398000000001</v>
      </c>
      <c r="C409" s="75">
        <v>-2142262.3636099999</v>
      </c>
      <c r="D409" s="75">
        <v>0</v>
      </c>
      <c r="E409" s="75">
        <v>0</v>
      </c>
      <c r="F409" s="75">
        <v>-38089.398000000001</v>
      </c>
      <c r="G409" s="75">
        <v>-2142262.3636099999</v>
      </c>
      <c r="H409" s="74" t="s">
        <v>120</v>
      </c>
      <c r="I409" s="74" t="s">
        <v>254</v>
      </c>
      <c r="J409" s="74" t="s">
        <v>116</v>
      </c>
      <c r="K409" s="75">
        <v>56.243009238686298</v>
      </c>
      <c r="L409" s="75">
        <v>0</v>
      </c>
      <c r="M409" s="74" t="s">
        <v>122</v>
      </c>
      <c r="N409" s="74" t="s">
        <v>241</v>
      </c>
      <c r="O409" s="74" t="s">
        <v>121</v>
      </c>
      <c r="P409" s="76">
        <v>45047</v>
      </c>
      <c r="Q409" s="76">
        <v>45048</v>
      </c>
      <c r="R409" s="75">
        <v>0</v>
      </c>
      <c r="S409" s="74" t="s">
        <v>116</v>
      </c>
      <c r="T409" s="74" t="s">
        <v>116</v>
      </c>
      <c r="U409" s="74" t="s">
        <v>142</v>
      </c>
      <c r="V409" s="77">
        <v>45017.153467476855</v>
      </c>
      <c r="W409" s="74" t="s">
        <v>116</v>
      </c>
      <c r="X409" s="74" t="s">
        <v>116</v>
      </c>
      <c r="Y409" s="77">
        <v>45047</v>
      </c>
      <c r="Z409" s="77">
        <v>45078</v>
      </c>
      <c r="AA409" s="77">
        <v>45078.810977118053</v>
      </c>
      <c r="AB409" s="74" t="s">
        <v>118</v>
      </c>
      <c r="AC409" s="74" t="s">
        <v>116</v>
      </c>
    </row>
    <row r="410" spans="1:29" s="107" customFormat="1" hidden="1" outlineLevel="7" collapsed="1" x14ac:dyDescent="0.25">
      <c r="A410" s="102" t="s">
        <v>255</v>
      </c>
      <c r="B410" s="103">
        <v>-259861.12</v>
      </c>
      <c r="C410" s="103">
        <v>-15789930.44241</v>
      </c>
      <c r="D410" s="103">
        <v>0</v>
      </c>
      <c r="E410" s="103">
        <v>0</v>
      </c>
      <c r="F410" s="103">
        <v>-259861.12</v>
      </c>
      <c r="G410" s="103">
        <v>-15789930.44241</v>
      </c>
      <c r="H410" s="104" t="s">
        <v>120</v>
      </c>
      <c r="I410" s="104" t="s">
        <v>254</v>
      </c>
      <c r="J410" s="104" t="s">
        <v>116</v>
      </c>
      <c r="K410" s="103">
        <v>60.762958469547101</v>
      </c>
      <c r="L410" s="103">
        <v>0</v>
      </c>
      <c r="M410" s="104" t="s">
        <v>122</v>
      </c>
      <c r="N410" s="104" t="s">
        <v>241</v>
      </c>
      <c r="O410" s="104" t="s">
        <v>121</v>
      </c>
      <c r="P410" s="105">
        <v>45047</v>
      </c>
      <c r="Q410" s="105">
        <v>45048</v>
      </c>
      <c r="R410" s="103">
        <v>0</v>
      </c>
      <c r="S410" s="104" t="s">
        <v>116</v>
      </c>
      <c r="T410" s="104" t="s">
        <v>116</v>
      </c>
      <c r="U410" s="104" t="s">
        <v>142</v>
      </c>
      <c r="V410" s="106">
        <v>45017.153467476855</v>
      </c>
      <c r="W410" s="104" t="s">
        <v>116</v>
      </c>
      <c r="X410" s="104" t="s">
        <v>116</v>
      </c>
      <c r="Y410" s="106">
        <v>45047</v>
      </c>
      <c r="Z410" s="106">
        <v>45078</v>
      </c>
      <c r="AA410" s="106">
        <v>45078.810977118053</v>
      </c>
      <c r="AB410" s="104" t="s">
        <v>118</v>
      </c>
      <c r="AC410" s="104" t="s">
        <v>116</v>
      </c>
    </row>
    <row r="411" spans="1:29" s="78" customFormat="1" hidden="1" outlineLevel="7" collapsed="1" x14ac:dyDescent="0.25">
      <c r="A411" s="101" t="s">
        <v>116</v>
      </c>
      <c r="B411" s="75">
        <v>-259861.12</v>
      </c>
      <c r="C411" s="75">
        <v>-15789930.44241</v>
      </c>
      <c r="D411" s="75">
        <v>0</v>
      </c>
      <c r="E411" s="75">
        <v>0</v>
      </c>
      <c r="F411" s="75">
        <v>-259861.12</v>
      </c>
      <c r="G411" s="75">
        <v>-15789930.44241</v>
      </c>
      <c r="H411" s="74" t="s">
        <v>120</v>
      </c>
      <c r="I411" s="74" t="s">
        <v>254</v>
      </c>
      <c r="J411" s="74" t="s">
        <v>116</v>
      </c>
      <c r="K411" s="75">
        <v>60.762958469547101</v>
      </c>
      <c r="L411" s="75">
        <v>0</v>
      </c>
      <c r="M411" s="74" t="s">
        <v>122</v>
      </c>
      <c r="N411" s="74" t="s">
        <v>241</v>
      </c>
      <c r="O411" s="74" t="s">
        <v>121</v>
      </c>
      <c r="P411" s="76">
        <v>45047</v>
      </c>
      <c r="Q411" s="76">
        <v>45048</v>
      </c>
      <c r="R411" s="75">
        <v>0</v>
      </c>
      <c r="S411" s="74" t="s">
        <v>116</v>
      </c>
      <c r="T411" s="74" t="s">
        <v>116</v>
      </c>
      <c r="U411" s="74" t="s">
        <v>142</v>
      </c>
      <c r="V411" s="77">
        <v>45017.153467476855</v>
      </c>
      <c r="W411" s="74" t="s">
        <v>116</v>
      </c>
      <c r="X411" s="74" t="s">
        <v>116</v>
      </c>
      <c r="Y411" s="77">
        <v>45047</v>
      </c>
      <c r="Z411" s="77">
        <v>45078</v>
      </c>
      <c r="AA411" s="77">
        <v>45078.810977118053</v>
      </c>
      <c r="AB411" s="74" t="s">
        <v>118</v>
      </c>
      <c r="AC411" s="74" t="s">
        <v>116</v>
      </c>
    </row>
    <row r="412" spans="1:29" s="96" customFormat="1" hidden="1" outlineLevel="7" collapsed="1" x14ac:dyDescent="0.25">
      <c r="A412" s="100" t="s">
        <v>259</v>
      </c>
      <c r="B412" s="92">
        <v>168760.88</v>
      </c>
      <c r="C412" s="92">
        <v>10803298.872789999</v>
      </c>
      <c r="D412" s="92">
        <v>0</v>
      </c>
      <c r="E412" s="92">
        <v>0</v>
      </c>
      <c r="F412" s="92">
        <v>168760.88</v>
      </c>
      <c r="G412" s="92">
        <v>10803298.872789999</v>
      </c>
      <c r="H412" s="93" t="s">
        <v>120</v>
      </c>
      <c r="I412" s="93" t="s">
        <v>254</v>
      </c>
      <c r="J412" s="93" t="s">
        <v>116</v>
      </c>
      <c r="K412" s="92">
        <v>64.015421540762304</v>
      </c>
      <c r="L412" s="92">
        <v>0</v>
      </c>
      <c r="M412" s="93" t="s">
        <v>122</v>
      </c>
      <c r="N412" s="93" t="s">
        <v>241</v>
      </c>
      <c r="O412" s="93" t="s">
        <v>121</v>
      </c>
      <c r="P412" s="94">
        <v>45047</v>
      </c>
      <c r="Q412" s="94">
        <v>45048</v>
      </c>
      <c r="R412" s="92">
        <v>0</v>
      </c>
      <c r="S412" s="93" t="s">
        <v>116</v>
      </c>
      <c r="T412" s="93" t="s">
        <v>116</v>
      </c>
      <c r="U412" s="93" t="s">
        <v>142</v>
      </c>
      <c r="V412" s="95">
        <v>45017.153467476855</v>
      </c>
      <c r="W412" s="93" t="s">
        <v>116</v>
      </c>
      <c r="X412" s="93" t="s">
        <v>116</v>
      </c>
      <c r="Y412" s="95">
        <v>45047</v>
      </c>
      <c r="Z412" s="95">
        <v>45078</v>
      </c>
      <c r="AA412" s="95">
        <v>45078.810977118053</v>
      </c>
      <c r="AB412" s="93" t="s">
        <v>118</v>
      </c>
      <c r="AC412" s="93" t="s">
        <v>116</v>
      </c>
    </row>
    <row r="413" spans="1:29" s="78" customFormat="1" hidden="1" outlineLevel="7" collapsed="1" x14ac:dyDescent="0.25">
      <c r="A413" s="101" t="s">
        <v>116</v>
      </c>
      <c r="B413" s="75">
        <v>168760.88</v>
      </c>
      <c r="C413" s="75">
        <v>10803298.872789999</v>
      </c>
      <c r="D413" s="75">
        <v>0</v>
      </c>
      <c r="E413" s="75">
        <v>0</v>
      </c>
      <c r="F413" s="75">
        <v>168760.88</v>
      </c>
      <c r="G413" s="75">
        <v>10803298.872789999</v>
      </c>
      <c r="H413" s="74" t="s">
        <v>120</v>
      </c>
      <c r="I413" s="74" t="s">
        <v>254</v>
      </c>
      <c r="J413" s="74" t="s">
        <v>116</v>
      </c>
      <c r="K413" s="75">
        <v>64.015421540762304</v>
      </c>
      <c r="L413" s="75">
        <v>0</v>
      </c>
      <c r="M413" s="74" t="s">
        <v>122</v>
      </c>
      <c r="N413" s="74" t="s">
        <v>241</v>
      </c>
      <c r="O413" s="74" t="s">
        <v>121</v>
      </c>
      <c r="P413" s="76">
        <v>45047</v>
      </c>
      <c r="Q413" s="76">
        <v>45048</v>
      </c>
      <c r="R413" s="75">
        <v>0</v>
      </c>
      <c r="S413" s="74" t="s">
        <v>116</v>
      </c>
      <c r="T413" s="74" t="s">
        <v>116</v>
      </c>
      <c r="U413" s="74" t="s">
        <v>142</v>
      </c>
      <c r="V413" s="77">
        <v>45017.153467476855</v>
      </c>
      <c r="W413" s="74" t="s">
        <v>116</v>
      </c>
      <c r="X413" s="74" t="s">
        <v>116</v>
      </c>
      <c r="Y413" s="77">
        <v>45047</v>
      </c>
      <c r="Z413" s="77">
        <v>45078</v>
      </c>
      <c r="AA413" s="77">
        <v>45078.810977118053</v>
      </c>
      <c r="AB413" s="74" t="s">
        <v>118</v>
      </c>
      <c r="AC413" s="74" t="s">
        <v>116</v>
      </c>
    </row>
    <row r="414" spans="1:29" s="90" customFormat="1" hidden="1" outlineLevel="2" collapsed="1" x14ac:dyDescent="0.25">
      <c r="A414" s="85" t="s">
        <v>260</v>
      </c>
      <c r="B414" s="86">
        <v>0</v>
      </c>
      <c r="C414" s="86">
        <v>0</v>
      </c>
      <c r="D414" s="86">
        <v>0</v>
      </c>
      <c r="E414" s="86">
        <v>0</v>
      </c>
      <c r="F414" s="86">
        <v>0</v>
      </c>
      <c r="G414" s="86">
        <v>0</v>
      </c>
      <c r="H414" s="87" t="s">
        <v>120</v>
      </c>
      <c r="I414" s="87" t="s">
        <v>260</v>
      </c>
      <c r="J414" s="87" t="s">
        <v>116</v>
      </c>
      <c r="K414" s="86">
        <v>0</v>
      </c>
      <c r="L414" s="86">
        <v>0</v>
      </c>
      <c r="M414" s="87" t="s">
        <v>122</v>
      </c>
      <c r="N414" s="87" t="s">
        <v>241</v>
      </c>
      <c r="O414" s="87" t="s">
        <v>121</v>
      </c>
      <c r="P414" s="88">
        <v>45047</v>
      </c>
      <c r="Q414" s="88">
        <v>45048</v>
      </c>
      <c r="R414" s="86">
        <v>0</v>
      </c>
      <c r="S414" s="87" t="s">
        <v>116</v>
      </c>
      <c r="T414" s="87" t="s">
        <v>116</v>
      </c>
      <c r="U414" s="87" t="s">
        <v>142</v>
      </c>
      <c r="V414" s="89">
        <v>45017.153467476855</v>
      </c>
      <c r="W414" s="87" t="s">
        <v>116</v>
      </c>
      <c r="X414" s="87" t="s">
        <v>116</v>
      </c>
      <c r="Y414" s="89">
        <v>45047</v>
      </c>
      <c r="Z414" s="89">
        <v>45078</v>
      </c>
      <c r="AA414" s="89">
        <v>45078.810977118053</v>
      </c>
      <c r="AB414" s="87" t="s">
        <v>118</v>
      </c>
      <c r="AC414" s="87" t="s">
        <v>116</v>
      </c>
    </row>
    <row r="415" spans="1:29" s="96" customFormat="1" hidden="1" outlineLevel="3" collapsed="1" x14ac:dyDescent="0.25">
      <c r="A415" s="91" t="s">
        <v>121</v>
      </c>
      <c r="B415" s="92">
        <v>0</v>
      </c>
      <c r="C415" s="92">
        <v>0</v>
      </c>
      <c r="D415" s="92">
        <v>0</v>
      </c>
      <c r="E415" s="92">
        <v>0</v>
      </c>
      <c r="F415" s="92">
        <v>0</v>
      </c>
      <c r="G415" s="92">
        <v>0</v>
      </c>
      <c r="H415" s="93" t="s">
        <v>120</v>
      </c>
      <c r="I415" s="93" t="s">
        <v>260</v>
      </c>
      <c r="J415" s="93" t="s">
        <v>116</v>
      </c>
      <c r="K415" s="92">
        <v>0</v>
      </c>
      <c r="L415" s="92">
        <v>0</v>
      </c>
      <c r="M415" s="93" t="s">
        <v>122</v>
      </c>
      <c r="N415" s="93" t="s">
        <v>241</v>
      </c>
      <c r="O415" s="93" t="s">
        <v>121</v>
      </c>
      <c r="P415" s="94">
        <v>45047</v>
      </c>
      <c r="Q415" s="94">
        <v>45048</v>
      </c>
      <c r="R415" s="92">
        <v>0</v>
      </c>
      <c r="S415" s="93" t="s">
        <v>116</v>
      </c>
      <c r="T415" s="93" t="s">
        <v>116</v>
      </c>
      <c r="U415" s="93" t="s">
        <v>142</v>
      </c>
      <c r="V415" s="95">
        <v>45017.153467476855</v>
      </c>
      <c r="W415" s="93" t="s">
        <v>116</v>
      </c>
      <c r="X415" s="93" t="s">
        <v>116</v>
      </c>
      <c r="Y415" s="95">
        <v>45047</v>
      </c>
      <c r="Z415" s="95">
        <v>45078</v>
      </c>
      <c r="AA415" s="95">
        <v>45078.810977118053</v>
      </c>
      <c r="AB415" s="93" t="s">
        <v>118</v>
      </c>
      <c r="AC415" s="93" t="s">
        <v>116</v>
      </c>
    </row>
    <row r="416" spans="1:29" s="78" customFormat="1" hidden="1" outlineLevel="4" collapsed="1" x14ac:dyDescent="0.25">
      <c r="A416" s="97" t="s">
        <v>116</v>
      </c>
      <c r="B416" s="75">
        <v>0</v>
      </c>
      <c r="C416" s="75">
        <v>0</v>
      </c>
      <c r="D416" s="75">
        <v>0</v>
      </c>
      <c r="E416" s="75">
        <v>0</v>
      </c>
      <c r="F416" s="75">
        <v>0</v>
      </c>
      <c r="G416" s="75">
        <v>0</v>
      </c>
      <c r="H416" s="74" t="s">
        <v>120</v>
      </c>
      <c r="I416" s="74" t="s">
        <v>260</v>
      </c>
      <c r="J416" s="74" t="s">
        <v>116</v>
      </c>
      <c r="K416" s="75">
        <v>0</v>
      </c>
      <c r="L416" s="75">
        <v>0</v>
      </c>
      <c r="M416" s="74" t="s">
        <v>122</v>
      </c>
      <c r="N416" s="74" t="s">
        <v>241</v>
      </c>
      <c r="O416" s="74" t="s">
        <v>121</v>
      </c>
      <c r="P416" s="76">
        <v>45047</v>
      </c>
      <c r="Q416" s="76">
        <v>45048</v>
      </c>
      <c r="R416" s="75">
        <v>0</v>
      </c>
      <c r="S416" s="74" t="s">
        <v>116</v>
      </c>
      <c r="T416" s="74" t="s">
        <v>116</v>
      </c>
      <c r="U416" s="74" t="s">
        <v>142</v>
      </c>
      <c r="V416" s="77">
        <v>45017.153467476855</v>
      </c>
      <c r="W416" s="74" t="s">
        <v>116</v>
      </c>
      <c r="X416" s="74" t="s">
        <v>116</v>
      </c>
      <c r="Y416" s="77">
        <v>45047</v>
      </c>
      <c r="Z416" s="77">
        <v>45078</v>
      </c>
      <c r="AA416" s="77">
        <v>45078.810977118053</v>
      </c>
      <c r="AB416" s="74" t="s">
        <v>118</v>
      </c>
      <c r="AC416" s="74" t="s">
        <v>116</v>
      </c>
    </row>
    <row r="417" spans="1:29" s="84" customFormat="1" hidden="1" outlineLevel="5" collapsed="1" x14ac:dyDescent="0.25">
      <c r="A417" s="98" t="s">
        <v>122</v>
      </c>
      <c r="B417" s="80">
        <v>0</v>
      </c>
      <c r="C417" s="80">
        <v>0</v>
      </c>
      <c r="D417" s="80">
        <v>0</v>
      </c>
      <c r="E417" s="80">
        <v>0</v>
      </c>
      <c r="F417" s="80">
        <v>0</v>
      </c>
      <c r="G417" s="80">
        <v>0</v>
      </c>
      <c r="H417" s="81" t="s">
        <v>120</v>
      </c>
      <c r="I417" s="81" t="s">
        <v>260</v>
      </c>
      <c r="J417" s="81" t="s">
        <v>116</v>
      </c>
      <c r="K417" s="80">
        <v>0</v>
      </c>
      <c r="L417" s="80">
        <v>0</v>
      </c>
      <c r="M417" s="81" t="s">
        <v>122</v>
      </c>
      <c r="N417" s="81" t="s">
        <v>241</v>
      </c>
      <c r="O417" s="81" t="s">
        <v>121</v>
      </c>
      <c r="P417" s="82">
        <v>45047</v>
      </c>
      <c r="Q417" s="82">
        <v>45048</v>
      </c>
      <c r="R417" s="80">
        <v>0</v>
      </c>
      <c r="S417" s="81" t="s">
        <v>116</v>
      </c>
      <c r="T417" s="81" t="s">
        <v>116</v>
      </c>
      <c r="U417" s="81" t="s">
        <v>142</v>
      </c>
      <c r="V417" s="83">
        <v>45017.153467476855</v>
      </c>
      <c r="W417" s="81" t="s">
        <v>116</v>
      </c>
      <c r="X417" s="81" t="s">
        <v>116</v>
      </c>
      <c r="Y417" s="83">
        <v>45047</v>
      </c>
      <c r="Z417" s="83">
        <v>45078</v>
      </c>
      <c r="AA417" s="83">
        <v>45078.810977118053</v>
      </c>
      <c r="AB417" s="81" t="s">
        <v>118</v>
      </c>
      <c r="AC417" s="81" t="s">
        <v>116</v>
      </c>
    </row>
    <row r="418" spans="1:29" s="90" customFormat="1" hidden="1" outlineLevel="6" collapsed="1" x14ac:dyDescent="0.25">
      <c r="A418" s="99" t="s">
        <v>116</v>
      </c>
      <c r="B418" s="86">
        <v>0</v>
      </c>
      <c r="C418" s="86">
        <v>0</v>
      </c>
      <c r="D418" s="86">
        <v>0</v>
      </c>
      <c r="E418" s="86">
        <v>0</v>
      </c>
      <c r="F418" s="86">
        <v>0</v>
      </c>
      <c r="G418" s="86">
        <v>0</v>
      </c>
      <c r="H418" s="87" t="s">
        <v>120</v>
      </c>
      <c r="I418" s="87" t="s">
        <v>260</v>
      </c>
      <c r="J418" s="87" t="s">
        <v>116</v>
      </c>
      <c r="K418" s="86">
        <v>0</v>
      </c>
      <c r="L418" s="86">
        <v>0</v>
      </c>
      <c r="M418" s="87" t="s">
        <v>122</v>
      </c>
      <c r="N418" s="87" t="s">
        <v>241</v>
      </c>
      <c r="O418" s="87" t="s">
        <v>121</v>
      </c>
      <c r="P418" s="88">
        <v>45047</v>
      </c>
      <c r="Q418" s="88">
        <v>45048</v>
      </c>
      <c r="R418" s="86">
        <v>0</v>
      </c>
      <c r="S418" s="87" t="s">
        <v>116</v>
      </c>
      <c r="T418" s="87" t="s">
        <v>116</v>
      </c>
      <c r="U418" s="87" t="s">
        <v>142</v>
      </c>
      <c r="V418" s="89">
        <v>45017.153467476855</v>
      </c>
      <c r="W418" s="87" t="s">
        <v>116</v>
      </c>
      <c r="X418" s="87" t="s">
        <v>116</v>
      </c>
      <c r="Y418" s="89">
        <v>45047</v>
      </c>
      <c r="Z418" s="89">
        <v>45078</v>
      </c>
      <c r="AA418" s="89">
        <v>45078.810977118053</v>
      </c>
      <c r="AB418" s="87" t="s">
        <v>118</v>
      </c>
      <c r="AC418" s="87" t="s">
        <v>116</v>
      </c>
    </row>
    <row r="419" spans="1:29" s="96" customFormat="1" hidden="1" outlineLevel="7" collapsed="1" x14ac:dyDescent="0.25">
      <c r="A419" s="100" t="s">
        <v>261</v>
      </c>
      <c r="B419" s="92">
        <v>-64536.483</v>
      </c>
      <c r="C419" s="92">
        <v>-4124677.3178400001</v>
      </c>
      <c r="D419" s="92">
        <v>0</v>
      </c>
      <c r="E419" s="92">
        <v>0</v>
      </c>
      <c r="F419" s="92">
        <v>-64536.483</v>
      </c>
      <c r="G419" s="92">
        <v>-4124677.3178400001</v>
      </c>
      <c r="H419" s="93" t="s">
        <v>120</v>
      </c>
      <c r="I419" s="93" t="s">
        <v>260</v>
      </c>
      <c r="J419" s="93" t="s">
        <v>116</v>
      </c>
      <c r="K419" s="92">
        <v>63.912334947660497</v>
      </c>
      <c r="L419" s="92">
        <v>0</v>
      </c>
      <c r="M419" s="93" t="s">
        <v>122</v>
      </c>
      <c r="N419" s="93" t="s">
        <v>241</v>
      </c>
      <c r="O419" s="93" t="s">
        <v>121</v>
      </c>
      <c r="P419" s="94">
        <v>45047</v>
      </c>
      <c r="Q419" s="94">
        <v>45048</v>
      </c>
      <c r="R419" s="92">
        <v>0</v>
      </c>
      <c r="S419" s="93" t="s">
        <v>116</v>
      </c>
      <c r="T419" s="93" t="s">
        <v>116</v>
      </c>
      <c r="U419" s="93" t="s">
        <v>142</v>
      </c>
      <c r="V419" s="95">
        <v>45017.153467476855</v>
      </c>
      <c r="W419" s="93" t="s">
        <v>116</v>
      </c>
      <c r="X419" s="93" t="s">
        <v>116</v>
      </c>
      <c r="Y419" s="95">
        <v>45047</v>
      </c>
      <c r="Z419" s="95">
        <v>45078</v>
      </c>
      <c r="AA419" s="95">
        <v>45078.810977118053</v>
      </c>
      <c r="AB419" s="93" t="s">
        <v>118</v>
      </c>
      <c r="AC419" s="93" t="s">
        <v>116</v>
      </c>
    </row>
    <row r="420" spans="1:29" s="78" customFormat="1" hidden="1" outlineLevel="7" collapsed="1" x14ac:dyDescent="0.25">
      <c r="A420" s="101" t="s">
        <v>116</v>
      </c>
      <c r="B420" s="75">
        <v>-64536.483</v>
      </c>
      <c r="C420" s="75">
        <v>-4124677.3178400001</v>
      </c>
      <c r="D420" s="75">
        <v>0</v>
      </c>
      <c r="E420" s="75">
        <v>0</v>
      </c>
      <c r="F420" s="75">
        <v>-64536.483</v>
      </c>
      <c r="G420" s="75">
        <v>-4124677.3178400001</v>
      </c>
      <c r="H420" s="74" t="s">
        <v>120</v>
      </c>
      <c r="I420" s="74" t="s">
        <v>260</v>
      </c>
      <c r="J420" s="74" t="s">
        <v>116</v>
      </c>
      <c r="K420" s="75">
        <v>63.912334947660497</v>
      </c>
      <c r="L420" s="75">
        <v>0</v>
      </c>
      <c r="M420" s="74" t="s">
        <v>122</v>
      </c>
      <c r="N420" s="74" t="s">
        <v>241</v>
      </c>
      <c r="O420" s="74" t="s">
        <v>121</v>
      </c>
      <c r="P420" s="76">
        <v>45047</v>
      </c>
      <c r="Q420" s="76">
        <v>45048</v>
      </c>
      <c r="R420" s="75">
        <v>0</v>
      </c>
      <c r="S420" s="74" t="s">
        <v>116</v>
      </c>
      <c r="T420" s="74" t="s">
        <v>116</v>
      </c>
      <c r="U420" s="74" t="s">
        <v>142</v>
      </c>
      <c r="V420" s="77">
        <v>45017.153467476855</v>
      </c>
      <c r="W420" s="74" t="s">
        <v>116</v>
      </c>
      <c r="X420" s="74" t="s">
        <v>116</v>
      </c>
      <c r="Y420" s="77">
        <v>45047</v>
      </c>
      <c r="Z420" s="77">
        <v>45078</v>
      </c>
      <c r="AA420" s="77">
        <v>45078.810977118053</v>
      </c>
      <c r="AB420" s="74" t="s">
        <v>118</v>
      </c>
      <c r="AC420" s="74" t="s">
        <v>116</v>
      </c>
    </row>
    <row r="421" spans="1:29" s="107" customFormat="1" hidden="1" outlineLevel="7" collapsed="1" x14ac:dyDescent="0.25">
      <c r="A421" s="102" t="s">
        <v>262</v>
      </c>
      <c r="B421" s="103">
        <v>-18623.91</v>
      </c>
      <c r="C421" s="103">
        <v>-1197795.32852</v>
      </c>
      <c r="D421" s="103">
        <v>0</v>
      </c>
      <c r="E421" s="103">
        <v>0</v>
      </c>
      <c r="F421" s="103">
        <v>-18623.91</v>
      </c>
      <c r="G421" s="103">
        <v>-1197795.32852</v>
      </c>
      <c r="H421" s="104" t="s">
        <v>120</v>
      </c>
      <c r="I421" s="104" t="s">
        <v>260</v>
      </c>
      <c r="J421" s="104" t="s">
        <v>116</v>
      </c>
      <c r="K421" s="103">
        <v>64.314922511975197</v>
      </c>
      <c r="L421" s="103">
        <v>0</v>
      </c>
      <c r="M421" s="104" t="s">
        <v>122</v>
      </c>
      <c r="N421" s="104" t="s">
        <v>241</v>
      </c>
      <c r="O421" s="104" t="s">
        <v>121</v>
      </c>
      <c r="P421" s="105">
        <v>45047</v>
      </c>
      <c r="Q421" s="105">
        <v>45048</v>
      </c>
      <c r="R421" s="103">
        <v>0</v>
      </c>
      <c r="S421" s="104" t="s">
        <v>116</v>
      </c>
      <c r="T421" s="104" t="s">
        <v>116</v>
      </c>
      <c r="U421" s="104" t="s">
        <v>142</v>
      </c>
      <c r="V421" s="106">
        <v>45017.153467476855</v>
      </c>
      <c r="W421" s="104" t="s">
        <v>116</v>
      </c>
      <c r="X421" s="104" t="s">
        <v>116</v>
      </c>
      <c r="Y421" s="106">
        <v>45047</v>
      </c>
      <c r="Z421" s="106">
        <v>45078</v>
      </c>
      <c r="AA421" s="106">
        <v>45078.810977118053</v>
      </c>
      <c r="AB421" s="104" t="s">
        <v>118</v>
      </c>
      <c r="AC421" s="104" t="s">
        <v>116</v>
      </c>
    </row>
    <row r="422" spans="1:29" s="78" customFormat="1" hidden="1" outlineLevel="7" collapsed="1" x14ac:dyDescent="0.25">
      <c r="A422" s="101" t="s">
        <v>116</v>
      </c>
      <c r="B422" s="75">
        <v>-18623.91</v>
      </c>
      <c r="C422" s="75">
        <v>-1197795.32852</v>
      </c>
      <c r="D422" s="75">
        <v>0</v>
      </c>
      <c r="E422" s="75">
        <v>0</v>
      </c>
      <c r="F422" s="75">
        <v>-18623.91</v>
      </c>
      <c r="G422" s="75">
        <v>-1197795.32852</v>
      </c>
      <c r="H422" s="74" t="s">
        <v>120</v>
      </c>
      <c r="I422" s="74" t="s">
        <v>260</v>
      </c>
      <c r="J422" s="74" t="s">
        <v>116</v>
      </c>
      <c r="K422" s="75">
        <v>64.314922511975197</v>
      </c>
      <c r="L422" s="75">
        <v>0</v>
      </c>
      <c r="M422" s="74" t="s">
        <v>122</v>
      </c>
      <c r="N422" s="74" t="s">
        <v>241</v>
      </c>
      <c r="O422" s="74" t="s">
        <v>121</v>
      </c>
      <c r="P422" s="76">
        <v>45047</v>
      </c>
      <c r="Q422" s="76">
        <v>45048</v>
      </c>
      <c r="R422" s="75">
        <v>0</v>
      </c>
      <c r="S422" s="74" t="s">
        <v>116</v>
      </c>
      <c r="T422" s="74" t="s">
        <v>116</v>
      </c>
      <c r="U422" s="74" t="s">
        <v>142</v>
      </c>
      <c r="V422" s="77">
        <v>45017.153467476855</v>
      </c>
      <c r="W422" s="74" t="s">
        <v>116</v>
      </c>
      <c r="X422" s="74" t="s">
        <v>116</v>
      </c>
      <c r="Y422" s="77">
        <v>45047</v>
      </c>
      <c r="Z422" s="77">
        <v>45078</v>
      </c>
      <c r="AA422" s="77">
        <v>45078.810977118053</v>
      </c>
      <c r="AB422" s="74" t="s">
        <v>118</v>
      </c>
      <c r="AC422" s="74" t="s">
        <v>116</v>
      </c>
    </row>
    <row r="423" spans="1:29" s="96" customFormat="1" hidden="1" outlineLevel="7" collapsed="1" x14ac:dyDescent="0.25">
      <c r="A423" s="100" t="s">
        <v>264</v>
      </c>
      <c r="B423" s="92">
        <v>83417.254000000001</v>
      </c>
      <c r="C423" s="92">
        <v>5388026.5663599996</v>
      </c>
      <c r="D423" s="92">
        <v>0</v>
      </c>
      <c r="E423" s="92">
        <v>0</v>
      </c>
      <c r="F423" s="92">
        <v>83417.254000000001</v>
      </c>
      <c r="G423" s="92">
        <v>5388026.5663599996</v>
      </c>
      <c r="H423" s="93" t="s">
        <v>120</v>
      </c>
      <c r="I423" s="93" t="s">
        <v>260</v>
      </c>
      <c r="J423" s="93" t="s">
        <v>116</v>
      </c>
      <c r="K423" s="92">
        <v>64.5912722847482</v>
      </c>
      <c r="L423" s="92">
        <v>0</v>
      </c>
      <c r="M423" s="93" t="s">
        <v>122</v>
      </c>
      <c r="N423" s="93" t="s">
        <v>241</v>
      </c>
      <c r="O423" s="93" t="s">
        <v>121</v>
      </c>
      <c r="P423" s="94">
        <v>45047</v>
      </c>
      <c r="Q423" s="94">
        <v>45048</v>
      </c>
      <c r="R423" s="92">
        <v>0</v>
      </c>
      <c r="S423" s="93" t="s">
        <v>116</v>
      </c>
      <c r="T423" s="93" t="s">
        <v>116</v>
      </c>
      <c r="U423" s="93" t="s">
        <v>142</v>
      </c>
      <c r="V423" s="95">
        <v>45017.153467476855</v>
      </c>
      <c r="W423" s="93" t="s">
        <v>116</v>
      </c>
      <c r="X423" s="93" t="s">
        <v>116</v>
      </c>
      <c r="Y423" s="95">
        <v>45047</v>
      </c>
      <c r="Z423" s="95">
        <v>45078</v>
      </c>
      <c r="AA423" s="95">
        <v>45078.810977118053</v>
      </c>
      <c r="AB423" s="93" t="s">
        <v>118</v>
      </c>
      <c r="AC423" s="93" t="s">
        <v>116</v>
      </c>
    </row>
    <row r="424" spans="1:29" s="78" customFormat="1" hidden="1" outlineLevel="7" collapsed="1" x14ac:dyDescent="0.25">
      <c r="A424" s="101" t="s">
        <v>116</v>
      </c>
      <c r="B424" s="75">
        <v>83417.254000000001</v>
      </c>
      <c r="C424" s="75">
        <v>5388026.5663599996</v>
      </c>
      <c r="D424" s="75">
        <v>0</v>
      </c>
      <c r="E424" s="75">
        <v>0</v>
      </c>
      <c r="F424" s="75">
        <v>83417.254000000001</v>
      </c>
      <c r="G424" s="75">
        <v>5388026.5663599996</v>
      </c>
      <c r="H424" s="74" t="s">
        <v>120</v>
      </c>
      <c r="I424" s="74" t="s">
        <v>260</v>
      </c>
      <c r="J424" s="74" t="s">
        <v>116</v>
      </c>
      <c r="K424" s="75">
        <v>64.5912722847482</v>
      </c>
      <c r="L424" s="75">
        <v>0</v>
      </c>
      <c r="M424" s="74" t="s">
        <v>122</v>
      </c>
      <c r="N424" s="74" t="s">
        <v>241</v>
      </c>
      <c r="O424" s="74" t="s">
        <v>121</v>
      </c>
      <c r="P424" s="76">
        <v>45047</v>
      </c>
      <c r="Q424" s="76">
        <v>45048</v>
      </c>
      <c r="R424" s="75">
        <v>0</v>
      </c>
      <c r="S424" s="74" t="s">
        <v>116</v>
      </c>
      <c r="T424" s="74" t="s">
        <v>116</v>
      </c>
      <c r="U424" s="74" t="s">
        <v>142</v>
      </c>
      <c r="V424" s="77">
        <v>45017.153467476855</v>
      </c>
      <c r="W424" s="74" t="s">
        <v>116</v>
      </c>
      <c r="X424" s="74" t="s">
        <v>116</v>
      </c>
      <c r="Y424" s="77">
        <v>45047</v>
      </c>
      <c r="Z424" s="77">
        <v>45078</v>
      </c>
      <c r="AA424" s="77">
        <v>45078.810977118053</v>
      </c>
      <c r="AB424" s="74" t="s">
        <v>118</v>
      </c>
      <c r="AC424" s="74" t="s">
        <v>116</v>
      </c>
    </row>
    <row r="425" spans="1:29" s="107" customFormat="1" hidden="1" outlineLevel="7" collapsed="1" x14ac:dyDescent="0.25">
      <c r="A425" s="102" t="s">
        <v>263</v>
      </c>
      <c r="B425" s="103">
        <v>-256.86099999999999</v>
      </c>
      <c r="C425" s="103">
        <v>-65553.919999999998</v>
      </c>
      <c r="D425" s="103">
        <v>0</v>
      </c>
      <c r="E425" s="103">
        <v>0</v>
      </c>
      <c r="F425" s="103">
        <v>-256.86099999999999</v>
      </c>
      <c r="G425" s="103">
        <v>-65553.919999999998</v>
      </c>
      <c r="H425" s="104" t="s">
        <v>120</v>
      </c>
      <c r="I425" s="104" t="s">
        <v>260</v>
      </c>
      <c r="J425" s="104" t="s">
        <v>116</v>
      </c>
      <c r="K425" s="103">
        <v>255.21165143793701</v>
      </c>
      <c r="L425" s="103">
        <v>0</v>
      </c>
      <c r="M425" s="104" t="s">
        <v>122</v>
      </c>
      <c r="N425" s="104" t="s">
        <v>241</v>
      </c>
      <c r="O425" s="104" t="s">
        <v>121</v>
      </c>
      <c r="P425" s="105">
        <v>45047</v>
      </c>
      <c r="Q425" s="105">
        <v>45048</v>
      </c>
      <c r="R425" s="103">
        <v>0</v>
      </c>
      <c r="S425" s="104" t="s">
        <v>116</v>
      </c>
      <c r="T425" s="104" t="s">
        <v>116</v>
      </c>
      <c r="U425" s="104" t="s">
        <v>142</v>
      </c>
      <c r="V425" s="106">
        <v>45017.153467476855</v>
      </c>
      <c r="W425" s="104" t="s">
        <v>116</v>
      </c>
      <c r="X425" s="104" t="s">
        <v>116</v>
      </c>
      <c r="Y425" s="106">
        <v>45047</v>
      </c>
      <c r="Z425" s="106">
        <v>45078</v>
      </c>
      <c r="AA425" s="106">
        <v>45078.810977118053</v>
      </c>
      <c r="AB425" s="104" t="s">
        <v>118</v>
      </c>
      <c r="AC425" s="104" t="s">
        <v>116</v>
      </c>
    </row>
    <row r="426" spans="1:29" s="78" customFormat="1" hidden="1" outlineLevel="7" collapsed="1" x14ac:dyDescent="0.25">
      <c r="A426" s="101" t="s">
        <v>116</v>
      </c>
      <c r="B426" s="75">
        <v>-256.86099999999999</v>
      </c>
      <c r="C426" s="75">
        <v>-65553.919999999998</v>
      </c>
      <c r="D426" s="75">
        <v>0</v>
      </c>
      <c r="E426" s="75">
        <v>0</v>
      </c>
      <c r="F426" s="75">
        <v>-256.86099999999999</v>
      </c>
      <c r="G426" s="75">
        <v>-65553.919999999998</v>
      </c>
      <c r="H426" s="74" t="s">
        <v>120</v>
      </c>
      <c r="I426" s="74" t="s">
        <v>260</v>
      </c>
      <c r="J426" s="74" t="s">
        <v>116</v>
      </c>
      <c r="K426" s="75">
        <v>255.21165143793701</v>
      </c>
      <c r="L426" s="75">
        <v>0</v>
      </c>
      <c r="M426" s="74" t="s">
        <v>122</v>
      </c>
      <c r="N426" s="74" t="s">
        <v>241</v>
      </c>
      <c r="O426" s="74" t="s">
        <v>121</v>
      </c>
      <c r="P426" s="76">
        <v>45047</v>
      </c>
      <c r="Q426" s="76">
        <v>45048</v>
      </c>
      <c r="R426" s="75">
        <v>0</v>
      </c>
      <c r="S426" s="74" t="s">
        <v>116</v>
      </c>
      <c r="T426" s="74" t="s">
        <v>116</v>
      </c>
      <c r="U426" s="74" t="s">
        <v>142</v>
      </c>
      <c r="V426" s="77">
        <v>45017.153467476855</v>
      </c>
      <c r="W426" s="74" t="s">
        <v>116</v>
      </c>
      <c r="X426" s="74" t="s">
        <v>116</v>
      </c>
      <c r="Y426" s="77">
        <v>45047</v>
      </c>
      <c r="Z426" s="77">
        <v>45078</v>
      </c>
      <c r="AA426" s="77">
        <v>45078.810977118053</v>
      </c>
      <c r="AB426" s="74" t="s">
        <v>118</v>
      </c>
      <c r="AC426" s="74" t="s">
        <v>116</v>
      </c>
    </row>
    <row r="427" spans="1:29" s="113" customFormat="1" hidden="1" outlineLevel="2" collapsed="1" x14ac:dyDescent="0.25">
      <c r="A427" s="108" t="s">
        <v>265</v>
      </c>
      <c r="B427" s="109">
        <v>0</v>
      </c>
      <c r="C427" s="109">
        <v>0</v>
      </c>
      <c r="D427" s="109">
        <v>0</v>
      </c>
      <c r="E427" s="109">
        <v>0</v>
      </c>
      <c r="F427" s="109">
        <v>0</v>
      </c>
      <c r="G427" s="109">
        <v>0</v>
      </c>
      <c r="H427" s="110" t="s">
        <v>120</v>
      </c>
      <c r="I427" s="110" t="s">
        <v>265</v>
      </c>
      <c r="J427" s="110" t="s">
        <v>116</v>
      </c>
      <c r="K427" s="109">
        <v>0</v>
      </c>
      <c r="L427" s="109">
        <v>0</v>
      </c>
      <c r="M427" s="110" t="s">
        <v>122</v>
      </c>
      <c r="N427" s="110" t="s">
        <v>241</v>
      </c>
      <c r="O427" s="110" t="s">
        <v>121</v>
      </c>
      <c r="P427" s="111">
        <v>45047</v>
      </c>
      <c r="Q427" s="111">
        <v>45048</v>
      </c>
      <c r="R427" s="109">
        <v>0</v>
      </c>
      <c r="S427" s="110" t="s">
        <v>116</v>
      </c>
      <c r="T427" s="110" t="s">
        <v>116</v>
      </c>
      <c r="U427" s="110" t="s">
        <v>142</v>
      </c>
      <c r="V427" s="112">
        <v>45017.153467476855</v>
      </c>
      <c r="W427" s="110" t="s">
        <v>116</v>
      </c>
      <c r="X427" s="110" t="s">
        <v>116</v>
      </c>
      <c r="Y427" s="112">
        <v>45047</v>
      </c>
      <c r="Z427" s="112">
        <v>45078</v>
      </c>
      <c r="AA427" s="112">
        <v>45078.810977118053</v>
      </c>
      <c r="AB427" s="110" t="s">
        <v>118</v>
      </c>
      <c r="AC427" s="110" t="s">
        <v>116</v>
      </c>
    </row>
    <row r="428" spans="1:29" s="96" customFormat="1" hidden="1" outlineLevel="3" collapsed="1" x14ac:dyDescent="0.25">
      <c r="A428" s="91" t="s">
        <v>121</v>
      </c>
      <c r="B428" s="92">
        <v>0</v>
      </c>
      <c r="C428" s="92">
        <v>0</v>
      </c>
      <c r="D428" s="92">
        <v>0</v>
      </c>
      <c r="E428" s="92">
        <v>0</v>
      </c>
      <c r="F428" s="92">
        <v>0</v>
      </c>
      <c r="G428" s="92">
        <v>0</v>
      </c>
      <c r="H428" s="93" t="s">
        <v>120</v>
      </c>
      <c r="I428" s="93" t="s">
        <v>265</v>
      </c>
      <c r="J428" s="93" t="s">
        <v>116</v>
      </c>
      <c r="K428" s="92">
        <v>0</v>
      </c>
      <c r="L428" s="92">
        <v>0</v>
      </c>
      <c r="M428" s="93" t="s">
        <v>122</v>
      </c>
      <c r="N428" s="93" t="s">
        <v>241</v>
      </c>
      <c r="O428" s="93" t="s">
        <v>121</v>
      </c>
      <c r="P428" s="94">
        <v>45047</v>
      </c>
      <c r="Q428" s="94">
        <v>45048</v>
      </c>
      <c r="R428" s="92">
        <v>0</v>
      </c>
      <c r="S428" s="93" t="s">
        <v>116</v>
      </c>
      <c r="T428" s="93" t="s">
        <v>116</v>
      </c>
      <c r="U428" s="93" t="s">
        <v>142</v>
      </c>
      <c r="V428" s="95">
        <v>45017.153467476855</v>
      </c>
      <c r="W428" s="93" t="s">
        <v>116</v>
      </c>
      <c r="X428" s="93" t="s">
        <v>116</v>
      </c>
      <c r="Y428" s="95">
        <v>45047</v>
      </c>
      <c r="Z428" s="95">
        <v>45078</v>
      </c>
      <c r="AA428" s="95">
        <v>45078.810977118053</v>
      </c>
      <c r="AB428" s="93" t="s">
        <v>118</v>
      </c>
      <c r="AC428" s="93" t="s">
        <v>116</v>
      </c>
    </row>
    <row r="429" spans="1:29" s="78" customFormat="1" hidden="1" outlineLevel="4" collapsed="1" x14ac:dyDescent="0.25">
      <c r="A429" s="97" t="s">
        <v>116</v>
      </c>
      <c r="B429" s="75">
        <v>0</v>
      </c>
      <c r="C429" s="75">
        <v>0</v>
      </c>
      <c r="D429" s="75">
        <v>0</v>
      </c>
      <c r="E429" s="75">
        <v>0</v>
      </c>
      <c r="F429" s="75">
        <v>0</v>
      </c>
      <c r="G429" s="75">
        <v>0</v>
      </c>
      <c r="H429" s="74" t="s">
        <v>120</v>
      </c>
      <c r="I429" s="74" t="s">
        <v>265</v>
      </c>
      <c r="J429" s="74" t="s">
        <v>116</v>
      </c>
      <c r="K429" s="75">
        <v>0</v>
      </c>
      <c r="L429" s="75">
        <v>0</v>
      </c>
      <c r="M429" s="74" t="s">
        <v>122</v>
      </c>
      <c r="N429" s="74" t="s">
        <v>241</v>
      </c>
      <c r="O429" s="74" t="s">
        <v>121</v>
      </c>
      <c r="P429" s="76">
        <v>45047</v>
      </c>
      <c r="Q429" s="76">
        <v>45048</v>
      </c>
      <c r="R429" s="75">
        <v>0</v>
      </c>
      <c r="S429" s="74" t="s">
        <v>116</v>
      </c>
      <c r="T429" s="74" t="s">
        <v>116</v>
      </c>
      <c r="U429" s="74" t="s">
        <v>142</v>
      </c>
      <c r="V429" s="77">
        <v>45017.153467476855</v>
      </c>
      <c r="W429" s="74" t="s">
        <v>116</v>
      </c>
      <c r="X429" s="74" t="s">
        <v>116</v>
      </c>
      <c r="Y429" s="77">
        <v>45047</v>
      </c>
      <c r="Z429" s="77">
        <v>45078</v>
      </c>
      <c r="AA429" s="77">
        <v>45078.810977118053</v>
      </c>
      <c r="AB429" s="74" t="s">
        <v>118</v>
      </c>
      <c r="AC429" s="74" t="s">
        <v>116</v>
      </c>
    </row>
    <row r="430" spans="1:29" s="84" customFormat="1" hidden="1" outlineLevel="5" collapsed="1" x14ac:dyDescent="0.25">
      <c r="A430" s="98" t="s">
        <v>122</v>
      </c>
      <c r="B430" s="80">
        <v>0</v>
      </c>
      <c r="C430" s="80">
        <v>0</v>
      </c>
      <c r="D430" s="80">
        <v>0</v>
      </c>
      <c r="E430" s="80">
        <v>0</v>
      </c>
      <c r="F430" s="80">
        <v>0</v>
      </c>
      <c r="G430" s="80">
        <v>0</v>
      </c>
      <c r="H430" s="81" t="s">
        <v>120</v>
      </c>
      <c r="I430" s="81" t="s">
        <v>265</v>
      </c>
      <c r="J430" s="81" t="s">
        <v>116</v>
      </c>
      <c r="K430" s="80">
        <v>0</v>
      </c>
      <c r="L430" s="80">
        <v>0</v>
      </c>
      <c r="M430" s="81" t="s">
        <v>122</v>
      </c>
      <c r="N430" s="81" t="s">
        <v>241</v>
      </c>
      <c r="O430" s="81" t="s">
        <v>121</v>
      </c>
      <c r="P430" s="82">
        <v>45047</v>
      </c>
      <c r="Q430" s="82">
        <v>45048</v>
      </c>
      <c r="R430" s="80">
        <v>0</v>
      </c>
      <c r="S430" s="81" t="s">
        <v>116</v>
      </c>
      <c r="T430" s="81" t="s">
        <v>116</v>
      </c>
      <c r="U430" s="81" t="s">
        <v>142</v>
      </c>
      <c r="V430" s="83">
        <v>45017.153467476855</v>
      </c>
      <c r="W430" s="81" t="s">
        <v>116</v>
      </c>
      <c r="X430" s="81" t="s">
        <v>116</v>
      </c>
      <c r="Y430" s="83">
        <v>45047</v>
      </c>
      <c r="Z430" s="83">
        <v>45078</v>
      </c>
      <c r="AA430" s="83">
        <v>45078.810977118053</v>
      </c>
      <c r="AB430" s="81" t="s">
        <v>118</v>
      </c>
      <c r="AC430" s="81" t="s">
        <v>116</v>
      </c>
    </row>
    <row r="431" spans="1:29" s="90" customFormat="1" hidden="1" outlineLevel="6" collapsed="1" x14ac:dyDescent="0.25">
      <c r="A431" s="99" t="s">
        <v>116</v>
      </c>
      <c r="B431" s="86">
        <v>0</v>
      </c>
      <c r="C431" s="86">
        <v>0</v>
      </c>
      <c r="D431" s="86">
        <v>0</v>
      </c>
      <c r="E431" s="86">
        <v>0</v>
      </c>
      <c r="F431" s="86">
        <v>0</v>
      </c>
      <c r="G431" s="86">
        <v>0</v>
      </c>
      <c r="H431" s="87" t="s">
        <v>120</v>
      </c>
      <c r="I431" s="87" t="s">
        <v>265</v>
      </c>
      <c r="J431" s="87" t="s">
        <v>116</v>
      </c>
      <c r="K431" s="86">
        <v>0</v>
      </c>
      <c r="L431" s="86">
        <v>0</v>
      </c>
      <c r="M431" s="87" t="s">
        <v>122</v>
      </c>
      <c r="N431" s="87" t="s">
        <v>241</v>
      </c>
      <c r="O431" s="87" t="s">
        <v>121</v>
      </c>
      <c r="P431" s="88">
        <v>45047</v>
      </c>
      <c r="Q431" s="88">
        <v>45048</v>
      </c>
      <c r="R431" s="86">
        <v>0</v>
      </c>
      <c r="S431" s="87" t="s">
        <v>116</v>
      </c>
      <c r="T431" s="87" t="s">
        <v>116</v>
      </c>
      <c r="U431" s="87" t="s">
        <v>142</v>
      </c>
      <c r="V431" s="89">
        <v>45017.153467476855</v>
      </c>
      <c r="W431" s="87" t="s">
        <v>116</v>
      </c>
      <c r="X431" s="87" t="s">
        <v>116</v>
      </c>
      <c r="Y431" s="89">
        <v>45047</v>
      </c>
      <c r="Z431" s="89">
        <v>45078</v>
      </c>
      <c r="AA431" s="89">
        <v>45078.810977118053</v>
      </c>
      <c r="AB431" s="87" t="s">
        <v>118</v>
      </c>
      <c r="AC431" s="87" t="s">
        <v>116</v>
      </c>
    </row>
    <row r="432" spans="1:29" s="96" customFormat="1" hidden="1" outlineLevel="7" collapsed="1" x14ac:dyDescent="0.25">
      <c r="A432" s="100" t="s">
        <v>268</v>
      </c>
      <c r="B432" s="92">
        <v>13679.61</v>
      </c>
      <c r="C432" s="92">
        <v>-117.64</v>
      </c>
      <c r="D432" s="92">
        <v>0</v>
      </c>
      <c r="E432" s="92">
        <v>0</v>
      </c>
      <c r="F432" s="92">
        <v>13679.61</v>
      </c>
      <c r="G432" s="92">
        <v>-117.64</v>
      </c>
      <c r="H432" s="93" t="s">
        <v>120</v>
      </c>
      <c r="I432" s="93" t="s">
        <v>265</v>
      </c>
      <c r="J432" s="93" t="s">
        <v>116</v>
      </c>
      <c r="K432" s="92">
        <v>-8.5996603704345392E-3</v>
      </c>
      <c r="L432" s="92">
        <v>0</v>
      </c>
      <c r="M432" s="93" t="s">
        <v>122</v>
      </c>
      <c r="N432" s="93" t="s">
        <v>241</v>
      </c>
      <c r="O432" s="93" t="s">
        <v>121</v>
      </c>
      <c r="P432" s="94">
        <v>45047</v>
      </c>
      <c r="Q432" s="94">
        <v>45048</v>
      </c>
      <c r="R432" s="92">
        <v>0</v>
      </c>
      <c r="S432" s="93" t="s">
        <v>116</v>
      </c>
      <c r="T432" s="93" t="s">
        <v>116</v>
      </c>
      <c r="U432" s="93" t="s">
        <v>142</v>
      </c>
      <c r="V432" s="95">
        <v>45017.153467476855</v>
      </c>
      <c r="W432" s="93" t="s">
        <v>116</v>
      </c>
      <c r="X432" s="93" t="s">
        <v>116</v>
      </c>
      <c r="Y432" s="95">
        <v>45047</v>
      </c>
      <c r="Z432" s="95">
        <v>45078</v>
      </c>
      <c r="AA432" s="95">
        <v>45078.810977118053</v>
      </c>
      <c r="AB432" s="93" t="s">
        <v>118</v>
      </c>
      <c r="AC432" s="93" t="s">
        <v>116</v>
      </c>
    </row>
    <row r="433" spans="1:29" s="78" customFormat="1" hidden="1" outlineLevel="7" collapsed="1" x14ac:dyDescent="0.25">
      <c r="A433" s="101" t="s">
        <v>116</v>
      </c>
      <c r="B433" s="75">
        <v>13679.61</v>
      </c>
      <c r="C433" s="75">
        <v>-117.64</v>
      </c>
      <c r="D433" s="75">
        <v>0</v>
      </c>
      <c r="E433" s="75">
        <v>0</v>
      </c>
      <c r="F433" s="75">
        <v>13679.61</v>
      </c>
      <c r="G433" s="75">
        <v>-117.64</v>
      </c>
      <c r="H433" s="74" t="s">
        <v>120</v>
      </c>
      <c r="I433" s="74" t="s">
        <v>265</v>
      </c>
      <c r="J433" s="74" t="s">
        <v>116</v>
      </c>
      <c r="K433" s="75">
        <v>-8.5996603704345392E-3</v>
      </c>
      <c r="L433" s="75">
        <v>0</v>
      </c>
      <c r="M433" s="74" t="s">
        <v>122</v>
      </c>
      <c r="N433" s="74" t="s">
        <v>241</v>
      </c>
      <c r="O433" s="74" t="s">
        <v>121</v>
      </c>
      <c r="P433" s="76">
        <v>45047</v>
      </c>
      <c r="Q433" s="76">
        <v>45048</v>
      </c>
      <c r="R433" s="75">
        <v>0</v>
      </c>
      <c r="S433" s="74" t="s">
        <v>116</v>
      </c>
      <c r="T433" s="74" t="s">
        <v>116</v>
      </c>
      <c r="U433" s="74" t="s">
        <v>142</v>
      </c>
      <c r="V433" s="77">
        <v>45017.153467476855</v>
      </c>
      <c r="W433" s="74" t="s">
        <v>116</v>
      </c>
      <c r="X433" s="74" t="s">
        <v>116</v>
      </c>
      <c r="Y433" s="77">
        <v>45047</v>
      </c>
      <c r="Z433" s="77">
        <v>45078</v>
      </c>
      <c r="AA433" s="77">
        <v>45078.810977118053</v>
      </c>
      <c r="AB433" s="74" t="s">
        <v>118</v>
      </c>
      <c r="AC433" s="74" t="s">
        <v>116</v>
      </c>
    </row>
    <row r="434" spans="1:29" s="107" customFormat="1" hidden="1" outlineLevel="7" collapsed="1" x14ac:dyDescent="0.25">
      <c r="A434" s="102" t="s">
        <v>267</v>
      </c>
      <c r="B434" s="103">
        <v>-37730.593000000001</v>
      </c>
      <c r="C434" s="103">
        <v>-1939925.3859999999</v>
      </c>
      <c r="D434" s="103">
        <v>0</v>
      </c>
      <c r="E434" s="103">
        <v>0</v>
      </c>
      <c r="F434" s="103">
        <v>-37730.593000000001</v>
      </c>
      <c r="G434" s="103">
        <v>-1939925.3859999999</v>
      </c>
      <c r="H434" s="104" t="s">
        <v>120</v>
      </c>
      <c r="I434" s="104" t="s">
        <v>265</v>
      </c>
      <c r="J434" s="104" t="s">
        <v>116</v>
      </c>
      <c r="K434" s="103">
        <v>51.4151841186276</v>
      </c>
      <c r="L434" s="103">
        <v>0</v>
      </c>
      <c r="M434" s="104" t="s">
        <v>122</v>
      </c>
      <c r="N434" s="104" t="s">
        <v>241</v>
      </c>
      <c r="O434" s="104" t="s">
        <v>121</v>
      </c>
      <c r="P434" s="105">
        <v>45047</v>
      </c>
      <c r="Q434" s="105">
        <v>45048</v>
      </c>
      <c r="R434" s="103">
        <v>0</v>
      </c>
      <c r="S434" s="104" t="s">
        <v>116</v>
      </c>
      <c r="T434" s="104" t="s">
        <v>116</v>
      </c>
      <c r="U434" s="104" t="s">
        <v>142</v>
      </c>
      <c r="V434" s="106">
        <v>45017.153467476855</v>
      </c>
      <c r="W434" s="104" t="s">
        <v>116</v>
      </c>
      <c r="X434" s="104" t="s">
        <v>116</v>
      </c>
      <c r="Y434" s="106">
        <v>45047</v>
      </c>
      <c r="Z434" s="106">
        <v>45078</v>
      </c>
      <c r="AA434" s="106">
        <v>45078.810977118053</v>
      </c>
      <c r="AB434" s="104" t="s">
        <v>118</v>
      </c>
      <c r="AC434" s="104" t="s">
        <v>116</v>
      </c>
    </row>
    <row r="435" spans="1:29" s="78" customFormat="1" hidden="1" outlineLevel="7" collapsed="1" x14ac:dyDescent="0.25">
      <c r="A435" s="101" t="s">
        <v>116</v>
      </c>
      <c r="B435" s="75">
        <v>-37730.593000000001</v>
      </c>
      <c r="C435" s="75">
        <v>-1939925.3859999999</v>
      </c>
      <c r="D435" s="75">
        <v>0</v>
      </c>
      <c r="E435" s="75">
        <v>0</v>
      </c>
      <c r="F435" s="75">
        <v>-37730.593000000001</v>
      </c>
      <c r="G435" s="75">
        <v>-1939925.3859999999</v>
      </c>
      <c r="H435" s="74" t="s">
        <v>120</v>
      </c>
      <c r="I435" s="74" t="s">
        <v>265</v>
      </c>
      <c r="J435" s="74" t="s">
        <v>116</v>
      </c>
      <c r="K435" s="75">
        <v>51.4151841186276</v>
      </c>
      <c r="L435" s="75">
        <v>0</v>
      </c>
      <c r="M435" s="74" t="s">
        <v>122</v>
      </c>
      <c r="N435" s="74" t="s">
        <v>241</v>
      </c>
      <c r="O435" s="74" t="s">
        <v>121</v>
      </c>
      <c r="P435" s="76">
        <v>45047</v>
      </c>
      <c r="Q435" s="76">
        <v>45048</v>
      </c>
      <c r="R435" s="75">
        <v>0</v>
      </c>
      <c r="S435" s="74" t="s">
        <v>116</v>
      </c>
      <c r="T435" s="74" t="s">
        <v>116</v>
      </c>
      <c r="U435" s="74" t="s">
        <v>142</v>
      </c>
      <c r="V435" s="77">
        <v>45017.153467476855</v>
      </c>
      <c r="W435" s="74" t="s">
        <v>116</v>
      </c>
      <c r="X435" s="74" t="s">
        <v>116</v>
      </c>
      <c r="Y435" s="77">
        <v>45047</v>
      </c>
      <c r="Z435" s="77">
        <v>45078</v>
      </c>
      <c r="AA435" s="77">
        <v>45078.810977118053</v>
      </c>
      <c r="AB435" s="74" t="s">
        <v>118</v>
      </c>
      <c r="AC435" s="74" t="s">
        <v>116</v>
      </c>
    </row>
    <row r="436" spans="1:29" s="96" customFormat="1" hidden="1" outlineLevel="7" collapsed="1" x14ac:dyDescent="0.25">
      <c r="A436" s="100" t="s">
        <v>266</v>
      </c>
      <c r="B436" s="92">
        <v>-265060.10800000001</v>
      </c>
      <c r="C436" s="92">
        <v>-14186882.91525</v>
      </c>
      <c r="D436" s="92">
        <v>0</v>
      </c>
      <c r="E436" s="92">
        <v>0</v>
      </c>
      <c r="F436" s="92">
        <v>-265060.10800000001</v>
      </c>
      <c r="G436" s="92">
        <v>-14186882.91525</v>
      </c>
      <c r="H436" s="93" t="s">
        <v>120</v>
      </c>
      <c r="I436" s="93" t="s">
        <v>265</v>
      </c>
      <c r="J436" s="93" t="s">
        <v>116</v>
      </c>
      <c r="K436" s="92">
        <v>53.5232669385693</v>
      </c>
      <c r="L436" s="92">
        <v>0</v>
      </c>
      <c r="M436" s="93" t="s">
        <v>122</v>
      </c>
      <c r="N436" s="93" t="s">
        <v>241</v>
      </c>
      <c r="O436" s="93" t="s">
        <v>121</v>
      </c>
      <c r="P436" s="94">
        <v>45047</v>
      </c>
      <c r="Q436" s="94">
        <v>45048</v>
      </c>
      <c r="R436" s="92">
        <v>0</v>
      </c>
      <c r="S436" s="93" t="s">
        <v>116</v>
      </c>
      <c r="T436" s="93" t="s">
        <v>116</v>
      </c>
      <c r="U436" s="93" t="s">
        <v>142</v>
      </c>
      <c r="V436" s="95">
        <v>45017.153467476855</v>
      </c>
      <c r="W436" s="93" t="s">
        <v>116</v>
      </c>
      <c r="X436" s="93" t="s">
        <v>116</v>
      </c>
      <c r="Y436" s="95">
        <v>45047</v>
      </c>
      <c r="Z436" s="95">
        <v>45078</v>
      </c>
      <c r="AA436" s="95">
        <v>45078.810977118053</v>
      </c>
      <c r="AB436" s="93" t="s">
        <v>118</v>
      </c>
      <c r="AC436" s="93" t="s">
        <v>116</v>
      </c>
    </row>
    <row r="437" spans="1:29" s="78" customFormat="1" hidden="1" outlineLevel="7" collapsed="1" x14ac:dyDescent="0.25">
      <c r="A437" s="101" t="s">
        <v>116</v>
      </c>
      <c r="B437" s="75">
        <v>-265060.10800000001</v>
      </c>
      <c r="C437" s="75">
        <v>-14186882.91525</v>
      </c>
      <c r="D437" s="75">
        <v>0</v>
      </c>
      <c r="E437" s="75">
        <v>0</v>
      </c>
      <c r="F437" s="75">
        <v>-265060.10800000001</v>
      </c>
      <c r="G437" s="75">
        <v>-14186882.91525</v>
      </c>
      <c r="H437" s="74" t="s">
        <v>120</v>
      </c>
      <c r="I437" s="74" t="s">
        <v>265</v>
      </c>
      <c r="J437" s="74" t="s">
        <v>116</v>
      </c>
      <c r="K437" s="75">
        <v>53.5232669385693</v>
      </c>
      <c r="L437" s="75">
        <v>0</v>
      </c>
      <c r="M437" s="74" t="s">
        <v>122</v>
      </c>
      <c r="N437" s="74" t="s">
        <v>241</v>
      </c>
      <c r="O437" s="74" t="s">
        <v>121</v>
      </c>
      <c r="P437" s="76">
        <v>45047</v>
      </c>
      <c r="Q437" s="76">
        <v>45048</v>
      </c>
      <c r="R437" s="75">
        <v>0</v>
      </c>
      <c r="S437" s="74" t="s">
        <v>116</v>
      </c>
      <c r="T437" s="74" t="s">
        <v>116</v>
      </c>
      <c r="U437" s="74" t="s">
        <v>142</v>
      </c>
      <c r="V437" s="77">
        <v>45017.153467476855</v>
      </c>
      <c r="W437" s="74" t="s">
        <v>116</v>
      </c>
      <c r="X437" s="74" t="s">
        <v>116</v>
      </c>
      <c r="Y437" s="77">
        <v>45047</v>
      </c>
      <c r="Z437" s="77">
        <v>45078</v>
      </c>
      <c r="AA437" s="77">
        <v>45078.810977118053</v>
      </c>
      <c r="AB437" s="74" t="s">
        <v>118</v>
      </c>
      <c r="AC437" s="74" t="s">
        <v>116</v>
      </c>
    </row>
    <row r="438" spans="1:29" s="107" customFormat="1" hidden="1" outlineLevel="7" collapsed="1" x14ac:dyDescent="0.25">
      <c r="A438" s="102" t="s">
        <v>269</v>
      </c>
      <c r="B438" s="103">
        <v>117182.46</v>
      </c>
      <c r="C438" s="103">
        <v>6325878.1698700003</v>
      </c>
      <c r="D438" s="103">
        <v>0</v>
      </c>
      <c r="E438" s="103">
        <v>0</v>
      </c>
      <c r="F438" s="103">
        <v>117182.46</v>
      </c>
      <c r="G438" s="103">
        <v>6325878.1698700003</v>
      </c>
      <c r="H438" s="104" t="s">
        <v>120</v>
      </c>
      <c r="I438" s="104" t="s">
        <v>265</v>
      </c>
      <c r="J438" s="104" t="s">
        <v>116</v>
      </c>
      <c r="K438" s="103">
        <v>53.983148756819098</v>
      </c>
      <c r="L438" s="103">
        <v>0</v>
      </c>
      <c r="M438" s="104" t="s">
        <v>122</v>
      </c>
      <c r="N438" s="104" t="s">
        <v>241</v>
      </c>
      <c r="O438" s="104" t="s">
        <v>121</v>
      </c>
      <c r="P438" s="105">
        <v>45047</v>
      </c>
      <c r="Q438" s="105">
        <v>45048</v>
      </c>
      <c r="R438" s="103">
        <v>0</v>
      </c>
      <c r="S438" s="104" t="s">
        <v>116</v>
      </c>
      <c r="T438" s="104" t="s">
        <v>116</v>
      </c>
      <c r="U438" s="104" t="s">
        <v>142</v>
      </c>
      <c r="V438" s="106">
        <v>45017.153467476855</v>
      </c>
      <c r="W438" s="104" t="s">
        <v>116</v>
      </c>
      <c r="X438" s="104" t="s">
        <v>116</v>
      </c>
      <c r="Y438" s="106">
        <v>45047</v>
      </c>
      <c r="Z438" s="106">
        <v>45078</v>
      </c>
      <c r="AA438" s="106">
        <v>45078.810977118053</v>
      </c>
      <c r="AB438" s="104" t="s">
        <v>118</v>
      </c>
      <c r="AC438" s="104" t="s">
        <v>116</v>
      </c>
    </row>
    <row r="439" spans="1:29" s="78" customFormat="1" hidden="1" outlineLevel="7" collapsed="1" x14ac:dyDescent="0.25">
      <c r="A439" s="101" t="s">
        <v>116</v>
      </c>
      <c r="B439" s="75">
        <v>117182.46</v>
      </c>
      <c r="C439" s="75">
        <v>6325878.1698700003</v>
      </c>
      <c r="D439" s="75">
        <v>0</v>
      </c>
      <c r="E439" s="75">
        <v>0</v>
      </c>
      <c r="F439" s="75">
        <v>117182.46</v>
      </c>
      <c r="G439" s="75">
        <v>6325878.1698700003</v>
      </c>
      <c r="H439" s="74" t="s">
        <v>120</v>
      </c>
      <c r="I439" s="74" t="s">
        <v>265</v>
      </c>
      <c r="J439" s="74" t="s">
        <v>116</v>
      </c>
      <c r="K439" s="75">
        <v>53.983148756819098</v>
      </c>
      <c r="L439" s="75">
        <v>0</v>
      </c>
      <c r="M439" s="74" t="s">
        <v>122</v>
      </c>
      <c r="N439" s="74" t="s">
        <v>241</v>
      </c>
      <c r="O439" s="74" t="s">
        <v>121</v>
      </c>
      <c r="P439" s="76">
        <v>45047</v>
      </c>
      <c r="Q439" s="76">
        <v>45048</v>
      </c>
      <c r="R439" s="75">
        <v>0</v>
      </c>
      <c r="S439" s="74" t="s">
        <v>116</v>
      </c>
      <c r="T439" s="74" t="s">
        <v>116</v>
      </c>
      <c r="U439" s="74" t="s">
        <v>142</v>
      </c>
      <c r="V439" s="77">
        <v>45017.153467476855</v>
      </c>
      <c r="W439" s="74" t="s">
        <v>116</v>
      </c>
      <c r="X439" s="74" t="s">
        <v>116</v>
      </c>
      <c r="Y439" s="77">
        <v>45047</v>
      </c>
      <c r="Z439" s="77">
        <v>45078</v>
      </c>
      <c r="AA439" s="77">
        <v>45078.810977118053</v>
      </c>
      <c r="AB439" s="74" t="s">
        <v>118</v>
      </c>
      <c r="AC439" s="74" t="s">
        <v>116</v>
      </c>
    </row>
    <row r="440" spans="1:29" s="96" customFormat="1" hidden="1" outlineLevel="7" collapsed="1" x14ac:dyDescent="0.25">
      <c r="A440" s="100" t="s">
        <v>270</v>
      </c>
      <c r="B440" s="92">
        <v>171928.63099999999</v>
      </c>
      <c r="C440" s="92">
        <v>9801047.7713799998</v>
      </c>
      <c r="D440" s="92">
        <v>0</v>
      </c>
      <c r="E440" s="92">
        <v>0</v>
      </c>
      <c r="F440" s="92">
        <v>171928.63099999999</v>
      </c>
      <c r="G440" s="92">
        <v>9801047.7713799998</v>
      </c>
      <c r="H440" s="93" t="s">
        <v>120</v>
      </c>
      <c r="I440" s="93" t="s">
        <v>265</v>
      </c>
      <c r="J440" s="93" t="s">
        <v>116</v>
      </c>
      <c r="K440" s="92">
        <v>57.006489927672398</v>
      </c>
      <c r="L440" s="92">
        <v>0</v>
      </c>
      <c r="M440" s="93" t="s">
        <v>122</v>
      </c>
      <c r="N440" s="93" t="s">
        <v>241</v>
      </c>
      <c r="O440" s="93" t="s">
        <v>121</v>
      </c>
      <c r="P440" s="94">
        <v>45047</v>
      </c>
      <c r="Q440" s="94">
        <v>45048</v>
      </c>
      <c r="R440" s="92">
        <v>0</v>
      </c>
      <c r="S440" s="93" t="s">
        <v>116</v>
      </c>
      <c r="T440" s="93" t="s">
        <v>116</v>
      </c>
      <c r="U440" s="93" t="s">
        <v>142</v>
      </c>
      <c r="V440" s="95">
        <v>45017.153467476855</v>
      </c>
      <c r="W440" s="93" t="s">
        <v>116</v>
      </c>
      <c r="X440" s="93" t="s">
        <v>116</v>
      </c>
      <c r="Y440" s="95">
        <v>45047</v>
      </c>
      <c r="Z440" s="95">
        <v>45078</v>
      </c>
      <c r="AA440" s="95">
        <v>45078.810977118053</v>
      </c>
      <c r="AB440" s="93" t="s">
        <v>118</v>
      </c>
      <c r="AC440" s="93" t="s">
        <v>116</v>
      </c>
    </row>
    <row r="441" spans="1:29" s="78" customFormat="1" hidden="1" outlineLevel="7" collapsed="1" x14ac:dyDescent="0.25">
      <c r="A441" s="101" t="s">
        <v>116</v>
      </c>
      <c r="B441" s="75">
        <v>171928.63099999999</v>
      </c>
      <c r="C441" s="75">
        <v>9801047.7713799998</v>
      </c>
      <c r="D441" s="75">
        <v>0</v>
      </c>
      <c r="E441" s="75">
        <v>0</v>
      </c>
      <c r="F441" s="75">
        <v>171928.63099999999</v>
      </c>
      <c r="G441" s="75">
        <v>9801047.7713799998</v>
      </c>
      <c r="H441" s="74" t="s">
        <v>120</v>
      </c>
      <c r="I441" s="74" t="s">
        <v>265</v>
      </c>
      <c r="J441" s="74" t="s">
        <v>116</v>
      </c>
      <c r="K441" s="75">
        <v>57.006489927672398</v>
      </c>
      <c r="L441" s="75">
        <v>0</v>
      </c>
      <c r="M441" s="74" t="s">
        <v>122</v>
      </c>
      <c r="N441" s="74" t="s">
        <v>241</v>
      </c>
      <c r="O441" s="74" t="s">
        <v>121</v>
      </c>
      <c r="P441" s="76">
        <v>45047</v>
      </c>
      <c r="Q441" s="76">
        <v>45048</v>
      </c>
      <c r="R441" s="75">
        <v>0</v>
      </c>
      <c r="S441" s="74" t="s">
        <v>116</v>
      </c>
      <c r="T441" s="74" t="s">
        <v>116</v>
      </c>
      <c r="U441" s="74" t="s">
        <v>142</v>
      </c>
      <c r="V441" s="77">
        <v>45017.153467476855</v>
      </c>
      <c r="W441" s="74" t="s">
        <v>116</v>
      </c>
      <c r="X441" s="74" t="s">
        <v>116</v>
      </c>
      <c r="Y441" s="77">
        <v>45047</v>
      </c>
      <c r="Z441" s="77">
        <v>45078</v>
      </c>
      <c r="AA441" s="77">
        <v>45078.810977118053</v>
      </c>
      <c r="AB441" s="74" t="s">
        <v>118</v>
      </c>
      <c r="AC441" s="74" t="s">
        <v>116</v>
      </c>
    </row>
    <row r="442" spans="1:29" s="90" customFormat="1" hidden="1" outlineLevel="2" collapsed="1" x14ac:dyDescent="0.25">
      <c r="A442" s="85" t="s">
        <v>271</v>
      </c>
      <c r="B442" s="86">
        <v>0</v>
      </c>
      <c r="C442" s="86">
        <v>0</v>
      </c>
      <c r="D442" s="86">
        <v>0</v>
      </c>
      <c r="E442" s="86">
        <v>0</v>
      </c>
      <c r="F442" s="86">
        <v>0</v>
      </c>
      <c r="G442" s="86">
        <v>0</v>
      </c>
      <c r="H442" s="87" t="s">
        <v>120</v>
      </c>
      <c r="I442" s="87" t="s">
        <v>271</v>
      </c>
      <c r="J442" s="87" t="s">
        <v>116</v>
      </c>
      <c r="K442" s="86">
        <v>0</v>
      </c>
      <c r="L442" s="86">
        <v>0</v>
      </c>
      <c r="M442" s="87" t="s">
        <v>122</v>
      </c>
      <c r="N442" s="87" t="s">
        <v>241</v>
      </c>
      <c r="O442" s="87" t="s">
        <v>121</v>
      </c>
      <c r="P442" s="88">
        <v>45047</v>
      </c>
      <c r="Q442" s="88">
        <v>45048</v>
      </c>
      <c r="R442" s="86">
        <v>0</v>
      </c>
      <c r="S442" s="87" t="s">
        <v>116</v>
      </c>
      <c r="T442" s="87" t="s">
        <v>116</v>
      </c>
      <c r="U442" s="87" t="s">
        <v>142</v>
      </c>
      <c r="V442" s="89">
        <v>45017.153467476855</v>
      </c>
      <c r="W442" s="87" t="s">
        <v>116</v>
      </c>
      <c r="X442" s="87" t="s">
        <v>116</v>
      </c>
      <c r="Y442" s="89">
        <v>45047</v>
      </c>
      <c r="Z442" s="89">
        <v>45078</v>
      </c>
      <c r="AA442" s="89">
        <v>45078.810977118053</v>
      </c>
      <c r="AB442" s="87" t="s">
        <v>118</v>
      </c>
      <c r="AC442" s="87" t="s">
        <v>116</v>
      </c>
    </row>
    <row r="443" spans="1:29" s="96" customFormat="1" hidden="1" outlineLevel="3" collapsed="1" x14ac:dyDescent="0.25">
      <c r="A443" s="91" t="s">
        <v>121</v>
      </c>
      <c r="B443" s="92">
        <v>0</v>
      </c>
      <c r="C443" s="92">
        <v>0</v>
      </c>
      <c r="D443" s="92">
        <v>0</v>
      </c>
      <c r="E443" s="92">
        <v>0</v>
      </c>
      <c r="F443" s="92">
        <v>0</v>
      </c>
      <c r="G443" s="92">
        <v>0</v>
      </c>
      <c r="H443" s="93" t="s">
        <v>120</v>
      </c>
      <c r="I443" s="93" t="s">
        <v>271</v>
      </c>
      <c r="J443" s="93" t="s">
        <v>116</v>
      </c>
      <c r="K443" s="92">
        <v>0</v>
      </c>
      <c r="L443" s="92">
        <v>0</v>
      </c>
      <c r="M443" s="93" t="s">
        <v>122</v>
      </c>
      <c r="N443" s="93" t="s">
        <v>241</v>
      </c>
      <c r="O443" s="93" t="s">
        <v>121</v>
      </c>
      <c r="P443" s="94">
        <v>45047</v>
      </c>
      <c r="Q443" s="94">
        <v>45048</v>
      </c>
      <c r="R443" s="92">
        <v>0</v>
      </c>
      <c r="S443" s="93" t="s">
        <v>116</v>
      </c>
      <c r="T443" s="93" t="s">
        <v>116</v>
      </c>
      <c r="U443" s="93" t="s">
        <v>142</v>
      </c>
      <c r="V443" s="95">
        <v>45017.153467476855</v>
      </c>
      <c r="W443" s="93" t="s">
        <v>116</v>
      </c>
      <c r="X443" s="93" t="s">
        <v>116</v>
      </c>
      <c r="Y443" s="95">
        <v>45047</v>
      </c>
      <c r="Z443" s="95">
        <v>45078</v>
      </c>
      <c r="AA443" s="95">
        <v>45078.810977118053</v>
      </c>
      <c r="AB443" s="93" t="s">
        <v>118</v>
      </c>
      <c r="AC443" s="93" t="s">
        <v>116</v>
      </c>
    </row>
    <row r="444" spans="1:29" s="78" customFormat="1" hidden="1" outlineLevel="4" collapsed="1" x14ac:dyDescent="0.25">
      <c r="A444" s="97" t="s">
        <v>116</v>
      </c>
      <c r="B444" s="75">
        <v>0</v>
      </c>
      <c r="C444" s="75">
        <v>0</v>
      </c>
      <c r="D444" s="75">
        <v>0</v>
      </c>
      <c r="E444" s="75">
        <v>0</v>
      </c>
      <c r="F444" s="75">
        <v>0</v>
      </c>
      <c r="G444" s="75">
        <v>0</v>
      </c>
      <c r="H444" s="74" t="s">
        <v>120</v>
      </c>
      <c r="I444" s="74" t="s">
        <v>271</v>
      </c>
      <c r="J444" s="74" t="s">
        <v>116</v>
      </c>
      <c r="K444" s="75">
        <v>0</v>
      </c>
      <c r="L444" s="75">
        <v>0</v>
      </c>
      <c r="M444" s="74" t="s">
        <v>122</v>
      </c>
      <c r="N444" s="74" t="s">
        <v>241</v>
      </c>
      <c r="O444" s="74" t="s">
        <v>121</v>
      </c>
      <c r="P444" s="76">
        <v>45047</v>
      </c>
      <c r="Q444" s="76">
        <v>45048</v>
      </c>
      <c r="R444" s="75">
        <v>0</v>
      </c>
      <c r="S444" s="74" t="s">
        <v>116</v>
      </c>
      <c r="T444" s="74" t="s">
        <v>116</v>
      </c>
      <c r="U444" s="74" t="s">
        <v>142</v>
      </c>
      <c r="V444" s="77">
        <v>45017.153467476855</v>
      </c>
      <c r="W444" s="74" t="s">
        <v>116</v>
      </c>
      <c r="X444" s="74" t="s">
        <v>116</v>
      </c>
      <c r="Y444" s="77">
        <v>45047</v>
      </c>
      <c r="Z444" s="77">
        <v>45078</v>
      </c>
      <c r="AA444" s="77">
        <v>45078.810977118053</v>
      </c>
      <c r="AB444" s="74" t="s">
        <v>118</v>
      </c>
      <c r="AC444" s="74" t="s">
        <v>116</v>
      </c>
    </row>
    <row r="445" spans="1:29" s="84" customFormat="1" hidden="1" outlineLevel="5" collapsed="1" x14ac:dyDescent="0.25">
      <c r="A445" s="98" t="s">
        <v>122</v>
      </c>
      <c r="B445" s="80">
        <v>0</v>
      </c>
      <c r="C445" s="80">
        <v>0</v>
      </c>
      <c r="D445" s="80">
        <v>0</v>
      </c>
      <c r="E445" s="80">
        <v>0</v>
      </c>
      <c r="F445" s="80">
        <v>0</v>
      </c>
      <c r="G445" s="80">
        <v>0</v>
      </c>
      <c r="H445" s="81" t="s">
        <v>120</v>
      </c>
      <c r="I445" s="81" t="s">
        <v>271</v>
      </c>
      <c r="J445" s="81" t="s">
        <v>116</v>
      </c>
      <c r="K445" s="80">
        <v>0</v>
      </c>
      <c r="L445" s="80">
        <v>0</v>
      </c>
      <c r="M445" s="81" t="s">
        <v>122</v>
      </c>
      <c r="N445" s="81" t="s">
        <v>241</v>
      </c>
      <c r="O445" s="81" t="s">
        <v>121</v>
      </c>
      <c r="P445" s="82">
        <v>45047</v>
      </c>
      <c r="Q445" s="82">
        <v>45048</v>
      </c>
      <c r="R445" s="80">
        <v>0</v>
      </c>
      <c r="S445" s="81" t="s">
        <v>116</v>
      </c>
      <c r="T445" s="81" t="s">
        <v>116</v>
      </c>
      <c r="U445" s="81" t="s">
        <v>142</v>
      </c>
      <c r="V445" s="83">
        <v>45017.153467476855</v>
      </c>
      <c r="W445" s="81" t="s">
        <v>116</v>
      </c>
      <c r="X445" s="81" t="s">
        <v>116</v>
      </c>
      <c r="Y445" s="83">
        <v>45047</v>
      </c>
      <c r="Z445" s="83">
        <v>45078</v>
      </c>
      <c r="AA445" s="83">
        <v>45078.810977118053</v>
      </c>
      <c r="AB445" s="81" t="s">
        <v>118</v>
      </c>
      <c r="AC445" s="81" t="s">
        <v>116</v>
      </c>
    </row>
    <row r="446" spans="1:29" s="90" customFormat="1" hidden="1" outlineLevel="6" collapsed="1" x14ac:dyDescent="0.25">
      <c r="A446" s="99" t="s">
        <v>116</v>
      </c>
      <c r="B446" s="86">
        <v>0</v>
      </c>
      <c r="C446" s="86">
        <v>0</v>
      </c>
      <c r="D446" s="86">
        <v>0</v>
      </c>
      <c r="E446" s="86">
        <v>0</v>
      </c>
      <c r="F446" s="86">
        <v>0</v>
      </c>
      <c r="G446" s="86">
        <v>0</v>
      </c>
      <c r="H446" s="87" t="s">
        <v>120</v>
      </c>
      <c r="I446" s="87" t="s">
        <v>271</v>
      </c>
      <c r="J446" s="87" t="s">
        <v>116</v>
      </c>
      <c r="K446" s="86">
        <v>0</v>
      </c>
      <c r="L446" s="86">
        <v>0</v>
      </c>
      <c r="M446" s="87" t="s">
        <v>122</v>
      </c>
      <c r="N446" s="87" t="s">
        <v>241</v>
      </c>
      <c r="O446" s="87" t="s">
        <v>121</v>
      </c>
      <c r="P446" s="88">
        <v>45047</v>
      </c>
      <c r="Q446" s="88">
        <v>45048</v>
      </c>
      <c r="R446" s="86">
        <v>0</v>
      </c>
      <c r="S446" s="87" t="s">
        <v>116</v>
      </c>
      <c r="T446" s="87" t="s">
        <v>116</v>
      </c>
      <c r="U446" s="87" t="s">
        <v>142</v>
      </c>
      <c r="V446" s="89">
        <v>45017.153467476855</v>
      </c>
      <c r="W446" s="87" t="s">
        <v>116</v>
      </c>
      <c r="X446" s="87" t="s">
        <v>116</v>
      </c>
      <c r="Y446" s="89">
        <v>45047</v>
      </c>
      <c r="Z446" s="89">
        <v>45078</v>
      </c>
      <c r="AA446" s="89">
        <v>45078.810977118053</v>
      </c>
      <c r="AB446" s="87" t="s">
        <v>118</v>
      </c>
      <c r="AC446" s="87" t="s">
        <v>116</v>
      </c>
    </row>
    <row r="447" spans="1:29" s="96" customFormat="1" hidden="1" outlineLevel="7" collapsed="1" x14ac:dyDescent="0.25">
      <c r="A447" s="100" t="s">
        <v>273</v>
      </c>
      <c r="B447" s="92">
        <v>2544.91</v>
      </c>
      <c r="C447" s="92">
        <v>133370.45905</v>
      </c>
      <c r="D447" s="92">
        <v>0</v>
      </c>
      <c r="E447" s="92">
        <v>0</v>
      </c>
      <c r="F447" s="92">
        <v>2544.91</v>
      </c>
      <c r="G447" s="92">
        <v>133370.45905</v>
      </c>
      <c r="H447" s="93" t="s">
        <v>120</v>
      </c>
      <c r="I447" s="93" t="s">
        <v>271</v>
      </c>
      <c r="J447" s="93" t="s">
        <v>116</v>
      </c>
      <c r="K447" s="92">
        <v>52.406748784829297</v>
      </c>
      <c r="L447" s="92">
        <v>0</v>
      </c>
      <c r="M447" s="93" t="s">
        <v>122</v>
      </c>
      <c r="N447" s="93" t="s">
        <v>241</v>
      </c>
      <c r="O447" s="93" t="s">
        <v>121</v>
      </c>
      <c r="P447" s="94">
        <v>45047</v>
      </c>
      <c r="Q447" s="94">
        <v>45048</v>
      </c>
      <c r="R447" s="92">
        <v>0</v>
      </c>
      <c r="S447" s="93" t="s">
        <v>116</v>
      </c>
      <c r="T447" s="93" t="s">
        <v>116</v>
      </c>
      <c r="U447" s="93" t="s">
        <v>142</v>
      </c>
      <c r="V447" s="95">
        <v>45017.153467476855</v>
      </c>
      <c r="W447" s="93" t="s">
        <v>116</v>
      </c>
      <c r="X447" s="93" t="s">
        <v>116</v>
      </c>
      <c r="Y447" s="95">
        <v>45047</v>
      </c>
      <c r="Z447" s="95">
        <v>45078</v>
      </c>
      <c r="AA447" s="95">
        <v>45078.810977118053</v>
      </c>
      <c r="AB447" s="93" t="s">
        <v>118</v>
      </c>
      <c r="AC447" s="93" t="s">
        <v>116</v>
      </c>
    </row>
    <row r="448" spans="1:29" s="78" customFormat="1" hidden="1" outlineLevel="7" collapsed="1" x14ac:dyDescent="0.25">
      <c r="A448" s="101" t="s">
        <v>116</v>
      </c>
      <c r="B448" s="75">
        <v>38674.19</v>
      </c>
      <c r="C448" s="75">
        <v>2027377.2466500001</v>
      </c>
      <c r="D448" s="75">
        <v>0</v>
      </c>
      <c r="E448" s="75">
        <v>0</v>
      </c>
      <c r="F448" s="75">
        <v>38674.19</v>
      </c>
      <c r="G448" s="75">
        <v>2027377.2466500001</v>
      </c>
      <c r="H448" s="74" t="s">
        <v>120</v>
      </c>
      <c r="I448" s="74" t="s">
        <v>271</v>
      </c>
      <c r="J448" s="74" t="s">
        <v>116</v>
      </c>
      <c r="K448" s="75">
        <v>52.4219704834154</v>
      </c>
      <c r="L448" s="75">
        <v>0</v>
      </c>
      <c r="M448" s="74" t="s">
        <v>122</v>
      </c>
      <c r="N448" s="74" t="s">
        <v>241</v>
      </c>
      <c r="O448" s="74" t="s">
        <v>121</v>
      </c>
      <c r="P448" s="76">
        <v>45047</v>
      </c>
      <c r="Q448" s="76">
        <v>45048</v>
      </c>
      <c r="R448" s="75">
        <v>0</v>
      </c>
      <c r="S448" s="74" t="s">
        <v>116</v>
      </c>
      <c r="T448" s="74" t="s">
        <v>116</v>
      </c>
      <c r="U448" s="74" t="s">
        <v>142</v>
      </c>
      <c r="V448" s="77">
        <v>45017.153467476855</v>
      </c>
      <c r="W448" s="74" t="s">
        <v>116</v>
      </c>
      <c r="X448" s="74" t="s">
        <v>116</v>
      </c>
      <c r="Y448" s="77">
        <v>45047</v>
      </c>
      <c r="Z448" s="77">
        <v>45078</v>
      </c>
      <c r="AA448" s="77">
        <v>45078.810977118053</v>
      </c>
      <c r="AB448" s="74" t="s">
        <v>118</v>
      </c>
      <c r="AC448" s="74" t="s">
        <v>116</v>
      </c>
    </row>
    <row r="449" spans="1:29" s="128" customFormat="1" hidden="1" outlineLevel="7" collapsed="1" x14ac:dyDescent="0.25">
      <c r="A449" s="123" t="s">
        <v>116</v>
      </c>
      <c r="B449" s="124">
        <v>-36129.279999999999</v>
      </c>
      <c r="C449" s="124">
        <v>-1894006.7875999999</v>
      </c>
      <c r="D449" s="124">
        <v>0</v>
      </c>
      <c r="E449" s="124">
        <v>0</v>
      </c>
      <c r="F449" s="124">
        <v>-36129.279999999999</v>
      </c>
      <c r="G449" s="124">
        <v>-1894006.7875999999</v>
      </c>
      <c r="H449" s="125" t="s">
        <v>120</v>
      </c>
      <c r="I449" s="125" t="s">
        <v>271</v>
      </c>
      <c r="J449" s="125" t="s">
        <v>116</v>
      </c>
      <c r="K449" s="124">
        <v>52.423042684492998</v>
      </c>
      <c r="L449" s="124">
        <v>0</v>
      </c>
      <c r="M449" s="125" t="s">
        <v>122</v>
      </c>
      <c r="N449" s="125" t="s">
        <v>241</v>
      </c>
      <c r="O449" s="125" t="s">
        <v>121</v>
      </c>
      <c r="P449" s="126">
        <v>45047</v>
      </c>
      <c r="Q449" s="126">
        <v>45048</v>
      </c>
      <c r="R449" s="124">
        <v>0</v>
      </c>
      <c r="S449" s="125" t="s">
        <v>116</v>
      </c>
      <c r="T449" s="125" t="s">
        <v>116</v>
      </c>
      <c r="U449" s="125" t="s">
        <v>142</v>
      </c>
      <c r="V449" s="127">
        <v>45017.153467476855</v>
      </c>
      <c r="W449" s="125" t="s">
        <v>116</v>
      </c>
      <c r="X449" s="125" t="s">
        <v>116</v>
      </c>
      <c r="Y449" s="127">
        <v>45047</v>
      </c>
      <c r="Z449" s="127">
        <v>45078</v>
      </c>
      <c r="AA449" s="127">
        <v>45078.810977118053</v>
      </c>
      <c r="AB449" s="125" t="s">
        <v>118</v>
      </c>
      <c r="AC449" s="125" t="s">
        <v>116</v>
      </c>
    </row>
    <row r="450" spans="1:29" s="107" customFormat="1" hidden="1" outlineLevel="7" collapsed="1" x14ac:dyDescent="0.25">
      <c r="A450" s="102" t="s">
        <v>272</v>
      </c>
      <c r="B450" s="103">
        <v>-9328.77</v>
      </c>
      <c r="C450" s="103">
        <v>-489181.19621999998</v>
      </c>
      <c r="D450" s="103">
        <v>0</v>
      </c>
      <c r="E450" s="103">
        <v>0</v>
      </c>
      <c r="F450" s="103">
        <v>-9328.77</v>
      </c>
      <c r="G450" s="103">
        <v>-489181.19621999998</v>
      </c>
      <c r="H450" s="104" t="s">
        <v>120</v>
      </c>
      <c r="I450" s="104" t="s">
        <v>271</v>
      </c>
      <c r="J450" s="104" t="s">
        <v>116</v>
      </c>
      <c r="K450" s="103">
        <v>52.437909415710799</v>
      </c>
      <c r="L450" s="103">
        <v>0</v>
      </c>
      <c r="M450" s="104" t="s">
        <v>122</v>
      </c>
      <c r="N450" s="104" t="s">
        <v>241</v>
      </c>
      <c r="O450" s="104" t="s">
        <v>121</v>
      </c>
      <c r="P450" s="105">
        <v>45047</v>
      </c>
      <c r="Q450" s="105">
        <v>45048</v>
      </c>
      <c r="R450" s="103">
        <v>0</v>
      </c>
      <c r="S450" s="104" t="s">
        <v>116</v>
      </c>
      <c r="T450" s="104" t="s">
        <v>116</v>
      </c>
      <c r="U450" s="104" t="s">
        <v>142</v>
      </c>
      <c r="V450" s="106">
        <v>45017.153467476855</v>
      </c>
      <c r="W450" s="104" t="s">
        <v>116</v>
      </c>
      <c r="X450" s="104" t="s">
        <v>116</v>
      </c>
      <c r="Y450" s="106">
        <v>45047</v>
      </c>
      <c r="Z450" s="106">
        <v>45078</v>
      </c>
      <c r="AA450" s="106">
        <v>45078.810977118053</v>
      </c>
      <c r="AB450" s="104" t="s">
        <v>118</v>
      </c>
      <c r="AC450" s="104" t="s">
        <v>116</v>
      </c>
    </row>
    <row r="451" spans="1:29" s="78" customFormat="1" hidden="1" outlineLevel="7" collapsed="1" x14ac:dyDescent="0.25">
      <c r="A451" s="101" t="s">
        <v>116</v>
      </c>
      <c r="B451" s="75">
        <v>-9328.77</v>
      </c>
      <c r="C451" s="75">
        <v>-489181.19621999998</v>
      </c>
      <c r="D451" s="75">
        <v>0</v>
      </c>
      <c r="E451" s="75">
        <v>0</v>
      </c>
      <c r="F451" s="75">
        <v>-9328.77</v>
      </c>
      <c r="G451" s="75">
        <v>-489181.19621999998</v>
      </c>
      <c r="H451" s="74" t="s">
        <v>120</v>
      </c>
      <c r="I451" s="74" t="s">
        <v>271</v>
      </c>
      <c r="J451" s="74" t="s">
        <v>116</v>
      </c>
      <c r="K451" s="75">
        <v>52.437909415710799</v>
      </c>
      <c r="L451" s="75">
        <v>0</v>
      </c>
      <c r="M451" s="74" t="s">
        <v>122</v>
      </c>
      <c r="N451" s="74" t="s">
        <v>241</v>
      </c>
      <c r="O451" s="74" t="s">
        <v>121</v>
      </c>
      <c r="P451" s="76">
        <v>45047</v>
      </c>
      <c r="Q451" s="76">
        <v>45048</v>
      </c>
      <c r="R451" s="75">
        <v>0</v>
      </c>
      <c r="S451" s="74" t="s">
        <v>116</v>
      </c>
      <c r="T451" s="74" t="s">
        <v>116</v>
      </c>
      <c r="U451" s="74" t="s">
        <v>142</v>
      </c>
      <c r="V451" s="77">
        <v>45017.153467476855</v>
      </c>
      <c r="W451" s="74" t="s">
        <v>116</v>
      </c>
      <c r="X451" s="74" t="s">
        <v>116</v>
      </c>
      <c r="Y451" s="77">
        <v>45047</v>
      </c>
      <c r="Z451" s="77">
        <v>45078</v>
      </c>
      <c r="AA451" s="77">
        <v>45078.810977118053</v>
      </c>
      <c r="AB451" s="74" t="s">
        <v>118</v>
      </c>
      <c r="AC451" s="74" t="s">
        <v>116</v>
      </c>
    </row>
    <row r="452" spans="1:29" s="96" customFormat="1" hidden="1" outlineLevel="7" collapsed="1" x14ac:dyDescent="0.25">
      <c r="A452" s="100" t="s">
        <v>274</v>
      </c>
      <c r="B452" s="92">
        <v>6783.86</v>
      </c>
      <c r="C452" s="92">
        <v>355810.73716999998</v>
      </c>
      <c r="D452" s="92">
        <v>0</v>
      </c>
      <c r="E452" s="92">
        <v>0</v>
      </c>
      <c r="F452" s="92">
        <v>6783.86</v>
      </c>
      <c r="G452" s="92">
        <v>355810.73716999998</v>
      </c>
      <c r="H452" s="93" t="s">
        <v>120</v>
      </c>
      <c r="I452" s="93" t="s">
        <v>271</v>
      </c>
      <c r="J452" s="93" t="s">
        <v>116</v>
      </c>
      <c r="K452" s="92">
        <v>52.449599073388903</v>
      </c>
      <c r="L452" s="92">
        <v>0</v>
      </c>
      <c r="M452" s="93" t="s">
        <v>122</v>
      </c>
      <c r="N452" s="93" t="s">
        <v>241</v>
      </c>
      <c r="O452" s="93" t="s">
        <v>121</v>
      </c>
      <c r="P452" s="94">
        <v>45047</v>
      </c>
      <c r="Q452" s="94">
        <v>45048</v>
      </c>
      <c r="R452" s="92">
        <v>0</v>
      </c>
      <c r="S452" s="93" t="s">
        <v>116</v>
      </c>
      <c r="T452" s="93" t="s">
        <v>116</v>
      </c>
      <c r="U452" s="93" t="s">
        <v>142</v>
      </c>
      <c r="V452" s="95">
        <v>45017.153467476855</v>
      </c>
      <c r="W452" s="93" t="s">
        <v>116</v>
      </c>
      <c r="X452" s="93" t="s">
        <v>116</v>
      </c>
      <c r="Y452" s="95">
        <v>45047</v>
      </c>
      <c r="Z452" s="95">
        <v>45078</v>
      </c>
      <c r="AA452" s="95">
        <v>45078.810977118053</v>
      </c>
      <c r="AB452" s="93" t="s">
        <v>118</v>
      </c>
      <c r="AC452" s="93" t="s">
        <v>116</v>
      </c>
    </row>
    <row r="453" spans="1:29" s="78" customFormat="1" hidden="1" outlineLevel="7" collapsed="1" x14ac:dyDescent="0.25">
      <c r="A453" s="101" t="s">
        <v>116</v>
      </c>
      <c r="B453" s="75">
        <v>6783.86</v>
      </c>
      <c r="C453" s="75">
        <v>355810.73716999998</v>
      </c>
      <c r="D453" s="75">
        <v>0</v>
      </c>
      <c r="E453" s="75">
        <v>0</v>
      </c>
      <c r="F453" s="75">
        <v>6783.86</v>
      </c>
      <c r="G453" s="75">
        <v>355810.73716999998</v>
      </c>
      <c r="H453" s="74" t="s">
        <v>120</v>
      </c>
      <c r="I453" s="74" t="s">
        <v>271</v>
      </c>
      <c r="J453" s="74" t="s">
        <v>116</v>
      </c>
      <c r="K453" s="75">
        <v>52.449599073388903</v>
      </c>
      <c r="L453" s="75">
        <v>0</v>
      </c>
      <c r="M453" s="74" t="s">
        <v>122</v>
      </c>
      <c r="N453" s="74" t="s">
        <v>241</v>
      </c>
      <c r="O453" s="74" t="s">
        <v>121</v>
      </c>
      <c r="P453" s="76">
        <v>45047</v>
      </c>
      <c r="Q453" s="76">
        <v>45048</v>
      </c>
      <c r="R453" s="75">
        <v>0</v>
      </c>
      <c r="S453" s="74" t="s">
        <v>116</v>
      </c>
      <c r="T453" s="74" t="s">
        <v>116</v>
      </c>
      <c r="U453" s="74" t="s">
        <v>142</v>
      </c>
      <c r="V453" s="77">
        <v>45017.153467476855</v>
      </c>
      <c r="W453" s="74" t="s">
        <v>116</v>
      </c>
      <c r="X453" s="74" t="s">
        <v>116</v>
      </c>
      <c r="Y453" s="77">
        <v>45047</v>
      </c>
      <c r="Z453" s="77">
        <v>45078</v>
      </c>
      <c r="AA453" s="77">
        <v>45078.810977118053</v>
      </c>
      <c r="AB453" s="74" t="s">
        <v>118</v>
      </c>
      <c r="AC453" s="74" t="s">
        <v>116</v>
      </c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9034C-F06A-4439-B170-86CBEED7B3AE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2.xml><?xml version="1.0" encoding="utf-8"?>
<ds:datastoreItem xmlns:ds="http://schemas.openxmlformats.org/officeDocument/2006/customXml" ds:itemID="{D530ABE7-557A-48AC-9085-31381754A8B3}"/>
</file>

<file path=customXml/itemProps3.xml><?xml version="1.0" encoding="utf-8"?>
<ds:datastoreItem xmlns:ds="http://schemas.openxmlformats.org/officeDocument/2006/customXml" ds:itemID="{38738FF5-24CA-4D92-99AC-3D83C47C1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6</vt:i4>
      </vt:variant>
    </vt:vector>
  </HeadingPairs>
  <TitlesOfParts>
    <vt:vector size="26" baseType="lpstr">
      <vt:lpstr>MFRB-18</vt:lpstr>
      <vt:lpstr>1223</vt:lpstr>
      <vt:lpstr>1123</vt:lpstr>
      <vt:lpstr>1023</vt:lpstr>
      <vt:lpstr>0923</vt:lpstr>
      <vt:lpstr>0823</vt:lpstr>
      <vt:lpstr>0723</vt:lpstr>
      <vt:lpstr>0623</vt:lpstr>
      <vt:lpstr>0523</vt:lpstr>
      <vt:lpstr>0423</vt:lpstr>
      <vt:lpstr>0323</vt:lpstr>
      <vt:lpstr>0223</vt:lpstr>
      <vt:lpstr>0123</vt:lpstr>
      <vt:lpstr>1222</vt:lpstr>
      <vt:lpstr>Oil Inventory</vt:lpstr>
      <vt:lpstr>Sheet2</vt:lpstr>
      <vt:lpstr>Sheet1</vt:lpstr>
      <vt:lpstr>Sheet3</vt:lpstr>
      <vt:lpstr>Sheet4</vt:lpstr>
      <vt:lpstr>Sheet5</vt:lpstr>
      <vt:lpstr>PG_14</vt:lpstr>
      <vt:lpstr>PG_15</vt:lpstr>
      <vt:lpstr>PG_16</vt:lpstr>
      <vt:lpstr>PG_17</vt:lpstr>
      <vt:lpstr>PG_18</vt:lpstr>
      <vt:lpstr>'MFRB-18'!Print_Area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Sloan Lewis</dc:creator>
  <cp:keywords/>
  <dc:description/>
  <cp:lastModifiedBy>Otero, Onixa</cp:lastModifiedBy>
  <cp:revision/>
  <cp:lastPrinted>2024-04-08T20:12:28Z</cp:lastPrinted>
  <dcterms:created xsi:type="dcterms:W3CDTF">2007-07-25T17:48:15Z</dcterms:created>
  <dcterms:modified xsi:type="dcterms:W3CDTF">2024-04-08T20:12:31Z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2023-09-19T20:53:20Z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94a3ee84-5d20-4a55-9bab-8bf4262c5582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764600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